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Výkopové práce a ob..." sheetId="2" r:id="rId2"/>
    <sheet name="002 - Výpis materiálu" sheetId="3" r:id="rId3"/>
    <sheet name="003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'001 - Výkopové práce a ob...'!$C$87:$K$323</definedName>
    <definedName name="_xlnm.Print_Area" localSheetId="1">'001 - Výkopové práce a ob...'!$C$4:$J$39,'001 - Výkopové práce a ob...'!$C$45:$J$69,'001 - Výkopové práce a ob...'!$C$75:$K$323</definedName>
    <definedName name="_xlnm.Print_Titles" localSheetId="1">'001 - Výkopové práce a ob...'!$87:$87</definedName>
    <definedName name="_xlnm._FilterDatabase" localSheetId="2" hidden="1">'002 - Výpis materiálu'!$C$83:$K$189</definedName>
    <definedName name="_xlnm.Print_Area" localSheetId="2">'002 - Výpis materiálu'!$C$4:$J$39,'002 - Výpis materiálu'!$C$45:$J$65,'002 - Výpis materiálu'!$C$71:$K$189</definedName>
    <definedName name="_xlnm.Print_Titles" localSheetId="2">'002 - Výpis materiálu'!$83:$83</definedName>
    <definedName name="_xlnm._FilterDatabase" localSheetId="3" hidden="1">'003 - Vedlejší a ostatní ...'!$C$79:$K$103</definedName>
    <definedName name="_xlnm.Print_Area" localSheetId="3">'003 - Vedlejší a ostatní ...'!$C$4:$J$39,'003 - Vedlejší a ostatní ...'!$C$45:$J$61,'003 - Vedlejší a ostatní ...'!$C$67:$K$103</definedName>
    <definedName name="_xlnm.Print_Titles" localSheetId="3">'003 - Vedlejší a ostatní ...'!$79:$79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54"/>
  <c r="J20"/>
  <c r="J18"/>
  <c r="E18"/>
  <c r="F77"/>
  <c r="J17"/>
  <c r="J15"/>
  <c r="E15"/>
  <c r="F76"/>
  <c r="J14"/>
  <c r="J12"/>
  <c r="J74"/>
  <c r="E7"/>
  <c r="E70"/>
  <c i="3" r="J37"/>
  <c r="J36"/>
  <c i="1" r="AY56"/>
  <c i="3" r="J35"/>
  <c i="1" r="AX56"/>
  <c i="3" r="BI188"/>
  <c r="BH188"/>
  <c r="BG188"/>
  <c r="BF188"/>
  <c r="T188"/>
  <c r="T187"/>
  <c r="R188"/>
  <c r="R187"/>
  <c r="P188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1"/>
  <c r="BH91"/>
  <c r="BG91"/>
  <c r="BF91"/>
  <c r="T91"/>
  <c r="R91"/>
  <c r="P91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54"/>
  <c r="J14"/>
  <c r="J12"/>
  <c r="J52"/>
  <c r="E7"/>
  <c r="E74"/>
  <c i="2" r="J37"/>
  <c r="J36"/>
  <c i="1" r="AY55"/>
  <c i="2" r="J35"/>
  <c i="1" r="AX55"/>
  <c i="2" r="BI322"/>
  <c r="BH322"/>
  <c r="BG322"/>
  <c r="BF322"/>
  <c r="T322"/>
  <c r="T321"/>
  <c r="R322"/>
  <c r="R321"/>
  <c r="P322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7"/>
  <c r="BH307"/>
  <c r="BG307"/>
  <c r="BF307"/>
  <c r="T307"/>
  <c r="R307"/>
  <c r="P307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49"/>
  <c r="BH249"/>
  <c r="BG249"/>
  <c r="BF249"/>
  <c r="T249"/>
  <c r="T248"/>
  <c r="R249"/>
  <c r="R248"/>
  <c r="P249"/>
  <c r="P248"/>
  <c r="BI244"/>
  <c r="BH244"/>
  <c r="BG244"/>
  <c r="BF244"/>
  <c r="T244"/>
  <c r="T243"/>
  <c r="R244"/>
  <c r="R243"/>
  <c r="P244"/>
  <c r="P243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18"/>
  <c r="BH218"/>
  <c r="BG218"/>
  <c r="BF218"/>
  <c r="T218"/>
  <c r="R218"/>
  <c r="P218"/>
  <c r="BI213"/>
  <c r="BH213"/>
  <c r="BG213"/>
  <c r="BF213"/>
  <c r="T213"/>
  <c r="R213"/>
  <c r="P213"/>
  <c r="BI190"/>
  <c r="BH190"/>
  <c r="BG190"/>
  <c r="BF190"/>
  <c r="T190"/>
  <c r="R190"/>
  <c r="P190"/>
  <c r="BI184"/>
  <c r="BH184"/>
  <c r="BG184"/>
  <c r="BF184"/>
  <c r="T184"/>
  <c r="R184"/>
  <c r="P184"/>
  <c r="BI170"/>
  <c r="BH170"/>
  <c r="BG170"/>
  <c r="BF170"/>
  <c r="T170"/>
  <c r="R170"/>
  <c r="P170"/>
  <c r="BI164"/>
  <c r="BH164"/>
  <c r="BG164"/>
  <c r="BF164"/>
  <c r="T164"/>
  <c r="R164"/>
  <c r="P164"/>
  <c r="BI151"/>
  <c r="BH151"/>
  <c r="BG151"/>
  <c r="BF151"/>
  <c r="T151"/>
  <c r="R151"/>
  <c r="P15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1"/>
  <c r="BH91"/>
  <c r="BG91"/>
  <c r="BF91"/>
  <c r="T91"/>
  <c r="R91"/>
  <c r="P91"/>
  <c r="F82"/>
  <c r="E80"/>
  <c r="F52"/>
  <c r="E50"/>
  <c r="J24"/>
  <c r="E24"/>
  <c r="J55"/>
  <c r="J23"/>
  <c r="J21"/>
  <c r="E21"/>
  <c r="J54"/>
  <c r="J20"/>
  <c r="J18"/>
  <c r="E18"/>
  <c r="F85"/>
  <c r="J17"/>
  <c r="J15"/>
  <c r="E15"/>
  <c r="F84"/>
  <c r="J14"/>
  <c r="J12"/>
  <c r="J82"/>
  <c r="E7"/>
  <c r="E48"/>
  <c i="1" r="L50"/>
  <c r="AM50"/>
  <c r="AM49"/>
  <c r="L49"/>
  <c r="AM47"/>
  <c r="L47"/>
  <c r="L45"/>
  <c r="L44"/>
  <c i="3" r="BK118"/>
  <c r="BK174"/>
  <c i="4" r="BK100"/>
  <c i="2" r="J307"/>
  <c r="J225"/>
  <c r="BK97"/>
  <c r="BK278"/>
  <c r="J184"/>
  <c r="J99"/>
  <c r="BK298"/>
  <c r="J190"/>
  <c r="J135"/>
  <c r="BK119"/>
  <c i="3" r="J188"/>
  <c r="BK137"/>
  <c r="J151"/>
  <c r="BK130"/>
  <c i="4" r="BK98"/>
  <c r="J87"/>
  <c i="2" r="J280"/>
  <c r="BK232"/>
  <c r="J103"/>
  <c r="J302"/>
  <c r="J232"/>
  <c r="J241"/>
  <c r="J133"/>
  <c i="3" r="J107"/>
  <c r="J163"/>
  <c r="J91"/>
  <c r="J131"/>
  <c i="4" r="J92"/>
  <c i="2" r="J288"/>
  <c r="J151"/>
  <c r="J267"/>
  <c r="BK164"/>
  <c r="BK317"/>
  <c r="BK265"/>
  <c r="BK135"/>
  <c r="J97"/>
  <c i="3" r="BK141"/>
  <c r="BK175"/>
  <c r="J175"/>
  <c r="J125"/>
  <c i="4" r="J91"/>
  <c r="J98"/>
  <c r="J88"/>
  <c i="2" r="J265"/>
  <c r="BK151"/>
  <c r="J91"/>
  <c r="J260"/>
  <c r="BK95"/>
  <c r="BK267"/>
  <c i="3" r="BK181"/>
  <c r="BK178"/>
  <c r="J99"/>
  <c r="J171"/>
  <c r="J101"/>
  <c i="4" r="J103"/>
  <c r="J89"/>
  <c i="2" r="J95"/>
  <c r="BK319"/>
  <c r="BK284"/>
  <c r="J218"/>
  <c r="J115"/>
  <c r="J292"/>
  <c r="BK227"/>
  <c i="1" r="AS54"/>
  <c i="3" r="BK96"/>
  <c r="BK121"/>
  <c r="J156"/>
  <c i="4" r="J93"/>
  <c r="J102"/>
  <c r="BK94"/>
  <c r="BK90"/>
  <c i="2" r="J34"/>
  <c r="BK314"/>
  <c r="BK274"/>
  <c r="J119"/>
  <c r="BK115"/>
  <c i="3" r="BK167"/>
  <c r="J174"/>
  <c r="BK163"/>
  <c r="J137"/>
  <c r="J145"/>
  <c i="4" r="J97"/>
  <c r="J101"/>
  <c r="J94"/>
  <c i="2" r="J256"/>
  <c r="BK111"/>
  <c r="BK294"/>
  <c r="BK244"/>
  <c r="BK133"/>
  <c r="J314"/>
  <c r="BK271"/>
  <c r="BK103"/>
  <c i="3" r="BK171"/>
  <c r="J181"/>
  <c r="J87"/>
  <c r="BK99"/>
  <c r="BK114"/>
  <c i="4" r="BK93"/>
  <c r="J95"/>
  <c i="2" r="F36"/>
  <c i="3" r="BK87"/>
  <c i="4" r="BK89"/>
  <c r="BK96"/>
  <c r="BK87"/>
  <c i="2" r="J164"/>
  <c r="J312"/>
  <c r="J271"/>
  <c r="J237"/>
  <c r="BK322"/>
  <c r="J284"/>
  <c r="J170"/>
  <c r="BK237"/>
  <c i="3" r="BK184"/>
  <c r="J121"/>
  <c r="J105"/>
  <c r="BK111"/>
  <c i="4" r="BK102"/>
  <c r="J90"/>
  <c r="J100"/>
  <c i="2" r="BK269"/>
  <c r="BK170"/>
  <c r="J319"/>
  <c r="BK288"/>
  <c r="BK184"/>
  <c r="BK107"/>
  <c i="3" r="BK188"/>
  <c r="J184"/>
  <c r="BK126"/>
  <c r="J141"/>
  <c r="J126"/>
  <c i="4" r="BK101"/>
  <c r="BK88"/>
  <c r="BK83"/>
  <c i="2" r="F34"/>
  <c i="4" r="BK92"/>
  <c r="J86"/>
  <c r="BK84"/>
  <c i="2" r="J322"/>
  <c r="BK292"/>
  <c r="BK241"/>
  <c r="J137"/>
  <c r="J294"/>
  <c r="J269"/>
  <c r="J244"/>
  <c r="BK225"/>
  <c i="3" r="BK91"/>
  <c r="J114"/>
  <c r="J111"/>
  <c r="J118"/>
  <c i="4" r="J83"/>
  <c i="2" r="J278"/>
  <c r="BK91"/>
  <c r="BK218"/>
  <c i="3" r="BK101"/>
  <c r="J130"/>
  <c r="BK159"/>
  <c i="4" r="J85"/>
  <c i="2" r="J111"/>
  <c i="3" r="J167"/>
  <c r="J96"/>
  <c r="BK105"/>
  <c i="4" r="J84"/>
  <c r="BK95"/>
  <c r="BK86"/>
  <c i="2" r="BK129"/>
  <c r="J298"/>
  <c r="BK249"/>
  <c r="BK280"/>
  <c r="J140"/>
  <c r="BK190"/>
  <c i="3" r="J135"/>
  <c r="BK151"/>
  <c r="J178"/>
  <c r="BK107"/>
  <c i="4" r="BK103"/>
  <c r="BK91"/>
  <c r="BK85"/>
  <c i="2" r="BK137"/>
  <c r="BK302"/>
  <c r="BK256"/>
  <c r="BK140"/>
  <c r="BK307"/>
  <c r="J249"/>
  <c r="J107"/>
  <c r="J227"/>
  <c i="3" r="BK131"/>
  <c r="BK156"/>
  <c r="BK145"/>
  <c r="J147"/>
  <c i="4" r="BK82"/>
  <c r="J96"/>
  <c r="J82"/>
  <c i="2" r="J317"/>
  <c r="J274"/>
  <c r="BK213"/>
  <c r="J129"/>
  <c r="BK312"/>
  <c r="J213"/>
  <c r="BK260"/>
  <c r="BK99"/>
  <c i="3" r="BK125"/>
  <c r="BK135"/>
  <c r="BK147"/>
  <c r="J159"/>
  <c i="4" r="BK97"/>
  <c r="J34"/>
  <c i="2" l="1" r="P90"/>
  <c r="T90"/>
  <c r="P255"/>
  <c r="T255"/>
  <c r="P264"/>
  <c r="T264"/>
  <c r="P273"/>
  <c r="R273"/>
  <c r="BK306"/>
  <c r="J306"/>
  <c r="J67"/>
  <c r="R306"/>
  <c i="3" r="P86"/>
  <c r="R86"/>
  <c r="BK155"/>
  <c r="J155"/>
  <c r="J62"/>
  <c r="R155"/>
  <c r="T155"/>
  <c r="P162"/>
  <c r="R162"/>
  <c i="2" r="BK90"/>
  <c r="J90"/>
  <c r="J61"/>
  <c r="R90"/>
  <c r="BK255"/>
  <c r="J255"/>
  <c r="J64"/>
  <c r="R255"/>
  <c r="BK264"/>
  <c r="J264"/>
  <c r="J65"/>
  <c r="R264"/>
  <c r="BK273"/>
  <c r="J273"/>
  <c r="J66"/>
  <c r="T273"/>
  <c r="P306"/>
  <c r="T306"/>
  <c i="3" r="BK86"/>
  <c r="J86"/>
  <c r="J61"/>
  <c r="T86"/>
  <c r="P155"/>
  <c r="BK162"/>
  <c r="J162"/>
  <c r="J63"/>
  <c r="T162"/>
  <c i="4" r="BK81"/>
  <c r="J81"/>
  <c r="J60"/>
  <c r="P81"/>
  <c r="P80"/>
  <c i="1" r="AU57"/>
  <c i="4" r="R81"/>
  <c r="R80"/>
  <c r="T81"/>
  <c r="T80"/>
  <c i="2" r="BK321"/>
  <c r="J321"/>
  <c r="J68"/>
  <c r="BK243"/>
  <c r="J243"/>
  <c r="J62"/>
  <c r="BK248"/>
  <c r="J248"/>
  <c r="J63"/>
  <c i="3" r="BK187"/>
  <c r="J187"/>
  <c r="J64"/>
  <c i="4" r="F54"/>
  <c r="J55"/>
  <c r="J76"/>
  <c r="BE88"/>
  <c r="BE90"/>
  <c r="BE91"/>
  <c r="BE93"/>
  <c r="BE97"/>
  <c r="BE98"/>
  <c r="E48"/>
  <c r="F55"/>
  <c i="3" r="BK85"/>
  <c r="J85"/>
  <c r="J60"/>
  <c i="4" r="BE82"/>
  <c r="BE83"/>
  <c r="BE95"/>
  <c r="BE100"/>
  <c r="BE84"/>
  <c r="BE89"/>
  <c r="BE92"/>
  <c r="BE94"/>
  <c r="BE96"/>
  <c r="BE101"/>
  <c r="BE103"/>
  <c r="J52"/>
  <c r="BE85"/>
  <c r="BE86"/>
  <c r="BE87"/>
  <c r="BE102"/>
  <c i="1" r="AW57"/>
  <c i="2" r="BK89"/>
  <c r="J89"/>
  <c r="J60"/>
  <c i="3" r="J78"/>
  <c r="BE91"/>
  <c r="BE96"/>
  <c r="BE107"/>
  <c r="F80"/>
  <c r="BE175"/>
  <c r="BE101"/>
  <c r="BE118"/>
  <c r="BE125"/>
  <c r="J54"/>
  <c r="BE87"/>
  <c r="BE135"/>
  <c r="BE159"/>
  <c r="BE171"/>
  <c r="BE178"/>
  <c r="J55"/>
  <c r="F81"/>
  <c r="BE99"/>
  <c r="BE111"/>
  <c r="BE114"/>
  <c r="BE126"/>
  <c r="BE137"/>
  <c r="BE141"/>
  <c r="BE163"/>
  <c r="BE167"/>
  <c r="BE184"/>
  <c r="E48"/>
  <c r="BE105"/>
  <c r="BE121"/>
  <c r="BE130"/>
  <c r="BE131"/>
  <c r="BE145"/>
  <c r="BE147"/>
  <c r="BE151"/>
  <c r="BE156"/>
  <c r="BE174"/>
  <c r="BE181"/>
  <c r="BE188"/>
  <c i="2" r="J52"/>
  <c r="J84"/>
  <c r="BE99"/>
  <c r="BE103"/>
  <c r="BE140"/>
  <c r="BE241"/>
  <c r="BE244"/>
  <c r="BE256"/>
  <c r="BE225"/>
  <c r="BE227"/>
  <c r="BE265"/>
  <c r="F55"/>
  <c r="E78"/>
  <c r="J85"/>
  <c r="BE91"/>
  <c r="BE95"/>
  <c r="BE97"/>
  <c r="BE111"/>
  <c r="BE129"/>
  <c r="BE137"/>
  <c r="BE151"/>
  <c r="BE184"/>
  <c r="BE213"/>
  <c r="BE260"/>
  <c r="BE267"/>
  <c r="BE274"/>
  <c r="BE280"/>
  <c r="BE288"/>
  <c r="BE292"/>
  <c r="BE314"/>
  <c r="BE319"/>
  <c r="BE322"/>
  <c r="BE107"/>
  <c r="BE119"/>
  <c r="BE133"/>
  <c r="BE135"/>
  <c r="BE164"/>
  <c r="BE190"/>
  <c r="BE218"/>
  <c r="BE249"/>
  <c r="BE269"/>
  <c r="BE271"/>
  <c r="BE278"/>
  <c r="BE284"/>
  <c r="BE294"/>
  <c r="BE298"/>
  <c r="BE307"/>
  <c r="BE312"/>
  <c r="BE317"/>
  <c r="F54"/>
  <c r="BE115"/>
  <c r="BE170"/>
  <c r="BE232"/>
  <c r="BE237"/>
  <c r="BE302"/>
  <c i="1" r="AW55"/>
  <c r="BA55"/>
  <c r="BC55"/>
  <c i="4" r="F36"/>
  <c i="1" r="BC57"/>
  <c i="3" r="F34"/>
  <c i="1" r="BA56"/>
  <c i="3" r="F36"/>
  <c i="1" r="BC56"/>
  <c i="2" r="F37"/>
  <c i="1" r="BD55"/>
  <c i="4" r="F35"/>
  <c i="1" r="BB57"/>
  <c i="2" r="F35"/>
  <c i="1" r="BB55"/>
  <c i="4" r="F34"/>
  <c i="1" r="BA57"/>
  <c i="3" r="F37"/>
  <c i="1" r="BD56"/>
  <c i="3" r="F35"/>
  <c i="1" r="BB56"/>
  <c i="4" r="F37"/>
  <c i="1" r="BD57"/>
  <c i="3" r="J34"/>
  <c i="1" r="AW56"/>
  <c i="2" l="1" r="R89"/>
  <c r="R88"/>
  <c i="3" r="P85"/>
  <c r="P84"/>
  <c i="1" r="AU56"/>
  <c i="3" r="T85"/>
  <c r="T84"/>
  <c r="R85"/>
  <c r="R84"/>
  <c i="2" r="T89"/>
  <c r="T88"/>
  <c r="P89"/>
  <c r="P88"/>
  <c i="1" r="AU55"/>
  <c i="4" r="BK80"/>
  <c r="J80"/>
  <c r="J59"/>
  <c i="3" r="BK84"/>
  <c r="J84"/>
  <c i="2" r="BK88"/>
  <c r="J88"/>
  <c i="1" r="BC54"/>
  <c r="W32"/>
  <c r="BB54"/>
  <c r="W31"/>
  <c i="3" r="J30"/>
  <c i="1" r="AG56"/>
  <c i="4" r="J33"/>
  <c i="1" r="AV57"/>
  <c r="AT57"/>
  <c r="BA54"/>
  <c r="W30"/>
  <c i="3" r="F33"/>
  <c i="1" r="AZ56"/>
  <c i="2" r="F33"/>
  <c i="1" r="AZ55"/>
  <c r="BD54"/>
  <c r="W33"/>
  <c i="3" r="J33"/>
  <c i="1" r="AV56"/>
  <c r="AT56"/>
  <c i="4" r="F33"/>
  <c i="1" r="AZ57"/>
  <c i="2" r="J33"/>
  <c i="1" r="AV55"/>
  <c r="AT55"/>
  <c i="2" r="J30"/>
  <c i="1" r="AG55"/>
  <c l="1" r="AN56"/>
  <c i="3" r="J59"/>
  <c i="1" r="AN55"/>
  <c i="2" r="J59"/>
  <c i="3" r="J39"/>
  <c i="2" r="J39"/>
  <c i="1" r="AY54"/>
  <c r="AW54"/>
  <c r="AK30"/>
  <c r="AZ54"/>
  <c r="W29"/>
  <c r="AX54"/>
  <c r="AU54"/>
  <c i="4" r="J30"/>
  <c i="1" r="AG57"/>
  <c r="AG54"/>
  <c r="AK26"/>
  <c i="4" l="1" r="J39"/>
  <c i="1" r="AN57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<sst xmlns="http://schemas.openxmlformats.org/spreadsheetml/2006/main">
  <si>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</si>
  <si>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</si>
  <si>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</si>
  <si>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</si>
  <si>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</si>
  <si>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{ce7a52a6-ed31-4753-8b6a-cddbaeac79e3}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</si>
  <si>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</si>
  <si>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</si>
  <si>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</si>
  <si>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</si>
  <si>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</si>
  <si>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</si>
  <si>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</si>
  <si>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</si>
  <si>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2025/089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</si>
  <si>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</si>
  <si>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</si>
  <si>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KNĚŽPOLE, PRAMENIŠTĚ – OPRAVA ČÁSTI ŘADU V-1</t>
  </si>
  <si>
    <t>KSO:</t>
  </si>
  <si>
    <t/>
  </si>
  <si>
    <t>CC-CZ:</t>
  </si>
  <si>
    <t>Místo:</t>
  </si>
  <si>
    <t>k.ú. Kněžpole u Uherského Hradiště</t>
  </si>
  <si>
    <t>Datum:</t>
  </si>
  <si>
    <t>24. 10. 2025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</si>
  <si>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</si>
  <si>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</si>
  <si>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</si>
  <si>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</si>
  <si>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</si>
  <si>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</si>
  <si>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</si>
  <si>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</si>
  <si>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</si>
  <si>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</si>
  <si>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</si>
  <si>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</si>
  <si>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</si>
  <si>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</si>
  <si>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</si>
  <si>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</si>
  <si>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</si>
  <si>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</si>
  <si>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</si>
  <si>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</si>
  <si>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</si>
  <si>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</si>
  <si>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</si>
  <si>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</si>
  <si>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</si>
  <si>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</si>
  <si>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</si>
  <si>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</si>
  <si>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</si>
  <si>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</si>
  <si>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</si>
  <si>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</si>
  <si>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</si>
  <si>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</si>
  <si>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</si>
  <si>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</si>
  <si>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</si>
  <si>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</si>
  <si>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</si>
  <si>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</si>
  <si>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</si>
  <si>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</si>
  <si>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</si>
  <si>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</si>
  <si>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</si>
  <si>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</si>
  <si>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</si>
  <si>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</si>
  <si>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</si>
  <si>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</si>
  <si>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</si>
  <si>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Výkopové práce a obnova povrchů</t>
  </si>
  <si>
    <t>STA</t>
  </si>
  <si>
    <t>1</t>
  </si>
  <si>
    <t>{8c3454ff-6023-4cbf-9701-b3e4f5d05595}</t>
  </si>
  <si>
    <t>2</t>
  </si>
  <si>
    <t>002</t>
  </si>
  <si>
    <t>Výpis materiálu</t>
  </si>
  <si>
    <t>{c0af6d25-a072-4a3e-97f7-174186811956}</t>
  </si>
  <si>
    <t>003</t>
  </si>
  <si>
    <t>Vedlejší a ostatní náklady</t>
  </si>
  <si>
    <t>{32fcd1b3-2a81-4d38-afd4-16b67b6d44f4}</t>
  </si>
  <si>
    <t>KRYCÍ LIST SOUPISU PRACÍ</t>
  </si>
  <si>
    <t>Objekt:</t>
  </si>
  <si>
    <t>001 - Výkopové práce a obnova povrchů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</si>
  <si>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</si>
  <si>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</si>
  <si>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</si>
  <si>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</si>
  <si>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</si>
  <si>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</si>
  <si>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</si>
  <si>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</si>
  <si>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</si>
  <si>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</si>
  <si>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</si>
  <si>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</si>
  <si>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</si>
  <si>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</si>
  <si>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</si>
  <si>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</si>
  <si>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</si>
  <si>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</si>
  <si>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</si>
  <si>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</si>
  <si>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</si>
  <si>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</si>
  <si>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</si>
  <si>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</si>
  <si>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</si>
  <si>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</si>
  <si>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</si>
  <si>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</si>
  <si>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</si>
  <si>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</si>
  <si>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</si>
  <si>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112151113</t>
  </si>
  <si>
    <t>Pokácení stromu směrové v celku s odřezáním kmene a s odvětvením průměru kmene přes 300 do 400 mm</t>
  </si>
  <si>
    <t>kus</t>
  </si>
  <si>
    <t>CS ÚRS 2025 02</t>
  </si>
  <si>
    <t>4</t>
  </si>
  <si>
    <t>220004182</t>
  </si>
  <si>
    <t>Online PSC</t>
  </si>
  <si>
    <t>https://podminky.urs.cz/item/CS_URS_2025_02/112151113</t>
  </si>
  <si>
    <t>VV</t>
  </si>
  <si>
    <t>"Kácení stromů dle C4:" 1+1+8+1</t>
  </si>
  <si>
    <t>Součet</t>
  </si>
  <si>
    <t>112155221</t>
  </si>
  <si>
    <t>Štěpkování s naložením na dopravní prostředek a odvozem do 20 km stromků a větví solitérů, průměru kmene přes 300 do 500 mm</t>
  </si>
  <si>
    <t>395351173</t>
  </si>
  <si>
    <t>https://podminky.urs.cz/item/CS_URS_2025_02/112155221</t>
  </si>
  <si>
    <t>3</t>
  </si>
  <si>
    <t>112201113</t>
  </si>
  <si>
    <t>Odstranění pařezu v rovině nebo na svahu do 1:5 o průměru pařezu na řezné ploše přes 300 do 400 mm</t>
  </si>
  <si>
    <t>-423429562</t>
  </si>
  <si>
    <t>https://podminky.urs.cz/item/CS_URS_2025_02/112201113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</si>
  <si>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</si>
  <si>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</si>
  <si>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m2</t>
  </si>
  <si>
    <t>200398222</t>
  </si>
  <si>
    <t>https://podminky.urs.cz/item/CS_URS_2025_02/113106021</t>
  </si>
  <si>
    <t>"Rozebrání a obnova povrchů dle C4 - chodník dlažba:" 1,7*(0,5+1,1+0,5)</t>
  </si>
  <si>
    <t>5</t>
  </si>
  <si>
    <t>113107423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</si>
  <si>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200 do 300 mm</t>
  </si>
  <si>
    <t>-928935359</t>
  </si>
  <si>
    <t>https://podminky.urs.cz/item/CS_URS_2025_02/113107423</t>
  </si>
  <si>
    <t>"Rozebrání a obnova povrchů dle C4 - chodník dlažba:" 1,7*1,1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</si>
  <si>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</si>
  <si>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</si>
  <si>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</si>
  <si>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</si>
  <si>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-356989385</t>
  </si>
  <si>
    <t>https://podminky.urs.cz/item/CS_URS_2025_02/113202111</t>
  </si>
  <si>
    <t>"Rozebrání a obnova povrchů dle C4 - chodník dlažba:" 3</t>
  </si>
  <si>
    <t>7</t>
  </si>
  <si>
    <t>121151103</t>
  </si>
  <si>
    <t>Sejmutí ornice strojně při souvislé ploše do 100 m2, tl. vrstvy do 200 mm</t>
  </si>
  <si>
    <t>-1303615743</t>
  </si>
  <si>
    <t>https://podminky.urs.cz/item/CS_URS_2025_02/121151103</t>
  </si>
  <si>
    <t>"Rozebrání a obnova povrchu dle C4, trávník:" 1,1*(15,4+8)</t>
  </si>
  <si>
    <t>8</t>
  </si>
  <si>
    <t>121151203</t>
  </si>
  <si>
    <t>Sejmutí lesní půdy strojně při souvislé ploše do 100 m2, tl. vrstvy přes 150 do 200 mm</t>
  </si>
  <si>
    <t>-193923013</t>
  </si>
  <si>
    <t>https://podminky.urs.cz/item/CS_URS_2025_02/121151203</t>
  </si>
  <si>
    <t>"Rozebrání a obnova povrchu dle C4, les:" 1,1*(33,5)</t>
  </si>
  <si>
    <t>9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</si>
  <si>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</si>
  <si>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</si>
  <si>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</si>
  <si>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-150567693</t>
  </si>
  <si>
    <t>https://podminky.urs.cz/item/CS_URS_2025_02/132254204</t>
  </si>
  <si>
    <t>"Výkop rýhy řad dle D2, D3:" (3,9*1,1*3)+(46,1*1,1*2,25)+(8*1,1*2,25)</t>
  </si>
  <si>
    <t>Mezisoučet</t>
  </si>
  <si>
    <t>"Odečet povrchů nad rýhou dle D2:"</t>
  </si>
  <si>
    <t>"Chodník dlažba:" -0,35*1,1*(1,1)</t>
  </si>
  <si>
    <t>"Trávník:" -0,2*1,1*(15,4+8)</t>
  </si>
  <si>
    <t>"Les:" -0,2*1,1*(33,5)</t>
  </si>
  <si>
    <t>10</t>
  </si>
  <si>
    <t>151811131</t>
  </si>
  <si>
    <t>Zřízení pažicích boxů pro pažení a rozepření stěn rýh podzemního vedení hloubka výkopu do 4 m, šířka do 1,2 m</t>
  </si>
  <si>
    <t>-339107402</t>
  </si>
  <si>
    <t>https://podminky.urs.cz/item/CS_URS_2025_02/151811131</t>
  </si>
  <si>
    <t>"Výkop rýhy řad dle D2, D3:" (3,9*2*3)+(46,1*2*2,25)+(8*2*2,25)</t>
  </si>
  <si>
    <t>11</t>
  </si>
  <si>
    <t>151811231</t>
  </si>
  <si>
    <t>Odstranění pažicích boxů pro pažení a rozepření stěn rýh podzemního vedení hloubka výkopu do 4 m, šířka do 1,2 m</t>
  </si>
  <si>
    <t>-1701242941</t>
  </si>
  <si>
    <t>https://podminky.urs.cz/item/CS_URS_2025_02/151811231</t>
  </si>
  <si>
    <t>162201422</t>
  </si>
  <si>
    <t>Vodorovné přemístění větví, kmenů nebo pařezů s naložením, složením a dopravou do 1000 m pařezů kmenů, průměru přes 300 do 500 mm</t>
  </si>
  <si>
    <t>-1276768564</t>
  </si>
  <si>
    <t>https://podminky.urs.cz/item/CS_URS_2025_02/162201422</t>
  </si>
  <si>
    <t>13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</si>
  <si>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</si>
  <si>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</si>
  <si>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999422524</t>
  </si>
  <si>
    <t>https://podminky.urs.cz/item/CS_URS_2025_02/162301972</t>
  </si>
  <si>
    <t>11*9 'Přepočtené koeficientem množství</t>
  </si>
  <si>
    <t>14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</si>
  <si>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</si>
  <si>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</si>
  <si>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-375309809</t>
  </si>
  <si>
    <t>https://podminky.urs.cz/item/CS_URS_2025_02/162351104</t>
  </si>
  <si>
    <t>"Zásyp původní zeminou a kamenivem, přesun na staveništní deponii"</t>
  </si>
  <si>
    <t>"Zásyp původní zeminou v nezpevněných plochách:" 69,848</t>
  </si>
  <si>
    <t>"Zásyp zpětně použitým kamenivem:" 0,468</t>
  </si>
  <si>
    <t>"Zásyp původní zeminou a kamenivem, přesun ze staveništní deponie do zásypů"</t>
  </si>
  <si>
    <t>15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</si>
  <si>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</si>
  <si>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</si>
  <si>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1104934503</t>
  </si>
  <si>
    <t>https://podminky.urs.cz/item/CS_URS_2025_02/162751117</t>
  </si>
  <si>
    <t>"Odvoz přebytečného výkopku na skládku, předpokládáno 10 Km."</t>
  </si>
  <si>
    <t>"Zásypy stávající zeminou ve volném terénu:" -69,848</t>
  </si>
  <si>
    <t>16</t>
  </si>
  <si>
    <t>167151101</t>
  </si>
  <si>
    <t>Nakládání, skládání a překládání neulehlého výkopku nebo sypaniny strojně nakládání, množství do 100 m3, z horniny třídy těžitelnosti I, skupiny 1 až 3</t>
  </si>
  <si>
    <t>1734061076</t>
  </si>
  <si>
    <t>https://podminky.urs.cz/item/CS_URS_2025_02/167151101</t>
  </si>
  <si>
    <t>"Zásyp původní zeminou a kamenivem, nakládání na staveništní deponii"</t>
  </si>
  <si>
    <t>17</t>
  </si>
  <si>
    <t>171201231</t>
  </si>
  <si>
    <t>Poplatek za uložení stavebního odpadu na recyklační skládce (skládkovné) zeminy a kamení zatříděného do Katalogu odpadů pod kódem 17 05 04</t>
  </si>
  <si>
    <t>t</t>
  </si>
  <si>
    <t>173460916</t>
  </si>
  <si>
    <t>https://podminky.urs.cz/item/CS_URS_2025_02/171201231</t>
  </si>
  <si>
    <t>63,978*2 'Přepočtené koeficientem množství</t>
  </si>
  <si>
    <t>18</t>
  </si>
  <si>
    <t>171251201</t>
  </si>
  <si>
    <t>Uložení sypaniny na skládky nebo meziskládky bez hutnění s upravením uložené sypaniny do předepsaného tvaru</t>
  </si>
  <si>
    <t>-797262000</t>
  </si>
  <si>
    <t>https://podminky.urs.cz/item/CS_URS_2025_02/171251201</t>
  </si>
  <si>
    <t>"Zásyp původní zeminou a kamenivem, uložení na staveništní deponii"</t>
  </si>
  <si>
    <t>19</t>
  </si>
  <si>
    <t>174151101</t>
  </si>
  <si>
    <t>Zásyp sypaninou z jakékoliv horniny strojně s uložením výkopku ve vrstvách se zhutněním jam, šachet, rýh nebo kolem objektů v těchto vykopávkách</t>
  </si>
  <si>
    <t>-1864395027</t>
  </si>
  <si>
    <t>https://podminky.urs.cz/item/CS_URS_2025_02/174151101</t>
  </si>
  <si>
    <t>"Zásypy stávající zeminou ve volném terénu:"</t>
  </si>
  <si>
    <t>"Odečet vytlačené kubatury:"</t>
  </si>
  <si>
    <t>"Lože:"</t>
  </si>
  <si>
    <t>"Výkop rýhy řad dle D2, D3:" -58*1,1*0,1</t>
  </si>
  <si>
    <t>"Výkop rýhy řad dle D2, D3 - připoložené potrubí:" -58*0,6*0,1</t>
  </si>
  <si>
    <t>"Obsyp:"</t>
  </si>
  <si>
    <t>"Výkop rýhy řad dle D2, D3:" -58*1,1*(0,35+0,3)</t>
  </si>
  <si>
    <t>"Výkop rýhy řad dle D2, D3 - připoložené potrubí:" -58*0,6*(0,05+0,3)</t>
  </si>
  <si>
    <t>"Zásyp zpětně použitým kamenivem z podkladních vrstev:"</t>
  </si>
  <si>
    <t>"Rozebrání a obnova povrchů dle C4 - chodník dlažba:" -0,25*1,7*1,1</t>
  </si>
  <si>
    <t>20</t>
  </si>
  <si>
    <t>-2103546229</t>
  </si>
  <si>
    <t>"Rozebrání a obnova povrchů dle C4 - chodník dlažba:" 0,25*1,7*1,1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</si>
  <si>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</si>
  <si>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</si>
  <si>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-1908567783</t>
  </si>
  <si>
    <t>https://podminky.urs.cz/item/CS_URS_2025_02/175151101</t>
  </si>
  <si>
    <t>"Štěrkodrť, použita frakce 0/8."</t>
  </si>
  <si>
    <t>"Výkop rýhy řad dle D2, D3:" 58*1,1*(0,35+0,3)</t>
  </si>
  <si>
    <t>"Odečet kubatury vytlačené potrubím:" -58*PI*0,175*0,175</t>
  </si>
  <si>
    <t>"Výkop rýhy řad dle D2, D3 - připoložené potrubí:" 58*0,6*(0,05+0,3)</t>
  </si>
  <si>
    <t>22</t>
  </si>
  <si>
    <t>M</t>
  </si>
  <si>
    <t>58344121</t>
  </si>
  <si>
    <t>štěrkodrť frakce 0/8</t>
  </si>
  <si>
    <t>478190431</t>
  </si>
  <si>
    <t>48,07*2 'Přepočtené koeficientem množství</t>
  </si>
  <si>
    <t>23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</si>
  <si>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</si>
  <si>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</si>
  <si>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801799372</t>
  </si>
  <si>
    <t>https://podminky.urs.cz/item/CS_URS_2025_02/181111111</t>
  </si>
  <si>
    <t>"Rozebrání a obnova povrchu dle C4, trávník:" 320</t>
  </si>
  <si>
    <t>"Rozebrání a obnova povrchu dle C4, les:" 110</t>
  </si>
  <si>
    <t>24</t>
  </si>
  <si>
    <t>181351003</t>
  </si>
  <si>
    <t>Rozprostření a urovnání ornice v rovině nebo ve svahu sklonu do 1:5 strojně při souvislé ploše do 100 m2, tl. vrstvy do 200 mm</t>
  </si>
  <si>
    <t>1676578913</t>
  </si>
  <si>
    <t>https://podminky.urs.cz/item/CS_URS_2025_02/181351003</t>
  </si>
  <si>
    <t>25</t>
  </si>
  <si>
    <t>181411141</t>
  </si>
  <si>
    <t>Založení trávníku na půdě předem připravené plochy do 1000 m2 výsevem včetně utažení parterového v rovině nebo na svahu do 1:5</t>
  </si>
  <si>
    <t>-760328021</t>
  </si>
  <si>
    <t>https://podminky.urs.cz/item/CS_URS_2025_02/181411141</t>
  </si>
  <si>
    <t>26</t>
  </si>
  <si>
    <t>00572420</t>
  </si>
  <si>
    <t>osivo směs travní parková okrasná</t>
  </si>
  <si>
    <t>kg</t>
  </si>
  <si>
    <t>-1086485665</t>
  </si>
  <si>
    <t>320*0,02 'Přepočtené koeficientem množství</t>
  </si>
  <si>
    <t>Svislé a kompletní konstrukce</t>
  </si>
  <si>
    <t>27</t>
  </si>
  <si>
    <t>310321111</t>
  </si>
  <si>
    <t>Zabetonování otvorů ve zdivu nadzákladovém včetně bednění, odbednění a výztuže (materiál v ceně) plochy do 1 m2</t>
  </si>
  <si>
    <t>-1712064200</t>
  </si>
  <si>
    <t>https://podminky.urs.cz/item/CS_URS_2025_02/310321111</t>
  </si>
  <si>
    <t>"Prostupy pro řad dle D4:" 2*0,5*0,5*0,5</t>
  </si>
  <si>
    <t>Vodorovné konstrukce</t>
  </si>
  <si>
    <t>28</t>
  </si>
  <si>
    <t>451541111</t>
  </si>
  <si>
    <t>Lože pod potrubí, stoky a drobné objekty v otevřeném výkopu ze štěrkodrtě 0-63 mm</t>
  </si>
  <si>
    <t>426152752</t>
  </si>
  <si>
    <t>https://podminky.urs.cz/item/CS_URS_2025_02/451541111</t>
  </si>
  <si>
    <t>"Výkop rýhy řad dle D2, D3:" 58*1,1*0,1</t>
  </si>
  <si>
    <t>"Výkop rýhy řad dle D2, D3 - připoložené potrubí:" 58*0,6*0,1</t>
  </si>
  <si>
    <t>Komunikace pozemní</t>
  </si>
  <si>
    <t>29</t>
  </si>
  <si>
    <t>564861011</t>
  </si>
  <si>
    <t>Podklad ze štěrkodrti ŠD s rozprostřením a zhutněním plochy jednotlivě do 100 m2, po zhutnění tl. 200 mm</t>
  </si>
  <si>
    <t>1378919632</t>
  </si>
  <si>
    <t>https://podminky.urs.cz/item/CS_URS_2025_02/564861011</t>
  </si>
  <si>
    <t>30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</si>
  <si>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</si>
  <si>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</si>
  <si>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925271545</t>
  </si>
  <si>
    <t>https://podminky.urs.cz/item/CS_URS_2025_02/596811220</t>
  </si>
  <si>
    <t>Vedení trubní dálková a přípojná</t>
  </si>
  <si>
    <t>31</t>
  </si>
  <si>
    <t>850391811</t>
  </si>
  <si>
    <t>Bourání stávajícího potrubí z trub litinových hrdlových nebo přírubových v otevřeném výkopu DN přes 250 do 400</t>
  </si>
  <si>
    <t>106629561</t>
  </si>
  <si>
    <t>https://podminky.urs.cz/item/CS_URS_2025_02/850391811</t>
  </si>
  <si>
    <t>32</t>
  </si>
  <si>
    <t>850441819</t>
  </si>
  <si>
    <t>Bourání stávajícího potrubí z trub litinových hrdlových nebo přírubových Příplatek k cenám za práce ve štole, v uzavřeném kanálu nebo v objektech DN přes 250 do 600</t>
  </si>
  <si>
    <t>-1172977591</t>
  </si>
  <si>
    <t>https://podminky.urs.cz/item/CS_URS_2025_02/850441819</t>
  </si>
  <si>
    <t>33</t>
  </si>
  <si>
    <t>871211811</t>
  </si>
  <si>
    <t>Bourání stávajícího potrubí z polyetylenu v otevřeném výkopu D do 50 mm</t>
  </si>
  <si>
    <t>-1056875483</t>
  </si>
  <si>
    <t>https://podminky.urs.cz/item/CS_URS_2025_02/871211811</t>
  </si>
  <si>
    <t>34</t>
  </si>
  <si>
    <t>871351819</t>
  </si>
  <si>
    <t>Bourání stávajícího potrubí z polyetylenu Příplatek k cenám za práce ve štole, v uzavřeném kanálu nebo v objektech D do 225 mm</t>
  </si>
  <si>
    <t>1926590024</t>
  </si>
  <si>
    <t>https://podminky.urs.cz/item/CS_URS_2025_02/871351819</t>
  </si>
  <si>
    <t>Ostatní konstrukce a práce, bourání</t>
  </si>
  <si>
    <t>35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</si>
  <si>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</si>
  <si>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</si>
  <si>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689262618</t>
  </si>
  <si>
    <t>https://podminky.urs.cz/item/CS_URS_2025_02/916231213</t>
  </si>
  <si>
    <t>36</t>
  </si>
  <si>
    <t>949101112</t>
  </si>
  <si>
    <t>Lešení pomocné pracovní pro objekty pozemních staveb pro zatížení do 150 kg/m2, o výšce lešeňové podlahy přes 1,9 do 3,5 m</t>
  </si>
  <si>
    <t>1930109613</t>
  </si>
  <si>
    <t>https://podminky.urs.cz/item/CS_URS_2025_02/949101112</t>
  </si>
  <si>
    <t>37</t>
  </si>
  <si>
    <t>953334121</t>
  </si>
  <si>
    <t>Bobtnavý pásek do pracovních spar betonových konstrukcí bentonitový, rozměru 20 x 25 mm</t>
  </si>
  <si>
    <t>674303265</t>
  </si>
  <si>
    <t>https://podminky.urs.cz/item/CS_URS_2025_02/953334121</t>
  </si>
  <si>
    <t>"Prostupy pro řad dle D4:" 2*2*PI*0,35</t>
  </si>
  <si>
    <t>38</t>
  </si>
  <si>
    <t>971052461</t>
  </si>
  <si>
    <t>Vybourání a prorážení otvorů v železobetonových příčkách a zdech základových nebo nadzákladových, plochy do 0,25 m2, tl. do 600 mm</t>
  </si>
  <si>
    <t>-209605189</t>
  </si>
  <si>
    <t>https://podminky.urs.cz/item/CS_URS_2025_02/971052461</t>
  </si>
  <si>
    <t>"Prostupy pro řad dle D4:" 2</t>
  </si>
  <si>
    <t>39</t>
  </si>
  <si>
    <t>977151114</t>
  </si>
  <si>
    <t>Jádrové vrty diamantovými korunkami do stavebních materiálů (železobetonu, betonu, cihel, obkladů, dlažeb, kamene) průměru přes 50 do 60 mm</t>
  </si>
  <si>
    <t>1147989014</t>
  </si>
  <si>
    <t>https://podminky.urs.cz/item/CS_URS_2025_02/977151114</t>
  </si>
  <si>
    <t>"Prostupy pro přípojku dle D4:" 2*0,5</t>
  </si>
  <si>
    <t>40</t>
  </si>
  <si>
    <t>977151911</t>
  </si>
  <si>
    <t>Jádrové vrty diamantovými korunkami do stavebních materiálů (železobetonu, betonu, cihel, obkladů, dlažeb, kamene) Příplatek k cenám za práci ve stísněném prostoru</t>
  </si>
  <si>
    <t>124075788</t>
  </si>
  <si>
    <t>https://podminky.urs.cz/item/CS_URS_2025_02/977151911</t>
  </si>
  <si>
    <t>41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</si>
  <si>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</si>
  <si>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</si>
  <si>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-2041646936</t>
  </si>
  <si>
    <t>https://podminky.urs.cz/item/CS_URS_2025_02/979021113</t>
  </si>
  <si>
    <t>42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</si>
  <si>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</si>
  <si>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</si>
  <si>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1635303673</t>
  </si>
  <si>
    <t>https://podminky.urs.cz/item/CS_URS_2025_02/979051121</t>
  </si>
  <si>
    <t>43</t>
  </si>
  <si>
    <t>R990001</t>
  </si>
  <si>
    <t>Dodávka a montáž zapravení prostupů z vnější a vnitřní strany pomocí hydroizolační malty včetně fimální povrchové úpravy včetně všech souvisejících konstrukcí a prací</t>
  </si>
  <si>
    <t>881135399</t>
  </si>
  <si>
    <t>"Prostupy pro řad dle D4:" 2*2</t>
  </si>
  <si>
    <t>"Prostupy pro přípojku dle D4:" 2*2</t>
  </si>
  <si>
    <t>997</t>
  </si>
  <si>
    <t>Přesun sutě</t>
  </si>
  <si>
    <t>44</t>
  </si>
  <si>
    <t>997013111</t>
  </si>
  <si>
    <t>Vnitrostaveništní doprava suti a vybouraných hmot vodorovně do 50 m s naložením základní pro budovy a haly výšky do 6 m</t>
  </si>
  <si>
    <t>-257708615</t>
  </si>
  <si>
    <t>https://podminky.urs.cz/item/CS_URS_2025_02/997013111</t>
  </si>
  <si>
    <t>"Likvidace vybouraného potrubí, odvoz do sběrného dvora, do ceny možno započíst výnos z výkupu suroviny, pol. č. 31-34:" 10,624</t>
  </si>
  <si>
    <t>"Suť prostupy, pol. č. 38, 39:" 0,748+0,006</t>
  </si>
  <si>
    <t>45</t>
  </si>
  <si>
    <t>997013501</t>
  </si>
  <si>
    <t>Odvoz suti a vybouraných hmot na skládku nebo meziskládku se složením, na vzdálenost do 1 km</t>
  </si>
  <si>
    <t>-300642953</t>
  </si>
  <si>
    <t>https://podminky.urs.cz/item/CS_URS_2025_02/997013501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</si>
  <si>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</si>
  <si>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</si>
  <si>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</si>
  <si>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979036443</t>
  </si>
  <si>
    <t>https://podminky.urs.cz/item/CS_URS_2025_02/997013509</t>
  </si>
  <si>
    <t>11,378*9 'Přepočtené koeficientem množství</t>
  </si>
  <si>
    <t>47</t>
  </si>
  <si>
    <t>997013813</t>
  </si>
  <si>
    <t>Poplatek za uložení stavebního odpadu na skládce (skládkovné) z plastických hmot zatříděného do Katalogu odpadů pod kódem 17 02 03</t>
  </si>
  <si>
    <t>513082204</t>
  </si>
  <si>
    <t>https://podminky.urs.cz/item/CS_URS_2025_02/997013813</t>
  </si>
  <si>
    <t>48</t>
  </si>
  <si>
    <t>997013862</t>
  </si>
  <si>
    <t>Poplatek za uložení stavebního odpadu na recyklační skládce (skládkovné) z armovaného betonu zatříděného do Katalogu odpadů pod kódem 17 01 01</t>
  </si>
  <si>
    <t>-957373418</t>
  </si>
  <si>
    <t>https://podminky.urs.cz/item/CS_URS_2025_02/997013862</t>
  </si>
  <si>
    <t>998</t>
  </si>
  <si>
    <t>Přesun hmot</t>
  </si>
  <si>
    <t>49</t>
  </si>
  <si>
    <t>998273102</t>
  </si>
  <si>
    <t>Přesun hmot pro trubní vedení hloubené z trub litinových pro vodovody nebo kanalizace v otevřeném výkopu dopravní vzdálenost do 15 m</t>
  </si>
  <si>
    <t>-761380613</t>
  </si>
  <si>
    <t>https://podminky.urs.cz/item/CS_URS_2025_02/998273102</t>
  </si>
  <si>
    <t>002 - Výpis materiálu</t>
  </si>
  <si>
    <t>HSV - Práce a dodávky HSV</t>
  </si>
  <si>
    <t xml:space="preserve">    8 - Trubní vedení</t>
  </si>
  <si>
    <t xml:space="preserve">    85 -  Potrubí z trub litinových</t>
  </si>
  <si>
    <t xml:space="preserve">    89 -  Ostatní konstrukce</t>
  </si>
  <si>
    <t>Práce a dodávky HSV</t>
  </si>
  <si>
    <t>Trubní vedení</t>
  </si>
  <si>
    <t>851371141</t>
  </si>
  <si>
    <t>Montáž potrubí z trub litinových tlakových hrdlových v otevřeném výkopu s jištěným násuvným spojem s ozuby DN 300</t>
  </si>
  <si>
    <t>-1055585315</t>
  </si>
  <si>
    <t>https://podminky.urs.cz/item/CS_URS_2025_02/851371141</t>
  </si>
  <si>
    <t>"Dle výpisu materiálu D5, pozice 1:" 60</t>
  </si>
  <si>
    <t>R552001</t>
  </si>
  <si>
    <t>tlakové trouby z tvárné litiny DN 300 dle ČSN EN 545:2015 s násuvným dvoukomorovým hrdlovým spojem, s těsnícím kroužkem z pryže EPDM</t>
  </si>
  <si>
    <t>1415066834</t>
  </si>
  <si>
    <t>P</t>
  </si>
  <si>
    <t xml:space="preserve">Poznámka k položce:_x000d_
Tlakové trouby z tvárné litiny DN 300 dle ČSN EN 545:2015 s násuvným dvoukomorovým hrdlovým spojem, s těsnícím kroužkem z pryže EPDM. Povrchová ochrana trub uvnitř odstředivě nanášený, stříkaný polyuretan dle ČSN EN 15655 o síle min. 1,5 mm, vně pokovení vrstvou zinku v množství min. 220 g/m2 + krycí nátěr bitumenovou barvou o síle min. 120 μm), třída tloušťky stěny C50. </t>
  </si>
  <si>
    <t>60*1,05 'Přepočtené koeficientem množství</t>
  </si>
  <si>
    <t>R552002</t>
  </si>
  <si>
    <t xml:space="preserve">těsnící gumový kroužek z EPDM pro  hrdlový spoj DN 300</t>
  </si>
  <si>
    <t>-1499207914</t>
  </si>
  <si>
    <t>"Dle výpisu materiálu D5, pozice 2:" 12</t>
  </si>
  <si>
    <t>857371131</t>
  </si>
  <si>
    <t>Montáž litinových tvarovek na potrubí litinovém tlakovém jednoosých na potrubí z trub hrdlových v otevřeném výkopu, kanálu nebo v šachtě s integrovaným těsněním DN 300</t>
  </si>
  <si>
    <t>-753759736</t>
  </si>
  <si>
    <t>https://podminky.urs.cz/item/CS_URS_2025_02/857371131</t>
  </si>
  <si>
    <t>55253946</t>
  </si>
  <si>
    <t>koleno hrdlové z tvárné litiny,práškový epoxid tl 250µm MMK-kus DN 300-45°</t>
  </si>
  <si>
    <t>-389590258</t>
  </si>
  <si>
    <t xml:space="preserve">Poznámka k položce:_x000d_
Hrdlová tvarovka: koleno MMK-kus DN 300 45°  dle DIN 28 650         _x000d_
- násuvný hrdlový zámkový dvoukomorový spoj_x000d_
- těleso tvárná litina_x000d_
- vně i uvnitř nástřik epoxidové pryskyřice dle směrnice GSK_x000d_
- médium pitná voda</t>
  </si>
  <si>
    <t>"Dle výpisu materiálu D5, pozice 7:" 1</t>
  </si>
  <si>
    <t>857372122</t>
  </si>
  <si>
    <t>Montáž litinových tvarovek na potrubí litinovém tlakovém jednoosých na potrubí z trub přírubových v otevřeném výkopu, kanálu nebo v šachtě DN 300</t>
  </si>
  <si>
    <t>-864473626</t>
  </si>
  <si>
    <t>https://podminky.urs.cz/item/CS_URS_2025_02/857372122</t>
  </si>
  <si>
    <t>31951011</t>
  </si>
  <si>
    <t>potrubní spojka jištěná proti posuvu hrdlo-příruba DN 300</t>
  </si>
  <si>
    <t>-833193259</t>
  </si>
  <si>
    <t>Poznámka k položce:_x000d_
Spojka s hrdlem a přírubou DN 300 jištěná proti posunu PN10 pro různé druhy potrubí s velkým rozsahem vnějšího průměru potrubí a s možností vyosení potrubí_x000d_
- těleso a přítlačný kroužek tvárná litina vně i uvnitř těžká protikorozní ochrana GSK_x000d_
- jistící prvky nerez_x000d_
- médium pitná voda</t>
  </si>
  <si>
    <t>"Dle výpisu materiálu D5, pozice 9:" 2</t>
  </si>
  <si>
    <t>55253629</t>
  </si>
  <si>
    <t>přechod přírubový,práškový epoxid tl 250µm FFR-kus litinový DN 300/150</t>
  </si>
  <si>
    <t>-1582157993</t>
  </si>
  <si>
    <t>"Dle výpisu materiálu D5, pozice 8:" 1</t>
  </si>
  <si>
    <t>871161211</t>
  </si>
  <si>
    <t>Montáž vodovodního potrubí z polyetylenu PE100 RC v otevřeném výkopu svařovaných elektrotvarovkou SDR 11/PN16 d 32 x 3,0 mm</t>
  </si>
  <si>
    <t>-927968854</t>
  </si>
  <si>
    <t>https://podminky.urs.cz/item/CS_URS_2025_02/871161211</t>
  </si>
  <si>
    <t>"Dle výpisu materiálu D5, pozice 3:" 60</t>
  </si>
  <si>
    <t>R280001</t>
  </si>
  <si>
    <t>LDPE PE40 SDR7,4 32x4,4 mm</t>
  </si>
  <si>
    <t>1904534164</t>
  </si>
  <si>
    <t xml:space="preserve">Poznámka k položce:_x000d_
Potrubí LDPE PE40 SDR7,4 d 32x4,4 mm _x000d_
- dle ČSN EN 12201 a PAS 1075_x000d_
- potrubí modré barvy_x000d_
- médium pitná voda                                                                                                                                                                                    </t>
  </si>
  <si>
    <t>877161101</t>
  </si>
  <si>
    <t>Montáž tvarovek na vodovodním plastovém potrubí z polyetylenu PE 100 elektrotvarovek SDR 11/PN16 spojek, oblouků nebo redukcí d 32</t>
  </si>
  <si>
    <t>130576053</t>
  </si>
  <si>
    <t>https://podminky.urs.cz/item/CS_URS_2025_02/877161101</t>
  </si>
  <si>
    <t>"Dle výpisu materiálu D5, pozice 3:" 2</t>
  </si>
  <si>
    <t>28615969</t>
  </si>
  <si>
    <t>elektrospojka SDR11 PE 100 PN16 D 32mm</t>
  </si>
  <si>
    <t>1863214859</t>
  </si>
  <si>
    <t>877161112</t>
  </si>
  <si>
    <t>Montáž tvarovek na vodovodním plastovém potrubí z polyetylenu PE 100 elektrotvarovek SDR 11/PN16 kolen 90° d 32</t>
  </si>
  <si>
    <t>222403619</t>
  </si>
  <si>
    <t>https://podminky.urs.cz/item/CS_URS_2025_02/877161112</t>
  </si>
  <si>
    <t>28653052</t>
  </si>
  <si>
    <t>elektrokoleno 90° PE 100 D 32mm</t>
  </si>
  <si>
    <t>1901888268</t>
  </si>
  <si>
    <t>891379111</t>
  </si>
  <si>
    <t>Montáž vodovodních armatur na potrubí navrtávacích pasů s ventilem Jt 1 MPa, na potrubí z trub litinových, ocelových nebo plastických hmot DN 300</t>
  </si>
  <si>
    <t>-474182789</t>
  </si>
  <si>
    <t>https://podminky.urs.cz/item/CS_URS_2025_02/891379111</t>
  </si>
  <si>
    <t>"Dle výpisu materiálu D5, pozice 6:" 1</t>
  </si>
  <si>
    <t>42271418</t>
  </si>
  <si>
    <t>pás navrtávací z tvárné litiny DN 300, pro litinové a ocelové potrubí, se závitovým výstupem 1",5/4",6/4",2"</t>
  </si>
  <si>
    <t>-1004757715</t>
  </si>
  <si>
    <t xml:space="preserve">Poznámka k položce:_x000d_
Celolitinový navrtávací pas na LT potrubí s mosazným kulovým kohoutem DN 300 / G 6/4" pro navrtávku pod tlakem _x000d_
Materiálové provedení navrtávacího pas:_x000d_
- těleso tvárná litina EN-GJS-400-15 (GGG-40)_x000d_
- těsnění antibakteriální pryž EPDM_x000d_
- objímka  tvárná litina EN-GJS-400-15 (GGG-40)_x000d_
- třmen korozivzdorná ocel 1.4301_x000d_
- spojovací šrouby korozivzdorná ocel A2 dle ISO 3506_x000d_
Materiálové provedení kulového kohoutu:_x000d_
- těleso, víko kovaná mosaz_x000d_
- koule kovaná mosaz pochromovaná_x000d_
- vřeteno korozivzdorná ocel 1.4021_x000d_
- těsnění antibakteriální pryž EPDM</t>
  </si>
  <si>
    <t>892351111</t>
  </si>
  <si>
    <t>Tlakové zkoušky vodou na potrubí DN 150 nebo 200</t>
  </si>
  <si>
    <t>58224360</t>
  </si>
  <si>
    <t>https://podminky.urs.cz/item/CS_URS_2025_02/892351111</t>
  </si>
  <si>
    <t>892353122</t>
  </si>
  <si>
    <t>Proplach a dezinfekce vodovodního potrubí DN 150 nebo 200</t>
  </si>
  <si>
    <t>-806512667</t>
  </si>
  <si>
    <t>https://podminky.urs.cz/item/CS_URS_2025_02/892353122</t>
  </si>
  <si>
    <t>892372111</t>
  </si>
  <si>
    <t>Tlakové zkoušky vodou zabezpečení konců potrubí při tlakových zkouškách DN do 300</t>
  </si>
  <si>
    <t>-1819857652</t>
  </si>
  <si>
    <t>https://podminky.urs.cz/item/CS_URS_2025_02/892372111</t>
  </si>
  <si>
    <t>899721111</t>
  </si>
  <si>
    <t>Signalizační vodič na potrubí DN do 150 mm</t>
  </si>
  <si>
    <t>-2035404790</t>
  </si>
  <si>
    <t>https://podminky.urs.cz/item/CS_URS_2025_02/899721111</t>
  </si>
  <si>
    <t>"Dle výpisu materiálu D5, pozice 14, CYY 6 mm2 včetně zkoušky funkčnosti:" 60</t>
  </si>
  <si>
    <t>899722113</t>
  </si>
  <si>
    <t>Krytí potrubí z plastů výstražnou fólií z PVC šířky přes 25 do 34 cm</t>
  </si>
  <si>
    <t>-825744060</t>
  </si>
  <si>
    <t>https://podminky.urs.cz/item/CS_URS_2025_02/899722113</t>
  </si>
  <si>
    <t>"Dle výpisu materiálu D5, pozice 15:" 2*60</t>
  </si>
  <si>
    <t>85</t>
  </si>
  <si>
    <t xml:space="preserve"> Potrubí z trub litinových</t>
  </si>
  <si>
    <t>R858005</t>
  </si>
  <si>
    <t>Dodávka a montáž spojovacího materiálu - přírubový spoj nerezový DN 150, PN 10/16 včetně všech souvisejícíh konstrukcí a prací</t>
  </si>
  <si>
    <t>-672975459</t>
  </si>
  <si>
    <t>"Dle výpisu materiálu D5, pozice 11 (a skladba spoje):" 2</t>
  </si>
  <si>
    <t>Souče</t>
  </si>
  <si>
    <t>R858008</t>
  </si>
  <si>
    <t>Dodávka a montáž spojovacího materiálu - přírubový spoj nerezový DN 300, PN 10/16 včetně všech souvisejícíh konstrukcí a prací</t>
  </si>
  <si>
    <t>346432240</t>
  </si>
  <si>
    <t>"Dle výpisu materiálu D5, pozice 10 (a skladba spoje):" 2</t>
  </si>
  <si>
    <t>89</t>
  </si>
  <si>
    <t xml:space="preserve"> Ostatní konstrukce</t>
  </si>
  <si>
    <t>891311222</t>
  </si>
  <si>
    <t>Montáž vodovodních armatur na potrubí šoupátek nebo klapek uzavíracích v šachtách s ručním kolečkem DN 150</t>
  </si>
  <si>
    <t>2078208514</t>
  </si>
  <si>
    <t>https://podminky.urs.cz/item/CS_URS_2025_02/891311222</t>
  </si>
  <si>
    <t>"Dle výpisu materiálu D5, pozice 4:" 1</t>
  </si>
  <si>
    <t>42221326</t>
  </si>
  <si>
    <t>šoupátko pitná voda litina GGG 50 dlouhá stavební dl PN10/16 DN 150x350mm</t>
  </si>
  <si>
    <t>450276458</t>
  </si>
  <si>
    <t>Poznámka k položce:_x000d_
Uzavírací víkové přírubové šoupátko klínové měkcetěsnící DN 150, PN 16, L = 350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</si>
  <si>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42210108</t>
  </si>
  <si>
    <t>kolo ruční pro DN 125-150 D 300mm</t>
  </si>
  <si>
    <t>-319394856</t>
  </si>
  <si>
    <t>"Dle výpisu materiálu D5, pozice 5:" 1</t>
  </si>
  <si>
    <t>R899100</t>
  </si>
  <si>
    <t>Zkouška hydrantů a ovladatelnosti armatur včetně všech souvisejících konstrukcí a prací</t>
  </si>
  <si>
    <t>64</t>
  </si>
  <si>
    <t>1994972116</t>
  </si>
  <si>
    <t>R899101</t>
  </si>
  <si>
    <t>Dodávka a montáž mosazného kulového kohoutu pro celolitinový navrtávací pas G 6/4" včetně všech souvisejících konstrukcí a prací</t>
  </si>
  <si>
    <t>-503155753</t>
  </si>
  <si>
    <t>R899102</t>
  </si>
  <si>
    <t>Dodávka a montáž mosazné vsuvky redukovaná vnější/vnitřní závit d 2" x 1" včetně všech souvisejících konstrukcí a prací</t>
  </si>
  <si>
    <t>707102665</t>
  </si>
  <si>
    <t>"Dle výpisu materiálu D5, pozice 12:" 1</t>
  </si>
  <si>
    <t>R899103</t>
  </si>
  <si>
    <t>Dodávka a montáž hadicové spojky na hadici s vnějším závitem d 1" včetně všech souvisejících konstrukcí a prací</t>
  </si>
  <si>
    <t>464145127</t>
  </si>
  <si>
    <t>"Dle výpisu materiálu D5, pozice 13:" 1</t>
  </si>
  <si>
    <t>R899104</t>
  </si>
  <si>
    <t>Dodávka a montáž zemní soupravy teleskopické (1,2 - 1,8 m) pro šoupátka DN80 včetně všech souvisejících konstrukcí a prací</t>
  </si>
  <si>
    <t>-334358883</t>
  </si>
  <si>
    <t>"Dle výpisu materiálu D9, pozice 6:" 2</t>
  </si>
  <si>
    <t>1678127190</t>
  </si>
  <si>
    <t>003 -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</si>
  <si>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</si>
  <si>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</si>
  <si>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</si>
  <si>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</si>
  <si>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</si>
  <si>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</si>
  <si>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1494108296</t>
  </si>
  <si>
    <t>900002</t>
  </si>
  <si>
    <t>Provoz zařízení staveniště</t>
  </si>
  <si>
    <t>1466444027</t>
  </si>
  <si>
    <t>900003</t>
  </si>
  <si>
    <t>Odstranění zařízení staveniště včetně uvedení ploch deponií a mezideponií do původního stavu</t>
  </si>
  <si>
    <t>-1796442328</t>
  </si>
  <si>
    <t>900004</t>
  </si>
  <si>
    <t>Předání a převzetí zařízení staveniště</t>
  </si>
  <si>
    <t>1017037148</t>
  </si>
  <si>
    <t>900005</t>
  </si>
  <si>
    <t xml:space="preserve">Zhotovení dokumentace skutečného provedení stavby </t>
  </si>
  <si>
    <t>-1504263963</t>
  </si>
  <si>
    <t>900006</t>
  </si>
  <si>
    <t>Geodetické zaměření skutečného provedení stavby včetně zpracování geometrického plánu</t>
  </si>
  <si>
    <t>1369948122</t>
  </si>
  <si>
    <t>900007</t>
  </si>
  <si>
    <t>Vytýčení jednotlivých částí stavby akreditovaným geodetem</t>
  </si>
  <si>
    <t>1589632244</t>
  </si>
  <si>
    <t>900008</t>
  </si>
  <si>
    <t>Zaměření a vytýčení stávajících inženýrských sítí</t>
  </si>
  <si>
    <t>-150336837</t>
  </si>
  <si>
    <t>900010</t>
  </si>
  <si>
    <t>Komplexní zkoušky, průzkumy, revize a odběry vzorků předepsané projektovou dokumentací včetně prokázání kvality díla, včetně testu zeminy pro uskladnění, zkoušky zhutnění zásypů v komunikacích</t>
  </si>
  <si>
    <t>-1814447440</t>
  </si>
  <si>
    <t>900011</t>
  </si>
  <si>
    <t>Dočasná dopravní opatření a provozní vlivy, instalace, údržba a rozebrání přechodného dopravního značení a zpracování příslušné projektové dokumentace DIO a DIR</t>
  </si>
  <si>
    <t>1925904735</t>
  </si>
  <si>
    <t>900012</t>
  </si>
  <si>
    <t>Náklady spojené s vybudováním, údržbou a demontáží dočasných zpevněných ploch a přejezdů přes výkopy včetně uvedení dotčených ploch do původního stavu</t>
  </si>
  <si>
    <t>-899440187</t>
  </si>
  <si>
    <t>900015</t>
  </si>
  <si>
    <t>Převzetí a předání díla, kolaudační řízení</t>
  </si>
  <si>
    <t>716574185</t>
  </si>
  <si>
    <t>900016</t>
  </si>
  <si>
    <t>Kompletační a koordinační a inženýrská činnost</t>
  </si>
  <si>
    <t>37829685</t>
  </si>
  <si>
    <t>900017</t>
  </si>
  <si>
    <t>Zajištění porostů v bezprostřední blízkosti prováděných prací, bednění kmenů stromů, ochrana kořenů a další činnosti vedoucí k eliminaci škod způsobených na porostech</t>
  </si>
  <si>
    <t>175623135</t>
  </si>
  <si>
    <t>900018</t>
  </si>
  <si>
    <t>Užívání veřejných prostranství a ploch, poplatky spojené se záborem komunikací místních a komunikací II a III třídy, či tříd vyšších</t>
  </si>
  <si>
    <t>-1584450686</t>
  </si>
  <si>
    <t>900019</t>
  </si>
  <si>
    <t>Pasportizace okolních objektů včetně pořízení fotodokumentace</t>
  </si>
  <si>
    <t>561433030</t>
  </si>
  <si>
    <t>900020</t>
  </si>
  <si>
    <t>Rozebrání a obnova drobných stavebních objektů dotčených stavební činností (ploty, zídky, sloupy, uliční vpusti a podobně)</t>
  </si>
  <si>
    <t>-1748411722</t>
  </si>
  <si>
    <t xml:space="preserve">Poznámka k položce:_x000d_
_x000d_
_x000d_
</t>
  </si>
  <si>
    <t>900022</t>
  </si>
  <si>
    <t>Náklady vzniklé v souvislosti s realizací stavby, uvedení dotčených ploch do původního stavu, průběžné a finální čištění komunikací, obnova svislého a vodorovného značení, zalévání a kosení zeleně</t>
  </si>
  <si>
    <t>658952691</t>
  </si>
  <si>
    <t>900026</t>
  </si>
  <si>
    <t>Náklady související s ochranou stávajících inženýrských sítí</t>
  </si>
  <si>
    <t>1104581291</t>
  </si>
  <si>
    <t>900028</t>
  </si>
  <si>
    <t>Bezpečnostní a hygienická opatření na staveništi, koordinátor BOZP na staveništi</t>
  </si>
  <si>
    <t>622184605</t>
  </si>
  <si>
    <t>900034</t>
  </si>
  <si>
    <t>Náklady spojené s klasifikací, se separací a dotříděním staveništních odpadů a případným předrcením odpadů před odvozem na skládku</t>
  </si>
  <si>
    <t>-2106232915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</si>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</sst>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51113" TargetMode="External" /><Relationship Id="rId2" Type="http://schemas.openxmlformats.org/officeDocument/2006/relationships/hyperlink" Target="https://podminky.urs.cz/item/CS_URS_2025_02/112155221" TargetMode="External" /><Relationship Id="rId3" Type="http://schemas.openxmlformats.org/officeDocument/2006/relationships/hyperlink" Target="https://podminky.urs.cz/item/CS_URS_2025_02/112201113" TargetMode="External" /><Relationship Id="rId4" Type="http://schemas.openxmlformats.org/officeDocument/2006/relationships/hyperlink" Target="https://podminky.urs.cz/item/CS_URS_2025_02/113106021" TargetMode="External" /><Relationship Id="rId5" Type="http://schemas.openxmlformats.org/officeDocument/2006/relationships/hyperlink" Target="https://podminky.urs.cz/item/CS_URS_2025_02/113107423" TargetMode="External" /><Relationship Id="rId6" Type="http://schemas.openxmlformats.org/officeDocument/2006/relationships/hyperlink" Target="https://podminky.urs.cz/item/CS_URS_2025_02/113202111" TargetMode="External" /><Relationship Id="rId7" Type="http://schemas.openxmlformats.org/officeDocument/2006/relationships/hyperlink" Target="https://podminky.urs.cz/item/CS_URS_2025_02/121151103" TargetMode="External" /><Relationship Id="rId8" Type="http://schemas.openxmlformats.org/officeDocument/2006/relationships/hyperlink" Target="https://podminky.urs.cz/item/CS_URS_2025_02/121151203" TargetMode="External" /><Relationship Id="rId9" Type="http://schemas.openxmlformats.org/officeDocument/2006/relationships/hyperlink" Target="https://podminky.urs.cz/item/CS_URS_2025_02/132254204" TargetMode="External" /><Relationship Id="rId10" Type="http://schemas.openxmlformats.org/officeDocument/2006/relationships/hyperlink" Target="https://podminky.urs.cz/item/CS_URS_2025_02/151811131" TargetMode="External" /><Relationship Id="rId11" Type="http://schemas.openxmlformats.org/officeDocument/2006/relationships/hyperlink" Target="https://podminky.urs.cz/item/CS_URS_2025_02/151811231" TargetMode="External" /><Relationship Id="rId12" Type="http://schemas.openxmlformats.org/officeDocument/2006/relationships/hyperlink" Target="https://podminky.urs.cz/item/CS_URS_2025_02/162201422" TargetMode="External" /><Relationship Id="rId13" Type="http://schemas.openxmlformats.org/officeDocument/2006/relationships/hyperlink" Target="https://podminky.urs.cz/item/CS_URS_2025_02/162301972" TargetMode="External" /><Relationship Id="rId14" Type="http://schemas.openxmlformats.org/officeDocument/2006/relationships/hyperlink" Target="https://podminky.urs.cz/item/CS_URS_2025_02/162351104" TargetMode="External" /><Relationship Id="rId15" Type="http://schemas.openxmlformats.org/officeDocument/2006/relationships/hyperlink" Target="https://podminky.urs.cz/item/CS_URS_2025_02/162751117" TargetMode="External" /><Relationship Id="rId16" Type="http://schemas.openxmlformats.org/officeDocument/2006/relationships/hyperlink" Target="https://podminky.urs.cz/item/CS_URS_2025_02/167151101" TargetMode="External" /><Relationship Id="rId17" Type="http://schemas.openxmlformats.org/officeDocument/2006/relationships/hyperlink" Target="https://podminky.urs.cz/item/CS_URS_2025_02/171201231" TargetMode="External" /><Relationship Id="rId18" Type="http://schemas.openxmlformats.org/officeDocument/2006/relationships/hyperlink" Target="https://podminky.urs.cz/item/CS_URS_2025_02/171251201" TargetMode="External" /><Relationship Id="rId19" Type="http://schemas.openxmlformats.org/officeDocument/2006/relationships/hyperlink" Target="https://podminky.urs.cz/item/CS_URS_2025_02/17415110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75151101" TargetMode="External" /><Relationship Id="rId22" Type="http://schemas.openxmlformats.org/officeDocument/2006/relationships/hyperlink" Target="https://podminky.urs.cz/item/CS_URS_2025_02/181111111" TargetMode="External" /><Relationship Id="rId23" Type="http://schemas.openxmlformats.org/officeDocument/2006/relationships/hyperlink" Target="https://podminky.urs.cz/item/CS_URS_2025_02/181351003" TargetMode="External" /><Relationship Id="rId24" Type="http://schemas.openxmlformats.org/officeDocument/2006/relationships/hyperlink" Target="https://podminky.urs.cz/item/CS_URS_2025_02/181411141" TargetMode="External" /><Relationship Id="rId25" Type="http://schemas.openxmlformats.org/officeDocument/2006/relationships/hyperlink" Target="https://podminky.urs.cz/item/CS_URS_2025_02/310321111" TargetMode="External" /><Relationship Id="rId26" Type="http://schemas.openxmlformats.org/officeDocument/2006/relationships/hyperlink" Target="https://podminky.urs.cz/item/CS_URS_2025_02/451541111" TargetMode="External" /><Relationship Id="rId27" Type="http://schemas.openxmlformats.org/officeDocument/2006/relationships/hyperlink" Target="https://podminky.urs.cz/item/CS_URS_2025_02/564861011" TargetMode="External" /><Relationship Id="rId28" Type="http://schemas.openxmlformats.org/officeDocument/2006/relationships/hyperlink" Target="https://podminky.urs.cz/item/CS_URS_2025_02/596811220" TargetMode="External" /><Relationship Id="rId29" Type="http://schemas.openxmlformats.org/officeDocument/2006/relationships/hyperlink" Target="https://podminky.urs.cz/item/CS_URS_2025_02/850391811" TargetMode="External" /><Relationship Id="rId30" Type="http://schemas.openxmlformats.org/officeDocument/2006/relationships/hyperlink" Target="https://podminky.urs.cz/item/CS_URS_2025_02/850441819" TargetMode="External" /><Relationship Id="rId31" Type="http://schemas.openxmlformats.org/officeDocument/2006/relationships/hyperlink" Target="https://podminky.urs.cz/item/CS_URS_2025_02/871211811" TargetMode="External" /><Relationship Id="rId32" Type="http://schemas.openxmlformats.org/officeDocument/2006/relationships/hyperlink" Target="https://podminky.urs.cz/item/CS_URS_2025_02/871351819" TargetMode="External" /><Relationship Id="rId33" Type="http://schemas.openxmlformats.org/officeDocument/2006/relationships/hyperlink" Target="https://podminky.urs.cz/item/CS_URS_2025_02/916231213" TargetMode="External" /><Relationship Id="rId34" Type="http://schemas.openxmlformats.org/officeDocument/2006/relationships/hyperlink" Target="https://podminky.urs.cz/item/CS_URS_2025_02/949101112" TargetMode="External" /><Relationship Id="rId35" Type="http://schemas.openxmlformats.org/officeDocument/2006/relationships/hyperlink" Target="https://podminky.urs.cz/item/CS_URS_2025_02/953334121" TargetMode="External" /><Relationship Id="rId36" Type="http://schemas.openxmlformats.org/officeDocument/2006/relationships/hyperlink" Target="https://podminky.urs.cz/item/CS_URS_2025_02/971052461" TargetMode="External" /><Relationship Id="rId37" Type="http://schemas.openxmlformats.org/officeDocument/2006/relationships/hyperlink" Target="https://podminky.urs.cz/item/CS_URS_2025_02/977151114" TargetMode="External" /><Relationship Id="rId38" Type="http://schemas.openxmlformats.org/officeDocument/2006/relationships/hyperlink" Target="https://podminky.urs.cz/item/CS_URS_2025_02/977151911" TargetMode="External" /><Relationship Id="rId39" Type="http://schemas.openxmlformats.org/officeDocument/2006/relationships/hyperlink" Target="https://podminky.urs.cz/item/CS_URS_2025_02/979021113" TargetMode="External" /><Relationship Id="rId40" Type="http://schemas.openxmlformats.org/officeDocument/2006/relationships/hyperlink" Target="https://podminky.urs.cz/item/CS_URS_2025_02/979051121" TargetMode="External" /><Relationship Id="rId41" Type="http://schemas.openxmlformats.org/officeDocument/2006/relationships/hyperlink" Target="https://podminky.urs.cz/item/CS_URS_2025_02/997013111" TargetMode="External" /><Relationship Id="rId42" Type="http://schemas.openxmlformats.org/officeDocument/2006/relationships/hyperlink" Target="https://podminky.urs.cz/item/CS_URS_2025_02/997013501" TargetMode="External" /><Relationship Id="rId43" Type="http://schemas.openxmlformats.org/officeDocument/2006/relationships/hyperlink" Target="https://podminky.urs.cz/item/CS_URS_2025_02/997013509" TargetMode="External" /><Relationship Id="rId44" Type="http://schemas.openxmlformats.org/officeDocument/2006/relationships/hyperlink" Target="https://podminky.urs.cz/item/CS_URS_2025_02/997013813" TargetMode="External" /><Relationship Id="rId45" Type="http://schemas.openxmlformats.org/officeDocument/2006/relationships/hyperlink" Target="https://podminky.urs.cz/item/CS_URS_2025_02/997013862" TargetMode="External" /><Relationship Id="rId46" Type="http://schemas.openxmlformats.org/officeDocument/2006/relationships/hyperlink" Target="https://podminky.urs.cz/item/CS_URS_2025_02/998273102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51371141" TargetMode="External" /><Relationship Id="rId2" Type="http://schemas.openxmlformats.org/officeDocument/2006/relationships/hyperlink" Target="https://podminky.urs.cz/item/CS_URS_2025_02/857371131" TargetMode="External" /><Relationship Id="rId3" Type="http://schemas.openxmlformats.org/officeDocument/2006/relationships/hyperlink" Target="https://podminky.urs.cz/item/CS_URS_2025_02/857372122" TargetMode="External" /><Relationship Id="rId4" Type="http://schemas.openxmlformats.org/officeDocument/2006/relationships/hyperlink" Target="https://podminky.urs.cz/item/CS_URS_2025_02/871161211" TargetMode="External" /><Relationship Id="rId5" Type="http://schemas.openxmlformats.org/officeDocument/2006/relationships/hyperlink" Target="https://podminky.urs.cz/item/CS_URS_2025_02/877161101" TargetMode="External" /><Relationship Id="rId6" Type="http://schemas.openxmlformats.org/officeDocument/2006/relationships/hyperlink" Target="https://podminky.urs.cz/item/CS_URS_2025_02/877161112" TargetMode="External" /><Relationship Id="rId7" Type="http://schemas.openxmlformats.org/officeDocument/2006/relationships/hyperlink" Target="https://podminky.urs.cz/item/CS_URS_2025_02/891379111" TargetMode="External" /><Relationship Id="rId8" Type="http://schemas.openxmlformats.org/officeDocument/2006/relationships/hyperlink" Target="https://podminky.urs.cz/item/CS_URS_2025_02/892351111" TargetMode="External" /><Relationship Id="rId9" Type="http://schemas.openxmlformats.org/officeDocument/2006/relationships/hyperlink" Target="https://podminky.urs.cz/item/CS_URS_2025_02/892353122" TargetMode="External" /><Relationship Id="rId10" Type="http://schemas.openxmlformats.org/officeDocument/2006/relationships/hyperlink" Target="https://podminky.urs.cz/item/CS_URS_2025_02/892372111" TargetMode="External" /><Relationship Id="rId11" Type="http://schemas.openxmlformats.org/officeDocument/2006/relationships/hyperlink" Target="https://podminky.urs.cz/item/CS_URS_2025_02/899721111" TargetMode="External" /><Relationship Id="rId12" Type="http://schemas.openxmlformats.org/officeDocument/2006/relationships/hyperlink" Target="https://podminky.urs.cz/item/CS_URS_2025_02/899722113" TargetMode="External" /><Relationship Id="rId13" Type="http://schemas.openxmlformats.org/officeDocument/2006/relationships/hyperlink" Target="https://podminky.urs.cz/item/CS_URS_2025_02/891311222" TargetMode="External" /><Relationship Id="rId14" Type="http://schemas.openxmlformats.org/officeDocument/2006/relationships/hyperlink" Target="https://podminky.urs.cz/item/CS_URS_2025_02/998273102" TargetMode="External" /><Relationship Id="rId1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2025/089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KNĚŽPOLE, PRAMENIŠTĚ – OPRAVA ČÁSTI ŘADU V-1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Kněžpole u Uherského Hradiště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24. 10. 2025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114" t="s">
        <v>74</v>
      </c>
      <c r="B55" s="115"/>
      <c r="C55" s="116"/>
      <c r="D55" s="117" t="s">
        <v>75</v>
      </c>
      <c r="E55" s="117"/>
      <c r="F55" s="117"/>
      <c r="G55" s="117"/>
      <c r="H55" s="117"/>
      <c r="I55" s="118"/>
      <c r="J55" s="117" t="s">
        <v>76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Výkopové práce a ob...'!J30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77</v>
      </c>
      <c r="AR55" s="121"/>
      <c r="AS55" s="122">
        <v>0</v>
      </c>
      <c r="AT55" s="123">
        <f>ROUND(SUM(AV55:AW55),2)</f>
        <v>0</v>
      </c>
      <c r="AU55" s="124">
        <f>'001 - Výkopové práce a ob...'!P88</f>
        <v>0</v>
      </c>
      <c r="AV55" s="123">
        <f>'001 - Výkopové práce a ob...'!J33</f>
        <v>0</v>
      </c>
      <c r="AW55" s="123">
        <f>'001 - Výkopové práce a ob...'!J34</f>
        <v>0</v>
      </c>
      <c r="AX55" s="123">
        <f>'001 - Výkopové práce a ob...'!J35</f>
        <v>0</v>
      </c>
      <c r="AY55" s="123">
        <f>'001 - Výkopové práce a ob...'!J36</f>
        <v>0</v>
      </c>
      <c r="AZ55" s="123">
        <f>'001 - Výkopové práce a ob...'!F33</f>
        <v>0</v>
      </c>
      <c r="BA55" s="123">
        <f>'001 - Výkopové práce a ob...'!F34</f>
        <v>0</v>
      </c>
      <c r="BB55" s="123">
        <f>'001 - Výkopové práce a ob...'!F35</f>
        <v>0</v>
      </c>
      <c r="BC55" s="123">
        <f>'001 - Výkopové práce a ob...'!F36</f>
        <v>0</v>
      </c>
      <c r="BD55" s="125">
        <f>'001 - Výkopové práce a ob...'!F37</f>
        <v>0</v>
      </c>
      <c r="BE55" s="7"/>
      <c r="BT55" s="126" t="s">
        <v>78</v>
      </c>
      <c r="BV55" s="126" t="s">
        <v>72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7" customFormat="1" ht="16.5" customHeight="1">
      <c r="A56" s="114" t="s">
        <v>74</v>
      </c>
      <c r="B56" s="115"/>
      <c r="C56" s="116"/>
      <c r="D56" s="117" t="s">
        <v>81</v>
      </c>
      <c r="E56" s="117"/>
      <c r="F56" s="117"/>
      <c r="G56" s="117"/>
      <c r="H56" s="117"/>
      <c r="I56" s="118"/>
      <c r="J56" s="117" t="s">
        <v>82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Výpis materiálu'!J30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77</v>
      </c>
      <c r="AR56" s="121"/>
      <c r="AS56" s="122">
        <v>0</v>
      </c>
      <c r="AT56" s="123">
        <f>ROUND(SUM(AV56:AW56),2)</f>
        <v>0</v>
      </c>
      <c r="AU56" s="124">
        <f>'002 - Výpis materiálu'!P84</f>
        <v>0</v>
      </c>
      <c r="AV56" s="123">
        <f>'002 - Výpis materiálu'!J33</f>
        <v>0</v>
      </c>
      <c r="AW56" s="123">
        <f>'002 - Výpis materiálu'!J34</f>
        <v>0</v>
      </c>
      <c r="AX56" s="123">
        <f>'002 - Výpis materiálu'!J35</f>
        <v>0</v>
      </c>
      <c r="AY56" s="123">
        <f>'002 - Výpis materiálu'!J36</f>
        <v>0</v>
      </c>
      <c r="AZ56" s="123">
        <f>'002 - Výpis materiálu'!F33</f>
        <v>0</v>
      </c>
      <c r="BA56" s="123">
        <f>'002 - Výpis materiálu'!F34</f>
        <v>0</v>
      </c>
      <c r="BB56" s="123">
        <f>'002 - Výpis materiálu'!F35</f>
        <v>0</v>
      </c>
      <c r="BC56" s="123">
        <f>'002 - Výpis materiálu'!F36</f>
        <v>0</v>
      </c>
      <c r="BD56" s="125">
        <f>'002 - Výpis materiálu'!F37</f>
        <v>0</v>
      </c>
      <c r="BE56" s="7"/>
      <c r="BT56" s="126" t="s">
        <v>78</v>
      </c>
      <c r="BV56" s="126" t="s">
        <v>72</v>
      </c>
      <c r="BW56" s="126" t="s">
        <v>83</v>
      </c>
      <c r="BX56" s="126" t="s">
        <v>5</v>
      </c>
      <c r="CL56" s="126" t="s">
        <v>19</v>
      </c>
      <c r="CM56" s="126" t="s">
        <v>80</v>
      </c>
    </row>
    <row r="57" s="7" customFormat="1" ht="16.5" customHeight="1">
      <c r="A57" s="114" t="s">
        <v>74</v>
      </c>
      <c r="B57" s="115"/>
      <c r="C57" s="116"/>
      <c r="D57" s="117" t="s">
        <v>84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'003 - Vedlejší a ostatní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77</v>
      </c>
      <c r="AR57" s="121"/>
      <c r="AS57" s="127">
        <v>0</v>
      </c>
      <c r="AT57" s="128">
        <f>ROUND(SUM(AV57:AW57),2)</f>
        <v>0</v>
      </c>
      <c r="AU57" s="129">
        <f>'003 - Vedlejší a ostatní ...'!P80</f>
        <v>0</v>
      </c>
      <c r="AV57" s="128">
        <f>'003 - Vedlejší a ostatní ...'!J33</f>
        <v>0</v>
      </c>
      <c r="AW57" s="128">
        <f>'003 - Vedlejší a ostatní ...'!J34</f>
        <v>0</v>
      </c>
      <c r="AX57" s="128">
        <f>'003 - Vedlejší a ostatní ...'!J35</f>
        <v>0</v>
      </c>
      <c r="AY57" s="128">
        <f>'003 - Vedlejší a ostatní ...'!J36</f>
        <v>0</v>
      </c>
      <c r="AZ57" s="128">
        <f>'003 - Vedlejší a ostatní ...'!F33</f>
        <v>0</v>
      </c>
      <c r="BA57" s="128">
        <f>'003 - Vedlejší a ostatní ...'!F34</f>
        <v>0</v>
      </c>
      <c r="BB57" s="128">
        <f>'003 - Vedlejší a ostatní ...'!F35</f>
        <v>0</v>
      </c>
      <c r="BC57" s="128">
        <f>'003 - Vedlejší a ostatní ...'!F36</f>
        <v>0</v>
      </c>
      <c r="BD57" s="130">
        <f>'003 - Vedlejší a ostatní ...'!F37</f>
        <v>0</v>
      </c>
      <c r="BE57" s="7"/>
      <c r="BT57" s="126" t="s">
        <v>78</v>
      </c>
      <c r="BV57" s="126" t="s">
        <v>72</v>
      </c>
      <c r="BW57" s="126" t="s">
        <v>86</v>
      </c>
      <c r="BX57" s="126" t="s">
        <v>5</v>
      </c>
      <c r="CL57" s="126" t="s">
        <v>19</v>
      </c>
      <c r="CM57" s="126" t="s">
        <v>80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bpd+O7IygRC738wO/YQTKLTwdplp5Lg5EKEHNtP6q1q1QsQGryvhtd7JYEYkDHviSXofUcH2WgM8OgFQc2UJPw==" hashValue="hAW0ajpGaiJ0R+X1shCcEVvtikgSF9RtIR3jAQueYVYm3USC0vL53VpMiK9LwKUlBNzoFI4UBxpM69qEpBOFG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01 - Výkopové práce a ob...'!C2" display="/"/>
    <hyperlink ref="A56" location="'002 - Výpis materiálu'!C2" display="/"/>
    <hyperlink ref="A57" location="'003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KNĚŽPOLE, PRAMENIŠTĚ – OPRAVA ČÁSTI ŘADU V-1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ROUND((SUM(BE88:BE323)),  2)</f>
        <v>0</v>
      </c>
      <c r="G33" s="41"/>
      <c r="H33" s="41"/>
      <c r="I33" s="151">
        <v>0.20999999999999999</v>
      </c>
      <c r="J33" s="150">
        <f>ROUND(((SUM(BE88:BE323))*I33),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ROUND((SUM(BF88:BF323)),  2)</f>
        <v>0</v>
      </c>
      <c r="G34" s="41"/>
      <c r="H34" s="41"/>
      <c r="I34" s="151">
        <v>0.12</v>
      </c>
      <c r="J34" s="150">
        <f>ROUND(((SUM(BF88:BF323))*I34),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ROUND((SUM(BG88:BG323)),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ROUND((SUM(BH88:BH323)),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ROUND((SUM(BI88:BI323)),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KNĚŽPOLE, PRAMENIŠTĚ – OPRAVA ČÁSTI ŘADU V-1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Výkopové práce a obnova povrchů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Kněžpole u Uherského Hradiště</v>
      </c>
      <c r="G52" s="43"/>
      <c r="H52" s="43"/>
      <c r="I52" s="35" t="s">
        <v>23</v>
      </c>
      <c r="J52" s="75" t="str">
        <f>IF(J12="","",J12)</f>
        <v>24. 10. 2025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94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95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96</v>
      </c>
      <c r="E62" s="177"/>
      <c r="F62" s="177"/>
      <c r="G62" s="177"/>
      <c r="H62" s="177"/>
      <c r="I62" s="177"/>
      <c r="J62" s="178">
        <f>J243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97</v>
      </c>
      <c r="E63" s="177"/>
      <c r="F63" s="177"/>
      <c r="G63" s="177"/>
      <c r="H63" s="177"/>
      <c r="I63" s="177"/>
      <c r="J63" s="178">
        <f>J248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98</v>
      </c>
      <c r="E64" s="177"/>
      <c r="F64" s="177"/>
      <c r="G64" s="177"/>
      <c r="H64" s="177"/>
      <c r="I64" s="177"/>
      <c r="J64" s="178">
        <f>J255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99</v>
      </c>
      <c r="E65" s="177"/>
      <c r="F65" s="177"/>
      <c r="G65" s="177"/>
      <c r="H65" s="177"/>
      <c r="I65" s="177"/>
      <c r="J65" s="178">
        <f>J264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100</v>
      </c>
      <c r="E66" s="177"/>
      <c r="F66" s="177"/>
      <c r="G66" s="177"/>
      <c r="H66" s="177"/>
      <c r="I66" s="177"/>
      <c r="J66" s="178">
        <f>J273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101</v>
      </c>
      <c r="E67" s="177"/>
      <c r="F67" s="177"/>
      <c r="G67" s="177"/>
      <c r="H67" s="177"/>
      <c r="I67" s="177"/>
      <c r="J67" s="178">
        <f>J306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102</v>
      </c>
      <c r="E68" s="177"/>
      <c r="F68" s="177"/>
      <c r="G68" s="177"/>
      <c r="H68" s="177"/>
      <c r="I68" s="177"/>
      <c r="J68" s="178">
        <f>J321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103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KNĚŽPOLE, PRAMENIŠTĚ – OPRAVA ČÁSTI ŘADU V-1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88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001 - Výkopové práce a obnova povrchů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k.ú. Kněžpole u Uherského Hradiště</v>
      </c>
      <c r="G82" s="43"/>
      <c r="H82" s="43"/>
      <c r="I82" s="35" t="s">
        <v>23</v>
      </c>
      <c r="J82" s="75" t="str">
        <f>IF(J12="","",J12)</f>
        <v>24. 10. 2025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31</v>
      </c>
      <c r="J84" s="39" t="str">
        <f>E21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33</v>
      </c>
      <c r="J85" s="39" t="str">
        <f>E24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104</v>
      </c>
      <c r="D87" s="183" t="s">
        <v>55</v>
      </c>
      <c r="E87" s="183" t="s">
        <v>51</v>
      </c>
      <c r="F87" s="183" t="s">
        <v>52</v>
      </c>
      <c r="G87" s="183" t="s">
        <v>105</v>
      </c>
      <c r="H87" s="183" t="s">
        <v>106</v>
      </c>
      <c r="I87" s="183" t="s">
        <v>107</v>
      </c>
      <c r="J87" s="183" t="s">
        <v>92</v>
      </c>
      <c r="K87" s="184" t="s">
        <v>108</v>
      </c>
      <c r="L87" s="185"/>
      <c r="M87" s="95" t="s">
        <v>19</v>
      </c>
      <c r="N87" s="96" t="s">
        <v>40</v>
      </c>
      <c r="O87" s="96" t="s">
        <v>109</v>
      </c>
      <c r="P87" s="96" t="s">
        <v>110</v>
      </c>
      <c r="Q87" s="96" t="s">
        <v>111</v>
      </c>
      <c r="R87" s="96" t="s">
        <v>112</v>
      </c>
      <c r="S87" s="96" t="s">
        <v>113</v>
      </c>
      <c r="T87" s="97" t="s">
        <v>114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115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1.54947076</v>
      </c>
      <c r="S88" s="99"/>
      <c r="T88" s="189">
        <f>T89</f>
        <v>13.72655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69</v>
      </c>
      <c r="AU88" s="20" t="s">
        <v>93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69</v>
      </c>
      <c r="E89" s="194" t="s">
        <v>116</v>
      </c>
      <c r="F89" s="194" t="s">
        <v>117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P90+P243+P248+P255+P264+P273+P306+P321</f>
        <v>0</v>
      </c>
      <c r="Q89" s="199"/>
      <c r="R89" s="200">
        <f>R90+R243+R248+R255+R264+R273+R306+R321</f>
        <v>1.54947076</v>
      </c>
      <c r="S89" s="199"/>
      <c r="T89" s="201">
        <f>T90+T243+T248+T255+T264+T273+T306+T321</f>
        <v>13.72655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78</v>
      </c>
      <c r="AT89" s="203" t="s">
        <v>69</v>
      </c>
      <c r="AU89" s="203" t="s">
        <v>70</v>
      </c>
      <c r="AY89" s="202" t="s">
        <v>118</v>
      </c>
      <c r="BK89" s="204">
        <f>BK90+BK243+BK248+BK255+BK264+BK273+BK306+BK321</f>
        <v>0</v>
      </c>
    </row>
    <row r="90" s="12" customFormat="1" ht="22.8" customHeight="1">
      <c r="A90" s="12"/>
      <c r="B90" s="191"/>
      <c r="C90" s="192"/>
      <c r="D90" s="193" t="s">
        <v>69</v>
      </c>
      <c r="E90" s="205" t="s">
        <v>78</v>
      </c>
      <c r="F90" s="205" t="s">
        <v>119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SUM(P91:P242)</f>
        <v>0</v>
      </c>
      <c r="Q90" s="199"/>
      <c r="R90" s="200">
        <f>SUM(R91:R242)</f>
        <v>0.16117300000000001</v>
      </c>
      <c r="S90" s="199"/>
      <c r="T90" s="201">
        <f>SUM(T91:T242)</f>
        <v>2.3481500000000004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78</v>
      </c>
      <c r="AT90" s="203" t="s">
        <v>69</v>
      </c>
      <c r="AU90" s="203" t="s">
        <v>78</v>
      </c>
      <c r="AY90" s="202" t="s">
        <v>118</v>
      </c>
      <c r="BK90" s="204">
        <f>SUM(BK91:BK242)</f>
        <v>0</v>
      </c>
    </row>
    <row r="91" s="2" customFormat="1" ht="21.75" customHeight="1">
      <c r="A91" s="41"/>
      <c r="B91" s="42"/>
      <c r="C91" s="207" t="s">
        <v>78</v>
      </c>
      <c r="D91" s="207" t="s">
        <v>120</v>
      </c>
      <c r="E91" s="208" t="s">
        <v>121</v>
      </c>
      <c r="F91" s="209" t="s">
        <v>122</v>
      </c>
      <c r="G91" s="210" t="s">
        <v>123</v>
      </c>
      <c r="H91" s="211">
        <v>11</v>
      </c>
      <c r="I91" s="212"/>
      <c r="J91" s="213">
        <f>ROUND(I91*H91,2)</f>
        <v>0</v>
      </c>
      <c r="K91" s="209" t="s">
        <v>124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80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126</v>
      </c>
    </row>
    <row r="92" s="2" customFormat="1">
      <c r="A92" s="41"/>
      <c r="B92" s="42"/>
      <c r="C92" s="43"/>
      <c r="D92" s="220" t="s">
        <v>127</v>
      </c>
      <c r="E92" s="43"/>
      <c r="F92" s="221" t="s">
        <v>128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127</v>
      </c>
      <c r="AU92" s="20" t="s">
        <v>80</v>
      </c>
    </row>
    <row r="93" s="13" customFormat="1">
      <c r="A93" s="13"/>
      <c r="B93" s="225"/>
      <c r="C93" s="226"/>
      <c r="D93" s="227" t="s">
        <v>129</v>
      </c>
      <c r="E93" s="228" t="s">
        <v>19</v>
      </c>
      <c r="F93" s="229" t="s">
        <v>130</v>
      </c>
      <c r="G93" s="226"/>
      <c r="H93" s="230">
        <v>11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129</v>
      </c>
      <c r="AU93" s="236" t="s">
        <v>80</v>
      </c>
      <c r="AV93" s="13" t="s">
        <v>80</v>
      </c>
      <c r="AW93" s="13" t="s">
        <v>32</v>
      </c>
      <c r="AX93" s="13" t="s">
        <v>70</v>
      </c>
      <c r="AY93" s="236" t="s">
        <v>118</v>
      </c>
    </row>
    <row r="94" s="14" customFormat="1">
      <c r="A94" s="14"/>
      <c r="B94" s="237"/>
      <c r="C94" s="238"/>
      <c r="D94" s="227" t="s">
        <v>129</v>
      </c>
      <c r="E94" s="239" t="s">
        <v>19</v>
      </c>
      <c r="F94" s="240" t="s">
        <v>131</v>
      </c>
      <c r="G94" s="238"/>
      <c r="H94" s="241">
        <v>11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129</v>
      </c>
      <c r="AU94" s="247" t="s">
        <v>80</v>
      </c>
      <c r="AV94" s="14" t="s">
        <v>125</v>
      </c>
      <c r="AW94" s="14" t="s">
        <v>32</v>
      </c>
      <c r="AX94" s="14" t="s">
        <v>78</v>
      </c>
      <c r="AY94" s="247" t="s">
        <v>118</v>
      </c>
    </row>
    <row r="95" s="2" customFormat="1" ht="24.15" customHeight="1">
      <c r="A95" s="41"/>
      <c r="B95" s="42"/>
      <c r="C95" s="207" t="s">
        <v>80</v>
      </c>
      <c r="D95" s="207" t="s">
        <v>120</v>
      </c>
      <c r="E95" s="208" t="s">
        <v>132</v>
      </c>
      <c r="F95" s="209" t="s">
        <v>133</v>
      </c>
      <c r="G95" s="210" t="s">
        <v>123</v>
      </c>
      <c r="H95" s="211">
        <v>11</v>
      </c>
      <c r="I95" s="212"/>
      <c r="J95" s="213">
        <f>ROUND(I95*H95,2)</f>
        <v>0</v>
      </c>
      <c r="K95" s="209" t="s">
        <v>124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125</v>
      </c>
      <c r="AT95" s="218" t="s">
        <v>120</v>
      </c>
      <c r="AU95" s="218" t="s">
        <v>80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134</v>
      </c>
    </row>
    <row r="96" s="2" customFormat="1">
      <c r="A96" s="41"/>
      <c r="B96" s="42"/>
      <c r="C96" s="43"/>
      <c r="D96" s="220" t="s">
        <v>127</v>
      </c>
      <c r="E96" s="43"/>
      <c r="F96" s="221" t="s">
        <v>135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127</v>
      </c>
      <c r="AU96" s="20" t="s">
        <v>80</v>
      </c>
    </row>
    <row r="97" s="2" customFormat="1" ht="21.75" customHeight="1">
      <c r="A97" s="41"/>
      <c r="B97" s="42"/>
      <c r="C97" s="207" t="s">
        <v>136</v>
      </c>
      <c r="D97" s="207" t="s">
        <v>120</v>
      </c>
      <c r="E97" s="208" t="s">
        <v>137</v>
      </c>
      <c r="F97" s="209" t="s">
        <v>138</v>
      </c>
      <c r="G97" s="210" t="s">
        <v>123</v>
      </c>
      <c r="H97" s="211">
        <v>11</v>
      </c>
      <c r="I97" s="212"/>
      <c r="J97" s="213">
        <f>ROUND(I97*H97,2)</f>
        <v>0</v>
      </c>
      <c r="K97" s="209" t="s">
        <v>124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125</v>
      </c>
      <c r="AT97" s="218" t="s">
        <v>120</v>
      </c>
      <c r="AU97" s="218" t="s">
        <v>80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125</v>
      </c>
      <c r="BM97" s="218" t="s">
        <v>139</v>
      </c>
    </row>
    <row r="98" s="2" customFormat="1">
      <c r="A98" s="41"/>
      <c r="B98" s="42"/>
      <c r="C98" s="43"/>
      <c r="D98" s="220" t="s">
        <v>127</v>
      </c>
      <c r="E98" s="43"/>
      <c r="F98" s="221" t="s">
        <v>140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127</v>
      </c>
      <c r="AU98" s="20" t="s">
        <v>80</v>
      </c>
    </row>
    <row r="99" s="2" customFormat="1" ht="44.25" customHeight="1">
      <c r="A99" s="41"/>
      <c r="B99" s="42"/>
      <c r="C99" s="207" t="s">
        <v>125</v>
      </c>
      <c r="D99" s="207" t="s">
        <v>120</v>
      </c>
      <c r="E99" s="208" t="s">
        <v>141</v>
      </c>
      <c r="F99" s="209" t="s">
        <v>142</v>
      </c>
      <c r="G99" s="210" t="s">
        <v>143</v>
      </c>
      <c r="H99" s="211">
        <v>3.5699999999999998</v>
      </c>
      <c r="I99" s="212"/>
      <c r="J99" s="213">
        <f>ROUND(I99*H99,2)</f>
        <v>0</v>
      </c>
      <c r="K99" s="209" t="s">
        <v>124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0.255</v>
      </c>
      <c r="T99" s="217">
        <f>S99*H99</f>
        <v>0.91034999999999999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125</v>
      </c>
      <c r="AT99" s="218" t="s">
        <v>120</v>
      </c>
      <c r="AU99" s="218" t="s">
        <v>80</v>
      </c>
      <c r="AY99" s="20" t="s">
        <v>118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125</v>
      </c>
      <c r="BM99" s="218" t="s">
        <v>144</v>
      </c>
    </row>
    <row r="100" s="2" customFormat="1">
      <c r="A100" s="41"/>
      <c r="B100" s="42"/>
      <c r="C100" s="43"/>
      <c r="D100" s="220" t="s">
        <v>127</v>
      </c>
      <c r="E100" s="43"/>
      <c r="F100" s="221" t="s">
        <v>145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127</v>
      </c>
      <c r="AU100" s="20" t="s">
        <v>80</v>
      </c>
    </row>
    <row r="101" s="13" customFormat="1">
      <c r="A101" s="13"/>
      <c r="B101" s="225"/>
      <c r="C101" s="226"/>
      <c r="D101" s="227" t="s">
        <v>129</v>
      </c>
      <c r="E101" s="228" t="s">
        <v>19</v>
      </c>
      <c r="F101" s="229" t="s">
        <v>146</v>
      </c>
      <c r="G101" s="226"/>
      <c r="H101" s="230">
        <v>3.5699999999999998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129</v>
      </c>
      <c r="AU101" s="236" t="s">
        <v>80</v>
      </c>
      <c r="AV101" s="13" t="s">
        <v>80</v>
      </c>
      <c r="AW101" s="13" t="s">
        <v>32</v>
      </c>
      <c r="AX101" s="13" t="s">
        <v>70</v>
      </c>
      <c r="AY101" s="236" t="s">
        <v>118</v>
      </c>
    </row>
    <row r="102" s="14" customFormat="1">
      <c r="A102" s="14"/>
      <c r="B102" s="237"/>
      <c r="C102" s="238"/>
      <c r="D102" s="227" t="s">
        <v>129</v>
      </c>
      <c r="E102" s="239" t="s">
        <v>19</v>
      </c>
      <c r="F102" s="240" t="s">
        <v>131</v>
      </c>
      <c r="G102" s="238"/>
      <c r="H102" s="241">
        <v>3.5699999999999998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129</v>
      </c>
      <c r="AU102" s="247" t="s">
        <v>80</v>
      </c>
      <c r="AV102" s="14" t="s">
        <v>125</v>
      </c>
      <c r="AW102" s="14" t="s">
        <v>32</v>
      </c>
      <c r="AX102" s="14" t="s">
        <v>78</v>
      </c>
      <c r="AY102" s="247" t="s">
        <v>118</v>
      </c>
    </row>
    <row r="103" s="2" customFormat="1" ht="37.8" customHeight="1">
      <c r="A103" s="41"/>
      <c r="B103" s="42"/>
      <c r="C103" s="207" t="s">
        <v>147</v>
      </c>
      <c r="D103" s="207" t="s">
        <v>120</v>
      </c>
      <c r="E103" s="208" t="s">
        <v>148</v>
      </c>
      <c r="F103" s="209" t="s">
        <v>149</v>
      </c>
      <c r="G103" s="210" t="s">
        <v>143</v>
      </c>
      <c r="H103" s="211">
        <v>1.8700000000000001</v>
      </c>
      <c r="I103" s="212"/>
      <c r="J103" s="213">
        <f>ROUND(I103*H103,2)</f>
        <v>0</v>
      </c>
      <c r="K103" s="209" t="s">
        <v>124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0.44</v>
      </c>
      <c r="T103" s="217">
        <f>S103*H103</f>
        <v>0.82280000000000009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125</v>
      </c>
      <c r="AT103" s="218" t="s">
        <v>120</v>
      </c>
      <c r="AU103" s="218" t="s">
        <v>80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125</v>
      </c>
      <c r="BM103" s="218" t="s">
        <v>150</v>
      </c>
    </row>
    <row r="104" s="2" customFormat="1">
      <c r="A104" s="41"/>
      <c r="B104" s="42"/>
      <c r="C104" s="43"/>
      <c r="D104" s="220" t="s">
        <v>127</v>
      </c>
      <c r="E104" s="43"/>
      <c r="F104" s="221" t="s">
        <v>151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127</v>
      </c>
      <c r="AU104" s="20" t="s">
        <v>80</v>
      </c>
    </row>
    <row r="105" s="13" customFormat="1">
      <c r="A105" s="13"/>
      <c r="B105" s="225"/>
      <c r="C105" s="226"/>
      <c r="D105" s="227" t="s">
        <v>129</v>
      </c>
      <c r="E105" s="228" t="s">
        <v>19</v>
      </c>
      <c r="F105" s="229" t="s">
        <v>152</v>
      </c>
      <c r="G105" s="226"/>
      <c r="H105" s="230">
        <v>1.8700000000000001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129</v>
      </c>
      <c r="AU105" s="236" t="s">
        <v>80</v>
      </c>
      <c r="AV105" s="13" t="s">
        <v>80</v>
      </c>
      <c r="AW105" s="13" t="s">
        <v>32</v>
      </c>
      <c r="AX105" s="13" t="s">
        <v>70</v>
      </c>
      <c r="AY105" s="236" t="s">
        <v>118</v>
      </c>
    </row>
    <row r="106" s="14" customFormat="1">
      <c r="A106" s="14"/>
      <c r="B106" s="237"/>
      <c r="C106" s="238"/>
      <c r="D106" s="227" t="s">
        <v>129</v>
      </c>
      <c r="E106" s="239" t="s">
        <v>19</v>
      </c>
      <c r="F106" s="240" t="s">
        <v>131</v>
      </c>
      <c r="G106" s="238"/>
      <c r="H106" s="241">
        <v>1.8700000000000001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129</v>
      </c>
      <c r="AU106" s="247" t="s">
        <v>80</v>
      </c>
      <c r="AV106" s="14" t="s">
        <v>125</v>
      </c>
      <c r="AW106" s="14" t="s">
        <v>32</v>
      </c>
      <c r="AX106" s="14" t="s">
        <v>78</v>
      </c>
      <c r="AY106" s="247" t="s">
        <v>118</v>
      </c>
    </row>
    <row r="107" s="2" customFormat="1" ht="24.15" customHeight="1">
      <c r="A107" s="41"/>
      <c r="B107" s="42"/>
      <c r="C107" s="207" t="s">
        <v>153</v>
      </c>
      <c r="D107" s="207" t="s">
        <v>120</v>
      </c>
      <c r="E107" s="208" t="s">
        <v>154</v>
      </c>
      <c r="F107" s="209" t="s">
        <v>155</v>
      </c>
      <c r="G107" s="210" t="s">
        <v>156</v>
      </c>
      <c r="H107" s="211">
        <v>3</v>
      </c>
      <c r="I107" s="212"/>
      <c r="J107" s="213">
        <f>ROUND(I107*H107,2)</f>
        <v>0</v>
      </c>
      <c r="K107" s="209" t="s">
        <v>124</v>
      </c>
      <c r="L107" s="47"/>
      <c r="M107" s="214" t="s">
        <v>19</v>
      </c>
      <c r="N107" s="215" t="s">
        <v>41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0.20499999999999999</v>
      </c>
      <c r="T107" s="217">
        <f>S107*H107</f>
        <v>0.61499999999999999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125</v>
      </c>
      <c r="AT107" s="218" t="s">
        <v>120</v>
      </c>
      <c r="AU107" s="218" t="s">
        <v>80</v>
      </c>
      <c r="AY107" s="20" t="s">
        <v>118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125</v>
      </c>
      <c r="BM107" s="218" t="s">
        <v>157</v>
      </c>
    </row>
    <row r="108" s="2" customFormat="1">
      <c r="A108" s="41"/>
      <c r="B108" s="42"/>
      <c r="C108" s="43"/>
      <c r="D108" s="220" t="s">
        <v>127</v>
      </c>
      <c r="E108" s="43"/>
      <c r="F108" s="221" t="s">
        <v>158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127</v>
      </c>
      <c r="AU108" s="20" t="s">
        <v>80</v>
      </c>
    </row>
    <row r="109" s="13" customFormat="1">
      <c r="A109" s="13"/>
      <c r="B109" s="225"/>
      <c r="C109" s="226"/>
      <c r="D109" s="227" t="s">
        <v>129</v>
      </c>
      <c r="E109" s="228" t="s">
        <v>19</v>
      </c>
      <c r="F109" s="229" t="s">
        <v>159</v>
      </c>
      <c r="G109" s="226"/>
      <c r="H109" s="230">
        <v>3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129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118</v>
      </c>
    </row>
    <row r="110" s="14" customFormat="1">
      <c r="A110" s="14"/>
      <c r="B110" s="237"/>
      <c r="C110" s="238"/>
      <c r="D110" s="227" t="s">
        <v>129</v>
      </c>
      <c r="E110" s="239" t="s">
        <v>19</v>
      </c>
      <c r="F110" s="240" t="s">
        <v>131</v>
      </c>
      <c r="G110" s="238"/>
      <c r="H110" s="241">
        <v>3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129</v>
      </c>
      <c r="AU110" s="247" t="s">
        <v>80</v>
      </c>
      <c r="AV110" s="14" t="s">
        <v>125</v>
      </c>
      <c r="AW110" s="14" t="s">
        <v>32</v>
      </c>
      <c r="AX110" s="14" t="s">
        <v>78</v>
      </c>
      <c r="AY110" s="247" t="s">
        <v>118</v>
      </c>
    </row>
    <row r="111" s="2" customFormat="1" ht="16.5" customHeight="1">
      <c r="A111" s="41"/>
      <c r="B111" s="42"/>
      <c r="C111" s="207" t="s">
        <v>160</v>
      </c>
      <c r="D111" s="207" t="s">
        <v>120</v>
      </c>
      <c r="E111" s="208" t="s">
        <v>161</v>
      </c>
      <c r="F111" s="209" t="s">
        <v>162</v>
      </c>
      <c r="G111" s="210" t="s">
        <v>143</v>
      </c>
      <c r="H111" s="211">
        <v>25.739999999999998</v>
      </c>
      <c r="I111" s="212"/>
      <c r="J111" s="213">
        <f>ROUND(I111*H111,2)</f>
        <v>0</v>
      </c>
      <c r="K111" s="209" t="s">
        <v>124</v>
      </c>
      <c r="L111" s="47"/>
      <c r="M111" s="214" t="s">
        <v>19</v>
      </c>
      <c r="N111" s="215" t="s">
        <v>41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125</v>
      </c>
      <c r="AT111" s="218" t="s">
        <v>120</v>
      </c>
      <c r="AU111" s="218" t="s">
        <v>80</v>
      </c>
      <c r="AY111" s="20" t="s">
        <v>118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125</v>
      </c>
      <c r="BM111" s="218" t="s">
        <v>163</v>
      </c>
    </row>
    <row r="112" s="2" customFormat="1">
      <c r="A112" s="41"/>
      <c r="B112" s="42"/>
      <c r="C112" s="43"/>
      <c r="D112" s="220" t="s">
        <v>127</v>
      </c>
      <c r="E112" s="43"/>
      <c r="F112" s="221" t="s">
        <v>164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127</v>
      </c>
      <c r="AU112" s="20" t="s">
        <v>80</v>
      </c>
    </row>
    <row r="113" s="13" customFormat="1">
      <c r="A113" s="13"/>
      <c r="B113" s="225"/>
      <c r="C113" s="226"/>
      <c r="D113" s="227" t="s">
        <v>129</v>
      </c>
      <c r="E113" s="228" t="s">
        <v>19</v>
      </c>
      <c r="F113" s="229" t="s">
        <v>165</v>
      </c>
      <c r="G113" s="226"/>
      <c r="H113" s="230">
        <v>25.739999999999998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129</v>
      </c>
      <c r="AU113" s="236" t="s">
        <v>80</v>
      </c>
      <c r="AV113" s="13" t="s">
        <v>80</v>
      </c>
      <c r="AW113" s="13" t="s">
        <v>32</v>
      </c>
      <c r="AX113" s="13" t="s">
        <v>70</v>
      </c>
      <c r="AY113" s="236" t="s">
        <v>118</v>
      </c>
    </row>
    <row r="114" s="14" customFormat="1">
      <c r="A114" s="14"/>
      <c r="B114" s="237"/>
      <c r="C114" s="238"/>
      <c r="D114" s="227" t="s">
        <v>129</v>
      </c>
      <c r="E114" s="239" t="s">
        <v>19</v>
      </c>
      <c r="F114" s="240" t="s">
        <v>131</v>
      </c>
      <c r="G114" s="238"/>
      <c r="H114" s="241">
        <v>25.739999999999998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129</v>
      </c>
      <c r="AU114" s="247" t="s">
        <v>80</v>
      </c>
      <c r="AV114" s="14" t="s">
        <v>125</v>
      </c>
      <c r="AW114" s="14" t="s">
        <v>32</v>
      </c>
      <c r="AX114" s="14" t="s">
        <v>78</v>
      </c>
      <c r="AY114" s="247" t="s">
        <v>118</v>
      </c>
    </row>
    <row r="115" s="2" customFormat="1" ht="16.5" customHeight="1">
      <c r="A115" s="41"/>
      <c r="B115" s="42"/>
      <c r="C115" s="207" t="s">
        <v>166</v>
      </c>
      <c r="D115" s="207" t="s">
        <v>120</v>
      </c>
      <c r="E115" s="208" t="s">
        <v>167</v>
      </c>
      <c r="F115" s="209" t="s">
        <v>168</v>
      </c>
      <c r="G115" s="210" t="s">
        <v>143</v>
      </c>
      <c r="H115" s="211">
        <v>36.850000000000001</v>
      </c>
      <c r="I115" s="212"/>
      <c r="J115" s="213">
        <f>ROUND(I115*H115,2)</f>
        <v>0</v>
      </c>
      <c r="K115" s="209" t="s">
        <v>124</v>
      </c>
      <c r="L115" s="47"/>
      <c r="M115" s="214" t="s">
        <v>19</v>
      </c>
      <c r="N115" s="215" t="s">
        <v>41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125</v>
      </c>
      <c r="AT115" s="218" t="s">
        <v>120</v>
      </c>
      <c r="AU115" s="218" t="s">
        <v>80</v>
      </c>
      <c r="AY115" s="20" t="s">
        <v>118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125</v>
      </c>
      <c r="BM115" s="218" t="s">
        <v>169</v>
      </c>
    </row>
    <row r="116" s="2" customFormat="1">
      <c r="A116" s="41"/>
      <c r="B116" s="42"/>
      <c r="C116" s="43"/>
      <c r="D116" s="220" t="s">
        <v>127</v>
      </c>
      <c r="E116" s="43"/>
      <c r="F116" s="221" t="s">
        <v>170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127</v>
      </c>
      <c r="AU116" s="20" t="s">
        <v>80</v>
      </c>
    </row>
    <row r="117" s="13" customFormat="1">
      <c r="A117" s="13"/>
      <c r="B117" s="225"/>
      <c r="C117" s="226"/>
      <c r="D117" s="227" t="s">
        <v>129</v>
      </c>
      <c r="E117" s="228" t="s">
        <v>19</v>
      </c>
      <c r="F117" s="229" t="s">
        <v>171</v>
      </c>
      <c r="G117" s="226"/>
      <c r="H117" s="230">
        <v>36.850000000000001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129</v>
      </c>
      <c r="AU117" s="236" t="s">
        <v>80</v>
      </c>
      <c r="AV117" s="13" t="s">
        <v>80</v>
      </c>
      <c r="AW117" s="13" t="s">
        <v>32</v>
      </c>
      <c r="AX117" s="13" t="s">
        <v>70</v>
      </c>
      <c r="AY117" s="236" t="s">
        <v>118</v>
      </c>
    </row>
    <row r="118" s="14" customFormat="1">
      <c r="A118" s="14"/>
      <c r="B118" s="237"/>
      <c r="C118" s="238"/>
      <c r="D118" s="227" t="s">
        <v>129</v>
      </c>
      <c r="E118" s="239" t="s">
        <v>19</v>
      </c>
      <c r="F118" s="240" t="s">
        <v>131</v>
      </c>
      <c r="G118" s="238"/>
      <c r="H118" s="241">
        <v>36.850000000000001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129</v>
      </c>
      <c r="AU118" s="247" t="s">
        <v>80</v>
      </c>
      <c r="AV118" s="14" t="s">
        <v>125</v>
      </c>
      <c r="AW118" s="14" t="s">
        <v>32</v>
      </c>
      <c r="AX118" s="14" t="s">
        <v>78</v>
      </c>
      <c r="AY118" s="247" t="s">
        <v>118</v>
      </c>
    </row>
    <row r="119" s="2" customFormat="1" ht="24.15" customHeight="1">
      <c r="A119" s="41"/>
      <c r="B119" s="42"/>
      <c r="C119" s="207" t="s">
        <v>172</v>
      </c>
      <c r="D119" s="207" t="s">
        <v>120</v>
      </c>
      <c r="E119" s="208" t="s">
        <v>173</v>
      </c>
      <c r="F119" s="209" t="s">
        <v>174</v>
      </c>
      <c r="G119" s="210" t="s">
        <v>175</v>
      </c>
      <c r="H119" s="211">
        <v>133.82599999999999</v>
      </c>
      <c r="I119" s="212"/>
      <c r="J119" s="213">
        <f>ROUND(I119*H119,2)</f>
        <v>0</v>
      </c>
      <c r="K119" s="209" t="s">
        <v>124</v>
      </c>
      <c r="L119" s="47"/>
      <c r="M119" s="214" t="s">
        <v>19</v>
      </c>
      <c r="N119" s="215" t="s">
        <v>41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125</v>
      </c>
      <c r="AT119" s="218" t="s">
        <v>120</v>
      </c>
      <c r="AU119" s="218" t="s">
        <v>80</v>
      </c>
      <c r="AY119" s="20" t="s">
        <v>118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78</v>
      </c>
      <c r="BK119" s="219">
        <f>ROUND(I119*H119,2)</f>
        <v>0</v>
      </c>
      <c r="BL119" s="20" t="s">
        <v>125</v>
      </c>
      <c r="BM119" s="218" t="s">
        <v>176</v>
      </c>
    </row>
    <row r="120" s="2" customFormat="1">
      <c r="A120" s="41"/>
      <c r="B120" s="42"/>
      <c r="C120" s="43"/>
      <c r="D120" s="220" t="s">
        <v>127</v>
      </c>
      <c r="E120" s="43"/>
      <c r="F120" s="221" t="s">
        <v>177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127</v>
      </c>
      <c r="AU120" s="20" t="s">
        <v>80</v>
      </c>
    </row>
    <row r="121" s="13" customFormat="1">
      <c r="A121" s="13"/>
      <c r="B121" s="225"/>
      <c r="C121" s="226"/>
      <c r="D121" s="227" t="s">
        <v>129</v>
      </c>
      <c r="E121" s="228" t="s">
        <v>19</v>
      </c>
      <c r="F121" s="229" t="s">
        <v>178</v>
      </c>
      <c r="G121" s="226"/>
      <c r="H121" s="230">
        <v>146.768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129</v>
      </c>
      <c r="AU121" s="236" t="s">
        <v>80</v>
      </c>
      <c r="AV121" s="13" t="s">
        <v>80</v>
      </c>
      <c r="AW121" s="13" t="s">
        <v>32</v>
      </c>
      <c r="AX121" s="13" t="s">
        <v>70</v>
      </c>
      <c r="AY121" s="236" t="s">
        <v>118</v>
      </c>
    </row>
    <row r="122" s="15" customFormat="1">
      <c r="A122" s="15"/>
      <c r="B122" s="248"/>
      <c r="C122" s="249"/>
      <c r="D122" s="227" t="s">
        <v>129</v>
      </c>
      <c r="E122" s="250" t="s">
        <v>19</v>
      </c>
      <c r="F122" s="251" t="s">
        <v>179</v>
      </c>
      <c r="G122" s="249"/>
      <c r="H122" s="252">
        <v>146.768</v>
      </c>
      <c r="I122" s="253"/>
      <c r="J122" s="249"/>
      <c r="K122" s="249"/>
      <c r="L122" s="254"/>
      <c r="M122" s="255"/>
      <c r="N122" s="256"/>
      <c r="O122" s="256"/>
      <c r="P122" s="256"/>
      <c r="Q122" s="256"/>
      <c r="R122" s="256"/>
      <c r="S122" s="256"/>
      <c r="T122" s="25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8" t="s">
        <v>129</v>
      </c>
      <c r="AU122" s="258" t="s">
        <v>80</v>
      </c>
      <c r="AV122" s="15" t="s">
        <v>136</v>
      </c>
      <c r="AW122" s="15" t="s">
        <v>32</v>
      </c>
      <c r="AX122" s="15" t="s">
        <v>70</v>
      </c>
      <c r="AY122" s="258" t="s">
        <v>118</v>
      </c>
    </row>
    <row r="123" s="16" customFormat="1">
      <c r="A123" s="16"/>
      <c r="B123" s="259"/>
      <c r="C123" s="260"/>
      <c r="D123" s="227" t="s">
        <v>129</v>
      </c>
      <c r="E123" s="261" t="s">
        <v>19</v>
      </c>
      <c r="F123" s="262" t="s">
        <v>180</v>
      </c>
      <c r="G123" s="260"/>
      <c r="H123" s="261" t="s">
        <v>19</v>
      </c>
      <c r="I123" s="263"/>
      <c r="J123" s="260"/>
      <c r="K123" s="260"/>
      <c r="L123" s="264"/>
      <c r="M123" s="265"/>
      <c r="N123" s="266"/>
      <c r="O123" s="266"/>
      <c r="P123" s="266"/>
      <c r="Q123" s="266"/>
      <c r="R123" s="266"/>
      <c r="S123" s="266"/>
      <c r="T123" s="267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8" t="s">
        <v>129</v>
      </c>
      <c r="AU123" s="268" t="s">
        <v>80</v>
      </c>
      <c r="AV123" s="16" t="s">
        <v>78</v>
      </c>
      <c r="AW123" s="16" t="s">
        <v>32</v>
      </c>
      <c r="AX123" s="16" t="s">
        <v>70</v>
      </c>
      <c r="AY123" s="268" t="s">
        <v>118</v>
      </c>
    </row>
    <row r="124" s="13" customFormat="1">
      <c r="A124" s="13"/>
      <c r="B124" s="225"/>
      <c r="C124" s="226"/>
      <c r="D124" s="227" t="s">
        <v>129</v>
      </c>
      <c r="E124" s="228" t="s">
        <v>19</v>
      </c>
      <c r="F124" s="229" t="s">
        <v>181</v>
      </c>
      <c r="G124" s="226"/>
      <c r="H124" s="230">
        <v>-0.42399999999999999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129</v>
      </c>
      <c r="AU124" s="236" t="s">
        <v>80</v>
      </c>
      <c r="AV124" s="13" t="s">
        <v>80</v>
      </c>
      <c r="AW124" s="13" t="s">
        <v>32</v>
      </c>
      <c r="AX124" s="13" t="s">
        <v>70</v>
      </c>
      <c r="AY124" s="236" t="s">
        <v>118</v>
      </c>
    </row>
    <row r="125" s="13" customFormat="1">
      <c r="A125" s="13"/>
      <c r="B125" s="225"/>
      <c r="C125" s="226"/>
      <c r="D125" s="227" t="s">
        <v>129</v>
      </c>
      <c r="E125" s="228" t="s">
        <v>19</v>
      </c>
      <c r="F125" s="229" t="s">
        <v>182</v>
      </c>
      <c r="G125" s="226"/>
      <c r="H125" s="230">
        <v>-5.1479999999999997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129</v>
      </c>
      <c r="AU125" s="236" t="s">
        <v>80</v>
      </c>
      <c r="AV125" s="13" t="s">
        <v>80</v>
      </c>
      <c r="AW125" s="13" t="s">
        <v>32</v>
      </c>
      <c r="AX125" s="13" t="s">
        <v>70</v>
      </c>
      <c r="AY125" s="236" t="s">
        <v>118</v>
      </c>
    </row>
    <row r="126" s="13" customFormat="1">
      <c r="A126" s="13"/>
      <c r="B126" s="225"/>
      <c r="C126" s="226"/>
      <c r="D126" s="227" t="s">
        <v>129</v>
      </c>
      <c r="E126" s="228" t="s">
        <v>19</v>
      </c>
      <c r="F126" s="229" t="s">
        <v>183</v>
      </c>
      <c r="G126" s="226"/>
      <c r="H126" s="230">
        <v>-7.3700000000000001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129</v>
      </c>
      <c r="AU126" s="236" t="s">
        <v>80</v>
      </c>
      <c r="AV126" s="13" t="s">
        <v>80</v>
      </c>
      <c r="AW126" s="13" t="s">
        <v>32</v>
      </c>
      <c r="AX126" s="13" t="s">
        <v>70</v>
      </c>
      <c r="AY126" s="236" t="s">
        <v>118</v>
      </c>
    </row>
    <row r="127" s="15" customFormat="1">
      <c r="A127" s="15"/>
      <c r="B127" s="248"/>
      <c r="C127" s="249"/>
      <c r="D127" s="227" t="s">
        <v>129</v>
      </c>
      <c r="E127" s="250" t="s">
        <v>19</v>
      </c>
      <c r="F127" s="251" t="s">
        <v>179</v>
      </c>
      <c r="G127" s="249"/>
      <c r="H127" s="252">
        <v>-12.942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8" t="s">
        <v>129</v>
      </c>
      <c r="AU127" s="258" t="s">
        <v>80</v>
      </c>
      <c r="AV127" s="15" t="s">
        <v>136</v>
      </c>
      <c r="AW127" s="15" t="s">
        <v>32</v>
      </c>
      <c r="AX127" s="15" t="s">
        <v>70</v>
      </c>
      <c r="AY127" s="258" t="s">
        <v>118</v>
      </c>
    </row>
    <row r="128" s="14" customFormat="1">
      <c r="A128" s="14"/>
      <c r="B128" s="237"/>
      <c r="C128" s="238"/>
      <c r="D128" s="227" t="s">
        <v>129</v>
      </c>
      <c r="E128" s="239" t="s">
        <v>19</v>
      </c>
      <c r="F128" s="240" t="s">
        <v>131</v>
      </c>
      <c r="G128" s="238"/>
      <c r="H128" s="241">
        <v>133.82599999999999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129</v>
      </c>
      <c r="AU128" s="247" t="s">
        <v>80</v>
      </c>
      <c r="AV128" s="14" t="s">
        <v>125</v>
      </c>
      <c r="AW128" s="14" t="s">
        <v>32</v>
      </c>
      <c r="AX128" s="14" t="s">
        <v>78</v>
      </c>
      <c r="AY128" s="247" t="s">
        <v>118</v>
      </c>
    </row>
    <row r="129" s="2" customFormat="1" ht="24.15" customHeight="1">
      <c r="A129" s="41"/>
      <c r="B129" s="42"/>
      <c r="C129" s="207" t="s">
        <v>184</v>
      </c>
      <c r="D129" s="207" t="s">
        <v>120</v>
      </c>
      <c r="E129" s="208" t="s">
        <v>185</v>
      </c>
      <c r="F129" s="209" t="s">
        <v>186</v>
      </c>
      <c r="G129" s="210" t="s">
        <v>143</v>
      </c>
      <c r="H129" s="211">
        <v>266.85000000000002</v>
      </c>
      <c r="I129" s="212"/>
      <c r="J129" s="213">
        <f>ROUND(I129*H129,2)</f>
        <v>0</v>
      </c>
      <c r="K129" s="209" t="s">
        <v>124</v>
      </c>
      <c r="L129" s="47"/>
      <c r="M129" s="214" t="s">
        <v>19</v>
      </c>
      <c r="N129" s="215" t="s">
        <v>41</v>
      </c>
      <c r="O129" s="87"/>
      <c r="P129" s="216">
        <f>O129*H129</f>
        <v>0</v>
      </c>
      <c r="Q129" s="216">
        <v>0.00058</v>
      </c>
      <c r="R129" s="216">
        <f>Q129*H129</f>
        <v>0.15477300000000002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125</v>
      </c>
      <c r="AT129" s="218" t="s">
        <v>120</v>
      </c>
      <c r="AU129" s="218" t="s">
        <v>80</v>
      </c>
      <c r="AY129" s="20" t="s">
        <v>118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78</v>
      </c>
      <c r="BK129" s="219">
        <f>ROUND(I129*H129,2)</f>
        <v>0</v>
      </c>
      <c r="BL129" s="20" t="s">
        <v>125</v>
      </c>
      <c r="BM129" s="218" t="s">
        <v>187</v>
      </c>
    </row>
    <row r="130" s="2" customFormat="1">
      <c r="A130" s="41"/>
      <c r="B130" s="42"/>
      <c r="C130" s="43"/>
      <c r="D130" s="220" t="s">
        <v>127</v>
      </c>
      <c r="E130" s="43"/>
      <c r="F130" s="221" t="s">
        <v>188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127</v>
      </c>
      <c r="AU130" s="20" t="s">
        <v>80</v>
      </c>
    </row>
    <row r="131" s="13" customFormat="1">
      <c r="A131" s="13"/>
      <c r="B131" s="225"/>
      <c r="C131" s="226"/>
      <c r="D131" s="227" t="s">
        <v>129</v>
      </c>
      <c r="E131" s="228" t="s">
        <v>19</v>
      </c>
      <c r="F131" s="229" t="s">
        <v>189</v>
      </c>
      <c r="G131" s="226"/>
      <c r="H131" s="230">
        <v>266.85000000000002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129</v>
      </c>
      <c r="AU131" s="236" t="s">
        <v>80</v>
      </c>
      <c r="AV131" s="13" t="s">
        <v>80</v>
      </c>
      <c r="AW131" s="13" t="s">
        <v>32</v>
      </c>
      <c r="AX131" s="13" t="s">
        <v>70</v>
      </c>
      <c r="AY131" s="236" t="s">
        <v>118</v>
      </c>
    </row>
    <row r="132" s="14" customFormat="1">
      <c r="A132" s="14"/>
      <c r="B132" s="237"/>
      <c r="C132" s="238"/>
      <c r="D132" s="227" t="s">
        <v>129</v>
      </c>
      <c r="E132" s="239" t="s">
        <v>19</v>
      </c>
      <c r="F132" s="240" t="s">
        <v>131</v>
      </c>
      <c r="G132" s="238"/>
      <c r="H132" s="241">
        <v>266.85000000000002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129</v>
      </c>
      <c r="AU132" s="247" t="s">
        <v>80</v>
      </c>
      <c r="AV132" s="14" t="s">
        <v>125</v>
      </c>
      <c r="AW132" s="14" t="s">
        <v>32</v>
      </c>
      <c r="AX132" s="14" t="s">
        <v>78</v>
      </c>
      <c r="AY132" s="247" t="s">
        <v>118</v>
      </c>
    </row>
    <row r="133" s="2" customFormat="1" ht="24.15" customHeight="1">
      <c r="A133" s="41"/>
      <c r="B133" s="42"/>
      <c r="C133" s="207" t="s">
        <v>190</v>
      </c>
      <c r="D133" s="207" t="s">
        <v>120</v>
      </c>
      <c r="E133" s="208" t="s">
        <v>191</v>
      </c>
      <c r="F133" s="209" t="s">
        <v>192</v>
      </c>
      <c r="G133" s="210" t="s">
        <v>143</v>
      </c>
      <c r="H133" s="211">
        <v>266.85000000000002</v>
      </c>
      <c r="I133" s="212"/>
      <c r="J133" s="213">
        <f>ROUND(I133*H133,2)</f>
        <v>0</v>
      </c>
      <c r="K133" s="209" t="s">
        <v>124</v>
      </c>
      <c r="L133" s="47"/>
      <c r="M133" s="214" t="s">
        <v>19</v>
      </c>
      <c r="N133" s="215" t="s">
        <v>41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125</v>
      </c>
      <c r="AT133" s="218" t="s">
        <v>120</v>
      </c>
      <c r="AU133" s="218" t="s">
        <v>80</v>
      </c>
      <c r="AY133" s="20" t="s">
        <v>118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78</v>
      </c>
      <c r="BK133" s="219">
        <f>ROUND(I133*H133,2)</f>
        <v>0</v>
      </c>
      <c r="BL133" s="20" t="s">
        <v>125</v>
      </c>
      <c r="BM133" s="218" t="s">
        <v>193</v>
      </c>
    </row>
    <row r="134" s="2" customFormat="1">
      <c r="A134" s="41"/>
      <c r="B134" s="42"/>
      <c r="C134" s="43"/>
      <c r="D134" s="220" t="s">
        <v>127</v>
      </c>
      <c r="E134" s="43"/>
      <c r="F134" s="221" t="s">
        <v>194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127</v>
      </c>
      <c r="AU134" s="20" t="s">
        <v>80</v>
      </c>
    </row>
    <row r="135" s="2" customFormat="1" ht="24.15" customHeight="1">
      <c r="A135" s="41"/>
      <c r="B135" s="42"/>
      <c r="C135" s="207" t="s">
        <v>8</v>
      </c>
      <c r="D135" s="207" t="s">
        <v>120</v>
      </c>
      <c r="E135" s="208" t="s">
        <v>195</v>
      </c>
      <c r="F135" s="209" t="s">
        <v>196</v>
      </c>
      <c r="G135" s="210" t="s">
        <v>123</v>
      </c>
      <c r="H135" s="211">
        <v>11</v>
      </c>
      <c r="I135" s="212"/>
      <c r="J135" s="213">
        <f>ROUND(I135*H135,2)</f>
        <v>0</v>
      </c>
      <c r="K135" s="209" t="s">
        <v>124</v>
      </c>
      <c r="L135" s="47"/>
      <c r="M135" s="214" t="s">
        <v>19</v>
      </c>
      <c r="N135" s="215" t="s">
        <v>41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125</v>
      </c>
      <c r="AT135" s="218" t="s">
        <v>120</v>
      </c>
      <c r="AU135" s="218" t="s">
        <v>80</v>
      </c>
      <c r="AY135" s="20" t="s">
        <v>118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78</v>
      </c>
      <c r="BK135" s="219">
        <f>ROUND(I135*H135,2)</f>
        <v>0</v>
      </c>
      <c r="BL135" s="20" t="s">
        <v>125</v>
      </c>
      <c r="BM135" s="218" t="s">
        <v>197</v>
      </c>
    </row>
    <row r="136" s="2" customFormat="1">
      <c r="A136" s="41"/>
      <c r="B136" s="42"/>
      <c r="C136" s="43"/>
      <c r="D136" s="220" t="s">
        <v>127</v>
      </c>
      <c r="E136" s="43"/>
      <c r="F136" s="221" t="s">
        <v>198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127</v>
      </c>
      <c r="AU136" s="20" t="s">
        <v>80</v>
      </c>
    </row>
    <row r="137" s="2" customFormat="1" ht="33" customHeight="1">
      <c r="A137" s="41"/>
      <c r="B137" s="42"/>
      <c r="C137" s="207" t="s">
        <v>199</v>
      </c>
      <c r="D137" s="207" t="s">
        <v>120</v>
      </c>
      <c r="E137" s="208" t="s">
        <v>200</v>
      </c>
      <c r="F137" s="209" t="s">
        <v>201</v>
      </c>
      <c r="G137" s="210" t="s">
        <v>123</v>
      </c>
      <c r="H137" s="211">
        <v>99</v>
      </c>
      <c r="I137" s="212"/>
      <c r="J137" s="213">
        <f>ROUND(I137*H137,2)</f>
        <v>0</v>
      </c>
      <c r="K137" s="209" t="s">
        <v>124</v>
      </c>
      <c r="L137" s="47"/>
      <c r="M137" s="214" t="s">
        <v>19</v>
      </c>
      <c r="N137" s="215" t="s">
        <v>41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125</v>
      </c>
      <c r="AT137" s="218" t="s">
        <v>120</v>
      </c>
      <c r="AU137" s="218" t="s">
        <v>80</v>
      </c>
      <c r="AY137" s="20" t="s">
        <v>118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78</v>
      </c>
      <c r="BK137" s="219">
        <f>ROUND(I137*H137,2)</f>
        <v>0</v>
      </c>
      <c r="BL137" s="20" t="s">
        <v>125</v>
      </c>
      <c r="BM137" s="218" t="s">
        <v>202</v>
      </c>
    </row>
    <row r="138" s="2" customFormat="1">
      <c r="A138" s="41"/>
      <c r="B138" s="42"/>
      <c r="C138" s="43"/>
      <c r="D138" s="220" t="s">
        <v>127</v>
      </c>
      <c r="E138" s="43"/>
      <c r="F138" s="221" t="s">
        <v>203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127</v>
      </c>
      <c r="AU138" s="20" t="s">
        <v>80</v>
      </c>
    </row>
    <row r="139" s="13" customFormat="1">
      <c r="A139" s="13"/>
      <c r="B139" s="225"/>
      <c r="C139" s="226"/>
      <c r="D139" s="227" t="s">
        <v>129</v>
      </c>
      <c r="E139" s="226"/>
      <c r="F139" s="229" t="s">
        <v>204</v>
      </c>
      <c r="G139" s="226"/>
      <c r="H139" s="230">
        <v>99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129</v>
      </c>
      <c r="AU139" s="236" t="s">
        <v>80</v>
      </c>
      <c r="AV139" s="13" t="s">
        <v>80</v>
      </c>
      <c r="AW139" s="13" t="s">
        <v>4</v>
      </c>
      <c r="AX139" s="13" t="s">
        <v>78</v>
      </c>
      <c r="AY139" s="236" t="s">
        <v>118</v>
      </c>
    </row>
    <row r="140" s="2" customFormat="1" ht="37.8" customHeight="1">
      <c r="A140" s="41"/>
      <c r="B140" s="42"/>
      <c r="C140" s="207" t="s">
        <v>205</v>
      </c>
      <c r="D140" s="207" t="s">
        <v>120</v>
      </c>
      <c r="E140" s="208" t="s">
        <v>206</v>
      </c>
      <c r="F140" s="209" t="s">
        <v>207</v>
      </c>
      <c r="G140" s="210" t="s">
        <v>175</v>
      </c>
      <c r="H140" s="211">
        <v>140.63200000000001</v>
      </c>
      <c r="I140" s="212"/>
      <c r="J140" s="213">
        <f>ROUND(I140*H140,2)</f>
        <v>0</v>
      </c>
      <c r="K140" s="209" t="s">
        <v>124</v>
      </c>
      <c r="L140" s="47"/>
      <c r="M140" s="214" t="s">
        <v>19</v>
      </c>
      <c r="N140" s="215" t="s">
        <v>41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125</v>
      </c>
      <c r="AT140" s="218" t="s">
        <v>120</v>
      </c>
      <c r="AU140" s="218" t="s">
        <v>80</v>
      </c>
      <c r="AY140" s="20" t="s">
        <v>118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78</v>
      </c>
      <c r="BK140" s="219">
        <f>ROUND(I140*H140,2)</f>
        <v>0</v>
      </c>
      <c r="BL140" s="20" t="s">
        <v>125</v>
      </c>
      <c r="BM140" s="218" t="s">
        <v>208</v>
      </c>
    </row>
    <row r="141" s="2" customFormat="1">
      <c r="A141" s="41"/>
      <c r="B141" s="42"/>
      <c r="C141" s="43"/>
      <c r="D141" s="220" t="s">
        <v>127</v>
      </c>
      <c r="E141" s="43"/>
      <c r="F141" s="221" t="s">
        <v>209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127</v>
      </c>
      <c r="AU141" s="20" t="s">
        <v>80</v>
      </c>
    </row>
    <row r="142" s="16" customFormat="1">
      <c r="A142" s="16"/>
      <c r="B142" s="259"/>
      <c r="C142" s="260"/>
      <c r="D142" s="227" t="s">
        <v>129</v>
      </c>
      <c r="E142" s="261" t="s">
        <v>19</v>
      </c>
      <c r="F142" s="262" t="s">
        <v>210</v>
      </c>
      <c r="G142" s="260"/>
      <c r="H142" s="261" t="s">
        <v>19</v>
      </c>
      <c r="I142" s="263"/>
      <c r="J142" s="260"/>
      <c r="K142" s="260"/>
      <c r="L142" s="264"/>
      <c r="M142" s="265"/>
      <c r="N142" s="266"/>
      <c r="O142" s="266"/>
      <c r="P142" s="266"/>
      <c r="Q142" s="266"/>
      <c r="R142" s="266"/>
      <c r="S142" s="266"/>
      <c r="T142" s="267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68" t="s">
        <v>129</v>
      </c>
      <c r="AU142" s="268" t="s">
        <v>80</v>
      </c>
      <c r="AV142" s="16" t="s">
        <v>78</v>
      </c>
      <c r="AW142" s="16" t="s">
        <v>32</v>
      </c>
      <c r="AX142" s="16" t="s">
        <v>70</v>
      </c>
      <c r="AY142" s="268" t="s">
        <v>118</v>
      </c>
    </row>
    <row r="143" s="13" customFormat="1">
      <c r="A143" s="13"/>
      <c r="B143" s="225"/>
      <c r="C143" s="226"/>
      <c r="D143" s="227" t="s">
        <v>129</v>
      </c>
      <c r="E143" s="228" t="s">
        <v>19</v>
      </c>
      <c r="F143" s="229" t="s">
        <v>211</v>
      </c>
      <c r="G143" s="226"/>
      <c r="H143" s="230">
        <v>69.847999999999999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129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118</v>
      </c>
    </row>
    <row r="144" s="13" customFormat="1">
      <c r="A144" s="13"/>
      <c r="B144" s="225"/>
      <c r="C144" s="226"/>
      <c r="D144" s="227" t="s">
        <v>129</v>
      </c>
      <c r="E144" s="228" t="s">
        <v>19</v>
      </c>
      <c r="F144" s="229" t="s">
        <v>212</v>
      </c>
      <c r="G144" s="226"/>
      <c r="H144" s="230">
        <v>0.46800000000000003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129</v>
      </c>
      <c r="AU144" s="236" t="s">
        <v>80</v>
      </c>
      <c r="AV144" s="13" t="s">
        <v>80</v>
      </c>
      <c r="AW144" s="13" t="s">
        <v>32</v>
      </c>
      <c r="AX144" s="13" t="s">
        <v>70</v>
      </c>
      <c r="AY144" s="236" t="s">
        <v>118</v>
      </c>
    </row>
    <row r="145" s="15" customFormat="1">
      <c r="A145" s="15"/>
      <c r="B145" s="248"/>
      <c r="C145" s="249"/>
      <c r="D145" s="227" t="s">
        <v>129</v>
      </c>
      <c r="E145" s="250" t="s">
        <v>19</v>
      </c>
      <c r="F145" s="251" t="s">
        <v>179</v>
      </c>
      <c r="G145" s="249"/>
      <c r="H145" s="252">
        <v>70.316000000000002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8" t="s">
        <v>129</v>
      </c>
      <c r="AU145" s="258" t="s">
        <v>80</v>
      </c>
      <c r="AV145" s="15" t="s">
        <v>136</v>
      </c>
      <c r="AW145" s="15" t="s">
        <v>32</v>
      </c>
      <c r="AX145" s="15" t="s">
        <v>70</v>
      </c>
      <c r="AY145" s="258" t="s">
        <v>118</v>
      </c>
    </row>
    <row r="146" s="16" customFormat="1">
      <c r="A146" s="16"/>
      <c r="B146" s="259"/>
      <c r="C146" s="260"/>
      <c r="D146" s="227" t="s">
        <v>129</v>
      </c>
      <c r="E146" s="261" t="s">
        <v>19</v>
      </c>
      <c r="F146" s="262" t="s">
        <v>213</v>
      </c>
      <c r="G146" s="260"/>
      <c r="H146" s="261" t="s">
        <v>19</v>
      </c>
      <c r="I146" s="263"/>
      <c r="J146" s="260"/>
      <c r="K146" s="260"/>
      <c r="L146" s="264"/>
      <c r="M146" s="265"/>
      <c r="N146" s="266"/>
      <c r="O146" s="266"/>
      <c r="P146" s="266"/>
      <c r="Q146" s="266"/>
      <c r="R146" s="266"/>
      <c r="S146" s="266"/>
      <c r="T146" s="267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68" t="s">
        <v>129</v>
      </c>
      <c r="AU146" s="268" t="s">
        <v>80</v>
      </c>
      <c r="AV146" s="16" t="s">
        <v>78</v>
      </c>
      <c r="AW146" s="16" t="s">
        <v>32</v>
      </c>
      <c r="AX146" s="16" t="s">
        <v>70</v>
      </c>
      <c r="AY146" s="268" t="s">
        <v>118</v>
      </c>
    </row>
    <row r="147" s="13" customFormat="1">
      <c r="A147" s="13"/>
      <c r="B147" s="225"/>
      <c r="C147" s="226"/>
      <c r="D147" s="227" t="s">
        <v>129</v>
      </c>
      <c r="E147" s="228" t="s">
        <v>19</v>
      </c>
      <c r="F147" s="229" t="s">
        <v>211</v>
      </c>
      <c r="G147" s="226"/>
      <c r="H147" s="230">
        <v>69.847999999999999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129</v>
      </c>
      <c r="AU147" s="236" t="s">
        <v>80</v>
      </c>
      <c r="AV147" s="13" t="s">
        <v>80</v>
      </c>
      <c r="AW147" s="13" t="s">
        <v>32</v>
      </c>
      <c r="AX147" s="13" t="s">
        <v>70</v>
      </c>
      <c r="AY147" s="236" t="s">
        <v>118</v>
      </c>
    </row>
    <row r="148" s="13" customFormat="1">
      <c r="A148" s="13"/>
      <c r="B148" s="225"/>
      <c r="C148" s="226"/>
      <c r="D148" s="227" t="s">
        <v>129</v>
      </c>
      <c r="E148" s="228" t="s">
        <v>19</v>
      </c>
      <c r="F148" s="229" t="s">
        <v>212</v>
      </c>
      <c r="G148" s="226"/>
      <c r="H148" s="230">
        <v>0.46800000000000003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129</v>
      </c>
      <c r="AU148" s="236" t="s">
        <v>80</v>
      </c>
      <c r="AV148" s="13" t="s">
        <v>80</v>
      </c>
      <c r="AW148" s="13" t="s">
        <v>32</v>
      </c>
      <c r="AX148" s="13" t="s">
        <v>70</v>
      </c>
      <c r="AY148" s="236" t="s">
        <v>118</v>
      </c>
    </row>
    <row r="149" s="15" customFormat="1">
      <c r="A149" s="15"/>
      <c r="B149" s="248"/>
      <c r="C149" s="249"/>
      <c r="D149" s="227" t="s">
        <v>129</v>
      </c>
      <c r="E149" s="250" t="s">
        <v>19</v>
      </c>
      <c r="F149" s="251" t="s">
        <v>179</v>
      </c>
      <c r="G149" s="249"/>
      <c r="H149" s="252">
        <v>70.316000000000002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8" t="s">
        <v>129</v>
      </c>
      <c r="AU149" s="258" t="s">
        <v>80</v>
      </c>
      <c r="AV149" s="15" t="s">
        <v>136</v>
      </c>
      <c r="AW149" s="15" t="s">
        <v>32</v>
      </c>
      <c r="AX149" s="15" t="s">
        <v>70</v>
      </c>
      <c r="AY149" s="258" t="s">
        <v>118</v>
      </c>
    </row>
    <row r="150" s="14" customFormat="1">
      <c r="A150" s="14"/>
      <c r="B150" s="237"/>
      <c r="C150" s="238"/>
      <c r="D150" s="227" t="s">
        <v>129</v>
      </c>
      <c r="E150" s="239" t="s">
        <v>19</v>
      </c>
      <c r="F150" s="240" t="s">
        <v>131</v>
      </c>
      <c r="G150" s="238"/>
      <c r="H150" s="241">
        <v>140.63199999999998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129</v>
      </c>
      <c r="AU150" s="247" t="s">
        <v>80</v>
      </c>
      <c r="AV150" s="14" t="s">
        <v>125</v>
      </c>
      <c r="AW150" s="14" t="s">
        <v>32</v>
      </c>
      <c r="AX150" s="14" t="s">
        <v>78</v>
      </c>
      <c r="AY150" s="247" t="s">
        <v>118</v>
      </c>
    </row>
    <row r="151" s="2" customFormat="1" ht="37.8" customHeight="1">
      <c r="A151" s="41"/>
      <c r="B151" s="42"/>
      <c r="C151" s="207" t="s">
        <v>214</v>
      </c>
      <c r="D151" s="207" t="s">
        <v>120</v>
      </c>
      <c r="E151" s="208" t="s">
        <v>215</v>
      </c>
      <c r="F151" s="209" t="s">
        <v>216</v>
      </c>
      <c r="G151" s="210" t="s">
        <v>175</v>
      </c>
      <c r="H151" s="211">
        <v>63.978000000000002</v>
      </c>
      <c r="I151" s="212"/>
      <c r="J151" s="213">
        <f>ROUND(I151*H151,2)</f>
        <v>0</v>
      </c>
      <c r="K151" s="209" t="s">
        <v>124</v>
      </c>
      <c r="L151" s="47"/>
      <c r="M151" s="214" t="s">
        <v>19</v>
      </c>
      <c r="N151" s="215" t="s">
        <v>41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125</v>
      </c>
      <c r="AT151" s="218" t="s">
        <v>120</v>
      </c>
      <c r="AU151" s="218" t="s">
        <v>80</v>
      </c>
      <c r="AY151" s="20" t="s">
        <v>118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78</v>
      </c>
      <c r="BK151" s="219">
        <f>ROUND(I151*H151,2)</f>
        <v>0</v>
      </c>
      <c r="BL151" s="20" t="s">
        <v>125</v>
      </c>
      <c r="BM151" s="218" t="s">
        <v>217</v>
      </c>
    </row>
    <row r="152" s="2" customFormat="1">
      <c r="A152" s="41"/>
      <c r="B152" s="42"/>
      <c r="C152" s="43"/>
      <c r="D152" s="220" t="s">
        <v>127</v>
      </c>
      <c r="E152" s="43"/>
      <c r="F152" s="221" t="s">
        <v>218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127</v>
      </c>
      <c r="AU152" s="20" t="s">
        <v>80</v>
      </c>
    </row>
    <row r="153" s="16" customFormat="1">
      <c r="A153" s="16"/>
      <c r="B153" s="259"/>
      <c r="C153" s="260"/>
      <c r="D153" s="227" t="s">
        <v>129</v>
      </c>
      <c r="E153" s="261" t="s">
        <v>19</v>
      </c>
      <c r="F153" s="262" t="s">
        <v>219</v>
      </c>
      <c r="G153" s="260"/>
      <c r="H153" s="261" t="s">
        <v>19</v>
      </c>
      <c r="I153" s="263"/>
      <c r="J153" s="260"/>
      <c r="K153" s="260"/>
      <c r="L153" s="264"/>
      <c r="M153" s="265"/>
      <c r="N153" s="266"/>
      <c r="O153" s="266"/>
      <c r="P153" s="266"/>
      <c r="Q153" s="266"/>
      <c r="R153" s="266"/>
      <c r="S153" s="266"/>
      <c r="T153" s="267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68" t="s">
        <v>129</v>
      </c>
      <c r="AU153" s="268" t="s">
        <v>80</v>
      </c>
      <c r="AV153" s="16" t="s">
        <v>78</v>
      </c>
      <c r="AW153" s="16" t="s">
        <v>32</v>
      </c>
      <c r="AX153" s="16" t="s">
        <v>70</v>
      </c>
      <c r="AY153" s="268" t="s">
        <v>118</v>
      </c>
    </row>
    <row r="154" s="13" customFormat="1">
      <c r="A154" s="13"/>
      <c r="B154" s="225"/>
      <c r="C154" s="226"/>
      <c r="D154" s="227" t="s">
        <v>129</v>
      </c>
      <c r="E154" s="228" t="s">
        <v>19</v>
      </c>
      <c r="F154" s="229" t="s">
        <v>178</v>
      </c>
      <c r="G154" s="226"/>
      <c r="H154" s="230">
        <v>146.768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129</v>
      </c>
      <c r="AU154" s="236" t="s">
        <v>80</v>
      </c>
      <c r="AV154" s="13" t="s">
        <v>80</v>
      </c>
      <c r="AW154" s="13" t="s">
        <v>32</v>
      </c>
      <c r="AX154" s="13" t="s">
        <v>70</v>
      </c>
      <c r="AY154" s="236" t="s">
        <v>118</v>
      </c>
    </row>
    <row r="155" s="15" customFormat="1">
      <c r="A155" s="15"/>
      <c r="B155" s="248"/>
      <c r="C155" s="249"/>
      <c r="D155" s="227" t="s">
        <v>129</v>
      </c>
      <c r="E155" s="250" t="s">
        <v>19</v>
      </c>
      <c r="F155" s="251" t="s">
        <v>179</v>
      </c>
      <c r="G155" s="249"/>
      <c r="H155" s="252">
        <v>146.768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129</v>
      </c>
      <c r="AU155" s="258" t="s">
        <v>80</v>
      </c>
      <c r="AV155" s="15" t="s">
        <v>136</v>
      </c>
      <c r="AW155" s="15" t="s">
        <v>32</v>
      </c>
      <c r="AX155" s="15" t="s">
        <v>70</v>
      </c>
      <c r="AY155" s="258" t="s">
        <v>118</v>
      </c>
    </row>
    <row r="156" s="16" customFormat="1">
      <c r="A156" s="16"/>
      <c r="B156" s="259"/>
      <c r="C156" s="260"/>
      <c r="D156" s="227" t="s">
        <v>129</v>
      </c>
      <c r="E156" s="261" t="s">
        <v>19</v>
      </c>
      <c r="F156" s="262" t="s">
        <v>180</v>
      </c>
      <c r="G156" s="260"/>
      <c r="H156" s="261" t="s">
        <v>19</v>
      </c>
      <c r="I156" s="263"/>
      <c r="J156" s="260"/>
      <c r="K156" s="260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129</v>
      </c>
      <c r="AU156" s="268" t="s">
        <v>80</v>
      </c>
      <c r="AV156" s="16" t="s">
        <v>78</v>
      </c>
      <c r="AW156" s="16" t="s">
        <v>32</v>
      </c>
      <c r="AX156" s="16" t="s">
        <v>70</v>
      </c>
      <c r="AY156" s="268" t="s">
        <v>118</v>
      </c>
    </row>
    <row r="157" s="13" customFormat="1">
      <c r="A157" s="13"/>
      <c r="B157" s="225"/>
      <c r="C157" s="226"/>
      <c r="D157" s="227" t="s">
        <v>129</v>
      </c>
      <c r="E157" s="228" t="s">
        <v>19</v>
      </c>
      <c r="F157" s="229" t="s">
        <v>181</v>
      </c>
      <c r="G157" s="226"/>
      <c r="H157" s="230">
        <v>-0.42399999999999999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129</v>
      </c>
      <c r="AU157" s="236" t="s">
        <v>80</v>
      </c>
      <c r="AV157" s="13" t="s">
        <v>80</v>
      </c>
      <c r="AW157" s="13" t="s">
        <v>32</v>
      </c>
      <c r="AX157" s="13" t="s">
        <v>70</v>
      </c>
      <c r="AY157" s="236" t="s">
        <v>118</v>
      </c>
    </row>
    <row r="158" s="13" customFormat="1">
      <c r="A158" s="13"/>
      <c r="B158" s="225"/>
      <c r="C158" s="226"/>
      <c r="D158" s="227" t="s">
        <v>129</v>
      </c>
      <c r="E158" s="228" t="s">
        <v>19</v>
      </c>
      <c r="F158" s="229" t="s">
        <v>182</v>
      </c>
      <c r="G158" s="226"/>
      <c r="H158" s="230">
        <v>-5.1479999999999997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129</v>
      </c>
      <c r="AU158" s="236" t="s">
        <v>80</v>
      </c>
      <c r="AV158" s="13" t="s">
        <v>80</v>
      </c>
      <c r="AW158" s="13" t="s">
        <v>32</v>
      </c>
      <c r="AX158" s="13" t="s">
        <v>70</v>
      </c>
      <c r="AY158" s="236" t="s">
        <v>118</v>
      </c>
    </row>
    <row r="159" s="13" customFormat="1">
      <c r="A159" s="13"/>
      <c r="B159" s="225"/>
      <c r="C159" s="226"/>
      <c r="D159" s="227" t="s">
        <v>129</v>
      </c>
      <c r="E159" s="228" t="s">
        <v>19</v>
      </c>
      <c r="F159" s="229" t="s">
        <v>183</v>
      </c>
      <c r="G159" s="226"/>
      <c r="H159" s="230">
        <v>-7.3700000000000001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129</v>
      </c>
      <c r="AU159" s="236" t="s">
        <v>80</v>
      </c>
      <c r="AV159" s="13" t="s">
        <v>80</v>
      </c>
      <c r="AW159" s="13" t="s">
        <v>32</v>
      </c>
      <c r="AX159" s="13" t="s">
        <v>70</v>
      </c>
      <c r="AY159" s="236" t="s">
        <v>118</v>
      </c>
    </row>
    <row r="160" s="15" customFormat="1">
      <c r="A160" s="15"/>
      <c r="B160" s="248"/>
      <c r="C160" s="249"/>
      <c r="D160" s="227" t="s">
        <v>129</v>
      </c>
      <c r="E160" s="250" t="s">
        <v>19</v>
      </c>
      <c r="F160" s="251" t="s">
        <v>179</v>
      </c>
      <c r="G160" s="249"/>
      <c r="H160" s="252">
        <v>-12.942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129</v>
      </c>
      <c r="AU160" s="258" t="s">
        <v>80</v>
      </c>
      <c r="AV160" s="15" t="s">
        <v>136</v>
      </c>
      <c r="AW160" s="15" t="s">
        <v>32</v>
      </c>
      <c r="AX160" s="15" t="s">
        <v>70</v>
      </c>
      <c r="AY160" s="258" t="s">
        <v>118</v>
      </c>
    </row>
    <row r="161" s="13" customFormat="1">
      <c r="A161" s="13"/>
      <c r="B161" s="225"/>
      <c r="C161" s="226"/>
      <c r="D161" s="227" t="s">
        <v>129</v>
      </c>
      <c r="E161" s="228" t="s">
        <v>19</v>
      </c>
      <c r="F161" s="229" t="s">
        <v>220</v>
      </c>
      <c r="G161" s="226"/>
      <c r="H161" s="230">
        <v>-69.847999999999999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129</v>
      </c>
      <c r="AU161" s="236" t="s">
        <v>80</v>
      </c>
      <c r="AV161" s="13" t="s">
        <v>80</v>
      </c>
      <c r="AW161" s="13" t="s">
        <v>32</v>
      </c>
      <c r="AX161" s="13" t="s">
        <v>70</v>
      </c>
      <c r="AY161" s="236" t="s">
        <v>118</v>
      </c>
    </row>
    <row r="162" s="15" customFormat="1">
      <c r="A162" s="15"/>
      <c r="B162" s="248"/>
      <c r="C162" s="249"/>
      <c r="D162" s="227" t="s">
        <v>129</v>
      </c>
      <c r="E162" s="250" t="s">
        <v>19</v>
      </c>
      <c r="F162" s="251" t="s">
        <v>179</v>
      </c>
      <c r="G162" s="249"/>
      <c r="H162" s="252">
        <v>-69.847999999999999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8" t="s">
        <v>129</v>
      </c>
      <c r="AU162" s="258" t="s">
        <v>80</v>
      </c>
      <c r="AV162" s="15" t="s">
        <v>136</v>
      </c>
      <c r="AW162" s="15" t="s">
        <v>32</v>
      </c>
      <c r="AX162" s="15" t="s">
        <v>70</v>
      </c>
      <c r="AY162" s="258" t="s">
        <v>118</v>
      </c>
    </row>
    <row r="163" s="14" customFormat="1">
      <c r="A163" s="14"/>
      <c r="B163" s="237"/>
      <c r="C163" s="238"/>
      <c r="D163" s="227" t="s">
        <v>129</v>
      </c>
      <c r="E163" s="239" t="s">
        <v>19</v>
      </c>
      <c r="F163" s="240" t="s">
        <v>131</v>
      </c>
      <c r="G163" s="238"/>
      <c r="H163" s="241">
        <v>63.977999999999994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129</v>
      </c>
      <c r="AU163" s="247" t="s">
        <v>80</v>
      </c>
      <c r="AV163" s="14" t="s">
        <v>125</v>
      </c>
      <c r="AW163" s="14" t="s">
        <v>32</v>
      </c>
      <c r="AX163" s="14" t="s">
        <v>78</v>
      </c>
      <c r="AY163" s="247" t="s">
        <v>118</v>
      </c>
    </row>
    <row r="164" s="2" customFormat="1" ht="24.15" customHeight="1">
      <c r="A164" s="41"/>
      <c r="B164" s="42"/>
      <c r="C164" s="207" t="s">
        <v>221</v>
      </c>
      <c r="D164" s="207" t="s">
        <v>120</v>
      </c>
      <c r="E164" s="208" t="s">
        <v>222</v>
      </c>
      <c r="F164" s="209" t="s">
        <v>223</v>
      </c>
      <c r="G164" s="210" t="s">
        <v>175</v>
      </c>
      <c r="H164" s="211">
        <v>70.316000000000002</v>
      </c>
      <c r="I164" s="212"/>
      <c r="J164" s="213">
        <f>ROUND(I164*H164,2)</f>
        <v>0</v>
      </c>
      <c r="K164" s="209" t="s">
        <v>124</v>
      </c>
      <c r="L164" s="47"/>
      <c r="M164" s="214" t="s">
        <v>19</v>
      </c>
      <c r="N164" s="215" t="s">
        <v>41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125</v>
      </c>
      <c r="AT164" s="218" t="s">
        <v>120</v>
      </c>
      <c r="AU164" s="218" t="s">
        <v>80</v>
      </c>
      <c r="AY164" s="20" t="s">
        <v>118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78</v>
      </c>
      <c r="BK164" s="219">
        <f>ROUND(I164*H164,2)</f>
        <v>0</v>
      </c>
      <c r="BL164" s="20" t="s">
        <v>125</v>
      </c>
      <c r="BM164" s="218" t="s">
        <v>224</v>
      </c>
    </row>
    <row r="165" s="2" customFormat="1">
      <c r="A165" s="41"/>
      <c r="B165" s="42"/>
      <c r="C165" s="43"/>
      <c r="D165" s="220" t="s">
        <v>127</v>
      </c>
      <c r="E165" s="43"/>
      <c r="F165" s="221" t="s">
        <v>225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127</v>
      </c>
      <c r="AU165" s="20" t="s">
        <v>80</v>
      </c>
    </row>
    <row r="166" s="16" customFormat="1">
      <c r="A166" s="16"/>
      <c r="B166" s="259"/>
      <c r="C166" s="260"/>
      <c r="D166" s="227" t="s">
        <v>129</v>
      </c>
      <c r="E166" s="261" t="s">
        <v>19</v>
      </c>
      <c r="F166" s="262" t="s">
        <v>226</v>
      </c>
      <c r="G166" s="260"/>
      <c r="H166" s="261" t="s">
        <v>19</v>
      </c>
      <c r="I166" s="263"/>
      <c r="J166" s="260"/>
      <c r="K166" s="260"/>
      <c r="L166" s="264"/>
      <c r="M166" s="265"/>
      <c r="N166" s="266"/>
      <c r="O166" s="266"/>
      <c r="P166" s="266"/>
      <c r="Q166" s="266"/>
      <c r="R166" s="266"/>
      <c r="S166" s="266"/>
      <c r="T166" s="267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68" t="s">
        <v>129</v>
      </c>
      <c r="AU166" s="268" t="s">
        <v>80</v>
      </c>
      <c r="AV166" s="16" t="s">
        <v>78</v>
      </c>
      <c r="AW166" s="16" t="s">
        <v>32</v>
      </c>
      <c r="AX166" s="16" t="s">
        <v>70</v>
      </c>
      <c r="AY166" s="268" t="s">
        <v>118</v>
      </c>
    </row>
    <row r="167" s="13" customFormat="1">
      <c r="A167" s="13"/>
      <c r="B167" s="225"/>
      <c r="C167" s="226"/>
      <c r="D167" s="227" t="s">
        <v>129</v>
      </c>
      <c r="E167" s="228" t="s">
        <v>19</v>
      </c>
      <c r="F167" s="229" t="s">
        <v>211</v>
      </c>
      <c r="G167" s="226"/>
      <c r="H167" s="230">
        <v>69.847999999999999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129</v>
      </c>
      <c r="AU167" s="236" t="s">
        <v>80</v>
      </c>
      <c r="AV167" s="13" t="s">
        <v>80</v>
      </c>
      <c r="AW167" s="13" t="s">
        <v>32</v>
      </c>
      <c r="AX167" s="13" t="s">
        <v>70</v>
      </c>
      <c r="AY167" s="236" t="s">
        <v>118</v>
      </c>
    </row>
    <row r="168" s="13" customFormat="1">
      <c r="A168" s="13"/>
      <c r="B168" s="225"/>
      <c r="C168" s="226"/>
      <c r="D168" s="227" t="s">
        <v>129</v>
      </c>
      <c r="E168" s="228" t="s">
        <v>19</v>
      </c>
      <c r="F168" s="229" t="s">
        <v>212</v>
      </c>
      <c r="G168" s="226"/>
      <c r="H168" s="230">
        <v>0.46800000000000003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129</v>
      </c>
      <c r="AU168" s="236" t="s">
        <v>80</v>
      </c>
      <c r="AV168" s="13" t="s">
        <v>80</v>
      </c>
      <c r="AW168" s="13" t="s">
        <v>32</v>
      </c>
      <c r="AX168" s="13" t="s">
        <v>70</v>
      </c>
      <c r="AY168" s="236" t="s">
        <v>118</v>
      </c>
    </row>
    <row r="169" s="14" customFormat="1">
      <c r="A169" s="14"/>
      <c r="B169" s="237"/>
      <c r="C169" s="238"/>
      <c r="D169" s="227" t="s">
        <v>129</v>
      </c>
      <c r="E169" s="239" t="s">
        <v>19</v>
      </c>
      <c r="F169" s="240" t="s">
        <v>131</v>
      </c>
      <c r="G169" s="238"/>
      <c r="H169" s="241">
        <v>70.316000000000002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129</v>
      </c>
      <c r="AU169" s="247" t="s">
        <v>80</v>
      </c>
      <c r="AV169" s="14" t="s">
        <v>125</v>
      </c>
      <c r="AW169" s="14" t="s">
        <v>32</v>
      </c>
      <c r="AX169" s="14" t="s">
        <v>78</v>
      </c>
      <c r="AY169" s="247" t="s">
        <v>118</v>
      </c>
    </row>
    <row r="170" s="2" customFormat="1" ht="24.15" customHeight="1">
      <c r="A170" s="41"/>
      <c r="B170" s="42"/>
      <c r="C170" s="207" t="s">
        <v>227</v>
      </c>
      <c r="D170" s="207" t="s">
        <v>120</v>
      </c>
      <c r="E170" s="208" t="s">
        <v>228</v>
      </c>
      <c r="F170" s="209" t="s">
        <v>229</v>
      </c>
      <c r="G170" s="210" t="s">
        <v>230</v>
      </c>
      <c r="H170" s="211">
        <v>127.956</v>
      </c>
      <c r="I170" s="212"/>
      <c r="J170" s="213">
        <f>ROUND(I170*H170,2)</f>
        <v>0</v>
      </c>
      <c r="K170" s="209" t="s">
        <v>124</v>
      </c>
      <c r="L170" s="47"/>
      <c r="M170" s="214" t="s">
        <v>19</v>
      </c>
      <c r="N170" s="215" t="s">
        <v>41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125</v>
      </c>
      <c r="AT170" s="218" t="s">
        <v>120</v>
      </c>
      <c r="AU170" s="218" t="s">
        <v>80</v>
      </c>
      <c r="AY170" s="20" t="s">
        <v>118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78</v>
      </c>
      <c r="BK170" s="219">
        <f>ROUND(I170*H170,2)</f>
        <v>0</v>
      </c>
      <c r="BL170" s="20" t="s">
        <v>125</v>
      </c>
      <c r="BM170" s="218" t="s">
        <v>231</v>
      </c>
    </row>
    <row r="171" s="2" customFormat="1">
      <c r="A171" s="41"/>
      <c r="B171" s="42"/>
      <c r="C171" s="43"/>
      <c r="D171" s="220" t="s">
        <v>127</v>
      </c>
      <c r="E171" s="43"/>
      <c r="F171" s="221" t="s">
        <v>232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127</v>
      </c>
      <c r="AU171" s="20" t="s">
        <v>80</v>
      </c>
    </row>
    <row r="172" s="16" customFormat="1">
      <c r="A172" s="16"/>
      <c r="B172" s="259"/>
      <c r="C172" s="260"/>
      <c r="D172" s="227" t="s">
        <v>129</v>
      </c>
      <c r="E172" s="261" t="s">
        <v>19</v>
      </c>
      <c r="F172" s="262" t="s">
        <v>219</v>
      </c>
      <c r="G172" s="260"/>
      <c r="H172" s="261" t="s">
        <v>19</v>
      </c>
      <c r="I172" s="263"/>
      <c r="J172" s="260"/>
      <c r="K172" s="260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129</v>
      </c>
      <c r="AU172" s="268" t="s">
        <v>80</v>
      </c>
      <c r="AV172" s="16" t="s">
        <v>78</v>
      </c>
      <c r="AW172" s="16" t="s">
        <v>32</v>
      </c>
      <c r="AX172" s="16" t="s">
        <v>70</v>
      </c>
      <c r="AY172" s="268" t="s">
        <v>118</v>
      </c>
    </row>
    <row r="173" s="13" customFormat="1">
      <c r="A173" s="13"/>
      <c r="B173" s="225"/>
      <c r="C173" s="226"/>
      <c r="D173" s="227" t="s">
        <v>129</v>
      </c>
      <c r="E173" s="228" t="s">
        <v>19</v>
      </c>
      <c r="F173" s="229" t="s">
        <v>178</v>
      </c>
      <c r="G173" s="226"/>
      <c r="H173" s="230">
        <v>146.768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129</v>
      </c>
      <c r="AU173" s="236" t="s">
        <v>80</v>
      </c>
      <c r="AV173" s="13" t="s">
        <v>80</v>
      </c>
      <c r="AW173" s="13" t="s">
        <v>32</v>
      </c>
      <c r="AX173" s="13" t="s">
        <v>70</v>
      </c>
      <c r="AY173" s="236" t="s">
        <v>118</v>
      </c>
    </row>
    <row r="174" s="15" customFormat="1">
      <c r="A174" s="15"/>
      <c r="B174" s="248"/>
      <c r="C174" s="249"/>
      <c r="D174" s="227" t="s">
        <v>129</v>
      </c>
      <c r="E174" s="250" t="s">
        <v>19</v>
      </c>
      <c r="F174" s="251" t="s">
        <v>179</v>
      </c>
      <c r="G174" s="249"/>
      <c r="H174" s="252">
        <v>146.768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8" t="s">
        <v>129</v>
      </c>
      <c r="AU174" s="258" t="s">
        <v>80</v>
      </c>
      <c r="AV174" s="15" t="s">
        <v>136</v>
      </c>
      <c r="AW174" s="15" t="s">
        <v>32</v>
      </c>
      <c r="AX174" s="15" t="s">
        <v>70</v>
      </c>
      <c r="AY174" s="258" t="s">
        <v>118</v>
      </c>
    </row>
    <row r="175" s="16" customFormat="1">
      <c r="A175" s="16"/>
      <c r="B175" s="259"/>
      <c r="C175" s="260"/>
      <c r="D175" s="227" t="s">
        <v>129</v>
      </c>
      <c r="E175" s="261" t="s">
        <v>19</v>
      </c>
      <c r="F175" s="262" t="s">
        <v>180</v>
      </c>
      <c r="G175" s="260"/>
      <c r="H175" s="261" t="s">
        <v>19</v>
      </c>
      <c r="I175" s="263"/>
      <c r="J175" s="260"/>
      <c r="K175" s="260"/>
      <c r="L175" s="264"/>
      <c r="M175" s="265"/>
      <c r="N175" s="266"/>
      <c r="O175" s="266"/>
      <c r="P175" s="266"/>
      <c r="Q175" s="266"/>
      <c r="R175" s="266"/>
      <c r="S175" s="266"/>
      <c r="T175" s="267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68" t="s">
        <v>129</v>
      </c>
      <c r="AU175" s="268" t="s">
        <v>80</v>
      </c>
      <c r="AV175" s="16" t="s">
        <v>78</v>
      </c>
      <c r="AW175" s="16" t="s">
        <v>32</v>
      </c>
      <c r="AX175" s="16" t="s">
        <v>70</v>
      </c>
      <c r="AY175" s="268" t="s">
        <v>118</v>
      </c>
    </row>
    <row r="176" s="13" customFormat="1">
      <c r="A176" s="13"/>
      <c r="B176" s="225"/>
      <c r="C176" s="226"/>
      <c r="D176" s="227" t="s">
        <v>129</v>
      </c>
      <c r="E176" s="228" t="s">
        <v>19</v>
      </c>
      <c r="F176" s="229" t="s">
        <v>181</v>
      </c>
      <c r="G176" s="226"/>
      <c r="H176" s="230">
        <v>-0.42399999999999999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129</v>
      </c>
      <c r="AU176" s="236" t="s">
        <v>80</v>
      </c>
      <c r="AV176" s="13" t="s">
        <v>80</v>
      </c>
      <c r="AW176" s="13" t="s">
        <v>32</v>
      </c>
      <c r="AX176" s="13" t="s">
        <v>70</v>
      </c>
      <c r="AY176" s="236" t="s">
        <v>118</v>
      </c>
    </row>
    <row r="177" s="13" customFormat="1">
      <c r="A177" s="13"/>
      <c r="B177" s="225"/>
      <c r="C177" s="226"/>
      <c r="D177" s="227" t="s">
        <v>129</v>
      </c>
      <c r="E177" s="228" t="s">
        <v>19</v>
      </c>
      <c r="F177" s="229" t="s">
        <v>182</v>
      </c>
      <c r="G177" s="226"/>
      <c r="H177" s="230">
        <v>-5.1479999999999997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129</v>
      </c>
      <c r="AU177" s="236" t="s">
        <v>80</v>
      </c>
      <c r="AV177" s="13" t="s">
        <v>80</v>
      </c>
      <c r="AW177" s="13" t="s">
        <v>32</v>
      </c>
      <c r="AX177" s="13" t="s">
        <v>70</v>
      </c>
      <c r="AY177" s="236" t="s">
        <v>118</v>
      </c>
    </row>
    <row r="178" s="13" customFormat="1">
      <c r="A178" s="13"/>
      <c r="B178" s="225"/>
      <c r="C178" s="226"/>
      <c r="D178" s="227" t="s">
        <v>129</v>
      </c>
      <c r="E178" s="228" t="s">
        <v>19</v>
      </c>
      <c r="F178" s="229" t="s">
        <v>183</v>
      </c>
      <c r="G178" s="226"/>
      <c r="H178" s="230">
        <v>-7.3700000000000001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129</v>
      </c>
      <c r="AU178" s="236" t="s">
        <v>80</v>
      </c>
      <c r="AV178" s="13" t="s">
        <v>80</v>
      </c>
      <c r="AW178" s="13" t="s">
        <v>32</v>
      </c>
      <c r="AX178" s="13" t="s">
        <v>70</v>
      </c>
      <c r="AY178" s="236" t="s">
        <v>118</v>
      </c>
    </row>
    <row r="179" s="15" customFormat="1">
      <c r="A179" s="15"/>
      <c r="B179" s="248"/>
      <c r="C179" s="249"/>
      <c r="D179" s="227" t="s">
        <v>129</v>
      </c>
      <c r="E179" s="250" t="s">
        <v>19</v>
      </c>
      <c r="F179" s="251" t="s">
        <v>179</v>
      </c>
      <c r="G179" s="249"/>
      <c r="H179" s="252">
        <v>-12.942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8" t="s">
        <v>129</v>
      </c>
      <c r="AU179" s="258" t="s">
        <v>80</v>
      </c>
      <c r="AV179" s="15" t="s">
        <v>136</v>
      </c>
      <c r="AW179" s="15" t="s">
        <v>32</v>
      </c>
      <c r="AX179" s="15" t="s">
        <v>70</v>
      </c>
      <c r="AY179" s="258" t="s">
        <v>118</v>
      </c>
    </row>
    <row r="180" s="13" customFormat="1">
      <c r="A180" s="13"/>
      <c r="B180" s="225"/>
      <c r="C180" s="226"/>
      <c r="D180" s="227" t="s">
        <v>129</v>
      </c>
      <c r="E180" s="228" t="s">
        <v>19</v>
      </c>
      <c r="F180" s="229" t="s">
        <v>220</v>
      </c>
      <c r="G180" s="226"/>
      <c r="H180" s="230">
        <v>-69.847999999999999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129</v>
      </c>
      <c r="AU180" s="236" t="s">
        <v>80</v>
      </c>
      <c r="AV180" s="13" t="s">
        <v>80</v>
      </c>
      <c r="AW180" s="13" t="s">
        <v>32</v>
      </c>
      <c r="AX180" s="13" t="s">
        <v>70</v>
      </c>
      <c r="AY180" s="236" t="s">
        <v>118</v>
      </c>
    </row>
    <row r="181" s="15" customFormat="1">
      <c r="A181" s="15"/>
      <c r="B181" s="248"/>
      <c r="C181" s="249"/>
      <c r="D181" s="227" t="s">
        <v>129</v>
      </c>
      <c r="E181" s="250" t="s">
        <v>19</v>
      </c>
      <c r="F181" s="251" t="s">
        <v>179</v>
      </c>
      <c r="G181" s="249"/>
      <c r="H181" s="252">
        <v>-69.847999999999999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8" t="s">
        <v>129</v>
      </c>
      <c r="AU181" s="258" t="s">
        <v>80</v>
      </c>
      <c r="AV181" s="15" t="s">
        <v>136</v>
      </c>
      <c r="AW181" s="15" t="s">
        <v>32</v>
      </c>
      <c r="AX181" s="15" t="s">
        <v>70</v>
      </c>
      <c r="AY181" s="258" t="s">
        <v>118</v>
      </c>
    </row>
    <row r="182" s="14" customFormat="1">
      <c r="A182" s="14"/>
      <c r="B182" s="237"/>
      <c r="C182" s="238"/>
      <c r="D182" s="227" t="s">
        <v>129</v>
      </c>
      <c r="E182" s="239" t="s">
        <v>19</v>
      </c>
      <c r="F182" s="240" t="s">
        <v>131</v>
      </c>
      <c r="G182" s="238"/>
      <c r="H182" s="241">
        <v>63.977999999999994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129</v>
      </c>
      <c r="AU182" s="247" t="s">
        <v>80</v>
      </c>
      <c r="AV182" s="14" t="s">
        <v>125</v>
      </c>
      <c r="AW182" s="14" t="s">
        <v>32</v>
      </c>
      <c r="AX182" s="14" t="s">
        <v>78</v>
      </c>
      <c r="AY182" s="247" t="s">
        <v>118</v>
      </c>
    </row>
    <row r="183" s="13" customFormat="1">
      <c r="A183" s="13"/>
      <c r="B183" s="225"/>
      <c r="C183" s="226"/>
      <c r="D183" s="227" t="s">
        <v>129</v>
      </c>
      <c r="E183" s="226"/>
      <c r="F183" s="229" t="s">
        <v>233</v>
      </c>
      <c r="G183" s="226"/>
      <c r="H183" s="230">
        <v>127.956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129</v>
      </c>
      <c r="AU183" s="236" t="s">
        <v>80</v>
      </c>
      <c r="AV183" s="13" t="s">
        <v>80</v>
      </c>
      <c r="AW183" s="13" t="s">
        <v>4</v>
      </c>
      <c r="AX183" s="13" t="s">
        <v>78</v>
      </c>
      <c r="AY183" s="236" t="s">
        <v>118</v>
      </c>
    </row>
    <row r="184" s="2" customFormat="1" ht="24.15" customHeight="1">
      <c r="A184" s="41"/>
      <c r="B184" s="42"/>
      <c r="C184" s="207" t="s">
        <v>234</v>
      </c>
      <c r="D184" s="207" t="s">
        <v>120</v>
      </c>
      <c r="E184" s="208" t="s">
        <v>235</v>
      </c>
      <c r="F184" s="209" t="s">
        <v>236</v>
      </c>
      <c r="G184" s="210" t="s">
        <v>175</v>
      </c>
      <c r="H184" s="211">
        <v>70.316000000000002</v>
      </c>
      <c r="I184" s="212"/>
      <c r="J184" s="213">
        <f>ROUND(I184*H184,2)</f>
        <v>0</v>
      </c>
      <c r="K184" s="209" t="s">
        <v>124</v>
      </c>
      <c r="L184" s="47"/>
      <c r="M184" s="214" t="s">
        <v>19</v>
      </c>
      <c r="N184" s="215" t="s">
        <v>41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125</v>
      </c>
      <c r="AT184" s="218" t="s">
        <v>120</v>
      </c>
      <c r="AU184" s="218" t="s">
        <v>80</v>
      </c>
      <c r="AY184" s="20" t="s">
        <v>118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78</v>
      </c>
      <c r="BK184" s="219">
        <f>ROUND(I184*H184,2)</f>
        <v>0</v>
      </c>
      <c r="BL184" s="20" t="s">
        <v>125</v>
      </c>
      <c r="BM184" s="218" t="s">
        <v>237</v>
      </c>
    </row>
    <row r="185" s="2" customFormat="1">
      <c r="A185" s="41"/>
      <c r="B185" s="42"/>
      <c r="C185" s="43"/>
      <c r="D185" s="220" t="s">
        <v>127</v>
      </c>
      <c r="E185" s="43"/>
      <c r="F185" s="221" t="s">
        <v>238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127</v>
      </c>
      <c r="AU185" s="20" t="s">
        <v>80</v>
      </c>
    </row>
    <row r="186" s="16" customFormat="1">
      <c r="A186" s="16"/>
      <c r="B186" s="259"/>
      <c r="C186" s="260"/>
      <c r="D186" s="227" t="s">
        <v>129</v>
      </c>
      <c r="E186" s="261" t="s">
        <v>19</v>
      </c>
      <c r="F186" s="262" t="s">
        <v>239</v>
      </c>
      <c r="G186" s="260"/>
      <c r="H186" s="261" t="s">
        <v>19</v>
      </c>
      <c r="I186" s="263"/>
      <c r="J186" s="260"/>
      <c r="K186" s="260"/>
      <c r="L186" s="264"/>
      <c r="M186" s="265"/>
      <c r="N186" s="266"/>
      <c r="O186" s="266"/>
      <c r="P186" s="266"/>
      <c r="Q186" s="266"/>
      <c r="R186" s="266"/>
      <c r="S186" s="266"/>
      <c r="T186" s="267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68" t="s">
        <v>129</v>
      </c>
      <c r="AU186" s="268" t="s">
        <v>80</v>
      </c>
      <c r="AV186" s="16" t="s">
        <v>78</v>
      </c>
      <c r="AW186" s="16" t="s">
        <v>32</v>
      </c>
      <c r="AX186" s="16" t="s">
        <v>70</v>
      </c>
      <c r="AY186" s="268" t="s">
        <v>118</v>
      </c>
    </row>
    <row r="187" s="13" customFormat="1">
      <c r="A187" s="13"/>
      <c r="B187" s="225"/>
      <c r="C187" s="226"/>
      <c r="D187" s="227" t="s">
        <v>129</v>
      </c>
      <c r="E187" s="228" t="s">
        <v>19</v>
      </c>
      <c r="F187" s="229" t="s">
        <v>211</v>
      </c>
      <c r="G187" s="226"/>
      <c r="H187" s="230">
        <v>69.847999999999999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129</v>
      </c>
      <c r="AU187" s="236" t="s">
        <v>80</v>
      </c>
      <c r="AV187" s="13" t="s">
        <v>80</v>
      </c>
      <c r="AW187" s="13" t="s">
        <v>32</v>
      </c>
      <c r="AX187" s="13" t="s">
        <v>70</v>
      </c>
      <c r="AY187" s="236" t="s">
        <v>118</v>
      </c>
    </row>
    <row r="188" s="13" customFormat="1">
      <c r="A188" s="13"/>
      <c r="B188" s="225"/>
      <c r="C188" s="226"/>
      <c r="D188" s="227" t="s">
        <v>129</v>
      </c>
      <c r="E188" s="228" t="s">
        <v>19</v>
      </c>
      <c r="F188" s="229" t="s">
        <v>212</v>
      </c>
      <c r="G188" s="226"/>
      <c r="H188" s="230">
        <v>0.46800000000000003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129</v>
      </c>
      <c r="AU188" s="236" t="s">
        <v>80</v>
      </c>
      <c r="AV188" s="13" t="s">
        <v>80</v>
      </c>
      <c r="AW188" s="13" t="s">
        <v>32</v>
      </c>
      <c r="AX188" s="13" t="s">
        <v>70</v>
      </c>
      <c r="AY188" s="236" t="s">
        <v>118</v>
      </c>
    </row>
    <row r="189" s="14" customFormat="1">
      <c r="A189" s="14"/>
      <c r="B189" s="237"/>
      <c r="C189" s="238"/>
      <c r="D189" s="227" t="s">
        <v>129</v>
      </c>
      <c r="E189" s="239" t="s">
        <v>19</v>
      </c>
      <c r="F189" s="240" t="s">
        <v>131</v>
      </c>
      <c r="G189" s="238"/>
      <c r="H189" s="241">
        <v>70.316000000000002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129</v>
      </c>
      <c r="AU189" s="247" t="s">
        <v>80</v>
      </c>
      <c r="AV189" s="14" t="s">
        <v>125</v>
      </c>
      <c r="AW189" s="14" t="s">
        <v>32</v>
      </c>
      <c r="AX189" s="14" t="s">
        <v>78</v>
      </c>
      <c r="AY189" s="247" t="s">
        <v>118</v>
      </c>
    </row>
    <row r="190" s="2" customFormat="1" ht="24.15" customHeight="1">
      <c r="A190" s="41"/>
      <c r="B190" s="42"/>
      <c r="C190" s="207" t="s">
        <v>240</v>
      </c>
      <c r="D190" s="207" t="s">
        <v>120</v>
      </c>
      <c r="E190" s="208" t="s">
        <v>241</v>
      </c>
      <c r="F190" s="209" t="s">
        <v>242</v>
      </c>
      <c r="G190" s="210" t="s">
        <v>175</v>
      </c>
      <c r="H190" s="211">
        <v>69.847999999999999</v>
      </c>
      <c r="I190" s="212"/>
      <c r="J190" s="213">
        <f>ROUND(I190*H190,2)</f>
        <v>0</v>
      </c>
      <c r="K190" s="209" t="s">
        <v>124</v>
      </c>
      <c r="L190" s="47"/>
      <c r="M190" s="214" t="s">
        <v>19</v>
      </c>
      <c r="N190" s="215" t="s">
        <v>41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125</v>
      </c>
      <c r="AT190" s="218" t="s">
        <v>120</v>
      </c>
      <c r="AU190" s="218" t="s">
        <v>80</v>
      </c>
      <c r="AY190" s="20" t="s">
        <v>118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78</v>
      </c>
      <c r="BK190" s="219">
        <f>ROUND(I190*H190,2)</f>
        <v>0</v>
      </c>
      <c r="BL190" s="20" t="s">
        <v>125</v>
      </c>
      <c r="BM190" s="218" t="s">
        <v>243</v>
      </c>
    </row>
    <row r="191" s="2" customFormat="1">
      <c r="A191" s="41"/>
      <c r="B191" s="42"/>
      <c r="C191" s="43"/>
      <c r="D191" s="220" t="s">
        <v>127</v>
      </c>
      <c r="E191" s="43"/>
      <c r="F191" s="221" t="s">
        <v>244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127</v>
      </c>
      <c r="AU191" s="20" t="s">
        <v>80</v>
      </c>
    </row>
    <row r="192" s="16" customFormat="1">
      <c r="A192" s="16"/>
      <c r="B192" s="259"/>
      <c r="C192" s="260"/>
      <c r="D192" s="227" t="s">
        <v>129</v>
      </c>
      <c r="E192" s="261" t="s">
        <v>19</v>
      </c>
      <c r="F192" s="262" t="s">
        <v>245</v>
      </c>
      <c r="G192" s="260"/>
      <c r="H192" s="261" t="s">
        <v>19</v>
      </c>
      <c r="I192" s="263"/>
      <c r="J192" s="260"/>
      <c r="K192" s="260"/>
      <c r="L192" s="264"/>
      <c r="M192" s="265"/>
      <c r="N192" s="266"/>
      <c r="O192" s="266"/>
      <c r="P192" s="266"/>
      <c r="Q192" s="266"/>
      <c r="R192" s="266"/>
      <c r="S192" s="266"/>
      <c r="T192" s="26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68" t="s">
        <v>129</v>
      </c>
      <c r="AU192" s="268" t="s">
        <v>80</v>
      </c>
      <c r="AV192" s="16" t="s">
        <v>78</v>
      </c>
      <c r="AW192" s="16" t="s">
        <v>32</v>
      </c>
      <c r="AX192" s="16" t="s">
        <v>70</v>
      </c>
      <c r="AY192" s="268" t="s">
        <v>118</v>
      </c>
    </row>
    <row r="193" s="13" customFormat="1">
      <c r="A193" s="13"/>
      <c r="B193" s="225"/>
      <c r="C193" s="226"/>
      <c r="D193" s="227" t="s">
        <v>129</v>
      </c>
      <c r="E193" s="228" t="s">
        <v>19</v>
      </c>
      <c r="F193" s="229" t="s">
        <v>178</v>
      </c>
      <c r="G193" s="226"/>
      <c r="H193" s="230">
        <v>146.768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129</v>
      </c>
      <c r="AU193" s="236" t="s">
        <v>80</v>
      </c>
      <c r="AV193" s="13" t="s">
        <v>80</v>
      </c>
      <c r="AW193" s="13" t="s">
        <v>32</v>
      </c>
      <c r="AX193" s="13" t="s">
        <v>70</v>
      </c>
      <c r="AY193" s="236" t="s">
        <v>118</v>
      </c>
    </row>
    <row r="194" s="15" customFormat="1">
      <c r="A194" s="15"/>
      <c r="B194" s="248"/>
      <c r="C194" s="249"/>
      <c r="D194" s="227" t="s">
        <v>129</v>
      </c>
      <c r="E194" s="250" t="s">
        <v>19</v>
      </c>
      <c r="F194" s="251" t="s">
        <v>179</v>
      </c>
      <c r="G194" s="249"/>
      <c r="H194" s="252">
        <v>146.768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8" t="s">
        <v>129</v>
      </c>
      <c r="AU194" s="258" t="s">
        <v>80</v>
      </c>
      <c r="AV194" s="15" t="s">
        <v>136</v>
      </c>
      <c r="AW194" s="15" t="s">
        <v>32</v>
      </c>
      <c r="AX194" s="15" t="s">
        <v>70</v>
      </c>
      <c r="AY194" s="258" t="s">
        <v>118</v>
      </c>
    </row>
    <row r="195" s="16" customFormat="1">
      <c r="A195" s="16"/>
      <c r="B195" s="259"/>
      <c r="C195" s="260"/>
      <c r="D195" s="227" t="s">
        <v>129</v>
      </c>
      <c r="E195" s="261" t="s">
        <v>19</v>
      </c>
      <c r="F195" s="262" t="s">
        <v>180</v>
      </c>
      <c r="G195" s="260"/>
      <c r="H195" s="261" t="s">
        <v>19</v>
      </c>
      <c r="I195" s="263"/>
      <c r="J195" s="260"/>
      <c r="K195" s="260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129</v>
      </c>
      <c r="AU195" s="268" t="s">
        <v>80</v>
      </c>
      <c r="AV195" s="16" t="s">
        <v>78</v>
      </c>
      <c r="AW195" s="16" t="s">
        <v>32</v>
      </c>
      <c r="AX195" s="16" t="s">
        <v>70</v>
      </c>
      <c r="AY195" s="268" t="s">
        <v>118</v>
      </c>
    </row>
    <row r="196" s="13" customFormat="1">
      <c r="A196" s="13"/>
      <c r="B196" s="225"/>
      <c r="C196" s="226"/>
      <c r="D196" s="227" t="s">
        <v>129</v>
      </c>
      <c r="E196" s="228" t="s">
        <v>19</v>
      </c>
      <c r="F196" s="229" t="s">
        <v>181</v>
      </c>
      <c r="G196" s="226"/>
      <c r="H196" s="230">
        <v>-0.42399999999999999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129</v>
      </c>
      <c r="AU196" s="236" t="s">
        <v>80</v>
      </c>
      <c r="AV196" s="13" t="s">
        <v>80</v>
      </c>
      <c r="AW196" s="13" t="s">
        <v>32</v>
      </c>
      <c r="AX196" s="13" t="s">
        <v>70</v>
      </c>
      <c r="AY196" s="236" t="s">
        <v>118</v>
      </c>
    </row>
    <row r="197" s="13" customFormat="1">
      <c r="A197" s="13"/>
      <c r="B197" s="225"/>
      <c r="C197" s="226"/>
      <c r="D197" s="227" t="s">
        <v>129</v>
      </c>
      <c r="E197" s="228" t="s">
        <v>19</v>
      </c>
      <c r="F197" s="229" t="s">
        <v>182</v>
      </c>
      <c r="G197" s="226"/>
      <c r="H197" s="230">
        <v>-5.1479999999999997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129</v>
      </c>
      <c r="AU197" s="236" t="s">
        <v>80</v>
      </c>
      <c r="AV197" s="13" t="s">
        <v>80</v>
      </c>
      <c r="AW197" s="13" t="s">
        <v>32</v>
      </c>
      <c r="AX197" s="13" t="s">
        <v>70</v>
      </c>
      <c r="AY197" s="236" t="s">
        <v>118</v>
      </c>
    </row>
    <row r="198" s="13" customFormat="1">
      <c r="A198" s="13"/>
      <c r="B198" s="225"/>
      <c r="C198" s="226"/>
      <c r="D198" s="227" t="s">
        <v>129</v>
      </c>
      <c r="E198" s="228" t="s">
        <v>19</v>
      </c>
      <c r="F198" s="229" t="s">
        <v>183</v>
      </c>
      <c r="G198" s="226"/>
      <c r="H198" s="230">
        <v>-7.3700000000000001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129</v>
      </c>
      <c r="AU198" s="236" t="s">
        <v>80</v>
      </c>
      <c r="AV198" s="13" t="s">
        <v>80</v>
      </c>
      <c r="AW198" s="13" t="s">
        <v>32</v>
      </c>
      <c r="AX198" s="13" t="s">
        <v>70</v>
      </c>
      <c r="AY198" s="236" t="s">
        <v>118</v>
      </c>
    </row>
    <row r="199" s="15" customFormat="1">
      <c r="A199" s="15"/>
      <c r="B199" s="248"/>
      <c r="C199" s="249"/>
      <c r="D199" s="227" t="s">
        <v>129</v>
      </c>
      <c r="E199" s="250" t="s">
        <v>19</v>
      </c>
      <c r="F199" s="251" t="s">
        <v>179</v>
      </c>
      <c r="G199" s="249"/>
      <c r="H199" s="252">
        <v>-12.942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129</v>
      </c>
      <c r="AU199" s="258" t="s">
        <v>80</v>
      </c>
      <c r="AV199" s="15" t="s">
        <v>136</v>
      </c>
      <c r="AW199" s="15" t="s">
        <v>32</v>
      </c>
      <c r="AX199" s="15" t="s">
        <v>70</v>
      </c>
      <c r="AY199" s="258" t="s">
        <v>118</v>
      </c>
    </row>
    <row r="200" s="16" customFormat="1">
      <c r="A200" s="16"/>
      <c r="B200" s="259"/>
      <c r="C200" s="260"/>
      <c r="D200" s="227" t="s">
        <v>129</v>
      </c>
      <c r="E200" s="261" t="s">
        <v>19</v>
      </c>
      <c r="F200" s="262" t="s">
        <v>246</v>
      </c>
      <c r="G200" s="260"/>
      <c r="H200" s="261" t="s">
        <v>19</v>
      </c>
      <c r="I200" s="263"/>
      <c r="J200" s="260"/>
      <c r="K200" s="260"/>
      <c r="L200" s="264"/>
      <c r="M200" s="265"/>
      <c r="N200" s="266"/>
      <c r="O200" s="266"/>
      <c r="P200" s="266"/>
      <c r="Q200" s="266"/>
      <c r="R200" s="266"/>
      <c r="S200" s="266"/>
      <c r="T200" s="267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68" t="s">
        <v>129</v>
      </c>
      <c r="AU200" s="268" t="s">
        <v>80</v>
      </c>
      <c r="AV200" s="16" t="s">
        <v>78</v>
      </c>
      <c r="AW200" s="16" t="s">
        <v>32</v>
      </c>
      <c r="AX200" s="16" t="s">
        <v>70</v>
      </c>
      <c r="AY200" s="268" t="s">
        <v>118</v>
      </c>
    </row>
    <row r="201" s="16" customFormat="1">
      <c r="A201" s="16"/>
      <c r="B201" s="259"/>
      <c r="C201" s="260"/>
      <c r="D201" s="227" t="s">
        <v>129</v>
      </c>
      <c r="E201" s="261" t="s">
        <v>19</v>
      </c>
      <c r="F201" s="262" t="s">
        <v>247</v>
      </c>
      <c r="G201" s="260"/>
      <c r="H201" s="261" t="s">
        <v>19</v>
      </c>
      <c r="I201" s="263"/>
      <c r="J201" s="260"/>
      <c r="K201" s="260"/>
      <c r="L201" s="264"/>
      <c r="M201" s="265"/>
      <c r="N201" s="266"/>
      <c r="O201" s="266"/>
      <c r="P201" s="266"/>
      <c r="Q201" s="266"/>
      <c r="R201" s="266"/>
      <c r="S201" s="266"/>
      <c r="T201" s="267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68" t="s">
        <v>129</v>
      </c>
      <c r="AU201" s="268" t="s">
        <v>80</v>
      </c>
      <c r="AV201" s="16" t="s">
        <v>78</v>
      </c>
      <c r="AW201" s="16" t="s">
        <v>32</v>
      </c>
      <c r="AX201" s="16" t="s">
        <v>70</v>
      </c>
      <c r="AY201" s="268" t="s">
        <v>118</v>
      </c>
    </row>
    <row r="202" s="13" customFormat="1">
      <c r="A202" s="13"/>
      <c r="B202" s="225"/>
      <c r="C202" s="226"/>
      <c r="D202" s="227" t="s">
        <v>129</v>
      </c>
      <c r="E202" s="228" t="s">
        <v>19</v>
      </c>
      <c r="F202" s="229" t="s">
        <v>248</v>
      </c>
      <c r="G202" s="226"/>
      <c r="H202" s="230">
        <v>-6.3799999999999999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129</v>
      </c>
      <c r="AU202" s="236" t="s">
        <v>80</v>
      </c>
      <c r="AV202" s="13" t="s">
        <v>80</v>
      </c>
      <c r="AW202" s="13" t="s">
        <v>32</v>
      </c>
      <c r="AX202" s="13" t="s">
        <v>70</v>
      </c>
      <c r="AY202" s="236" t="s">
        <v>118</v>
      </c>
    </row>
    <row r="203" s="13" customFormat="1">
      <c r="A203" s="13"/>
      <c r="B203" s="225"/>
      <c r="C203" s="226"/>
      <c r="D203" s="227" t="s">
        <v>129</v>
      </c>
      <c r="E203" s="228" t="s">
        <v>19</v>
      </c>
      <c r="F203" s="229" t="s">
        <v>249</v>
      </c>
      <c r="G203" s="226"/>
      <c r="H203" s="230">
        <v>-3.48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129</v>
      </c>
      <c r="AU203" s="236" t="s">
        <v>80</v>
      </c>
      <c r="AV203" s="13" t="s">
        <v>80</v>
      </c>
      <c r="AW203" s="13" t="s">
        <v>32</v>
      </c>
      <c r="AX203" s="13" t="s">
        <v>70</v>
      </c>
      <c r="AY203" s="236" t="s">
        <v>118</v>
      </c>
    </row>
    <row r="204" s="15" customFormat="1">
      <c r="A204" s="15"/>
      <c r="B204" s="248"/>
      <c r="C204" s="249"/>
      <c r="D204" s="227" t="s">
        <v>129</v>
      </c>
      <c r="E204" s="250" t="s">
        <v>19</v>
      </c>
      <c r="F204" s="251" t="s">
        <v>179</v>
      </c>
      <c r="G204" s="249"/>
      <c r="H204" s="252">
        <v>-9.8599999999999994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8" t="s">
        <v>129</v>
      </c>
      <c r="AU204" s="258" t="s">
        <v>80</v>
      </c>
      <c r="AV204" s="15" t="s">
        <v>136</v>
      </c>
      <c r="AW204" s="15" t="s">
        <v>32</v>
      </c>
      <c r="AX204" s="15" t="s">
        <v>70</v>
      </c>
      <c r="AY204" s="258" t="s">
        <v>118</v>
      </c>
    </row>
    <row r="205" s="16" customFormat="1">
      <c r="A205" s="16"/>
      <c r="B205" s="259"/>
      <c r="C205" s="260"/>
      <c r="D205" s="227" t="s">
        <v>129</v>
      </c>
      <c r="E205" s="261" t="s">
        <v>19</v>
      </c>
      <c r="F205" s="262" t="s">
        <v>250</v>
      </c>
      <c r="G205" s="260"/>
      <c r="H205" s="261" t="s">
        <v>19</v>
      </c>
      <c r="I205" s="263"/>
      <c r="J205" s="260"/>
      <c r="K205" s="260"/>
      <c r="L205" s="264"/>
      <c r="M205" s="265"/>
      <c r="N205" s="266"/>
      <c r="O205" s="266"/>
      <c r="P205" s="266"/>
      <c r="Q205" s="266"/>
      <c r="R205" s="266"/>
      <c r="S205" s="266"/>
      <c r="T205" s="267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68" t="s">
        <v>129</v>
      </c>
      <c r="AU205" s="268" t="s">
        <v>80</v>
      </c>
      <c r="AV205" s="16" t="s">
        <v>78</v>
      </c>
      <c r="AW205" s="16" t="s">
        <v>32</v>
      </c>
      <c r="AX205" s="16" t="s">
        <v>70</v>
      </c>
      <c r="AY205" s="268" t="s">
        <v>118</v>
      </c>
    </row>
    <row r="206" s="13" customFormat="1">
      <c r="A206" s="13"/>
      <c r="B206" s="225"/>
      <c r="C206" s="226"/>
      <c r="D206" s="227" t="s">
        <v>129</v>
      </c>
      <c r="E206" s="228" t="s">
        <v>19</v>
      </c>
      <c r="F206" s="229" t="s">
        <v>251</v>
      </c>
      <c r="G206" s="226"/>
      <c r="H206" s="230">
        <v>-41.469999999999999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129</v>
      </c>
      <c r="AU206" s="236" t="s">
        <v>80</v>
      </c>
      <c r="AV206" s="13" t="s">
        <v>80</v>
      </c>
      <c r="AW206" s="13" t="s">
        <v>32</v>
      </c>
      <c r="AX206" s="13" t="s">
        <v>70</v>
      </c>
      <c r="AY206" s="236" t="s">
        <v>118</v>
      </c>
    </row>
    <row r="207" s="13" customFormat="1">
      <c r="A207" s="13"/>
      <c r="B207" s="225"/>
      <c r="C207" s="226"/>
      <c r="D207" s="227" t="s">
        <v>129</v>
      </c>
      <c r="E207" s="228" t="s">
        <v>19</v>
      </c>
      <c r="F207" s="229" t="s">
        <v>252</v>
      </c>
      <c r="G207" s="226"/>
      <c r="H207" s="230">
        <v>-12.18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129</v>
      </c>
      <c r="AU207" s="236" t="s">
        <v>80</v>
      </c>
      <c r="AV207" s="13" t="s">
        <v>80</v>
      </c>
      <c r="AW207" s="13" t="s">
        <v>32</v>
      </c>
      <c r="AX207" s="13" t="s">
        <v>70</v>
      </c>
      <c r="AY207" s="236" t="s">
        <v>118</v>
      </c>
    </row>
    <row r="208" s="15" customFormat="1">
      <c r="A208" s="15"/>
      <c r="B208" s="248"/>
      <c r="C208" s="249"/>
      <c r="D208" s="227" t="s">
        <v>129</v>
      </c>
      <c r="E208" s="250" t="s">
        <v>19</v>
      </c>
      <c r="F208" s="251" t="s">
        <v>179</v>
      </c>
      <c r="G208" s="249"/>
      <c r="H208" s="252">
        <v>-53.649999999999999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8" t="s">
        <v>129</v>
      </c>
      <c r="AU208" s="258" t="s">
        <v>80</v>
      </c>
      <c r="AV208" s="15" t="s">
        <v>136</v>
      </c>
      <c r="AW208" s="15" t="s">
        <v>32</v>
      </c>
      <c r="AX208" s="15" t="s">
        <v>70</v>
      </c>
      <c r="AY208" s="258" t="s">
        <v>118</v>
      </c>
    </row>
    <row r="209" s="16" customFormat="1">
      <c r="A209" s="16"/>
      <c r="B209" s="259"/>
      <c r="C209" s="260"/>
      <c r="D209" s="227" t="s">
        <v>129</v>
      </c>
      <c r="E209" s="261" t="s">
        <v>19</v>
      </c>
      <c r="F209" s="262" t="s">
        <v>253</v>
      </c>
      <c r="G209" s="260"/>
      <c r="H209" s="261" t="s">
        <v>19</v>
      </c>
      <c r="I209" s="263"/>
      <c r="J209" s="260"/>
      <c r="K209" s="260"/>
      <c r="L209" s="264"/>
      <c r="M209" s="265"/>
      <c r="N209" s="266"/>
      <c r="O209" s="266"/>
      <c r="P209" s="266"/>
      <c r="Q209" s="266"/>
      <c r="R209" s="266"/>
      <c r="S209" s="266"/>
      <c r="T209" s="26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68" t="s">
        <v>129</v>
      </c>
      <c r="AU209" s="268" t="s">
        <v>80</v>
      </c>
      <c r="AV209" s="16" t="s">
        <v>78</v>
      </c>
      <c r="AW209" s="16" t="s">
        <v>32</v>
      </c>
      <c r="AX209" s="16" t="s">
        <v>70</v>
      </c>
      <c r="AY209" s="268" t="s">
        <v>118</v>
      </c>
    </row>
    <row r="210" s="13" customFormat="1">
      <c r="A210" s="13"/>
      <c r="B210" s="225"/>
      <c r="C210" s="226"/>
      <c r="D210" s="227" t="s">
        <v>129</v>
      </c>
      <c r="E210" s="228" t="s">
        <v>19</v>
      </c>
      <c r="F210" s="229" t="s">
        <v>254</v>
      </c>
      <c r="G210" s="226"/>
      <c r="H210" s="230">
        <v>-0.46800000000000003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129</v>
      </c>
      <c r="AU210" s="236" t="s">
        <v>80</v>
      </c>
      <c r="AV210" s="13" t="s">
        <v>80</v>
      </c>
      <c r="AW210" s="13" t="s">
        <v>32</v>
      </c>
      <c r="AX210" s="13" t="s">
        <v>70</v>
      </c>
      <c r="AY210" s="236" t="s">
        <v>118</v>
      </c>
    </row>
    <row r="211" s="15" customFormat="1">
      <c r="A211" s="15"/>
      <c r="B211" s="248"/>
      <c r="C211" s="249"/>
      <c r="D211" s="227" t="s">
        <v>129</v>
      </c>
      <c r="E211" s="250" t="s">
        <v>19</v>
      </c>
      <c r="F211" s="251" t="s">
        <v>179</v>
      </c>
      <c r="G211" s="249"/>
      <c r="H211" s="252">
        <v>-0.46800000000000003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8" t="s">
        <v>129</v>
      </c>
      <c r="AU211" s="258" t="s">
        <v>80</v>
      </c>
      <c r="AV211" s="15" t="s">
        <v>136</v>
      </c>
      <c r="AW211" s="15" t="s">
        <v>32</v>
      </c>
      <c r="AX211" s="15" t="s">
        <v>70</v>
      </c>
      <c r="AY211" s="258" t="s">
        <v>118</v>
      </c>
    </row>
    <row r="212" s="14" customFormat="1">
      <c r="A212" s="14"/>
      <c r="B212" s="237"/>
      <c r="C212" s="238"/>
      <c r="D212" s="227" t="s">
        <v>129</v>
      </c>
      <c r="E212" s="239" t="s">
        <v>19</v>
      </c>
      <c r="F212" s="240" t="s">
        <v>131</v>
      </c>
      <c r="G212" s="238"/>
      <c r="H212" s="241">
        <v>69.847999999999999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129</v>
      </c>
      <c r="AU212" s="247" t="s">
        <v>80</v>
      </c>
      <c r="AV212" s="14" t="s">
        <v>125</v>
      </c>
      <c r="AW212" s="14" t="s">
        <v>32</v>
      </c>
      <c r="AX212" s="14" t="s">
        <v>78</v>
      </c>
      <c r="AY212" s="247" t="s">
        <v>118</v>
      </c>
    </row>
    <row r="213" s="2" customFormat="1" ht="24.15" customHeight="1">
      <c r="A213" s="41"/>
      <c r="B213" s="42"/>
      <c r="C213" s="207" t="s">
        <v>255</v>
      </c>
      <c r="D213" s="207" t="s">
        <v>120</v>
      </c>
      <c r="E213" s="208" t="s">
        <v>241</v>
      </c>
      <c r="F213" s="209" t="s">
        <v>242</v>
      </c>
      <c r="G213" s="210" t="s">
        <v>175</v>
      </c>
      <c r="H213" s="211">
        <v>0.46800000000000003</v>
      </c>
      <c r="I213" s="212"/>
      <c r="J213" s="213">
        <f>ROUND(I213*H213,2)</f>
        <v>0</v>
      </c>
      <c r="K213" s="209" t="s">
        <v>124</v>
      </c>
      <c r="L213" s="47"/>
      <c r="M213" s="214" t="s">
        <v>19</v>
      </c>
      <c r="N213" s="215" t="s">
        <v>41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125</v>
      </c>
      <c r="AT213" s="218" t="s">
        <v>120</v>
      </c>
      <c r="AU213" s="218" t="s">
        <v>80</v>
      </c>
      <c r="AY213" s="20" t="s">
        <v>118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78</v>
      </c>
      <c r="BK213" s="219">
        <f>ROUND(I213*H213,2)</f>
        <v>0</v>
      </c>
      <c r="BL213" s="20" t="s">
        <v>125</v>
      </c>
      <c r="BM213" s="218" t="s">
        <v>256</v>
      </c>
    </row>
    <row r="214" s="2" customFormat="1">
      <c r="A214" s="41"/>
      <c r="B214" s="42"/>
      <c r="C214" s="43"/>
      <c r="D214" s="220" t="s">
        <v>127</v>
      </c>
      <c r="E214" s="43"/>
      <c r="F214" s="221" t="s">
        <v>244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127</v>
      </c>
      <c r="AU214" s="20" t="s">
        <v>80</v>
      </c>
    </row>
    <row r="215" s="16" customFormat="1">
      <c r="A215" s="16"/>
      <c r="B215" s="259"/>
      <c r="C215" s="260"/>
      <c r="D215" s="227" t="s">
        <v>129</v>
      </c>
      <c r="E215" s="261" t="s">
        <v>19</v>
      </c>
      <c r="F215" s="262" t="s">
        <v>253</v>
      </c>
      <c r="G215" s="260"/>
      <c r="H215" s="261" t="s">
        <v>19</v>
      </c>
      <c r="I215" s="263"/>
      <c r="J215" s="260"/>
      <c r="K215" s="260"/>
      <c r="L215" s="264"/>
      <c r="M215" s="265"/>
      <c r="N215" s="266"/>
      <c r="O215" s="266"/>
      <c r="P215" s="266"/>
      <c r="Q215" s="266"/>
      <c r="R215" s="266"/>
      <c r="S215" s="266"/>
      <c r="T215" s="267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68" t="s">
        <v>129</v>
      </c>
      <c r="AU215" s="268" t="s">
        <v>80</v>
      </c>
      <c r="AV215" s="16" t="s">
        <v>78</v>
      </c>
      <c r="AW215" s="16" t="s">
        <v>32</v>
      </c>
      <c r="AX215" s="16" t="s">
        <v>70</v>
      </c>
      <c r="AY215" s="268" t="s">
        <v>118</v>
      </c>
    </row>
    <row r="216" s="13" customFormat="1">
      <c r="A216" s="13"/>
      <c r="B216" s="225"/>
      <c r="C216" s="226"/>
      <c r="D216" s="227" t="s">
        <v>129</v>
      </c>
      <c r="E216" s="228" t="s">
        <v>19</v>
      </c>
      <c r="F216" s="229" t="s">
        <v>257</v>
      </c>
      <c r="G216" s="226"/>
      <c r="H216" s="230">
        <v>0.46800000000000003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129</v>
      </c>
      <c r="AU216" s="236" t="s">
        <v>80</v>
      </c>
      <c r="AV216" s="13" t="s">
        <v>80</v>
      </c>
      <c r="AW216" s="13" t="s">
        <v>32</v>
      </c>
      <c r="AX216" s="13" t="s">
        <v>70</v>
      </c>
      <c r="AY216" s="236" t="s">
        <v>118</v>
      </c>
    </row>
    <row r="217" s="14" customFormat="1">
      <c r="A217" s="14"/>
      <c r="B217" s="237"/>
      <c r="C217" s="238"/>
      <c r="D217" s="227" t="s">
        <v>129</v>
      </c>
      <c r="E217" s="239" t="s">
        <v>19</v>
      </c>
      <c r="F217" s="240" t="s">
        <v>131</v>
      </c>
      <c r="G217" s="238"/>
      <c r="H217" s="241">
        <v>0.46800000000000003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129</v>
      </c>
      <c r="AU217" s="247" t="s">
        <v>80</v>
      </c>
      <c r="AV217" s="14" t="s">
        <v>125</v>
      </c>
      <c r="AW217" s="14" t="s">
        <v>32</v>
      </c>
      <c r="AX217" s="14" t="s">
        <v>78</v>
      </c>
      <c r="AY217" s="247" t="s">
        <v>118</v>
      </c>
    </row>
    <row r="218" s="2" customFormat="1" ht="37.8" customHeight="1">
      <c r="A218" s="41"/>
      <c r="B218" s="42"/>
      <c r="C218" s="207" t="s">
        <v>7</v>
      </c>
      <c r="D218" s="207" t="s">
        <v>120</v>
      </c>
      <c r="E218" s="208" t="s">
        <v>258</v>
      </c>
      <c r="F218" s="209" t="s">
        <v>259</v>
      </c>
      <c r="G218" s="210" t="s">
        <v>175</v>
      </c>
      <c r="H218" s="211">
        <v>48.07</v>
      </c>
      <c r="I218" s="212"/>
      <c r="J218" s="213">
        <f>ROUND(I218*H218,2)</f>
        <v>0</v>
      </c>
      <c r="K218" s="209" t="s">
        <v>124</v>
      </c>
      <c r="L218" s="47"/>
      <c r="M218" s="214" t="s">
        <v>19</v>
      </c>
      <c r="N218" s="215" t="s">
        <v>41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125</v>
      </c>
      <c r="AT218" s="218" t="s">
        <v>120</v>
      </c>
      <c r="AU218" s="218" t="s">
        <v>80</v>
      </c>
      <c r="AY218" s="20" t="s">
        <v>118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78</v>
      </c>
      <c r="BK218" s="219">
        <f>ROUND(I218*H218,2)</f>
        <v>0</v>
      </c>
      <c r="BL218" s="20" t="s">
        <v>125</v>
      </c>
      <c r="BM218" s="218" t="s">
        <v>260</v>
      </c>
    </row>
    <row r="219" s="2" customFormat="1">
      <c r="A219" s="41"/>
      <c r="B219" s="42"/>
      <c r="C219" s="43"/>
      <c r="D219" s="220" t="s">
        <v>127</v>
      </c>
      <c r="E219" s="43"/>
      <c r="F219" s="221" t="s">
        <v>261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127</v>
      </c>
      <c r="AU219" s="20" t="s">
        <v>80</v>
      </c>
    </row>
    <row r="220" s="16" customFormat="1">
      <c r="A220" s="16"/>
      <c r="B220" s="259"/>
      <c r="C220" s="260"/>
      <c r="D220" s="227" t="s">
        <v>129</v>
      </c>
      <c r="E220" s="261" t="s">
        <v>19</v>
      </c>
      <c r="F220" s="262" t="s">
        <v>262</v>
      </c>
      <c r="G220" s="260"/>
      <c r="H220" s="261" t="s">
        <v>19</v>
      </c>
      <c r="I220" s="263"/>
      <c r="J220" s="260"/>
      <c r="K220" s="260"/>
      <c r="L220" s="264"/>
      <c r="M220" s="265"/>
      <c r="N220" s="266"/>
      <c r="O220" s="266"/>
      <c r="P220" s="266"/>
      <c r="Q220" s="266"/>
      <c r="R220" s="266"/>
      <c r="S220" s="266"/>
      <c r="T220" s="267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68" t="s">
        <v>129</v>
      </c>
      <c r="AU220" s="268" t="s">
        <v>80</v>
      </c>
      <c r="AV220" s="16" t="s">
        <v>78</v>
      </c>
      <c r="AW220" s="16" t="s">
        <v>32</v>
      </c>
      <c r="AX220" s="16" t="s">
        <v>70</v>
      </c>
      <c r="AY220" s="268" t="s">
        <v>118</v>
      </c>
    </row>
    <row r="221" s="13" customFormat="1">
      <c r="A221" s="13"/>
      <c r="B221" s="225"/>
      <c r="C221" s="226"/>
      <c r="D221" s="227" t="s">
        <v>129</v>
      </c>
      <c r="E221" s="228" t="s">
        <v>19</v>
      </c>
      <c r="F221" s="229" t="s">
        <v>263</v>
      </c>
      <c r="G221" s="226"/>
      <c r="H221" s="230">
        <v>41.469999999999999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129</v>
      </c>
      <c r="AU221" s="236" t="s">
        <v>80</v>
      </c>
      <c r="AV221" s="13" t="s">
        <v>80</v>
      </c>
      <c r="AW221" s="13" t="s">
        <v>32</v>
      </c>
      <c r="AX221" s="13" t="s">
        <v>70</v>
      </c>
      <c r="AY221" s="236" t="s">
        <v>118</v>
      </c>
    </row>
    <row r="222" s="13" customFormat="1">
      <c r="A222" s="13"/>
      <c r="B222" s="225"/>
      <c r="C222" s="226"/>
      <c r="D222" s="227" t="s">
        <v>129</v>
      </c>
      <c r="E222" s="228" t="s">
        <v>19</v>
      </c>
      <c r="F222" s="229" t="s">
        <v>264</v>
      </c>
      <c r="G222" s="226"/>
      <c r="H222" s="230">
        <v>-5.5800000000000001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129</v>
      </c>
      <c r="AU222" s="236" t="s">
        <v>80</v>
      </c>
      <c r="AV222" s="13" t="s">
        <v>80</v>
      </c>
      <c r="AW222" s="13" t="s">
        <v>32</v>
      </c>
      <c r="AX222" s="13" t="s">
        <v>70</v>
      </c>
      <c r="AY222" s="236" t="s">
        <v>118</v>
      </c>
    </row>
    <row r="223" s="13" customFormat="1">
      <c r="A223" s="13"/>
      <c r="B223" s="225"/>
      <c r="C223" s="226"/>
      <c r="D223" s="227" t="s">
        <v>129</v>
      </c>
      <c r="E223" s="228" t="s">
        <v>19</v>
      </c>
      <c r="F223" s="229" t="s">
        <v>265</v>
      </c>
      <c r="G223" s="226"/>
      <c r="H223" s="230">
        <v>12.18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129</v>
      </c>
      <c r="AU223" s="236" t="s">
        <v>80</v>
      </c>
      <c r="AV223" s="13" t="s">
        <v>80</v>
      </c>
      <c r="AW223" s="13" t="s">
        <v>32</v>
      </c>
      <c r="AX223" s="13" t="s">
        <v>70</v>
      </c>
      <c r="AY223" s="236" t="s">
        <v>118</v>
      </c>
    </row>
    <row r="224" s="14" customFormat="1">
      <c r="A224" s="14"/>
      <c r="B224" s="237"/>
      <c r="C224" s="238"/>
      <c r="D224" s="227" t="s">
        <v>129</v>
      </c>
      <c r="E224" s="239" t="s">
        <v>19</v>
      </c>
      <c r="F224" s="240" t="s">
        <v>131</v>
      </c>
      <c r="G224" s="238"/>
      <c r="H224" s="241">
        <v>48.07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129</v>
      </c>
      <c r="AU224" s="247" t="s">
        <v>80</v>
      </c>
      <c r="AV224" s="14" t="s">
        <v>125</v>
      </c>
      <c r="AW224" s="14" t="s">
        <v>32</v>
      </c>
      <c r="AX224" s="14" t="s">
        <v>78</v>
      </c>
      <c r="AY224" s="247" t="s">
        <v>118</v>
      </c>
    </row>
    <row r="225" s="2" customFormat="1" ht="16.5" customHeight="1">
      <c r="A225" s="41"/>
      <c r="B225" s="42"/>
      <c r="C225" s="269" t="s">
        <v>266</v>
      </c>
      <c r="D225" s="269" t="s">
        <v>267</v>
      </c>
      <c r="E225" s="270" t="s">
        <v>268</v>
      </c>
      <c r="F225" s="271" t="s">
        <v>269</v>
      </c>
      <c r="G225" s="272" t="s">
        <v>230</v>
      </c>
      <c r="H225" s="273">
        <v>96.140000000000001</v>
      </c>
      <c r="I225" s="274"/>
      <c r="J225" s="275">
        <f>ROUND(I225*H225,2)</f>
        <v>0</v>
      </c>
      <c r="K225" s="271" t="s">
        <v>124</v>
      </c>
      <c r="L225" s="276"/>
      <c r="M225" s="277" t="s">
        <v>19</v>
      </c>
      <c r="N225" s="278" t="s">
        <v>41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166</v>
      </c>
      <c r="AT225" s="218" t="s">
        <v>267</v>
      </c>
      <c r="AU225" s="218" t="s">
        <v>80</v>
      </c>
      <c r="AY225" s="20" t="s">
        <v>118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78</v>
      </c>
      <c r="BK225" s="219">
        <f>ROUND(I225*H225,2)</f>
        <v>0</v>
      </c>
      <c r="BL225" s="20" t="s">
        <v>125</v>
      </c>
      <c r="BM225" s="218" t="s">
        <v>270</v>
      </c>
    </row>
    <row r="226" s="13" customFormat="1">
      <c r="A226" s="13"/>
      <c r="B226" s="225"/>
      <c r="C226" s="226"/>
      <c r="D226" s="227" t="s">
        <v>129</v>
      </c>
      <c r="E226" s="226"/>
      <c r="F226" s="229" t="s">
        <v>271</v>
      </c>
      <c r="G226" s="226"/>
      <c r="H226" s="230">
        <v>96.140000000000001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129</v>
      </c>
      <c r="AU226" s="236" t="s">
        <v>80</v>
      </c>
      <c r="AV226" s="13" t="s">
        <v>80</v>
      </c>
      <c r="AW226" s="13" t="s">
        <v>4</v>
      </c>
      <c r="AX226" s="13" t="s">
        <v>78</v>
      </c>
      <c r="AY226" s="236" t="s">
        <v>118</v>
      </c>
    </row>
    <row r="227" s="2" customFormat="1" ht="33" customHeight="1">
      <c r="A227" s="41"/>
      <c r="B227" s="42"/>
      <c r="C227" s="207" t="s">
        <v>272</v>
      </c>
      <c r="D227" s="207" t="s">
        <v>120</v>
      </c>
      <c r="E227" s="208" t="s">
        <v>273</v>
      </c>
      <c r="F227" s="209" t="s">
        <v>274</v>
      </c>
      <c r="G227" s="210" t="s">
        <v>143</v>
      </c>
      <c r="H227" s="211">
        <v>430</v>
      </c>
      <c r="I227" s="212"/>
      <c r="J227" s="213">
        <f>ROUND(I227*H227,2)</f>
        <v>0</v>
      </c>
      <c r="K227" s="209" t="s">
        <v>124</v>
      </c>
      <c r="L227" s="47"/>
      <c r="M227" s="214" t="s">
        <v>19</v>
      </c>
      <c r="N227" s="215" t="s">
        <v>41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125</v>
      </c>
      <c r="AT227" s="218" t="s">
        <v>120</v>
      </c>
      <c r="AU227" s="218" t="s">
        <v>80</v>
      </c>
      <c r="AY227" s="20" t="s">
        <v>118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78</v>
      </c>
      <c r="BK227" s="219">
        <f>ROUND(I227*H227,2)</f>
        <v>0</v>
      </c>
      <c r="BL227" s="20" t="s">
        <v>125</v>
      </c>
      <c r="BM227" s="218" t="s">
        <v>275</v>
      </c>
    </row>
    <row r="228" s="2" customFormat="1">
      <c r="A228" s="41"/>
      <c r="B228" s="42"/>
      <c r="C228" s="43"/>
      <c r="D228" s="220" t="s">
        <v>127</v>
      </c>
      <c r="E228" s="43"/>
      <c r="F228" s="221" t="s">
        <v>276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127</v>
      </c>
      <c r="AU228" s="20" t="s">
        <v>80</v>
      </c>
    </row>
    <row r="229" s="13" customFormat="1">
      <c r="A229" s="13"/>
      <c r="B229" s="225"/>
      <c r="C229" s="226"/>
      <c r="D229" s="227" t="s">
        <v>129</v>
      </c>
      <c r="E229" s="228" t="s">
        <v>19</v>
      </c>
      <c r="F229" s="229" t="s">
        <v>277</v>
      </c>
      <c r="G229" s="226"/>
      <c r="H229" s="230">
        <v>320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129</v>
      </c>
      <c r="AU229" s="236" t="s">
        <v>80</v>
      </c>
      <c r="AV229" s="13" t="s">
        <v>80</v>
      </c>
      <c r="AW229" s="13" t="s">
        <v>32</v>
      </c>
      <c r="AX229" s="13" t="s">
        <v>70</v>
      </c>
      <c r="AY229" s="236" t="s">
        <v>118</v>
      </c>
    </row>
    <row r="230" s="13" customFormat="1">
      <c r="A230" s="13"/>
      <c r="B230" s="225"/>
      <c r="C230" s="226"/>
      <c r="D230" s="227" t="s">
        <v>129</v>
      </c>
      <c r="E230" s="228" t="s">
        <v>19</v>
      </c>
      <c r="F230" s="229" t="s">
        <v>278</v>
      </c>
      <c r="G230" s="226"/>
      <c r="H230" s="230">
        <v>110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129</v>
      </c>
      <c r="AU230" s="236" t="s">
        <v>80</v>
      </c>
      <c r="AV230" s="13" t="s">
        <v>80</v>
      </c>
      <c r="AW230" s="13" t="s">
        <v>32</v>
      </c>
      <c r="AX230" s="13" t="s">
        <v>70</v>
      </c>
      <c r="AY230" s="236" t="s">
        <v>118</v>
      </c>
    </row>
    <row r="231" s="14" customFormat="1">
      <c r="A231" s="14"/>
      <c r="B231" s="237"/>
      <c r="C231" s="238"/>
      <c r="D231" s="227" t="s">
        <v>129</v>
      </c>
      <c r="E231" s="239" t="s">
        <v>19</v>
      </c>
      <c r="F231" s="240" t="s">
        <v>131</v>
      </c>
      <c r="G231" s="238"/>
      <c r="H231" s="241">
        <v>430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129</v>
      </c>
      <c r="AU231" s="247" t="s">
        <v>80</v>
      </c>
      <c r="AV231" s="14" t="s">
        <v>125</v>
      </c>
      <c r="AW231" s="14" t="s">
        <v>32</v>
      </c>
      <c r="AX231" s="14" t="s">
        <v>78</v>
      </c>
      <c r="AY231" s="247" t="s">
        <v>118</v>
      </c>
    </row>
    <row r="232" s="2" customFormat="1" ht="24.15" customHeight="1">
      <c r="A232" s="41"/>
      <c r="B232" s="42"/>
      <c r="C232" s="207" t="s">
        <v>279</v>
      </c>
      <c r="D232" s="207" t="s">
        <v>120</v>
      </c>
      <c r="E232" s="208" t="s">
        <v>280</v>
      </c>
      <c r="F232" s="209" t="s">
        <v>281</v>
      </c>
      <c r="G232" s="210" t="s">
        <v>143</v>
      </c>
      <c r="H232" s="211">
        <v>62.590000000000003</v>
      </c>
      <c r="I232" s="212"/>
      <c r="J232" s="213">
        <f>ROUND(I232*H232,2)</f>
        <v>0</v>
      </c>
      <c r="K232" s="209" t="s">
        <v>124</v>
      </c>
      <c r="L232" s="47"/>
      <c r="M232" s="214" t="s">
        <v>19</v>
      </c>
      <c r="N232" s="215" t="s">
        <v>41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125</v>
      </c>
      <c r="AT232" s="218" t="s">
        <v>120</v>
      </c>
      <c r="AU232" s="218" t="s">
        <v>80</v>
      </c>
      <c r="AY232" s="20" t="s">
        <v>118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78</v>
      </c>
      <c r="BK232" s="219">
        <f>ROUND(I232*H232,2)</f>
        <v>0</v>
      </c>
      <c r="BL232" s="20" t="s">
        <v>125</v>
      </c>
      <c r="BM232" s="218" t="s">
        <v>282</v>
      </c>
    </row>
    <row r="233" s="2" customFormat="1">
      <c r="A233" s="41"/>
      <c r="B233" s="42"/>
      <c r="C233" s="43"/>
      <c r="D233" s="220" t="s">
        <v>127</v>
      </c>
      <c r="E233" s="43"/>
      <c r="F233" s="221" t="s">
        <v>283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127</v>
      </c>
      <c r="AU233" s="20" t="s">
        <v>80</v>
      </c>
    </row>
    <row r="234" s="13" customFormat="1">
      <c r="A234" s="13"/>
      <c r="B234" s="225"/>
      <c r="C234" s="226"/>
      <c r="D234" s="227" t="s">
        <v>129</v>
      </c>
      <c r="E234" s="228" t="s">
        <v>19</v>
      </c>
      <c r="F234" s="229" t="s">
        <v>165</v>
      </c>
      <c r="G234" s="226"/>
      <c r="H234" s="230">
        <v>25.739999999999998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129</v>
      </c>
      <c r="AU234" s="236" t="s">
        <v>80</v>
      </c>
      <c r="AV234" s="13" t="s">
        <v>80</v>
      </c>
      <c r="AW234" s="13" t="s">
        <v>32</v>
      </c>
      <c r="AX234" s="13" t="s">
        <v>70</v>
      </c>
      <c r="AY234" s="236" t="s">
        <v>118</v>
      </c>
    </row>
    <row r="235" s="13" customFormat="1">
      <c r="A235" s="13"/>
      <c r="B235" s="225"/>
      <c r="C235" s="226"/>
      <c r="D235" s="227" t="s">
        <v>129</v>
      </c>
      <c r="E235" s="228" t="s">
        <v>19</v>
      </c>
      <c r="F235" s="229" t="s">
        <v>171</v>
      </c>
      <c r="G235" s="226"/>
      <c r="H235" s="230">
        <v>36.850000000000001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129</v>
      </c>
      <c r="AU235" s="236" t="s">
        <v>80</v>
      </c>
      <c r="AV235" s="13" t="s">
        <v>80</v>
      </c>
      <c r="AW235" s="13" t="s">
        <v>32</v>
      </c>
      <c r="AX235" s="13" t="s">
        <v>70</v>
      </c>
      <c r="AY235" s="236" t="s">
        <v>118</v>
      </c>
    </row>
    <row r="236" s="14" customFormat="1">
      <c r="A236" s="14"/>
      <c r="B236" s="237"/>
      <c r="C236" s="238"/>
      <c r="D236" s="227" t="s">
        <v>129</v>
      </c>
      <c r="E236" s="239" t="s">
        <v>19</v>
      </c>
      <c r="F236" s="240" t="s">
        <v>131</v>
      </c>
      <c r="G236" s="238"/>
      <c r="H236" s="241">
        <v>62.590000000000003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129</v>
      </c>
      <c r="AU236" s="247" t="s">
        <v>80</v>
      </c>
      <c r="AV236" s="14" t="s">
        <v>125</v>
      </c>
      <c r="AW236" s="14" t="s">
        <v>32</v>
      </c>
      <c r="AX236" s="14" t="s">
        <v>78</v>
      </c>
      <c r="AY236" s="247" t="s">
        <v>118</v>
      </c>
    </row>
    <row r="237" s="2" customFormat="1" ht="24.15" customHeight="1">
      <c r="A237" s="41"/>
      <c r="B237" s="42"/>
      <c r="C237" s="207" t="s">
        <v>284</v>
      </c>
      <c r="D237" s="207" t="s">
        <v>120</v>
      </c>
      <c r="E237" s="208" t="s">
        <v>285</v>
      </c>
      <c r="F237" s="209" t="s">
        <v>286</v>
      </c>
      <c r="G237" s="210" t="s">
        <v>143</v>
      </c>
      <c r="H237" s="211">
        <v>320</v>
      </c>
      <c r="I237" s="212"/>
      <c r="J237" s="213">
        <f>ROUND(I237*H237,2)</f>
        <v>0</v>
      </c>
      <c r="K237" s="209" t="s">
        <v>124</v>
      </c>
      <c r="L237" s="47"/>
      <c r="M237" s="214" t="s">
        <v>19</v>
      </c>
      <c r="N237" s="215" t="s">
        <v>41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125</v>
      </c>
      <c r="AT237" s="218" t="s">
        <v>120</v>
      </c>
      <c r="AU237" s="218" t="s">
        <v>80</v>
      </c>
      <c r="AY237" s="20" t="s">
        <v>118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78</v>
      </c>
      <c r="BK237" s="219">
        <f>ROUND(I237*H237,2)</f>
        <v>0</v>
      </c>
      <c r="BL237" s="20" t="s">
        <v>125</v>
      </c>
      <c r="BM237" s="218" t="s">
        <v>287</v>
      </c>
    </row>
    <row r="238" s="2" customFormat="1">
      <c r="A238" s="41"/>
      <c r="B238" s="42"/>
      <c r="C238" s="43"/>
      <c r="D238" s="220" t="s">
        <v>127</v>
      </c>
      <c r="E238" s="43"/>
      <c r="F238" s="221" t="s">
        <v>288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127</v>
      </c>
      <c r="AU238" s="20" t="s">
        <v>80</v>
      </c>
    </row>
    <row r="239" s="13" customFormat="1">
      <c r="A239" s="13"/>
      <c r="B239" s="225"/>
      <c r="C239" s="226"/>
      <c r="D239" s="227" t="s">
        <v>129</v>
      </c>
      <c r="E239" s="228" t="s">
        <v>19</v>
      </c>
      <c r="F239" s="229" t="s">
        <v>277</v>
      </c>
      <c r="G239" s="226"/>
      <c r="H239" s="230">
        <v>320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129</v>
      </c>
      <c r="AU239" s="236" t="s">
        <v>80</v>
      </c>
      <c r="AV239" s="13" t="s">
        <v>80</v>
      </c>
      <c r="AW239" s="13" t="s">
        <v>32</v>
      </c>
      <c r="AX239" s="13" t="s">
        <v>70</v>
      </c>
      <c r="AY239" s="236" t="s">
        <v>118</v>
      </c>
    </row>
    <row r="240" s="14" customFormat="1">
      <c r="A240" s="14"/>
      <c r="B240" s="237"/>
      <c r="C240" s="238"/>
      <c r="D240" s="227" t="s">
        <v>129</v>
      </c>
      <c r="E240" s="239" t="s">
        <v>19</v>
      </c>
      <c r="F240" s="240" t="s">
        <v>131</v>
      </c>
      <c r="G240" s="238"/>
      <c r="H240" s="241">
        <v>320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129</v>
      </c>
      <c r="AU240" s="247" t="s">
        <v>80</v>
      </c>
      <c r="AV240" s="14" t="s">
        <v>125</v>
      </c>
      <c r="AW240" s="14" t="s">
        <v>32</v>
      </c>
      <c r="AX240" s="14" t="s">
        <v>78</v>
      </c>
      <c r="AY240" s="247" t="s">
        <v>118</v>
      </c>
    </row>
    <row r="241" s="2" customFormat="1" ht="16.5" customHeight="1">
      <c r="A241" s="41"/>
      <c r="B241" s="42"/>
      <c r="C241" s="269" t="s">
        <v>289</v>
      </c>
      <c r="D241" s="269" t="s">
        <v>267</v>
      </c>
      <c r="E241" s="270" t="s">
        <v>290</v>
      </c>
      <c r="F241" s="271" t="s">
        <v>291</v>
      </c>
      <c r="G241" s="272" t="s">
        <v>292</v>
      </c>
      <c r="H241" s="273">
        <v>6.4000000000000004</v>
      </c>
      <c r="I241" s="274"/>
      <c r="J241" s="275">
        <f>ROUND(I241*H241,2)</f>
        <v>0</v>
      </c>
      <c r="K241" s="271" t="s">
        <v>124</v>
      </c>
      <c r="L241" s="276"/>
      <c r="M241" s="277" t="s">
        <v>19</v>
      </c>
      <c r="N241" s="278" t="s">
        <v>41</v>
      </c>
      <c r="O241" s="87"/>
      <c r="P241" s="216">
        <f>O241*H241</f>
        <v>0</v>
      </c>
      <c r="Q241" s="216">
        <v>0.001</v>
      </c>
      <c r="R241" s="216">
        <f>Q241*H241</f>
        <v>0.0064000000000000003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166</v>
      </c>
      <c r="AT241" s="218" t="s">
        <v>267</v>
      </c>
      <c r="AU241" s="218" t="s">
        <v>80</v>
      </c>
      <c r="AY241" s="20" t="s">
        <v>118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78</v>
      </c>
      <c r="BK241" s="219">
        <f>ROUND(I241*H241,2)</f>
        <v>0</v>
      </c>
      <c r="BL241" s="20" t="s">
        <v>125</v>
      </c>
      <c r="BM241" s="218" t="s">
        <v>293</v>
      </c>
    </row>
    <row r="242" s="13" customFormat="1">
      <c r="A242" s="13"/>
      <c r="B242" s="225"/>
      <c r="C242" s="226"/>
      <c r="D242" s="227" t="s">
        <v>129</v>
      </c>
      <c r="E242" s="226"/>
      <c r="F242" s="229" t="s">
        <v>294</v>
      </c>
      <c r="G242" s="226"/>
      <c r="H242" s="230">
        <v>6.4000000000000004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129</v>
      </c>
      <c r="AU242" s="236" t="s">
        <v>80</v>
      </c>
      <c r="AV242" s="13" t="s">
        <v>80</v>
      </c>
      <c r="AW242" s="13" t="s">
        <v>4</v>
      </c>
      <c r="AX242" s="13" t="s">
        <v>78</v>
      </c>
      <c r="AY242" s="236" t="s">
        <v>118</v>
      </c>
    </row>
    <row r="243" s="12" customFormat="1" ht="22.8" customHeight="1">
      <c r="A243" s="12"/>
      <c r="B243" s="191"/>
      <c r="C243" s="192"/>
      <c r="D243" s="193" t="s">
        <v>69</v>
      </c>
      <c r="E243" s="205" t="s">
        <v>136</v>
      </c>
      <c r="F243" s="205" t="s">
        <v>295</v>
      </c>
      <c r="G243" s="192"/>
      <c r="H243" s="192"/>
      <c r="I243" s="195"/>
      <c r="J243" s="206">
        <f>BK243</f>
        <v>0</v>
      </c>
      <c r="K243" s="192"/>
      <c r="L243" s="197"/>
      <c r="M243" s="198"/>
      <c r="N243" s="199"/>
      <c r="O243" s="199"/>
      <c r="P243" s="200">
        <f>SUM(P244:P247)</f>
        <v>0</v>
      </c>
      <c r="Q243" s="199"/>
      <c r="R243" s="200">
        <f>SUM(R244:R247)</f>
        <v>0.59939249999999999</v>
      </c>
      <c r="S243" s="199"/>
      <c r="T243" s="201">
        <f>SUM(T244:T247)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2" t="s">
        <v>78</v>
      </c>
      <c r="AT243" s="203" t="s">
        <v>69</v>
      </c>
      <c r="AU243" s="203" t="s">
        <v>78</v>
      </c>
      <c r="AY243" s="202" t="s">
        <v>118</v>
      </c>
      <c r="BK243" s="204">
        <f>SUM(BK244:BK247)</f>
        <v>0</v>
      </c>
    </row>
    <row r="244" s="2" customFormat="1" ht="24.15" customHeight="1">
      <c r="A244" s="41"/>
      <c r="B244" s="42"/>
      <c r="C244" s="207" t="s">
        <v>296</v>
      </c>
      <c r="D244" s="207" t="s">
        <v>120</v>
      </c>
      <c r="E244" s="208" t="s">
        <v>297</v>
      </c>
      <c r="F244" s="209" t="s">
        <v>298</v>
      </c>
      <c r="G244" s="210" t="s">
        <v>175</v>
      </c>
      <c r="H244" s="211">
        <v>0.25</v>
      </c>
      <c r="I244" s="212"/>
      <c r="J244" s="213">
        <f>ROUND(I244*H244,2)</f>
        <v>0</v>
      </c>
      <c r="K244" s="209" t="s">
        <v>124</v>
      </c>
      <c r="L244" s="47"/>
      <c r="M244" s="214" t="s">
        <v>19</v>
      </c>
      <c r="N244" s="215" t="s">
        <v>41</v>
      </c>
      <c r="O244" s="87"/>
      <c r="P244" s="216">
        <f>O244*H244</f>
        <v>0</v>
      </c>
      <c r="Q244" s="216">
        <v>2.39757</v>
      </c>
      <c r="R244" s="216">
        <f>Q244*H244</f>
        <v>0.59939249999999999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125</v>
      </c>
      <c r="AT244" s="218" t="s">
        <v>120</v>
      </c>
      <c r="AU244" s="218" t="s">
        <v>80</v>
      </c>
      <c r="AY244" s="20" t="s">
        <v>118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78</v>
      </c>
      <c r="BK244" s="219">
        <f>ROUND(I244*H244,2)</f>
        <v>0</v>
      </c>
      <c r="BL244" s="20" t="s">
        <v>125</v>
      </c>
      <c r="BM244" s="218" t="s">
        <v>299</v>
      </c>
    </row>
    <row r="245" s="2" customFormat="1">
      <c r="A245" s="41"/>
      <c r="B245" s="42"/>
      <c r="C245" s="43"/>
      <c r="D245" s="220" t="s">
        <v>127</v>
      </c>
      <c r="E245" s="43"/>
      <c r="F245" s="221" t="s">
        <v>300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127</v>
      </c>
      <c r="AU245" s="20" t="s">
        <v>80</v>
      </c>
    </row>
    <row r="246" s="13" customFormat="1">
      <c r="A246" s="13"/>
      <c r="B246" s="225"/>
      <c r="C246" s="226"/>
      <c r="D246" s="227" t="s">
        <v>129</v>
      </c>
      <c r="E246" s="228" t="s">
        <v>19</v>
      </c>
      <c r="F246" s="229" t="s">
        <v>301</v>
      </c>
      <c r="G246" s="226"/>
      <c r="H246" s="230">
        <v>0.25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129</v>
      </c>
      <c r="AU246" s="236" t="s">
        <v>80</v>
      </c>
      <c r="AV246" s="13" t="s">
        <v>80</v>
      </c>
      <c r="AW246" s="13" t="s">
        <v>32</v>
      </c>
      <c r="AX246" s="13" t="s">
        <v>70</v>
      </c>
      <c r="AY246" s="236" t="s">
        <v>118</v>
      </c>
    </row>
    <row r="247" s="14" customFormat="1">
      <c r="A247" s="14"/>
      <c r="B247" s="237"/>
      <c r="C247" s="238"/>
      <c r="D247" s="227" t="s">
        <v>129</v>
      </c>
      <c r="E247" s="239" t="s">
        <v>19</v>
      </c>
      <c r="F247" s="240" t="s">
        <v>131</v>
      </c>
      <c r="G247" s="238"/>
      <c r="H247" s="241">
        <v>0.25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129</v>
      </c>
      <c r="AU247" s="247" t="s">
        <v>80</v>
      </c>
      <c r="AV247" s="14" t="s">
        <v>125</v>
      </c>
      <c r="AW247" s="14" t="s">
        <v>32</v>
      </c>
      <c r="AX247" s="14" t="s">
        <v>78</v>
      </c>
      <c r="AY247" s="247" t="s">
        <v>118</v>
      </c>
    </row>
    <row r="248" s="12" customFormat="1" ht="22.8" customHeight="1">
      <c r="A248" s="12"/>
      <c r="B248" s="191"/>
      <c r="C248" s="192"/>
      <c r="D248" s="193" t="s">
        <v>69</v>
      </c>
      <c r="E248" s="205" t="s">
        <v>125</v>
      </c>
      <c r="F248" s="205" t="s">
        <v>302</v>
      </c>
      <c r="G248" s="192"/>
      <c r="H248" s="192"/>
      <c r="I248" s="195"/>
      <c r="J248" s="206">
        <f>BK248</f>
        <v>0</v>
      </c>
      <c r="K248" s="192"/>
      <c r="L248" s="197"/>
      <c r="M248" s="198"/>
      <c r="N248" s="199"/>
      <c r="O248" s="199"/>
      <c r="P248" s="200">
        <f>SUM(P249:P254)</f>
        <v>0</v>
      </c>
      <c r="Q248" s="199"/>
      <c r="R248" s="200">
        <f>SUM(R249:R254)</f>
        <v>0</v>
      </c>
      <c r="S248" s="199"/>
      <c r="T248" s="201">
        <f>SUM(T249:T254)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2" t="s">
        <v>78</v>
      </c>
      <c r="AT248" s="203" t="s">
        <v>69</v>
      </c>
      <c r="AU248" s="203" t="s">
        <v>78</v>
      </c>
      <c r="AY248" s="202" t="s">
        <v>118</v>
      </c>
      <c r="BK248" s="204">
        <f>SUM(BK249:BK254)</f>
        <v>0</v>
      </c>
    </row>
    <row r="249" s="2" customFormat="1" ht="16.5" customHeight="1">
      <c r="A249" s="41"/>
      <c r="B249" s="42"/>
      <c r="C249" s="207" t="s">
        <v>303</v>
      </c>
      <c r="D249" s="207" t="s">
        <v>120</v>
      </c>
      <c r="E249" s="208" t="s">
        <v>304</v>
      </c>
      <c r="F249" s="209" t="s">
        <v>305</v>
      </c>
      <c r="G249" s="210" t="s">
        <v>175</v>
      </c>
      <c r="H249" s="211">
        <v>9.8599999999999994</v>
      </c>
      <c r="I249" s="212"/>
      <c r="J249" s="213">
        <f>ROUND(I249*H249,2)</f>
        <v>0</v>
      </c>
      <c r="K249" s="209" t="s">
        <v>124</v>
      </c>
      <c r="L249" s="47"/>
      <c r="M249" s="214" t="s">
        <v>19</v>
      </c>
      <c r="N249" s="215" t="s">
        <v>41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125</v>
      </c>
      <c r="AT249" s="218" t="s">
        <v>120</v>
      </c>
      <c r="AU249" s="218" t="s">
        <v>80</v>
      </c>
      <c r="AY249" s="20" t="s">
        <v>118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78</v>
      </c>
      <c r="BK249" s="219">
        <f>ROUND(I249*H249,2)</f>
        <v>0</v>
      </c>
      <c r="BL249" s="20" t="s">
        <v>125</v>
      </c>
      <c r="BM249" s="218" t="s">
        <v>306</v>
      </c>
    </row>
    <row r="250" s="2" customFormat="1">
      <c r="A250" s="41"/>
      <c r="B250" s="42"/>
      <c r="C250" s="43"/>
      <c r="D250" s="220" t="s">
        <v>127</v>
      </c>
      <c r="E250" s="43"/>
      <c r="F250" s="221" t="s">
        <v>307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127</v>
      </c>
      <c r="AU250" s="20" t="s">
        <v>80</v>
      </c>
    </row>
    <row r="251" s="16" customFormat="1">
      <c r="A251" s="16"/>
      <c r="B251" s="259"/>
      <c r="C251" s="260"/>
      <c r="D251" s="227" t="s">
        <v>129</v>
      </c>
      <c r="E251" s="261" t="s">
        <v>19</v>
      </c>
      <c r="F251" s="262" t="s">
        <v>262</v>
      </c>
      <c r="G251" s="260"/>
      <c r="H251" s="261" t="s">
        <v>19</v>
      </c>
      <c r="I251" s="263"/>
      <c r="J251" s="260"/>
      <c r="K251" s="260"/>
      <c r="L251" s="264"/>
      <c r="M251" s="265"/>
      <c r="N251" s="266"/>
      <c r="O251" s="266"/>
      <c r="P251" s="266"/>
      <c r="Q251" s="266"/>
      <c r="R251" s="266"/>
      <c r="S251" s="266"/>
      <c r="T251" s="267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68" t="s">
        <v>129</v>
      </c>
      <c r="AU251" s="268" t="s">
        <v>80</v>
      </c>
      <c r="AV251" s="16" t="s">
        <v>78</v>
      </c>
      <c r="AW251" s="16" t="s">
        <v>32</v>
      </c>
      <c r="AX251" s="16" t="s">
        <v>70</v>
      </c>
      <c r="AY251" s="268" t="s">
        <v>118</v>
      </c>
    </row>
    <row r="252" s="13" customFormat="1">
      <c r="A252" s="13"/>
      <c r="B252" s="225"/>
      <c r="C252" s="226"/>
      <c r="D252" s="227" t="s">
        <v>129</v>
      </c>
      <c r="E252" s="228" t="s">
        <v>19</v>
      </c>
      <c r="F252" s="229" t="s">
        <v>308</v>
      </c>
      <c r="G252" s="226"/>
      <c r="H252" s="230">
        <v>6.3799999999999999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129</v>
      </c>
      <c r="AU252" s="236" t="s">
        <v>80</v>
      </c>
      <c r="AV252" s="13" t="s">
        <v>80</v>
      </c>
      <c r="AW252" s="13" t="s">
        <v>32</v>
      </c>
      <c r="AX252" s="13" t="s">
        <v>70</v>
      </c>
      <c r="AY252" s="236" t="s">
        <v>118</v>
      </c>
    </row>
    <row r="253" s="13" customFormat="1">
      <c r="A253" s="13"/>
      <c r="B253" s="225"/>
      <c r="C253" s="226"/>
      <c r="D253" s="227" t="s">
        <v>129</v>
      </c>
      <c r="E253" s="228" t="s">
        <v>19</v>
      </c>
      <c r="F253" s="229" t="s">
        <v>309</v>
      </c>
      <c r="G253" s="226"/>
      <c r="H253" s="230">
        <v>3.48</v>
      </c>
      <c r="I253" s="231"/>
      <c r="J253" s="226"/>
      <c r="K253" s="226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129</v>
      </c>
      <c r="AU253" s="236" t="s">
        <v>80</v>
      </c>
      <c r="AV253" s="13" t="s">
        <v>80</v>
      </c>
      <c r="AW253" s="13" t="s">
        <v>32</v>
      </c>
      <c r="AX253" s="13" t="s">
        <v>70</v>
      </c>
      <c r="AY253" s="236" t="s">
        <v>118</v>
      </c>
    </row>
    <row r="254" s="14" customFormat="1">
      <c r="A254" s="14"/>
      <c r="B254" s="237"/>
      <c r="C254" s="238"/>
      <c r="D254" s="227" t="s">
        <v>129</v>
      </c>
      <c r="E254" s="239" t="s">
        <v>19</v>
      </c>
      <c r="F254" s="240" t="s">
        <v>131</v>
      </c>
      <c r="G254" s="238"/>
      <c r="H254" s="241">
        <v>9.8599999999999994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129</v>
      </c>
      <c r="AU254" s="247" t="s">
        <v>80</v>
      </c>
      <c r="AV254" s="14" t="s">
        <v>125</v>
      </c>
      <c r="AW254" s="14" t="s">
        <v>32</v>
      </c>
      <c r="AX254" s="14" t="s">
        <v>78</v>
      </c>
      <c r="AY254" s="247" t="s">
        <v>118</v>
      </c>
    </row>
    <row r="255" s="12" customFormat="1" ht="22.8" customHeight="1">
      <c r="A255" s="12"/>
      <c r="B255" s="191"/>
      <c r="C255" s="192"/>
      <c r="D255" s="193" t="s">
        <v>69</v>
      </c>
      <c r="E255" s="205" t="s">
        <v>147</v>
      </c>
      <c r="F255" s="205" t="s">
        <v>310</v>
      </c>
      <c r="G255" s="192"/>
      <c r="H255" s="192"/>
      <c r="I255" s="195"/>
      <c r="J255" s="206">
        <f>BK255</f>
        <v>0</v>
      </c>
      <c r="K255" s="192"/>
      <c r="L255" s="197"/>
      <c r="M255" s="198"/>
      <c r="N255" s="199"/>
      <c r="O255" s="199"/>
      <c r="P255" s="200">
        <f>SUM(P256:P263)</f>
        <v>0</v>
      </c>
      <c r="Q255" s="199"/>
      <c r="R255" s="200">
        <f>SUM(R256:R263)</f>
        <v>0.36057</v>
      </c>
      <c r="S255" s="199"/>
      <c r="T255" s="201">
        <f>SUM(T256:T263)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2" t="s">
        <v>78</v>
      </c>
      <c r="AT255" s="203" t="s">
        <v>69</v>
      </c>
      <c r="AU255" s="203" t="s">
        <v>78</v>
      </c>
      <c r="AY255" s="202" t="s">
        <v>118</v>
      </c>
      <c r="BK255" s="204">
        <f>SUM(BK256:BK263)</f>
        <v>0</v>
      </c>
    </row>
    <row r="256" s="2" customFormat="1" ht="21.75" customHeight="1">
      <c r="A256" s="41"/>
      <c r="B256" s="42"/>
      <c r="C256" s="207" t="s">
        <v>311</v>
      </c>
      <c r="D256" s="207" t="s">
        <v>120</v>
      </c>
      <c r="E256" s="208" t="s">
        <v>312</v>
      </c>
      <c r="F256" s="209" t="s">
        <v>313</v>
      </c>
      <c r="G256" s="210" t="s">
        <v>143</v>
      </c>
      <c r="H256" s="211">
        <v>1.8700000000000001</v>
      </c>
      <c r="I256" s="212"/>
      <c r="J256" s="213">
        <f>ROUND(I256*H256,2)</f>
        <v>0</v>
      </c>
      <c r="K256" s="209" t="s">
        <v>124</v>
      </c>
      <c r="L256" s="47"/>
      <c r="M256" s="214" t="s">
        <v>19</v>
      </c>
      <c r="N256" s="215" t="s">
        <v>41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125</v>
      </c>
      <c r="AT256" s="218" t="s">
        <v>120</v>
      </c>
      <c r="AU256" s="218" t="s">
        <v>80</v>
      </c>
      <c r="AY256" s="20" t="s">
        <v>118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78</v>
      </c>
      <c r="BK256" s="219">
        <f>ROUND(I256*H256,2)</f>
        <v>0</v>
      </c>
      <c r="BL256" s="20" t="s">
        <v>125</v>
      </c>
      <c r="BM256" s="218" t="s">
        <v>314</v>
      </c>
    </row>
    <row r="257" s="2" customFormat="1">
      <c r="A257" s="41"/>
      <c r="B257" s="42"/>
      <c r="C257" s="43"/>
      <c r="D257" s="220" t="s">
        <v>127</v>
      </c>
      <c r="E257" s="43"/>
      <c r="F257" s="221" t="s">
        <v>315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127</v>
      </c>
      <c r="AU257" s="20" t="s">
        <v>80</v>
      </c>
    </row>
    <row r="258" s="13" customFormat="1">
      <c r="A258" s="13"/>
      <c r="B258" s="225"/>
      <c r="C258" s="226"/>
      <c r="D258" s="227" t="s">
        <v>129</v>
      </c>
      <c r="E258" s="228" t="s">
        <v>19</v>
      </c>
      <c r="F258" s="229" t="s">
        <v>152</v>
      </c>
      <c r="G258" s="226"/>
      <c r="H258" s="230">
        <v>1.8700000000000001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129</v>
      </c>
      <c r="AU258" s="236" t="s">
        <v>80</v>
      </c>
      <c r="AV258" s="13" t="s">
        <v>80</v>
      </c>
      <c r="AW258" s="13" t="s">
        <v>32</v>
      </c>
      <c r="AX258" s="13" t="s">
        <v>70</v>
      </c>
      <c r="AY258" s="236" t="s">
        <v>118</v>
      </c>
    </row>
    <row r="259" s="14" customFormat="1">
      <c r="A259" s="14"/>
      <c r="B259" s="237"/>
      <c r="C259" s="238"/>
      <c r="D259" s="227" t="s">
        <v>129</v>
      </c>
      <c r="E259" s="239" t="s">
        <v>19</v>
      </c>
      <c r="F259" s="240" t="s">
        <v>131</v>
      </c>
      <c r="G259" s="238"/>
      <c r="H259" s="241">
        <v>1.8700000000000001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129</v>
      </c>
      <c r="AU259" s="247" t="s">
        <v>80</v>
      </c>
      <c r="AV259" s="14" t="s">
        <v>125</v>
      </c>
      <c r="AW259" s="14" t="s">
        <v>32</v>
      </c>
      <c r="AX259" s="14" t="s">
        <v>78</v>
      </c>
      <c r="AY259" s="247" t="s">
        <v>118</v>
      </c>
    </row>
    <row r="260" s="2" customFormat="1" ht="37.8" customHeight="1">
      <c r="A260" s="41"/>
      <c r="B260" s="42"/>
      <c r="C260" s="207" t="s">
        <v>316</v>
      </c>
      <c r="D260" s="207" t="s">
        <v>120</v>
      </c>
      <c r="E260" s="208" t="s">
        <v>317</v>
      </c>
      <c r="F260" s="209" t="s">
        <v>318</v>
      </c>
      <c r="G260" s="210" t="s">
        <v>143</v>
      </c>
      <c r="H260" s="211">
        <v>3.5699999999999998</v>
      </c>
      <c r="I260" s="212"/>
      <c r="J260" s="213">
        <f>ROUND(I260*H260,2)</f>
        <v>0</v>
      </c>
      <c r="K260" s="209" t="s">
        <v>124</v>
      </c>
      <c r="L260" s="47"/>
      <c r="M260" s="214" t="s">
        <v>19</v>
      </c>
      <c r="N260" s="215" t="s">
        <v>41</v>
      </c>
      <c r="O260" s="87"/>
      <c r="P260" s="216">
        <f>O260*H260</f>
        <v>0</v>
      </c>
      <c r="Q260" s="216">
        <v>0.10100000000000001</v>
      </c>
      <c r="R260" s="216">
        <f>Q260*H260</f>
        <v>0.36057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125</v>
      </c>
      <c r="AT260" s="218" t="s">
        <v>120</v>
      </c>
      <c r="AU260" s="218" t="s">
        <v>80</v>
      </c>
      <c r="AY260" s="20" t="s">
        <v>118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78</v>
      </c>
      <c r="BK260" s="219">
        <f>ROUND(I260*H260,2)</f>
        <v>0</v>
      </c>
      <c r="BL260" s="20" t="s">
        <v>125</v>
      </c>
      <c r="BM260" s="218" t="s">
        <v>319</v>
      </c>
    </row>
    <row r="261" s="2" customFormat="1">
      <c r="A261" s="41"/>
      <c r="B261" s="42"/>
      <c r="C261" s="43"/>
      <c r="D261" s="220" t="s">
        <v>127</v>
      </c>
      <c r="E261" s="43"/>
      <c r="F261" s="221" t="s">
        <v>320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127</v>
      </c>
      <c r="AU261" s="20" t="s">
        <v>80</v>
      </c>
    </row>
    <row r="262" s="13" customFormat="1">
      <c r="A262" s="13"/>
      <c r="B262" s="225"/>
      <c r="C262" s="226"/>
      <c r="D262" s="227" t="s">
        <v>129</v>
      </c>
      <c r="E262" s="228" t="s">
        <v>19</v>
      </c>
      <c r="F262" s="229" t="s">
        <v>146</v>
      </c>
      <c r="G262" s="226"/>
      <c r="H262" s="230">
        <v>3.5699999999999998</v>
      </c>
      <c r="I262" s="231"/>
      <c r="J262" s="226"/>
      <c r="K262" s="226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129</v>
      </c>
      <c r="AU262" s="236" t="s">
        <v>80</v>
      </c>
      <c r="AV262" s="13" t="s">
        <v>80</v>
      </c>
      <c r="AW262" s="13" t="s">
        <v>32</v>
      </c>
      <c r="AX262" s="13" t="s">
        <v>70</v>
      </c>
      <c r="AY262" s="236" t="s">
        <v>118</v>
      </c>
    </row>
    <row r="263" s="14" customFormat="1">
      <c r="A263" s="14"/>
      <c r="B263" s="237"/>
      <c r="C263" s="238"/>
      <c r="D263" s="227" t="s">
        <v>129</v>
      </c>
      <c r="E263" s="239" t="s">
        <v>19</v>
      </c>
      <c r="F263" s="240" t="s">
        <v>131</v>
      </c>
      <c r="G263" s="238"/>
      <c r="H263" s="241">
        <v>3.5699999999999998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129</v>
      </c>
      <c r="AU263" s="247" t="s">
        <v>80</v>
      </c>
      <c r="AV263" s="14" t="s">
        <v>125</v>
      </c>
      <c r="AW263" s="14" t="s">
        <v>32</v>
      </c>
      <c r="AX263" s="14" t="s">
        <v>78</v>
      </c>
      <c r="AY263" s="247" t="s">
        <v>118</v>
      </c>
    </row>
    <row r="264" s="12" customFormat="1" ht="22.8" customHeight="1">
      <c r="A264" s="12"/>
      <c r="B264" s="191"/>
      <c r="C264" s="192"/>
      <c r="D264" s="193" t="s">
        <v>69</v>
      </c>
      <c r="E264" s="205" t="s">
        <v>166</v>
      </c>
      <c r="F264" s="205" t="s">
        <v>321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SUM(P265:P272)</f>
        <v>0</v>
      </c>
      <c r="Q264" s="199"/>
      <c r="R264" s="200">
        <f>SUM(R265:R272)</f>
        <v>0</v>
      </c>
      <c r="S264" s="199"/>
      <c r="T264" s="201">
        <f>SUM(T265:T272)</f>
        <v>10.6242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78</v>
      </c>
      <c r="AT264" s="203" t="s">
        <v>69</v>
      </c>
      <c r="AU264" s="203" t="s">
        <v>78</v>
      </c>
      <c r="AY264" s="202" t="s">
        <v>118</v>
      </c>
      <c r="BK264" s="204">
        <f>SUM(BK265:BK272)</f>
        <v>0</v>
      </c>
    </row>
    <row r="265" s="2" customFormat="1" ht="24.15" customHeight="1">
      <c r="A265" s="41"/>
      <c r="B265" s="42"/>
      <c r="C265" s="207" t="s">
        <v>322</v>
      </c>
      <c r="D265" s="207" t="s">
        <v>120</v>
      </c>
      <c r="E265" s="208" t="s">
        <v>323</v>
      </c>
      <c r="F265" s="209" t="s">
        <v>324</v>
      </c>
      <c r="G265" s="210" t="s">
        <v>156</v>
      </c>
      <c r="H265" s="211">
        <v>60</v>
      </c>
      <c r="I265" s="212"/>
      <c r="J265" s="213">
        <f>ROUND(I265*H265,2)</f>
        <v>0</v>
      </c>
      <c r="K265" s="209" t="s">
        <v>124</v>
      </c>
      <c r="L265" s="47"/>
      <c r="M265" s="214" t="s">
        <v>19</v>
      </c>
      <c r="N265" s="215" t="s">
        <v>41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0.17699999999999999</v>
      </c>
      <c r="T265" s="217">
        <f>S265*H265</f>
        <v>10.619999999999999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125</v>
      </c>
      <c r="AT265" s="218" t="s">
        <v>120</v>
      </c>
      <c r="AU265" s="218" t="s">
        <v>80</v>
      </c>
      <c r="AY265" s="20" t="s">
        <v>118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78</v>
      </c>
      <c r="BK265" s="219">
        <f>ROUND(I265*H265,2)</f>
        <v>0</v>
      </c>
      <c r="BL265" s="20" t="s">
        <v>125</v>
      </c>
      <c r="BM265" s="218" t="s">
        <v>325</v>
      </c>
    </row>
    <row r="266" s="2" customFormat="1">
      <c r="A266" s="41"/>
      <c r="B266" s="42"/>
      <c r="C266" s="43"/>
      <c r="D266" s="220" t="s">
        <v>127</v>
      </c>
      <c r="E266" s="43"/>
      <c r="F266" s="221" t="s">
        <v>326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127</v>
      </c>
      <c r="AU266" s="20" t="s">
        <v>80</v>
      </c>
    </row>
    <row r="267" s="2" customFormat="1" ht="24.15" customHeight="1">
      <c r="A267" s="41"/>
      <c r="B267" s="42"/>
      <c r="C267" s="207" t="s">
        <v>327</v>
      </c>
      <c r="D267" s="207" t="s">
        <v>120</v>
      </c>
      <c r="E267" s="208" t="s">
        <v>328</v>
      </c>
      <c r="F267" s="209" t="s">
        <v>329</v>
      </c>
      <c r="G267" s="210" t="s">
        <v>156</v>
      </c>
      <c r="H267" s="211">
        <v>60</v>
      </c>
      <c r="I267" s="212"/>
      <c r="J267" s="213">
        <f>ROUND(I267*H267,2)</f>
        <v>0</v>
      </c>
      <c r="K267" s="209" t="s">
        <v>124</v>
      </c>
      <c r="L267" s="47"/>
      <c r="M267" s="214" t="s">
        <v>19</v>
      </c>
      <c r="N267" s="215" t="s">
        <v>41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125</v>
      </c>
      <c r="AT267" s="218" t="s">
        <v>120</v>
      </c>
      <c r="AU267" s="218" t="s">
        <v>80</v>
      </c>
      <c r="AY267" s="20" t="s">
        <v>118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78</v>
      </c>
      <c r="BK267" s="219">
        <f>ROUND(I267*H267,2)</f>
        <v>0</v>
      </c>
      <c r="BL267" s="20" t="s">
        <v>125</v>
      </c>
      <c r="BM267" s="218" t="s">
        <v>330</v>
      </c>
    </row>
    <row r="268" s="2" customFormat="1">
      <c r="A268" s="41"/>
      <c r="B268" s="42"/>
      <c r="C268" s="43"/>
      <c r="D268" s="220" t="s">
        <v>127</v>
      </c>
      <c r="E268" s="43"/>
      <c r="F268" s="221" t="s">
        <v>331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127</v>
      </c>
      <c r="AU268" s="20" t="s">
        <v>80</v>
      </c>
    </row>
    <row r="269" s="2" customFormat="1" ht="16.5" customHeight="1">
      <c r="A269" s="41"/>
      <c r="B269" s="42"/>
      <c r="C269" s="207" t="s">
        <v>332</v>
      </c>
      <c r="D269" s="207" t="s">
        <v>120</v>
      </c>
      <c r="E269" s="208" t="s">
        <v>333</v>
      </c>
      <c r="F269" s="209" t="s">
        <v>334</v>
      </c>
      <c r="G269" s="210" t="s">
        <v>156</v>
      </c>
      <c r="H269" s="211">
        <v>6</v>
      </c>
      <c r="I269" s="212"/>
      <c r="J269" s="213">
        <f>ROUND(I269*H269,2)</f>
        <v>0</v>
      </c>
      <c r="K269" s="209" t="s">
        <v>124</v>
      </c>
      <c r="L269" s="47"/>
      <c r="M269" s="214" t="s">
        <v>19</v>
      </c>
      <c r="N269" s="215" t="s">
        <v>41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0.00069999999999999999</v>
      </c>
      <c r="T269" s="217">
        <f>S269*H269</f>
        <v>0.0041999999999999997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125</v>
      </c>
      <c r="AT269" s="218" t="s">
        <v>120</v>
      </c>
      <c r="AU269" s="218" t="s">
        <v>80</v>
      </c>
      <c r="AY269" s="20" t="s">
        <v>118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78</v>
      </c>
      <c r="BK269" s="219">
        <f>ROUND(I269*H269,2)</f>
        <v>0</v>
      </c>
      <c r="BL269" s="20" t="s">
        <v>125</v>
      </c>
      <c r="BM269" s="218" t="s">
        <v>335</v>
      </c>
    </row>
    <row r="270" s="2" customFormat="1">
      <c r="A270" s="41"/>
      <c r="B270" s="42"/>
      <c r="C270" s="43"/>
      <c r="D270" s="220" t="s">
        <v>127</v>
      </c>
      <c r="E270" s="43"/>
      <c r="F270" s="221" t="s">
        <v>336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127</v>
      </c>
      <c r="AU270" s="20" t="s">
        <v>80</v>
      </c>
    </row>
    <row r="271" s="2" customFormat="1" ht="24.15" customHeight="1">
      <c r="A271" s="41"/>
      <c r="B271" s="42"/>
      <c r="C271" s="207" t="s">
        <v>337</v>
      </c>
      <c r="D271" s="207" t="s">
        <v>120</v>
      </c>
      <c r="E271" s="208" t="s">
        <v>338</v>
      </c>
      <c r="F271" s="209" t="s">
        <v>339</v>
      </c>
      <c r="G271" s="210" t="s">
        <v>156</v>
      </c>
      <c r="H271" s="211">
        <v>6</v>
      </c>
      <c r="I271" s="212"/>
      <c r="J271" s="213">
        <f>ROUND(I271*H271,2)</f>
        <v>0</v>
      </c>
      <c r="K271" s="209" t="s">
        <v>124</v>
      </c>
      <c r="L271" s="47"/>
      <c r="M271" s="214" t="s">
        <v>19</v>
      </c>
      <c r="N271" s="215" t="s">
        <v>41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125</v>
      </c>
      <c r="AT271" s="218" t="s">
        <v>120</v>
      </c>
      <c r="AU271" s="218" t="s">
        <v>80</v>
      </c>
      <c r="AY271" s="20" t="s">
        <v>118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78</v>
      </c>
      <c r="BK271" s="219">
        <f>ROUND(I271*H271,2)</f>
        <v>0</v>
      </c>
      <c r="BL271" s="20" t="s">
        <v>125</v>
      </c>
      <c r="BM271" s="218" t="s">
        <v>340</v>
      </c>
    </row>
    <row r="272" s="2" customFormat="1">
      <c r="A272" s="41"/>
      <c r="B272" s="42"/>
      <c r="C272" s="43"/>
      <c r="D272" s="220" t="s">
        <v>127</v>
      </c>
      <c r="E272" s="43"/>
      <c r="F272" s="221" t="s">
        <v>341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127</v>
      </c>
      <c r="AU272" s="20" t="s">
        <v>80</v>
      </c>
    </row>
    <row r="273" s="12" customFormat="1" ht="22.8" customHeight="1">
      <c r="A273" s="12"/>
      <c r="B273" s="191"/>
      <c r="C273" s="192"/>
      <c r="D273" s="193" t="s">
        <v>69</v>
      </c>
      <c r="E273" s="205" t="s">
        <v>172</v>
      </c>
      <c r="F273" s="205" t="s">
        <v>342</v>
      </c>
      <c r="G273" s="192"/>
      <c r="H273" s="192"/>
      <c r="I273" s="195"/>
      <c r="J273" s="206">
        <f>BK273</f>
        <v>0</v>
      </c>
      <c r="K273" s="192"/>
      <c r="L273" s="197"/>
      <c r="M273" s="198"/>
      <c r="N273" s="199"/>
      <c r="O273" s="199"/>
      <c r="P273" s="200">
        <f>SUM(P274:P305)</f>
        <v>0</v>
      </c>
      <c r="Q273" s="199"/>
      <c r="R273" s="200">
        <f>SUM(R274:R305)</f>
        <v>0.42833525999999994</v>
      </c>
      <c r="S273" s="199"/>
      <c r="T273" s="201">
        <f>SUM(T274:T305)</f>
        <v>0.75419999999999998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2" t="s">
        <v>78</v>
      </c>
      <c r="AT273" s="203" t="s">
        <v>69</v>
      </c>
      <c r="AU273" s="203" t="s">
        <v>78</v>
      </c>
      <c r="AY273" s="202" t="s">
        <v>118</v>
      </c>
      <c r="BK273" s="204">
        <f>SUM(BK274:BK305)</f>
        <v>0</v>
      </c>
    </row>
    <row r="274" s="2" customFormat="1" ht="24.15" customHeight="1">
      <c r="A274" s="41"/>
      <c r="B274" s="42"/>
      <c r="C274" s="207" t="s">
        <v>343</v>
      </c>
      <c r="D274" s="207" t="s">
        <v>120</v>
      </c>
      <c r="E274" s="208" t="s">
        <v>344</v>
      </c>
      <c r="F274" s="209" t="s">
        <v>345</v>
      </c>
      <c r="G274" s="210" t="s">
        <v>156</v>
      </c>
      <c r="H274" s="211">
        <v>3</v>
      </c>
      <c r="I274" s="212"/>
      <c r="J274" s="213">
        <f>ROUND(I274*H274,2)</f>
        <v>0</v>
      </c>
      <c r="K274" s="209" t="s">
        <v>124</v>
      </c>
      <c r="L274" s="47"/>
      <c r="M274" s="214" t="s">
        <v>19</v>
      </c>
      <c r="N274" s="215" t="s">
        <v>41</v>
      </c>
      <c r="O274" s="87"/>
      <c r="P274" s="216">
        <f>O274*H274</f>
        <v>0</v>
      </c>
      <c r="Q274" s="216">
        <v>0.14041999999999999</v>
      </c>
      <c r="R274" s="216">
        <f>Q274*H274</f>
        <v>0.42125999999999997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125</v>
      </c>
      <c r="AT274" s="218" t="s">
        <v>120</v>
      </c>
      <c r="AU274" s="218" t="s">
        <v>80</v>
      </c>
      <c r="AY274" s="20" t="s">
        <v>118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78</v>
      </c>
      <c r="BK274" s="219">
        <f>ROUND(I274*H274,2)</f>
        <v>0</v>
      </c>
      <c r="BL274" s="20" t="s">
        <v>125</v>
      </c>
      <c r="BM274" s="218" t="s">
        <v>346</v>
      </c>
    </row>
    <row r="275" s="2" customFormat="1">
      <c r="A275" s="41"/>
      <c r="B275" s="42"/>
      <c r="C275" s="43"/>
      <c r="D275" s="220" t="s">
        <v>127</v>
      </c>
      <c r="E275" s="43"/>
      <c r="F275" s="221" t="s">
        <v>347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127</v>
      </c>
      <c r="AU275" s="20" t="s">
        <v>80</v>
      </c>
    </row>
    <row r="276" s="13" customFormat="1">
      <c r="A276" s="13"/>
      <c r="B276" s="225"/>
      <c r="C276" s="226"/>
      <c r="D276" s="227" t="s">
        <v>129</v>
      </c>
      <c r="E276" s="228" t="s">
        <v>19</v>
      </c>
      <c r="F276" s="229" t="s">
        <v>159</v>
      </c>
      <c r="G276" s="226"/>
      <c r="H276" s="230">
        <v>3</v>
      </c>
      <c r="I276" s="231"/>
      <c r="J276" s="226"/>
      <c r="K276" s="226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129</v>
      </c>
      <c r="AU276" s="236" t="s">
        <v>80</v>
      </c>
      <c r="AV276" s="13" t="s">
        <v>80</v>
      </c>
      <c r="AW276" s="13" t="s">
        <v>32</v>
      </c>
      <c r="AX276" s="13" t="s">
        <v>70</v>
      </c>
      <c r="AY276" s="236" t="s">
        <v>118</v>
      </c>
    </row>
    <row r="277" s="14" customFormat="1">
      <c r="A277" s="14"/>
      <c r="B277" s="237"/>
      <c r="C277" s="238"/>
      <c r="D277" s="227" t="s">
        <v>129</v>
      </c>
      <c r="E277" s="239" t="s">
        <v>19</v>
      </c>
      <c r="F277" s="240" t="s">
        <v>131</v>
      </c>
      <c r="G277" s="238"/>
      <c r="H277" s="241">
        <v>3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129</v>
      </c>
      <c r="AU277" s="247" t="s">
        <v>80</v>
      </c>
      <c r="AV277" s="14" t="s">
        <v>125</v>
      </c>
      <c r="AW277" s="14" t="s">
        <v>32</v>
      </c>
      <c r="AX277" s="14" t="s">
        <v>78</v>
      </c>
      <c r="AY277" s="247" t="s">
        <v>118</v>
      </c>
    </row>
    <row r="278" s="2" customFormat="1" ht="24.15" customHeight="1">
      <c r="A278" s="41"/>
      <c r="B278" s="42"/>
      <c r="C278" s="207" t="s">
        <v>348</v>
      </c>
      <c r="D278" s="207" t="s">
        <v>120</v>
      </c>
      <c r="E278" s="208" t="s">
        <v>349</v>
      </c>
      <c r="F278" s="209" t="s">
        <v>350</v>
      </c>
      <c r="G278" s="210" t="s">
        <v>143</v>
      </c>
      <c r="H278" s="211">
        <v>10</v>
      </c>
      <c r="I278" s="212"/>
      <c r="J278" s="213">
        <f>ROUND(I278*H278,2)</f>
        <v>0</v>
      </c>
      <c r="K278" s="209" t="s">
        <v>124</v>
      </c>
      <c r="L278" s="47"/>
      <c r="M278" s="214" t="s">
        <v>19</v>
      </c>
      <c r="N278" s="215" t="s">
        <v>41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125</v>
      </c>
      <c r="AT278" s="218" t="s">
        <v>120</v>
      </c>
      <c r="AU278" s="218" t="s">
        <v>80</v>
      </c>
      <c r="AY278" s="20" t="s">
        <v>118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78</v>
      </c>
      <c r="BK278" s="219">
        <f>ROUND(I278*H278,2)</f>
        <v>0</v>
      </c>
      <c r="BL278" s="20" t="s">
        <v>125</v>
      </c>
      <c r="BM278" s="218" t="s">
        <v>351</v>
      </c>
    </row>
    <row r="279" s="2" customFormat="1">
      <c r="A279" s="41"/>
      <c r="B279" s="42"/>
      <c r="C279" s="43"/>
      <c r="D279" s="220" t="s">
        <v>127</v>
      </c>
      <c r="E279" s="43"/>
      <c r="F279" s="221" t="s">
        <v>352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127</v>
      </c>
      <c r="AU279" s="20" t="s">
        <v>80</v>
      </c>
    </row>
    <row r="280" s="2" customFormat="1" ht="16.5" customHeight="1">
      <c r="A280" s="41"/>
      <c r="B280" s="42"/>
      <c r="C280" s="207" t="s">
        <v>353</v>
      </c>
      <c r="D280" s="207" t="s">
        <v>120</v>
      </c>
      <c r="E280" s="208" t="s">
        <v>354</v>
      </c>
      <c r="F280" s="209" t="s">
        <v>355</v>
      </c>
      <c r="G280" s="210" t="s">
        <v>156</v>
      </c>
      <c r="H280" s="211">
        <v>4.3979999999999997</v>
      </c>
      <c r="I280" s="212"/>
      <c r="J280" s="213">
        <f>ROUND(I280*H280,2)</f>
        <v>0</v>
      </c>
      <c r="K280" s="209" t="s">
        <v>124</v>
      </c>
      <c r="L280" s="47"/>
      <c r="M280" s="214" t="s">
        <v>19</v>
      </c>
      <c r="N280" s="215" t="s">
        <v>41</v>
      </c>
      <c r="O280" s="87"/>
      <c r="P280" s="216">
        <f>O280*H280</f>
        <v>0</v>
      </c>
      <c r="Q280" s="216">
        <v>0.0013699999999999999</v>
      </c>
      <c r="R280" s="216">
        <f>Q280*H280</f>
        <v>0.0060252599999999993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125</v>
      </c>
      <c r="AT280" s="218" t="s">
        <v>120</v>
      </c>
      <c r="AU280" s="218" t="s">
        <v>80</v>
      </c>
      <c r="AY280" s="20" t="s">
        <v>118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78</v>
      </c>
      <c r="BK280" s="219">
        <f>ROUND(I280*H280,2)</f>
        <v>0</v>
      </c>
      <c r="BL280" s="20" t="s">
        <v>125</v>
      </c>
      <c r="BM280" s="218" t="s">
        <v>356</v>
      </c>
    </row>
    <row r="281" s="2" customFormat="1">
      <c r="A281" s="41"/>
      <c r="B281" s="42"/>
      <c r="C281" s="43"/>
      <c r="D281" s="220" t="s">
        <v>127</v>
      </c>
      <c r="E281" s="43"/>
      <c r="F281" s="221" t="s">
        <v>357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127</v>
      </c>
      <c r="AU281" s="20" t="s">
        <v>80</v>
      </c>
    </row>
    <row r="282" s="13" customFormat="1">
      <c r="A282" s="13"/>
      <c r="B282" s="225"/>
      <c r="C282" s="226"/>
      <c r="D282" s="227" t="s">
        <v>129</v>
      </c>
      <c r="E282" s="228" t="s">
        <v>19</v>
      </c>
      <c r="F282" s="229" t="s">
        <v>358</v>
      </c>
      <c r="G282" s="226"/>
      <c r="H282" s="230">
        <v>4.3979999999999997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129</v>
      </c>
      <c r="AU282" s="236" t="s">
        <v>80</v>
      </c>
      <c r="AV282" s="13" t="s">
        <v>80</v>
      </c>
      <c r="AW282" s="13" t="s">
        <v>32</v>
      </c>
      <c r="AX282" s="13" t="s">
        <v>70</v>
      </c>
      <c r="AY282" s="236" t="s">
        <v>118</v>
      </c>
    </row>
    <row r="283" s="14" customFormat="1">
      <c r="A283" s="14"/>
      <c r="B283" s="237"/>
      <c r="C283" s="238"/>
      <c r="D283" s="227" t="s">
        <v>129</v>
      </c>
      <c r="E283" s="239" t="s">
        <v>19</v>
      </c>
      <c r="F283" s="240" t="s">
        <v>131</v>
      </c>
      <c r="G283" s="238"/>
      <c r="H283" s="241">
        <v>4.3979999999999997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129</v>
      </c>
      <c r="AU283" s="247" t="s">
        <v>80</v>
      </c>
      <c r="AV283" s="14" t="s">
        <v>125</v>
      </c>
      <c r="AW283" s="14" t="s">
        <v>32</v>
      </c>
      <c r="AX283" s="14" t="s">
        <v>78</v>
      </c>
      <c r="AY283" s="247" t="s">
        <v>118</v>
      </c>
    </row>
    <row r="284" s="2" customFormat="1" ht="24.15" customHeight="1">
      <c r="A284" s="41"/>
      <c r="B284" s="42"/>
      <c r="C284" s="207" t="s">
        <v>359</v>
      </c>
      <c r="D284" s="207" t="s">
        <v>120</v>
      </c>
      <c r="E284" s="208" t="s">
        <v>360</v>
      </c>
      <c r="F284" s="209" t="s">
        <v>361</v>
      </c>
      <c r="G284" s="210" t="s">
        <v>123</v>
      </c>
      <c r="H284" s="211">
        <v>2</v>
      </c>
      <c r="I284" s="212"/>
      <c r="J284" s="213">
        <f>ROUND(I284*H284,2)</f>
        <v>0</v>
      </c>
      <c r="K284" s="209" t="s">
        <v>124</v>
      </c>
      <c r="L284" s="47"/>
      <c r="M284" s="214" t="s">
        <v>19</v>
      </c>
      <c r="N284" s="215" t="s">
        <v>41</v>
      </c>
      <c r="O284" s="87"/>
      <c r="P284" s="216">
        <f>O284*H284</f>
        <v>0</v>
      </c>
      <c r="Q284" s="216">
        <v>0</v>
      </c>
      <c r="R284" s="216">
        <f>Q284*H284</f>
        <v>0</v>
      </c>
      <c r="S284" s="216">
        <v>0.374</v>
      </c>
      <c r="T284" s="217">
        <f>S284*H284</f>
        <v>0.748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125</v>
      </c>
      <c r="AT284" s="218" t="s">
        <v>120</v>
      </c>
      <c r="AU284" s="218" t="s">
        <v>80</v>
      </c>
      <c r="AY284" s="20" t="s">
        <v>118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78</v>
      </c>
      <c r="BK284" s="219">
        <f>ROUND(I284*H284,2)</f>
        <v>0</v>
      </c>
      <c r="BL284" s="20" t="s">
        <v>125</v>
      </c>
      <c r="BM284" s="218" t="s">
        <v>362</v>
      </c>
    </row>
    <row r="285" s="2" customFormat="1">
      <c r="A285" s="41"/>
      <c r="B285" s="42"/>
      <c r="C285" s="43"/>
      <c r="D285" s="220" t="s">
        <v>127</v>
      </c>
      <c r="E285" s="43"/>
      <c r="F285" s="221" t="s">
        <v>363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127</v>
      </c>
      <c r="AU285" s="20" t="s">
        <v>80</v>
      </c>
    </row>
    <row r="286" s="13" customFormat="1">
      <c r="A286" s="13"/>
      <c r="B286" s="225"/>
      <c r="C286" s="226"/>
      <c r="D286" s="227" t="s">
        <v>129</v>
      </c>
      <c r="E286" s="228" t="s">
        <v>19</v>
      </c>
      <c r="F286" s="229" t="s">
        <v>364</v>
      </c>
      <c r="G286" s="226"/>
      <c r="H286" s="230">
        <v>2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129</v>
      </c>
      <c r="AU286" s="236" t="s">
        <v>80</v>
      </c>
      <c r="AV286" s="13" t="s">
        <v>80</v>
      </c>
      <c r="AW286" s="13" t="s">
        <v>32</v>
      </c>
      <c r="AX286" s="13" t="s">
        <v>70</v>
      </c>
      <c r="AY286" s="236" t="s">
        <v>118</v>
      </c>
    </row>
    <row r="287" s="14" customFormat="1">
      <c r="A287" s="14"/>
      <c r="B287" s="237"/>
      <c r="C287" s="238"/>
      <c r="D287" s="227" t="s">
        <v>129</v>
      </c>
      <c r="E287" s="239" t="s">
        <v>19</v>
      </c>
      <c r="F287" s="240" t="s">
        <v>131</v>
      </c>
      <c r="G287" s="238"/>
      <c r="H287" s="241">
        <v>2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129</v>
      </c>
      <c r="AU287" s="247" t="s">
        <v>80</v>
      </c>
      <c r="AV287" s="14" t="s">
        <v>125</v>
      </c>
      <c r="AW287" s="14" t="s">
        <v>32</v>
      </c>
      <c r="AX287" s="14" t="s">
        <v>78</v>
      </c>
      <c r="AY287" s="247" t="s">
        <v>118</v>
      </c>
    </row>
    <row r="288" s="2" customFormat="1" ht="24.15" customHeight="1">
      <c r="A288" s="41"/>
      <c r="B288" s="42"/>
      <c r="C288" s="207" t="s">
        <v>365</v>
      </c>
      <c r="D288" s="207" t="s">
        <v>120</v>
      </c>
      <c r="E288" s="208" t="s">
        <v>366</v>
      </c>
      <c r="F288" s="209" t="s">
        <v>367</v>
      </c>
      <c r="G288" s="210" t="s">
        <v>156</v>
      </c>
      <c r="H288" s="211">
        <v>1</v>
      </c>
      <c r="I288" s="212"/>
      <c r="J288" s="213">
        <f>ROUND(I288*H288,2)</f>
        <v>0</v>
      </c>
      <c r="K288" s="209" t="s">
        <v>124</v>
      </c>
      <c r="L288" s="47"/>
      <c r="M288" s="214" t="s">
        <v>19</v>
      </c>
      <c r="N288" s="215" t="s">
        <v>41</v>
      </c>
      <c r="O288" s="87"/>
      <c r="P288" s="216">
        <f>O288*H288</f>
        <v>0</v>
      </c>
      <c r="Q288" s="216">
        <v>0.0010499999999999999</v>
      </c>
      <c r="R288" s="216">
        <f>Q288*H288</f>
        <v>0.0010499999999999999</v>
      </c>
      <c r="S288" s="216">
        <v>0.0061999999999999998</v>
      </c>
      <c r="T288" s="217">
        <f>S288*H288</f>
        <v>0.0061999999999999998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125</v>
      </c>
      <c r="AT288" s="218" t="s">
        <v>120</v>
      </c>
      <c r="AU288" s="218" t="s">
        <v>80</v>
      </c>
      <c r="AY288" s="20" t="s">
        <v>118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78</v>
      </c>
      <c r="BK288" s="219">
        <f>ROUND(I288*H288,2)</f>
        <v>0</v>
      </c>
      <c r="BL288" s="20" t="s">
        <v>125</v>
      </c>
      <c r="BM288" s="218" t="s">
        <v>368</v>
      </c>
    </row>
    <row r="289" s="2" customFormat="1">
      <c r="A289" s="41"/>
      <c r="B289" s="42"/>
      <c r="C289" s="43"/>
      <c r="D289" s="220" t="s">
        <v>127</v>
      </c>
      <c r="E289" s="43"/>
      <c r="F289" s="221" t="s">
        <v>369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127</v>
      </c>
      <c r="AU289" s="20" t="s">
        <v>80</v>
      </c>
    </row>
    <row r="290" s="13" customFormat="1">
      <c r="A290" s="13"/>
      <c r="B290" s="225"/>
      <c r="C290" s="226"/>
      <c r="D290" s="227" t="s">
        <v>129</v>
      </c>
      <c r="E290" s="228" t="s">
        <v>19</v>
      </c>
      <c r="F290" s="229" t="s">
        <v>370</v>
      </c>
      <c r="G290" s="226"/>
      <c r="H290" s="230">
        <v>1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129</v>
      </c>
      <c r="AU290" s="236" t="s">
        <v>80</v>
      </c>
      <c r="AV290" s="13" t="s">
        <v>80</v>
      </c>
      <c r="AW290" s="13" t="s">
        <v>32</v>
      </c>
      <c r="AX290" s="13" t="s">
        <v>70</v>
      </c>
      <c r="AY290" s="236" t="s">
        <v>118</v>
      </c>
    </row>
    <row r="291" s="14" customFormat="1">
      <c r="A291" s="14"/>
      <c r="B291" s="237"/>
      <c r="C291" s="238"/>
      <c r="D291" s="227" t="s">
        <v>129</v>
      </c>
      <c r="E291" s="239" t="s">
        <v>19</v>
      </c>
      <c r="F291" s="240" t="s">
        <v>131</v>
      </c>
      <c r="G291" s="238"/>
      <c r="H291" s="241">
        <v>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129</v>
      </c>
      <c r="AU291" s="247" t="s">
        <v>80</v>
      </c>
      <c r="AV291" s="14" t="s">
        <v>125</v>
      </c>
      <c r="AW291" s="14" t="s">
        <v>32</v>
      </c>
      <c r="AX291" s="14" t="s">
        <v>78</v>
      </c>
      <c r="AY291" s="247" t="s">
        <v>118</v>
      </c>
    </row>
    <row r="292" s="2" customFormat="1" ht="24.15" customHeight="1">
      <c r="A292" s="41"/>
      <c r="B292" s="42"/>
      <c r="C292" s="207" t="s">
        <v>371</v>
      </c>
      <c r="D292" s="207" t="s">
        <v>120</v>
      </c>
      <c r="E292" s="208" t="s">
        <v>372</v>
      </c>
      <c r="F292" s="209" t="s">
        <v>373</v>
      </c>
      <c r="G292" s="210" t="s">
        <v>156</v>
      </c>
      <c r="H292" s="211">
        <v>1</v>
      </c>
      <c r="I292" s="212"/>
      <c r="J292" s="213">
        <f>ROUND(I292*H292,2)</f>
        <v>0</v>
      </c>
      <c r="K292" s="209" t="s">
        <v>124</v>
      </c>
      <c r="L292" s="47"/>
      <c r="M292" s="214" t="s">
        <v>19</v>
      </c>
      <c r="N292" s="215" t="s">
        <v>41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125</v>
      </c>
      <c r="AT292" s="218" t="s">
        <v>120</v>
      </c>
      <c r="AU292" s="218" t="s">
        <v>80</v>
      </c>
      <c r="AY292" s="20" t="s">
        <v>118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78</v>
      </c>
      <c r="BK292" s="219">
        <f>ROUND(I292*H292,2)</f>
        <v>0</v>
      </c>
      <c r="BL292" s="20" t="s">
        <v>125</v>
      </c>
      <c r="BM292" s="218" t="s">
        <v>374</v>
      </c>
    </row>
    <row r="293" s="2" customFormat="1">
      <c r="A293" s="41"/>
      <c r="B293" s="42"/>
      <c r="C293" s="43"/>
      <c r="D293" s="220" t="s">
        <v>127</v>
      </c>
      <c r="E293" s="43"/>
      <c r="F293" s="221" t="s">
        <v>375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127</v>
      </c>
      <c r="AU293" s="20" t="s">
        <v>80</v>
      </c>
    </row>
    <row r="294" s="2" customFormat="1" ht="44.25" customHeight="1">
      <c r="A294" s="41"/>
      <c r="B294" s="42"/>
      <c r="C294" s="207" t="s">
        <v>376</v>
      </c>
      <c r="D294" s="207" t="s">
        <v>120</v>
      </c>
      <c r="E294" s="208" t="s">
        <v>377</v>
      </c>
      <c r="F294" s="209" t="s">
        <v>378</v>
      </c>
      <c r="G294" s="210" t="s">
        <v>156</v>
      </c>
      <c r="H294" s="211">
        <v>3</v>
      </c>
      <c r="I294" s="212"/>
      <c r="J294" s="213">
        <f>ROUND(I294*H294,2)</f>
        <v>0</v>
      </c>
      <c r="K294" s="209" t="s">
        <v>124</v>
      </c>
      <c r="L294" s="47"/>
      <c r="M294" s="214" t="s">
        <v>19</v>
      </c>
      <c r="N294" s="215" t="s">
        <v>41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125</v>
      </c>
      <c r="AT294" s="218" t="s">
        <v>120</v>
      </c>
      <c r="AU294" s="218" t="s">
        <v>80</v>
      </c>
      <c r="AY294" s="20" t="s">
        <v>118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78</v>
      </c>
      <c r="BK294" s="219">
        <f>ROUND(I294*H294,2)</f>
        <v>0</v>
      </c>
      <c r="BL294" s="20" t="s">
        <v>125</v>
      </c>
      <c r="BM294" s="218" t="s">
        <v>379</v>
      </c>
    </row>
    <row r="295" s="2" customFormat="1">
      <c r="A295" s="41"/>
      <c r="B295" s="42"/>
      <c r="C295" s="43"/>
      <c r="D295" s="220" t="s">
        <v>127</v>
      </c>
      <c r="E295" s="43"/>
      <c r="F295" s="221" t="s">
        <v>380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127</v>
      </c>
      <c r="AU295" s="20" t="s">
        <v>80</v>
      </c>
    </row>
    <row r="296" s="13" customFormat="1">
      <c r="A296" s="13"/>
      <c r="B296" s="225"/>
      <c r="C296" s="226"/>
      <c r="D296" s="227" t="s">
        <v>129</v>
      </c>
      <c r="E296" s="228" t="s">
        <v>19</v>
      </c>
      <c r="F296" s="229" t="s">
        <v>159</v>
      </c>
      <c r="G296" s="226"/>
      <c r="H296" s="230">
        <v>3</v>
      </c>
      <c r="I296" s="231"/>
      <c r="J296" s="226"/>
      <c r="K296" s="226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129</v>
      </c>
      <c r="AU296" s="236" t="s">
        <v>80</v>
      </c>
      <c r="AV296" s="13" t="s">
        <v>80</v>
      </c>
      <c r="AW296" s="13" t="s">
        <v>32</v>
      </c>
      <c r="AX296" s="13" t="s">
        <v>70</v>
      </c>
      <c r="AY296" s="236" t="s">
        <v>118</v>
      </c>
    </row>
    <row r="297" s="14" customFormat="1">
      <c r="A297" s="14"/>
      <c r="B297" s="237"/>
      <c r="C297" s="238"/>
      <c r="D297" s="227" t="s">
        <v>129</v>
      </c>
      <c r="E297" s="239" t="s">
        <v>19</v>
      </c>
      <c r="F297" s="240" t="s">
        <v>131</v>
      </c>
      <c r="G297" s="238"/>
      <c r="H297" s="241">
        <v>3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129</v>
      </c>
      <c r="AU297" s="247" t="s">
        <v>80</v>
      </c>
      <c r="AV297" s="14" t="s">
        <v>125</v>
      </c>
      <c r="AW297" s="14" t="s">
        <v>32</v>
      </c>
      <c r="AX297" s="14" t="s">
        <v>78</v>
      </c>
      <c r="AY297" s="247" t="s">
        <v>118</v>
      </c>
    </row>
    <row r="298" s="2" customFormat="1" ht="37.8" customHeight="1">
      <c r="A298" s="41"/>
      <c r="B298" s="42"/>
      <c r="C298" s="207" t="s">
        <v>381</v>
      </c>
      <c r="D298" s="207" t="s">
        <v>120</v>
      </c>
      <c r="E298" s="208" t="s">
        <v>382</v>
      </c>
      <c r="F298" s="209" t="s">
        <v>383</v>
      </c>
      <c r="G298" s="210" t="s">
        <v>143</v>
      </c>
      <c r="H298" s="211">
        <v>3.5699999999999998</v>
      </c>
      <c r="I298" s="212"/>
      <c r="J298" s="213">
        <f>ROUND(I298*H298,2)</f>
        <v>0</v>
      </c>
      <c r="K298" s="209" t="s">
        <v>124</v>
      </c>
      <c r="L298" s="47"/>
      <c r="M298" s="214" t="s">
        <v>19</v>
      </c>
      <c r="N298" s="215" t="s">
        <v>41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125</v>
      </c>
      <c r="AT298" s="218" t="s">
        <v>120</v>
      </c>
      <c r="AU298" s="218" t="s">
        <v>80</v>
      </c>
      <c r="AY298" s="20" t="s">
        <v>118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78</v>
      </c>
      <c r="BK298" s="219">
        <f>ROUND(I298*H298,2)</f>
        <v>0</v>
      </c>
      <c r="BL298" s="20" t="s">
        <v>125</v>
      </c>
      <c r="BM298" s="218" t="s">
        <v>384</v>
      </c>
    </row>
    <row r="299" s="2" customFormat="1">
      <c r="A299" s="41"/>
      <c r="B299" s="42"/>
      <c r="C299" s="43"/>
      <c r="D299" s="220" t="s">
        <v>127</v>
      </c>
      <c r="E299" s="43"/>
      <c r="F299" s="221" t="s">
        <v>385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127</v>
      </c>
      <c r="AU299" s="20" t="s">
        <v>80</v>
      </c>
    </row>
    <row r="300" s="13" customFormat="1">
      <c r="A300" s="13"/>
      <c r="B300" s="225"/>
      <c r="C300" s="226"/>
      <c r="D300" s="227" t="s">
        <v>129</v>
      </c>
      <c r="E300" s="228" t="s">
        <v>19</v>
      </c>
      <c r="F300" s="229" t="s">
        <v>146</v>
      </c>
      <c r="G300" s="226"/>
      <c r="H300" s="230">
        <v>3.5699999999999998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129</v>
      </c>
      <c r="AU300" s="236" t="s">
        <v>80</v>
      </c>
      <c r="AV300" s="13" t="s">
        <v>80</v>
      </c>
      <c r="AW300" s="13" t="s">
        <v>32</v>
      </c>
      <c r="AX300" s="13" t="s">
        <v>70</v>
      </c>
      <c r="AY300" s="236" t="s">
        <v>118</v>
      </c>
    </row>
    <row r="301" s="14" customFormat="1">
      <c r="A301" s="14"/>
      <c r="B301" s="237"/>
      <c r="C301" s="238"/>
      <c r="D301" s="227" t="s">
        <v>129</v>
      </c>
      <c r="E301" s="239" t="s">
        <v>19</v>
      </c>
      <c r="F301" s="240" t="s">
        <v>131</v>
      </c>
      <c r="G301" s="238"/>
      <c r="H301" s="241">
        <v>3.5699999999999998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129</v>
      </c>
      <c r="AU301" s="247" t="s">
        <v>80</v>
      </c>
      <c r="AV301" s="14" t="s">
        <v>125</v>
      </c>
      <c r="AW301" s="14" t="s">
        <v>32</v>
      </c>
      <c r="AX301" s="14" t="s">
        <v>78</v>
      </c>
      <c r="AY301" s="247" t="s">
        <v>118</v>
      </c>
    </row>
    <row r="302" s="2" customFormat="1" ht="24.15" customHeight="1">
      <c r="A302" s="41"/>
      <c r="B302" s="42"/>
      <c r="C302" s="207" t="s">
        <v>386</v>
      </c>
      <c r="D302" s="207" t="s">
        <v>120</v>
      </c>
      <c r="E302" s="208" t="s">
        <v>387</v>
      </c>
      <c r="F302" s="209" t="s">
        <v>388</v>
      </c>
      <c r="G302" s="210" t="s">
        <v>123</v>
      </c>
      <c r="H302" s="211">
        <v>8</v>
      </c>
      <c r="I302" s="212"/>
      <c r="J302" s="213">
        <f>ROUND(I302*H302,2)</f>
        <v>0</v>
      </c>
      <c r="K302" s="209" t="s">
        <v>19</v>
      </c>
      <c r="L302" s="47"/>
      <c r="M302" s="214" t="s">
        <v>19</v>
      </c>
      <c r="N302" s="215" t="s">
        <v>41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125</v>
      </c>
      <c r="AT302" s="218" t="s">
        <v>120</v>
      </c>
      <c r="AU302" s="218" t="s">
        <v>80</v>
      </c>
      <c r="AY302" s="20" t="s">
        <v>118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78</v>
      </c>
      <c r="BK302" s="219">
        <f>ROUND(I302*H302,2)</f>
        <v>0</v>
      </c>
      <c r="BL302" s="20" t="s">
        <v>125</v>
      </c>
      <c r="BM302" s="218" t="s">
        <v>389</v>
      </c>
    </row>
    <row r="303" s="13" customFormat="1">
      <c r="A303" s="13"/>
      <c r="B303" s="225"/>
      <c r="C303" s="226"/>
      <c r="D303" s="227" t="s">
        <v>129</v>
      </c>
      <c r="E303" s="228" t="s">
        <v>19</v>
      </c>
      <c r="F303" s="229" t="s">
        <v>390</v>
      </c>
      <c r="G303" s="226"/>
      <c r="H303" s="230">
        <v>4</v>
      </c>
      <c r="I303" s="231"/>
      <c r="J303" s="226"/>
      <c r="K303" s="226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129</v>
      </c>
      <c r="AU303" s="236" t="s">
        <v>80</v>
      </c>
      <c r="AV303" s="13" t="s">
        <v>80</v>
      </c>
      <c r="AW303" s="13" t="s">
        <v>32</v>
      </c>
      <c r="AX303" s="13" t="s">
        <v>70</v>
      </c>
      <c r="AY303" s="236" t="s">
        <v>118</v>
      </c>
    </row>
    <row r="304" s="13" customFormat="1">
      <c r="A304" s="13"/>
      <c r="B304" s="225"/>
      <c r="C304" s="226"/>
      <c r="D304" s="227" t="s">
        <v>129</v>
      </c>
      <c r="E304" s="228" t="s">
        <v>19</v>
      </c>
      <c r="F304" s="229" t="s">
        <v>391</v>
      </c>
      <c r="G304" s="226"/>
      <c r="H304" s="230">
        <v>4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129</v>
      </c>
      <c r="AU304" s="236" t="s">
        <v>80</v>
      </c>
      <c r="AV304" s="13" t="s">
        <v>80</v>
      </c>
      <c r="AW304" s="13" t="s">
        <v>32</v>
      </c>
      <c r="AX304" s="13" t="s">
        <v>70</v>
      </c>
      <c r="AY304" s="236" t="s">
        <v>118</v>
      </c>
    </row>
    <row r="305" s="14" customFormat="1">
      <c r="A305" s="14"/>
      <c r="B305" s="237"/>
      <c r="C305" s="238"/>
      <c r="D305" s="227" t="s">
        <v>129</v>
      </c>
      <c r="E305" s="239" t="s">
        <v>19</v>
      </c>
      <c r="F305" s="240" t="s">
        <v>131</v>
      </c>
      <c r="G305" s="238"/>
      <c r="H305" s="241">
        <v>8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129</v>
      </c>
      <c r="AU305" s="247" t="s">
        <v>80</v>
      </c>
      <c r="AV305" s="14" t="s">
        <v>125</v>
      </c>
      <c r="AW305" s="14" t="s">
        <v>32</v>
      </c>
      <c r="AX305" s="14" t="s">
        <v>78</v>
      </c>
      <c r="AY305" s="247" t="s">
        <v>118</v>
      </c>
    </row>
    <row r="306" s="12" customFormat="1" ht="22.8" customHeight="1">
      <c r="A306" s="12"/>
      <c r="B306" s="191"/>
      <c r="C306" s="192"/>
      <c r="D306" s="193" t="s">
        <v>69</v>
      </c>
      <c r="E306" s="205" t="s">
        <v>392</v>
      </c>
      <c r="F306" s="205" t="s">
        <v>393</v>
      </c>
      <c r="G306" s="192"/>
      <c r="H306" s="192"/>
      <c r="I306" s="195"/>
      <c r="J306" s="206">
        <f>BK306</f>
        <v>0</v>
      </c>
      <c r="K306" s="192"/>
      <c r="L306" s="197"/>
      <c r="M306" s="198"/>
      <c r="N306" s="199"/>
      <c r="O306" s="199"/>
      <c r="P306" s="200">
        <f>SUM(P307:P320)</f>
        <v>0</v>
      </c>
      <c r="Q306" s="199"/>
      <c r="R306" s="200">
        <f>SUM(R307:R320)</f>
        <v>0</v>
      </c>
      <c r="S306" s="199"/>
      <c r="T306" s="201">
        <f>SUM(T307:T320)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2" t="s">
        <v>78</v>
      </c>
      <c r="AT306" s="203" t="s">
        <v>69</v>
      </c>
      <c r="AU306" s="203" t="s">
        <v>78</v>
      </c>
      <c r="AY306" s="202" t="s">
        <v>118</v>
      </c>
      <c r="BK306" s="204">
        <f>SUM(BK307:BK320)</f>
        <v>0</v>
      </c>
    </row>
    <row r="307" s="2" customFormat="1" ht="24.15" customHeight="1">
      <c r="A307" s="41"/>
      <c r="B307" s="42"/>
      <c r="C307" s="207" t="s">
        <v>394</v>
      </c>
      <c r="D307" s="207" t="s">
        <v>120</v>
      </c>
      <c r="E307" s="208" t="s">
        <v>395</v>
      </c>
      <c r="F307" s="209" t="s">
        <v>396</v>
      </c>
      <c r="G307" s="210" t="s">
        <v>230</v>
      </c>
      <c r="H307" s="211">
        <v>11.378</v>
      </c>
      <c r="I307" s="212"/>
      <c r="J307" s="213">
        <f>ROUND(I307*H307,2)</f>
        <v>0</v>
      </c>
      <c r="K307" s="209" t="s">
        <v>124</v>
      </c>
      <c r="L307" s="47"/>
      <c r="M307" s="214" t="s">
        <v>19</v>
      </c>
      <c r="N307" s="215" t="s">
        <v>41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125</v>
      </c>
      <c r="AT307" s="218" t="s">
        <v>120</v>
      </c>
      <c r="AU307" s="218" t="s">
        <v>80</v>
      </c>
      <c r="AY307" s="20" t="s">
        <v>118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78</v>
      </c>
      <c r="BK307" s="219">
        <f>ROUND(I307*H307,2)</f>
        <v>0</v>
      </c>
      <c r="BL307" s="20" t="s">
        <v>125</v>
      </c>
      <c r="BM307" s="218" t="s">
        <v>397</v>
      </c>
    </row>
    <row r="308" s="2" customFormat="1">
      <c r="A308" s="41"/>
      <c r="B308" s="42"/>
      <c r="C308" s="43"/>
      <c r="D308" s="220" t="s">
        <v>127</v>
      </c>
      <c r="E308" s="43"/>
      <c r="F308" s="221" t="s">
        <v>398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127</v>
      </c>
      <c r="AU308" s="20" t="s">
        <v>80</v>
      </c>
    </row>
    <row r="309" s="13" customFormat="1">
      <c r="A309" s="13"/>
      <c r="B309" s="225"/>
      <c r="C309" s="226"/>
      <c r="D309" s="227" t="s">
        <v>129</v>
      </c>
      <c r="E309" s="228" t="s">
        <v>19</v>
      </c>
      <c r="F309" s="229" t="s">
        <v>399</v>
      </c>
      <c r="G309" s="226"/>
      <c r="H309" s="230">
        <v>10.624000000000001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129</v>
      </c>
      <c r="AU309" s="236" t="s">
        <v>80</v>
      </c>
      <c r="AV309" s="13" t="s">
        <v>80</v>
      </c>
      <c r="AW309" s="13" t="s">
        <v>32</v>
      </c>
      <c r="AX309" s="13" t="s">
        <v>70</v>
      </c>
      <c r="AY309" s="236" t="s">
        <v>118</v>
      </c>
    </row>
    <row r="310" s="13" customFormat="1">
      <c r="A310" s="13"/>
      <c r="B310" s="225"/>
      <c r="C310" s="226"/>
      <c r="D310" s="227" t="s">
        <v>129</v>
      </c>
      <c r="E310" s="228" t="s">
        <v>19</v>
      </c>
      <c r="F310" s="229" t="s">
        <v>400</v>
      </c>
      <c r="G310" s="226"/>
      <c r="H310" s="230">
        <v>0.754</v>
      </c>
      <c r="I310" s="231"/>
      <c r="J310" s="226"/>
      <c r="K310" s="226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129</v>
      </c>
      <c r="AU310" s="236" t="s">
        <v>80</v>
      </c>
      <c r="AV310" s="13" t="s">
        <v>80</v>
      </c>
      <c r="AW310" s="13" t="s">
        <v>32</v>
      </c>
      <c r="AX310" s="13" t="s">
        <v>70</v>
      </c>
      <c r="AY310" s="236" t="s">
        <v>118</v>
      </c>
    </row>
    <row r="311" s="14" customFormat="1">
      <c r="A311" s="14"/>
      <c r="B311" s="237"/>
      <c r="C311" s="238"/>
      <c r="D311" s="227" t="s">
        <v>129</v>
      </c>
      <c r="E311" s="239" t="s">
        <v>19</v>
      </c>
      <c r="F311" s="240" t="s">
        <v>131</v>
      </c>
      <c r="G311" s="238"/>
      <c r="H311" s="241">
        <v>11.378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129</v>
      </c>
      <c r="AU311" s="247" t="s">
        <v>80</v>
      </c>
      <c r="AV311" s="14" t="s">
        <v>125</v>
      </c>
      <c r="AW311" s="14" t="s">
        <v>32</v>
      </c>
      <c r="AX311" s="14" t="s">
        <v>78</v>
      </c>
      <c r="AY311" s="247" t="s">
        <v>118</v>
      </c>
    </row>
    <row r="312" s="2" customFormat="1" ht="21.75" customHeight="1">
      <c r="A312" s="41"/>
      <c r="B312" s="42"/>
      <c r="C312" s="207" t="s">
        <v>401</v>
      </c>
      <c r="D312" s="207" t="s">
        <v>120</v>
      </c>
      <c r="E312" s="208" t="s">
        <v>402</v>
      </c>
      <c r="F312" s="209" t="s">
        <v>403</v>
      </c>
      <c r="G312" s="210" t="s">
        <v>230</v>
      </c>
      <c r="H312" s="211">
        <v>11.378</v>
      </c>
      <c r="I312" s="212"/>
      <c r="J312" s="213">
        <f>ROUND(I312*H312,2)</f>
        <v>0</v>
      </c>
      <c r="K312" s="209" t="s">
        <v>124</v>
      </c>
      <c r="L312" s="47"/>
      <c r="M312" s="214" t="s">
        <v>19</v>
      </c>
      <c r="N312" s="215" t="s">
        <v>41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125</v>
      </c>
      <c r="AT312" s="218" t="s">
        <v>120</v>
      </c>
      <c r="AU312" s="218" t="s">
        <v>80</v>
      </c>
      <c r="AY312" s="20" t="s">
        <v>118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78</v>
      </c>
      <c r="BK312" s="219">
        <f>ROUND(I312*H312,2)</f>
        <v>0</v>
      </c>
      <c r="BL312" s="20" t="s">
        <v>125</v>
      </c>
      <c r="BM312" s="218" t="s">
        <v>404</v>
      </c>
    </row>
    <row r="313" s="2" customFormat="1">
      <c r="A313" s="41"/>
      <c r="B313" s="42"/>
      <c r="C313" s="43"/>
      <c r="D313" s="220" t="s">
        <v>127</v>
      </c>
      <c r="E313" s="43"/>
      <c r="F313" s="221" t="s">
        <v>405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127</v>
      </c>
      <c r="AU313" s="20" t="s">
        <v>80</v>
      </c>
    </row>
    <row r="314" s="2" customFormat="1" ht="24.15" customHeight="1">
      <c r="A314" s="41"/>
      <c r="B314" s="42"/>
      <c r="C314" s="207" t="s">
        <v>406</v>
      </c>
      <c r="D314" s="207" t="s">
        <v>120</v>
      </c>
      <c r="E314" s="208" t="s">
        <v>407</v>
      </c>
      <c r="F314" s="209" t="s">
        <v>408</v>
      </c>
      <c r="G314" s="210" t="s">
        <v>230</v>
      </c>
      <c r="H314" s="211">
        <v>102.402</v>
      </c>
      <c r="I314" s="212"/>
      <c r="J314" s="213">
        <f>ROUND(I314*H314,2)</f>
        <v>0</v>
      </c>
      <c r="K314" s="209" t="s">
        <v>124</v>
      </c>
      <c r="L314" s="47"/>
      <c r="M314" s="214" t="s">
        <v>19</v>
      </c>
      <c r="N314" s="215" t="s">
        <v>41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125</v>
      </c>
      <c r="AT314" s="218" t="s">
        <v>120</v>
      </c>
      <c r="AU314" s="218" t="s">
        <v>80</v>
      </c>
      <c r="AY314" s="20" t="s">
        <v>118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78</v>
      </c>
      <c r="BK314" s="219">
        <f>ROUND(I314*H314,2)</f>
        <v>0</v>
      </c>
      <c r="BL314" s="20" t="s">
        <v>125</v>
      </c>
      <c r="BM314" s="218" t="s">
        <v>409</v>
      </c>
    </row>
    <row r="315" s="2" customFormat="1">
      <c r="A315" s="41"/>
      <c r="B315" s="42"/>
      <c r="C315" s="43"/>
      <c r="D315" s="220" t="s">
        <v>127</v>
      </c>
      <c r="E315" s="43"/>
      <c r="F315" s="221" t="s">
        <v>410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127</v>
      </c>
      <c r="AU315" s="20" t="s">
        <v>80</v>
      </c>
    </row>
    <row r="316" s="13" customFormat="1">
      <c r="A316" s="13"/>
      <c r="B316" s="225"/>
      <c r="C316" s="226"/>
      <c r="D316" s="227" t="s">
        <v>129</v>
      </c>
      <c r="E316" s="226"/>
      <c r="F316" s="229" t="s">
        <v>411</v>
      </c>
      <c r="G316" s="226"/>
      <c r="H316" s="230">
        <v>102.402</v>
      </c>
      <c r="I316" s="231"/>
      <c r="J316" s="226"/>
      <c r="K316" s="226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129</v>
      </c>
      <c r="AU316" s="236" t="s">
        <v>80</v>
      </c>
      <c r="AV316" s="13" t="s">
        <v>80</v>
      </c>
      <c r="AW316" s="13" t="s">
        <v>4</v>
      </c>
      <c r="AX316" s="13" t="s">
        <v>78</v>
      </c>
      <c r="AY316" s="236" t="s">
        <v>118</v>
      </c>
    </row>
    <row r="317" s="2" customFormat="1" ht="24.15" customHeight="1">
      <c r="A317" s="41"/>
      <c r="B317" s="42"/>
      <c r="C317" s="207" t="s">
        <v>412</v>
      </c>
      <c r="D317" s="207" t="s">
        <v>120</v>
      </c>
      <c r="E317" s="208" t="s">
        <v>413</v>
      </c>
      <c r="F317" s="209" t="s">
        <v>414</v>
      </c>
      <c r="G317" s="210" t="s">
        <v>230</v>
      </c>
      <c r="H317" s="211">
        <v>0.0040000000000000001</v>
      </c>
      <c r="I317" s="212"/>
      <c r="J317" s="213">
        <f>ROUND(I317*H317,2)</f>
        <v>0</v>
      </c>
      <c r="K317" s="209" t="s">
        <v>124</v>
      </c>
      <c r="L317" s="47"/>
      <c r="M317" s="214" t="s">
        <v>19</v>
      </c>
      <c r="N317" s="215" t="s">
        <v>41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125</v>
      </c>
      <c r="AT317" s="218" t="s">
        <v>120</v>
      </c>
      <c r="AU317" s="218" t="s">
        <v>80</v>
      </c>
      <c r="AY317" s="20" t="s">
        <v>118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78</v>
      </c>
      <c r="BK317" s="219">
        <f>ROUND(I317*H317,2)</f>
        <v>0</v>
      </c>
      <c r="BL317" s="20" t="s">
        <v>125</v>
      </c>
      <c r="BM317" s="218" t="s">
        <v>415</v>
      </c>
    </row>
    <row r="318" s="2" customFormat="1">
      <c r="A318" s="41"/>
      <c r="B318" s="42"/>
      <c r="C318" s="43"/>
      <c r="D318" s="220" t="s">
        <v>127</v>
      </c>
      <c r="E318" s="43"/>
      <c r="F318" s="221" t="s">
        <v>416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127</v>
      </c>
      <c r="AU318" s="20" t="s">
        <v>80</v>
      </c>
    </row>
    <row r="319" s="2" customFormat="1" ht="24.15" customHeight="1">
      <c r="A319" s="41"/>
      <c r="B319" s="42"/>
      <c r="C319" s="207" t="s">
        <v>417</v>
      </c>
      <c r="D319" s="207" t="s">
        <v>120</v>
      </c>
      <c r="E319" s="208" t="s">
        <v>418</v>
      </c>
      <c r="F319" s="209" t="s">
        <v>419</v>
      </c>
      <c r="G319" s="210" t="s">
        <v>230</v>
      </c>
      <c r="H319" s="211">
        <v>0.754</v>
      </c>
      <c r="I319" s="212"/>
      <c r="J319" s="213">
        <f>ROUND(I319*H319,2)</f>
        <v>0</v>
      </c>
      <c r="K319" s="209" t="s">
        <v>124</v>
      </c>
      <c r="L319" s="47"/>
      <c r="M319" s="214" t="s">
        <v>19</v>
      </c>
      <c r="N319" s="215" t="s">
        <v>41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125</v>
      </c>
      <c r="AT319" s="218" t="s">
        <v>120</v>
      </c>
      <c r="AU319" s="218" t="s">
        <v>80</v>
      </c>
      <c r="AY319" s="20" t="s">
        <v>118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78</v>
      </c>
      <c r="BK319" s="219">
        <f>ROUND(I319*H319,2)</f>
        <v>0</v>
      </c>
      <c r="BL319" s="20" t="s">
        <v>125</v>
      </c>
      <c r="BM319" s="218" t="s">
        <v>420</v>
      </c>
    </row>
    <row r="320" s="2" customFormat="1">
      <c r="A320" s="41"/>
      <c r="B320" s="42"/>
      <c r="C320" s="43"/>
      <c r="D320" s="220" t="s">
        <v>127</v>
      </c>
      <c r="E320" s="43"/>
      <c r="F320" s="221" t="s">
        <v>421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127</v>
      </c>
      <c r="AU320" s="20" t="s">
        <v>80</v>
      </c>
    </row>
    <row r="321" s="12" customFormat="1" ht="22.8" customHeight="1">
      <c r="A321" s="12"/>
      <c r="B321" s="191"/>
      <c r="C321" s="192"/>
      <c r="D321" s="193" t="s">
        <v>69</v>
      </c>
      <c r="E321" s="205" t="s">
        <v>422</v>
      </c>
      <c r="F321" s="205" t="s">
        <v>423</v>
      </c>
      <c r="G321" s="192"/>
      <c r="H321" s="192"/>
      <c r="I321" s="195"/>
      <c r="J321" s="206">
        <f>BK321</f>
        <v>0</v>
      </c>
      <c r="K321" s="192"/>
      <c r="L321" s="197"/>
      <c r="M321" s="198"/>
      <c r="N321" s="199"/>
      <c r="O321" s="199"/>
      <c r="P321" s="200">
        <f>SUM(P322:P323)</f>
        <v>0</v>
      </c>
      <c r="Q321" s="199"/>
      <c r="R321" s="200">
        <f>SUM(R322:R323)</f>
        <v>0</v>
      </c>
      <c r="S321" s="199"/>
      <c r="T321" s="201">
        <f>SUM(T322:T323)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2" t="s">
        <v>78</v>
      </c>
      <c r="AT321" s="203" t="s">
        <v>69</v>
      </c>
      <c r="AU321" s="203" t="s">
        <v>78</v>
      </c>
      <c r="AY321" s="202" t="s">
        <v>118</v>
      </c>
      <c r="BK321" s="204">
        <f>SUM(BK322:BK323)</f>
        <v>0</v>
      </c>
    </row>
    <row r="322" s="2" customFormat="1" ht="24.15" customHeight="1">
      <c r="A322" s="41"/>
      <c r="B322" s="42"/>
      <c r="C322" s="207" t="s">
        <v>424</v>
      </c>
      <c r="D322" s="207" t="s">
        <v>120</v>
      </c>
      <c r="E322" s="208" t="s">
        <v>425</v>
      </c>
      <c r="F322" s="209" t="s">
        <v>426</v>
      </c>
      <c r="G322" s="210" t="s">
        <v>230</v>
      </c>
      <c r="H322" s="211">
        <v>1.5489999999999999</v>
      </c>
      <c r="I322" s="212"/>
      <c r="J322" s="213">
        <f>ROUND(I322*H322,2)</f>
        <v>0</v>
      </c>
      <c r="K322" s="209" t="s">
        <v>124</v>
      </c>
      <c r="L322" s="47"/>
      <c r="M322" s="214" t="s">
        <v>19</v>
      </c>
      <c r="N322" s="215" t="s">
        <v>41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125</v>
      </c>
      <c r="AT322" s="218" t="s">
        <v>120</v>
      </c>
      <c r="AU322" s="218" t="s">
        <v>80</v>
      </c>
      <c r="AY322" s="20" t="s">
        <v>118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78</v>
      </c>
      <c r="BK322" s="219">
        <f>ROUND(I322*H322,2)</f>
        <v>0</v>
      </c>
      <c r="BL322" s="20" t="s">
        <v>125</v>
      </c>
      <c r="BM322" s="218" t="s">
        <v>427</v>
      </c>
    </row>
    <row r="323" s="2" customFormat="1">
      <c r="A323" s="41"/>
      <c r="B323" s="42"/>
      <c r="C323" s="43"/>
      <c r="D323" s="220" t="s">
        <v>127</v>
      </c>
      <c r="E323" s="43"/>
      <c r="F323" s="221" t="s">
        <v>428</v>
      </c>
      <c r="G323" s="43"/>
      <c r="H323" s="43"/>
      <c r="I323" s="222"/>
      <c r="J323" s="43"/>
      <c r="K323" s="43"/>
      <c r="L323" s="47"/>
      <c r="M323" s="279"/>
      <c r="N323" s="280"/>
      <c r="O323" s="281"/>
      <c r="P323" s="281"/>
      <c r="Q323" s="281"/>
      <c r="R323" s="281"/>
      <c r="S323" s="281"/>
      <c r="T323" s="282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127</v>
      </c>
      <c r="AU323" s="20" t="s">
        <v>80</v>
      </c>
    </row>
    <row r="324" s="2" customFormat="1" ht="6.96" customHeight="1">
      <c r="A324" s="41"/>
      <c r="B324" s="62"/>
      <c r="C324" s="63"/>
      <c r="D324" s="63"/>
      <c r="E324" s="63"/>
      <c r="F324" s="63"/>
      <c r="G324" s="63"/>
      <c r="H324" s="63"/>
      <c r="I324" s="63"/>
      <c r="J324" s="63"/>
      <c r="K324" s="63"/>
      <c r="L324" s="47"/>
      <c r="M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</sheetData>
  <sheetProtection sheet="1" autoFilter="0" formatColumns="0" formatRows="0" objects="1" scenarios="1" spinCount="100000" saltValue="hLv0I+liIQNjOfNuctcWwyD6mE1+DjwQskHSilZIPCXgZ5M2X1z5mXbQvoPLd+a17f0t4JlypAK6zhywnHS+KQ==" hashValue="TPu44WPC8xL0ayJoXEq4NTW9U8L4bbvDKuiVFrn1UpyJ5TkglV5l0WBULktgZYKSa64c/Wt+zRlTj5id44RR+w==" algorithmName="SHA-512" password="CC35"/>
  <autoFilter ref="C87:K32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2/112151113"/>
    <hyperlink ref="F96" r:id="rId2" display="https://podminky.urs.cz/item/CS_URS_2025_02/112155221"/>
    <hyperlink ref="F98" r:id="rId3" display="https://podminky.urs.cz/item/CS_URS_2025_02/112201113"/>
    <hyperlink ref="F100" r:id="rId4" display="https://podminky.urs.cz/item/CS_URS_2025_02/113106021"/>
    <hyperlink ref="F104" r:id="rId5" display="https://podminky.urs.cz/item/CS_URS_2025_02/113107423"/>
    <hyperlink ref="F108" r:id="rId6" display="https://podminky.urs.cz/item/CS_URS_2025_02/113202111"/>
    <hyperlink ref="F112" r:id="rId7" display="https://podminky.urs.cz/item/CS_URS_2025_02/121151103"/>
    <hyperlink ref="F116" r:id="rId8" display="https://podminky.urs.cz/item/CS_URS_2025_02/121151203"/>
    <hyperlink ref="F120" r:id="rId9" display="https://podminky.urs.cz/item/CS_URS_2025_02/132254204"/>
    <hyperlink ref="F130" r:id="rId10" display="https://podminky.urs.cz/item/CS_URS_2025_02/151811131"/>
    <hyperlink ref="F134" r:id="rId11" display="https://podminky.urs.cz/item/CS_URS_2025_02/151811231"/>
    <hyperlink ref="F136" r:id="rId12" display="https://podminky.urs.cz/item/CS_URS_2025_02/162201422"/>
    <hyperlink ref="F138" r:id="rId13" display="https://podminky.urs.cz/item/CS_URS_2025_02/162301972"/>
    <hyperlink ref="F141" r:id="rId14" display="https://podminky.urs.cz/item/CS_URS_2025_02/162351104"/>
    <hyperlink ref="F152" r:id="rId15" display="https://podminky.urs.cz/item/CS_URS_2025_02/162751117"/>
    <hyperlink ref="F165" r:id="rId16" display="https://podminky.urs.cz/item/CS_URS_2025_02/167151101"/>
    <hyperlink ref="F171" r:id="rId17" display="https://podminky.urs.cz/item/CS_URS_2025_02/171201231"/>
    <hyperlink ref="F185" r:id="rId18" display="https://podminky.urs.cz/item/CS_URS_2025_02/171251201"/>
    <hyperlink ref="F191" r:id="rId19" display="https://podminky.urs.cz/item/CS_URS_2025_02/174151101"/>
    <hyperlink ref="F214" r:id="rId20" display="https://podminky.urs.cz/item/CS_URS_2025_02/174151101"/>
    <hyperlink ref="F219" r:id="rId21" display="https://podminky.urs.cz/item/CS_URS_2025_02/175151101"/>
    <hyperlink ref="F228" r:id="rId22" display="https://podminky.urs.cz/item/CS_URS_2025_02/181111111"/>
    <hyperlink ref="F233" r:id="rId23" display="https://podminky.urs.cz/item/CS_URS_2025_02/181351003"/>
    <hyperlink ref="F238" r:id="rId24" display="https://podminky.urs.cz/item/CS_URS_2025_02/181411141"/>
    <hyperlink ref="F245" r:id="rId25" display="https://podminky.urs.cz/item/CS_URS_2025_02/310321111"/>
    <hyperlink ref="F250" r:id="rId26" display="https://podminky.urs.cz/item/CS_URS_2025_02/451541111"/>
    <hyperlink ref="F257" r:id="rId27" display="https://podminky.urs.cz/item/CS_URS_2025_02/564861011"/>
    <hyperlink ref="F261" r:id="rId28" display="https://podminky.urs.cz/item/CS_URS_2025_02/596811220"/>
    <hyperlink ref="F266" r:id="rId29" display="https://podminky.urs.cz/item/CS_URS_2025_02/850391811"/>
    <hyperlink ref="F268" r:id="rId30" display="https://podminky.urs.cz/item/CS_URS_2025_02/850441819"/>
    <hyperlink ref="F270" r:id="rId31" display="https://podminky.urs.cz/item/CS_URS_2025_02/871211811"/>
    <hyperlink ref="F272" r:id="rId32" display="https://podminky.urs.cz/item/CS_URS_2025_02/871351819"/>
    <hyperlink ref="F275" r:id="rId33" display="https://podminky.urs.cz/item/CS_URS_2025_02/916231213"/>
    <hyperlink ref="F279" r:id="rId34" display="https://podminky.urs.cz/item/CS_URS_2025_02/949101112"/>
    <hyperlink ref="F281" r:id="rId35" display="https://podminky.urs.cz/item/CS_URS_2025_02/953334121"/>
    <hyperlink ref="F285" r:id="rId36" display="https://podminky.urs.cz/item/CS_URS_2025_02/971052461"/>
    <hyperlink ref="F289" r:id="rId37" display="https://podminky.urs.cz/item/CS_URS_2025_02/977151114"/>
    <hyperlink ref="F293" r:id="rId38" display="https://podminky.urs.cz/item/CS_URS_2025_02/977151911"/>
    <hyperlink ref="F295" r:id="rId39" display="https://podminky.urs.cz/item/CS_URS_2025_02/979021113"/>
    <hyperlink ref="F299" r:id="rId40" display="https://podminky.urs.cz/item/CS_URS_2025_02/979051121"/>
    <hyperlink ref="F308" r:id="rId41" display="https://podminky.urs.cz/item/CS_URS_2025_02/997013111"/>
    <hyperlink ref="F313" r:id="rId42" display="https://podminky.urs.cz/item/CS_URS_2025_02/997013501"/>
    <hyperlink ref="F315" r:id="rId43" display="https://podminky.urs.cz/item/CS_URS_2025_02/997013509"/>
    <hyperlink ref="F318" r:id="rId44" display="https://podminky.urs.cz/item/CS_URS_2025_02/997013813"/>
    <hyperlink ref="F320" r:id="rId45" display="https://podminky.urs.cz/item/CS_URS_2025_02/997013862"/>
    <hyperlink ref="F323" r:id="rId46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KNĚŽPOLE, PRAMENIŠTĚ – OPRAVA ČÁSTI ŘADU V-1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ROUND((SUM(BE84:BE189)),  2)</f>
        <v>0</v>
      </c>
      <c r="G33" s="41"/>
      <c r="H33" s="41"/>
      <c r="I33" s="151">
        <v>0.20999999999999999</v>
      </c>
      <c r="J33" s="150">
        <f>ROUND(((SUM(BE84:BE189))*I33),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ROUND((SUM(BF84:BF189)),  2)</f>
        <v>0</v>
      </c>
      <c r="G34" s="41"/>
      <c r="H34" s="41"/>
      <c r="I34" s="151">
        <v>0.12</v>
      </c>
      <c r="J34" s="150">
        <f>ROUND(((SUM(BF84:BF189))*I34),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ROUND((SUM(BG84:BG189)),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ROUND((SUM(BH84:BH189)),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ROUND((SUM(BI84:BI189)),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KNĚŽPOLE, PRAMENIŠTĚ – OPRAVA ČÁSTI ŘADU V-1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Výpis materiálu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Kněžpole u Uherského Hradiště</v>
      </c>
      <c r="G52" s="43"/>
      <c r="H52" s="43"/>
      <c r="I52" s="35" t="s">
        <v>23</v>
      </c>
      <c r="J52" s="75" t="str">
        <f>IF(J12="","",J12)</f>
        <v>24. 10. 2025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430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431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432</v>
      </c>
      <c r="E62" s="177"/>
      <c r="F62" s="177"/>
      <c r="G62" s="177"/>
      <c r="H62" s="177"/>
      <c r="I62" s="177"/>
      <c r="J62" s="178">
        <f>J155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433</v>
      </c>
      <c r="E63" s="177"/>
      <c r="F63" s="177"/>
      <c r="G63" s="177"/>
      <c r="H63" s="177"/>
      <c r="I63" s="177"/>
      <c r="J63" s="178">
        <f>J162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</v>
      </c>
      <c r="E64" s="177"/>
      <c r="F64" s="177"/>
      <c r="G64" s="177"/>
      <c r="H64" s="177"/>
      <c r="I64" s="177"/>
      <c r="J64" s="178">
        <f>J187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103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KNĚŽPOLE, PRAMENIŠTĚ – OPRAVA ČÁSTI ŘADU V-1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88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002 - Výpis materiálu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k.ú. Kněžpole u Uherského Hradiště</v>
      </c>
      <c r="G78" s="43"/>
      <c r="H78" s="43"/>
      <c r="I78" s="35" t="s">
        <v>23</v>
      </c>
      <c r="J78" s="75" t="str">
        <f>IF(J12="","",J12)</f>
        <v>24. 10. 2025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31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33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104</v>
      </c>
      <c r="D83" s="183" t="s">
        <v>55</v>
      </c>
      <c r="E83" s="183" t="s">
        <v>51</v>
      </c>
      <c r="F83" s="183" t="s">
        <v>52</v>
      </c>
      <c r="G83" s="183" t="s">
        <v>105</v>
      </c>
      <c r="H83" s="183" t="s">
        <v>106</v>
      </c>
      <c r="I83" s="183" t="s">
        <v>107</v>
      </c>
      <c r="J83" s="183" t="s">
        <v>92</v>
      </c>
      <c r="K83" s="184" t="s">
        <v>108</v>
      </c>
      <c r="L83" s="185"/>
      <c r="M83" s="95" t="s">
        <v>19</v>
      </c>
      <c r="N83" s="96" t="s">
        <v>40</v>
      </c>
      <c r="O83" s="96" t="s">
        <v>109</v>
      </c>
      <c r="P83" s="96" t="s">
        <v>110</v>
      </c>
      <c r="Q83" s="96" t="s">
        <v>111</v>
      </c>
      <c r="R83" s="96" t="s">
        <v>112</v>
      </c>
      <c r="S83" s="96" t="s">
        <v>113</v>
      </c>
      <c r="T83" s="97" t="s">
        <v>114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115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5.4266174119999997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69</v>
      </c>
      <c r="AU84" s="20" t="s">
        <v>93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69</v>
      </c>
      <c r="E85" s="194" t="s">
        <v>116</v>
      </c>
      <c r="F85" s="194" t="s">
        <v>434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P86+P155+P162+P187</f>
        <v>0</v>
      </c>
      <c r="Q85" s="199"/>
      <c r="R85" s="200">
        <f>R86+R155+R162+R187</f>
        <v>5.4266174119999997</v>
      </c>
      <c r="S85" s="199"/>
      <c r="T85" s="201">
        <f>T86+T155+T162+T187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78</v>
      </c>
      <c r="AT85" s="203" t="s">
        <v>69</v>
      </c>
      <c r="AU85" s="203" t="s">
        <v>70</v>
      </c>
      <c r="AY85" s="202" t="s">
        <v>118</v>
      </c>
      <c r="BK85" s="204">
        <f>BK86+BK155+BK162+BK187</f>
        <v>0</v>
      </c>
    </row>
    <row r="86" s="12" customFormat="1" ht="22.8" customHeight="1">
      <c r="A86" s="12"/>
      <c r="B86" s="191"/>
      <c r="C86" s="192"/>
      <c r="D86" s="193" t="s">
        <v>69</v>
      </c>
      <c r="E86" s="205" t="s">
        <v>166</v>
      </c>
      <c r="F86" s="205" t="s">
        <v>435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SUM(P87:P154)</f>
        <v>0</v>
      </c>
      <c r="Q86" s="199"/>
      <c r="R86" s="200">
        <f>SUM(R87:R154)</f>
        <v>5.2792074119999999</v>
      </c>
      <c r="S86" s="199"/>
      <c r="T86" s="201">
        <f>SUM(T87:T154)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78</v>
      </c>
      <c r="AT86" s="203" t="s">
        <v>69</v>
      </c>
      <c r="AU86" s="203" t="s">
        <v>78</v>
      </c>
      <c r="AY86" s="202" t="s">
        <v>118</v>
      </c>
      <c r="BK86" s="204">
        <f>SUM(BK87:BK154)</f>
        <v>0</v>
      </c>
    </row>
    <row r="87" s="2" customFormat="1" ht="24.15" customHeight="1">
      <c r="A87" s="41"/>
      <c r="B87" s="42"/>
      <c r="C87" s="207" t="s">
        <v>78</v>
      </c>
      <c r="D87" s="207" t="s">
        <v>120</v>
      </c>
      <c r="E87" s="208" t="s">
        <v>436</v>
      </c>
      <c r="F87" s="209" t="s">
        <v>437</v>
      </c>
      <c r="G87" s="210" t="s">
        <v>156</v>
      </c>
      <c r="H87" s="211">
        <v>60</v>
      </c>
      <c r="I87" s="212"/>
      <c r="J87" s="213">
        <f>ROUND(I87*H87,2)</f>
        <v>0</v>
      </c>
      <c r="K87" s="209" t="s">
        <v>124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0.00017000000000000001</v>
      </c>
      <c r="R87" s="216">
        <f>Q87*H87</f>
        <v>0.010200000000000001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125</v>
      </c>
      <c r="AT87" s="218" t="s">
        <v>120</v>
      </c>
      <c r="AU87" s="218" t="s">
        <v>80</v>
      </c>
      <c r="AY87" s="20" t="s">
        <v>118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125</v>
      </c>
      <c r="BM87" s="218" t="s">
        <v>438</v>
      </c>
    </row>
    <row r="88" s="2" customFormat="1">
      <c r="A88" s="41"/>
      <c r="B88" s="42"/>
      <c r="C88" s="43"/>
      <c r="D88" s="220" t="s">
        <v>127</v>
      </c>
      <c r="E88" s="43"/>
      <c r="F88" s="221" t="s">
        <v>439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127</v>
      </c>
      <c r="AU88" s="20" t="s">
        <v>80</v>
      </c>
    </row>
    <row r="89" s="13" customFormat="1">
      <c r="A89" s="13"/>
      <c r="B89" s="225"/>
      <c r="C89" s="226"/>
      <c r="D89" s="227" t="s">
        <v>129</v>
      </c>
      <c r="E89" s="228" t="s">
        <v>19</v>
      </c>
      <c r="F89" s="229" t="s">
        <v>440</v>
      </c>
      <c r="G89" s="226"/>
      <c r="H89" s="230">
        <v>60</v>
      </c>
      <c r="I89" s="231"/>
      <c r="J89" s="226"/>
      <c r="K89" s="226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129</v>
      </c>
      <c r="AU89" s="236" t="s">
        <v>80</v>
      </c>
      <c r="AV89" s="13" t="s">
        <v>80</v>
      </c>
      <c r="AW89" s="13" t="s">
        <v>32</v>
      </c>
      <c r="AX89" s="13" t="s">
        <v>70</v>
      </c>
      <c r="AY89" s="236" t="s">
        <v>118</v>
      </c>
    </row>
    <row r="90" s="14" customFormat="1">
      <c r="A90" s="14"/>
      <c r="B90" s="237"/>
      <c r="C90" s="238"/>
      <c r="D90" s="227" t="s">
        <v>129</v>
      </c>
      <c r="E90" s="239" t="s">
        <v>19</v>
      </c>
      <c r="F90" s="240" t="s">
        <v>131</v>
      </c>
      <c r="G90" s="238"/>
      <c r="H90" s="241">
        <v>60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129</v>
      </c>
      <c r="AU90" s="247" t="s">
        <v>80</v>
      </c>
      <c r="AV90" s="14" t="s">
        <v>125</v>
      </c>
      <c r="AW90" s="14" t="s">
        <v>32</v>
      </c>
      <c r="AX90" s="14" t="s">
        <v>78</v>
      </c>
      <c r="AY90" s="247" t="s">
        <v>118</v>
      </c>
    </row>
    <row r="91" s="2" customFormat="1" ht="24.15" customHeight="1">
      <c r="A91" s="41"/>
      <c r="B91" s="42"/>
      <c r="C91" s="269" t="s">
        <v>80</v>
      </c>
      <c r="D91" s="269" t="s">
        <v>267</v>
      </c>
      <c r="E91" s="270" t="s">
        <v>441</v>
      </c>
      <c r="F91" s="271" t="s">
        <v>442</v>
      </c>
      <c r="G91" s="272" t="s">
        <v>156</v>
      </c>
      <c r="H91" s="273">
        <v>63</v>
      </c>
      <c r="I91" s="274"/>
      <c r="J91" s="275">
        <f>ROUND(I91*H91,2)</f>
        <v>0</v>
      </c>
      <c r="K91" s="271" t="s">
        <v>19</v>
      </c>
      <c r="L91" s="276"/>
      <c r="M91" s="277" t="s">
        <v>19</v>
      </c>
      <c r="N91" s="278" t="s">
        <v>41</v>
      </c>
      <c r="O91" s="87"/>
      <c r="P91" s="216">
        <f>O91*H91</f>
        <v>0</v>
      </c>
      <c r="Q91" s="216">
        <v>0.065000000000000002</v>
      </c>
      <c r="R91" s="216">
        <f>Q91*H91</f>
        <v>4.0949999999999998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166</v>
      </c>
      <c r="AT91" s="218" t="s">
        <v>267</v>
      </c>
      <c r="AU91" s="218" t="s">
        <v>80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443</v>
      </c>
    </row>
    <row r="92" s="2" customFormat="1">
      <c r="A92" s="41"/>
      <c r="B92" s="42"/>
      <c r="C92" s="43"/>
      <c r="D92" s="227" t="s">
        <v>444</v>
      </c>
      <c r="E92" s="43"/>
      <c r="F92" s="283" t="s">
        <v>445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444</v>
      </c>
      <c r="AU92" s="20" t="s">
        <v>80</v>
      </c>
    </row>
    <row r="93" s="13" customFormat="1">
      <c r="A93" s="13"/>
      <c r="B93" s="225"/>
      <c r="C93" s="226"/>
      <c r="D93" s="227" t="s">
        <v>129</v>
      </c>
      <c r="E93" s="228" t="s">
        <v>19</v>
      </c>
      <c r="F93" s="229" t="s">
        <v>440</v>
      </c>
      <c r="G93" s="226"/>
      <c r="H93" s="230">
        <v>60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129</v>
      </c>
      <c r="AU93" s="236" t="s">
        <v>80</v>
      </c>
      <c r="AV93" s="13" t="s">
        <v>80</v>
      </c>
      <c r="AW93" s="13" t="s">
        <v>32</v>
      </c>
      <c r="AX93" s="13" t="s">
        <v>70</v>
      </c>
      <c r="AY93" s="236" t="s">
        <v>118</v>
      </c>
    </row>
    <row r="94" s="14" customFormat="1">
      <c r="A94" s="14"/>
      <c r="B94" s="237"/>
      <c r="C94" s="238"/>
      <c r="D94" s="227" t="s">
        <v>129</v>
      </c>
      <c r="E94" s="239" t="s">
        <v>19</v>
      </c>
      <c r="F94" s="240" t="s">
        <v>131</v>
      </c>
      <c r="G94" s="238"/>
      <c r="H94" s="241">
        <v>60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129</v>
      </c>
      <c r="AU94" s="247" t="s">
        <v>80</v>
      </c>
      <c r="AV94" s="14" t="s">
        <v>125</v>
      </c>
      <c r="AW94" s="14" t="s">
        <v>32</v>
      </c>
      <c r="AX94" s="14" t="s">
        <v>78</v>
      </c>
      <c r="AY94" s="247" t="s">
        <v>118</v>
      </c>
    </row>
    <row r="95" s="13" customFormat="1">
      <c r="A95" s="13"/>
      <c r="B95" s="225"/>
      <c r="C95" s="226"/>
      <c r="D95" s="227" t="s">
        <v>129</v>
      </c>
      <c r="E95" s="226"/>
      <c r="F95" s="229" t="s">
        <v>446</v>
      </c>
      <c r="G95" s="226"/>
      <c r="H95" s="230">
        <v>63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129</v>
      </c>
      <c r="AU95" s="236" t="s">
        <v>80</v>
      </c>
      <c r="AV95" s="13" t="s">
        <v>80</v>
      </c>
      <c r="AW95" s="13" t="s">
        <v>4</v>
      </c>
      <c r="AX95" s="13" t="s">
        <v>78</v>
      </c>
      <c r="AY95" s="236" t="s">
        <v>118</v>
      </c>
    </row>
    <row r="96" s="2" customFormat="1" ht="16.5" customHeight="1">
      <c r="A96" s="41"/>
      <c r="B96" s="42"/>
      <c r="C96" s="269" t="s">
        <v>136</v>
      </c>
      <c r="D96" s="269" t="s">
        <v>267</v>
      </c>
      <c r="E96" s="270" t="s">
        <v>447</v>
      </c>
      <c r="F96" s="271" t="s">
        <v>448</v>
      </c>
      <c r="G96" s="272" t="s">
        <v>123</v>
      </c>
      <c r="H96" s="273">
        <v>12</v>
      </c>
      <c r="I96" s="274"/>
      <c r="J96" s="275">
        <f>ROUND(I96*H96,2)</f>
        <v>0</v>
      </c>
      <c r="K96" s="271" t="s">
        <v>19</v>
      </c>
      <c r="L96" s="276"/>
      <c r="M96" s="277" t="s">
        <v>19</v>
      </c>
      <c r="N96" s="278" t="s">
        <v>41</v>
      </c>
      <c r="O96" s="87"/>
      <c r="P96" s="216">
        <f>O96*H96</f>
        <v>0</v>
      </c>
      <c r="Q96" s="216">
        <v>0.001</v>
      </c>
      <c r="R96" s="216">
        <f>Q96*H96</f>
        <v>0.012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166</v>
      </c>
      <c r="AT96" s="218" t="s">
        <v>267</v>
      </c>
      <c r="AU96" s="218" t="s">
        <v>80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449</v>
      </c>
    </row>
    <row r="97" s="13" customFormat="1">
      <c r="A97" s="13"/>
      <c r="B97" s="225"/>
      <c r="C97" s="226"/>
      <c r="D97" s="227" t="s">
        <v>129</v>
      </c>
      <c r="E97" s="228" t="s">
        <v>19</v>
      </c>
      <c r="F97" s="229" t="s">
        <v>450</v>
      </c>
      <c r="G97" s="226"/>
      <c r="H97" s="230">
        <v>12</v>
      </c>
      <c r="I97" s="231"/>
      <c r="J97" s="226"/>
      <c r="K97" s="226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129</v>
      </c>
      <c r="AU97" s="236" t="s">
        <v>80</v>
      </c>
      <c r="AV97" s="13" t="s">
        <v>80</v>
      </c>
      <c r="AW97" s="13" t="s">
        <v>32</v>
      </c>
      <c r="AX97" s="13" t="s">
        <v>70</v>
      </c>
      <c r="AY97" s="236" t="s">
        <v>118</v>
      </c>
    </row>
    <row r="98" s="14" customFormat="1">
      <c r="A98" s="14"/>
      <c r="B98" s="237"/>
      <c r="C98" s="238"/>
      <c r="D98" s="227" t="s">
        <v>129</v>
      </c>
      <c r="E98" s="239" t="s">
        <v>19</v>
      </c>
      <c r="F98" s="240" t="s">
        <v>131</v>
      </c>
      <c r="G98" s="238"/>
      <c r="H98" s="241">
        <v>12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129</v>
      </c>
      <c r="AU98" s="247" t="s">
        <v>80</v>
      </c>
      <c r="AV98" s="14" t="s">
        <v>125</v>
      </c>
      <c r="AW98" s="14" t="s">
        <v>32</v>
      </c>
      <c r="AX98" s="14" t="s">
        <v>78</v>
      </c>
      <c r="AY98" s="247" t="s">
        <v>118</v>
      </c>
    </row>
    <row r="99" s="2" customFormat="1" ht="24.15" customHeight="1">
      <c r="A99" s="41"/>
      <c r="B99" s="42"/>
      <c r="C99" s="207" t="s">
        <v>125</v>
      </c>
      <c r="D99" s="207" t="s">
        <v>120</v>
      </c>
      <c r="E99" s="208" t="s">
        <v>451</v>
      </c>
      <c r="F99" s="209" t="s">
        <v>452</v>
      </c>
      <c r="G99" s="210" t="s">
        <v>123</v>
      </c>
      <c r="H99" s="211">
        <v>1</v>
      </c>
      <c r="I99" s="212"/>
      <c r="J99" s="213">
        <f>ROUND(I99*H99,2)</f>
        <v>0</v>
      </c>
      <c r="K99" s="209" t="s">
        <v>124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125</v>
      </c>
      <c r="AT99" s="218" t="s">
        <v>120</v>
      </c>
      <c r="AU99" s="218" t="s">
        <v>80</v>
      </c>
      <c r="AY99" s="20" t="s">
        <v>118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125</v>
      </c>
      <c r="BM99" s="218" t="s">
        <v>453</v>
      </c>
    </row>
    <row r="100" s="2" customFormat="1">
      <c r="A100" s="41"/>
      <c r="B100" s="42"/>
      <c r="C100" s="43"/>
      <c r="D100" s="220" t="s">
        <v>127</v>
      </c>
      <c r="E100" s="43"/>
      <c r="F100" s="221" t="s">
        <v>454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127</v>
      </c>
      <c r="AU100" s="20" t="s">
        <v>80</v>
      </c>
    </row>
    <row r="101" s="2" customFormat="1" ht="16.5" customHeight="1">
      <c r="A101" s="41"/>
      <c r="B101" s="42"/>
      <c r="C101" s="269" t="s">
        <v>147</v>
      </c>
      <c r="D101" s="269" t="s">
        <v>267</v>
      </c>
      <c r="E101" s="270" t="s">
        <v>455</v>
      </c>
      <c r="F101" s="271" t="s">
        <v>456</v>
      </c>
      <c r="G101" s="272" t="s">
        <v>123</v>
      </c>
      <c r="H101" s="273">
        <v>1</v>
      </c>
      <c r="I101" s="274"/>
      <c r="J101" s="275">
        <f>ROUND(I101*H101,2)</f>
        <v>0</v>
      </c>
      <c r="K101" s="271" t="s">
        <v>124</v>
      </c>
      <c r="L101" s="276"/>
      <c r="M101" s="277" t="s">
        <v>19</v>
      </c>
      <c r="N101" s="278" t="s">
        <v>41</v>
      </c>
      <c r="O101" s="87"/>
      <c r="P101" s="216">
        <f>O101*H101</f>
        <v>0</v>
      </c>
      <c r="Q101" s="216">
        <v>0.049099999999999998</v>
      </c>
      <c r="R101" s="216">
        <f>Q101*H101</f>
        <v>0.049099999999999998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166</v>
      </c>
      <c r="AT101" s="218" t="s">
        <v>267</v>
      </c>
      <c r="AU101" s="218" t="s">
        <v>80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457</v>
      </c>
    </row>
    <row r="102" s="2" customFormat="1">
      <c r="A102" s="41"/>
      <c r="B102" s="42"/>
      <c r="C102" s="43"/>
      <c r="D102" s="227" t="s">
        <v>444</v>
      </c>
      <c r="E102" s="43"/>
      <c r="F102" s="283" t="s">
        <v>458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444</v>
      </c>
      <c r="AU102" s="20" t="s">
        <v>80</v>
      </c>
    </row>
    <row r="103" s="13" customFormat="1">
      <c r="A103" s="13"/>
      <c r="B103" s="225"/>
      <c r="C103" s="226"/>
      <c r="D103" s="227" t="s">
        <v>129</v>
      </c>
      <c r="E103" s="228" t="s">
        <v>19</v>
      </c>
      <c r="F103" s="229" t="s">
        <v>459</v>
      </c>
      <c r="G103" s="226"/>
      <c r="H103" s="230">
        <v>1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129</v>
      </c>
      <c r="AU103" s="236" t="s">
        <v>80</v>
      </c>
      <c r="AV103" s="13" t="s">
        <v>80</v>
      </c>
      <c r="AW103" s="13" t="s">
        <v>32</v>
      </c>
      <c r="AX103" s="13" t="s">
        <v>70</v>
      </c>
      <c r="AY103" s="236" t="s">
        <v>118</v>
      </c>
    </row>
    <row r="104" s="14" customFormat="1">
      <c r="A104" s="14"/>
      <c r="B104" s="237"/>
      <c r="C104" s="238"/>
      <c r="D104" s="227" t="s">
        <v>129</v>
      </c>
      <c r="E104" s="239" t="s">
        <v>19</v>
      </c>
      <c r="F104" s="240" t="s">
        <v>131</v>
      </c>
      <c r="G104" s="238"/>
      <c r="H104" s="241">
        <v>1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129</v>
      </c>
      <c r="AU104" s="247" t="s">
        <v>80</v>
      </c>
      <c r="AV104" s="14" t="s">
        <v>125</v>
      </c>
      <c r="AW104" s="14" t="s">
        <v>32</v>
      </c>
      <c r="AX104" s="14" t="s">
        <v>78</v>
      </c>
      <c r="AY104" s="247" t="s">
        <v>118</v>
      </c>
    </row>
    <row r="105" s="2" customFormat="1" ht="24.15" customHeight="1">
      <c r="A105" s="41"/>
      <c r="B105" s="42"/>
      <c r="C105" s="207" t="s">
        <v>153</v>
      </c>
      <c r="D105" s="207" t="s">
        <v>120</v>
      </c>
      <c r="E105" s="208" t="s">
        <v>460</v>
      </c>
      <c r="F105" s="209" t="s">
        <v>461</v>
      </c>
      <c r="G105" s="210" t="s">
        <v>123</v>
      </c>
      <c r="H105" s="211">
        <v>3</v>
      </c>
      <c r="I105" s="212"/>
      <c r="J105" s="213">
        <f>ROUND(I105*H105,2)</f>
        <v>0</v>
      </c>
      <c r="K105" s="209" t="s">
        <v>124</v>
      </c>
      <c r="L105" s="47"/>
      <c r="M105" s="214" t="s">
        <v>19</v>
      </c>
      <c r="N105" s="215" t="s">
        <v>41</v>
      </c>
      <c r="O105" s="87"/>
      <c r="P105" s="216">
        <f>O105*H105</f>
        <v>0</v>
      </c>
      <c r="Q105" s="216">
        <v>0.0054200000000000003</v>
      </c>
      <c r="R105" s="216">
        <f>Q105*H105</f>
        <v>0.01626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125</v>
      </c>
      <c r="AT105" s="218" t="s">
        <v>120</v>
      </c>
      <c r="AU105" s="218" t="s">
        <v>80</v>
      </c>
      <c r="AY105" s="20" t="s">
        <v>118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125</v>
      </c>
      <c r="BM105" s="218" t="s">
        <v>462</v>
      </c>
    </row>
    <row r="106" s="2" customFormat="1">
      <c r="A106" s="41"/>
      <c r="B106" s="42"/>
      <c r="C106" s="43"/>
      <c r="D106" s="220" t="s">
        <v>127</v>
      </c>
      <c r="E106" s="43"/>
      <c r="F106" s="221" t="s">
        <v>463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127</v>
      </c>
      <c r="AU106" s="20" t="s">
        <v>80</v>
      </c>
    </row>
    <row r="107" s="2" customFormat="1" ht="16.5" customHeight="1">
      <c r="A107" s="41"/>
      <c r="B107" s="42"/>
      <c r="C107" s="269" t="s">
        <v>160</v>
      </c>
      <c r="D107" s="269" t="s">
        <v>267</v>
      </c>
      <c r="E107" s="270" t="s">
        <v>464</v>
      </c>
      <c r="F107" s="271" t="s">
        <v>465</v>
      </c>
      <c r="G107" s="272" t="s">
        <v>123</v>
      </c>
      <c r="H107" s="273">
        <v>2</v>
      </c>
      <c r="I107" s="274"/>
      <c r="J107" s="275">
        <f>ROUND(I107*H107,2)</f>
        <v>0</v>
      </c>
      <c r="K107" s="271" t="s">
        <v>124</v>
      </c>
      <c r="L107" s="276"/>
      <c r="M107" s="277" t="s">
        <v>19</v>
      </c>
      <c r="N107" s="278" t="s">
        <v>41</v>
      </c>
      <c r="O107" s="87"/>
      <c r="P107" s="216">
        <f>O107*H107</f>
        <v>0</v>
      </c>
      <c r="Q107" s="216">
        <v>0.042000000000000003</v>
      </c>
      <c r="R107" s="216">
        <f>Q107*H107</f>
        <v>0.084000000000000005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166</v>
      </c>
      <c r="AT107" s="218" t="s">
        <v>267</v>
      </c>
      <c r="AU107" s="218" t="s">
        <v>80</v>
      </c>
      <c r="AY107" s="20" t="s">
        <v>118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125</v>
      </c>
      <c r="BM107" s="218" t="s">
        <v>466</v>
      </c>
    </row>
    <row r="108" s="2" customFormat="1">
      <c r="A108" s="41"/>
      <c r="B108" s="42"/>
      <c r="C108" s="43"/>
      <c r="D108" s="227" t="s">
        <v>444</v>
      </c>
      <c r="E108" s="43"/>
      <c r="F108" s="283" t="s">
        <v>467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444</v>
      </c>
      <c r="AU108" s="20" t="s">
        <v>80</v>
      </c>
    </row>
    <row r="109" s="13" customFormat="1">
      <c r="A109" s="13"/>
      <c r="B109" s="225"/>
      <c r="C109" s="226"/>
      <c r="D109" s="227" t="s">
        <v>129</v>
      </c>
      <c r="E109" s="228" t="s">
        <v>19</v>
      </c>
      <c r="F109" s="229" t="s">
        <v>468</v>
      </c>
      <c r="G109" s="226"/>
      <c r="H109" s="230">
        <v>2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129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118</v>
      </c>
    </row>
    <row r="110" s="14" customFormat="1">
      <c r="A110" s="14"/>
      <c r="B110" s="237"/>
      <c r="C110" s="238"/>
      <c r="D110" s="227" t="s">
        <v>129</v>
      </c>
      <c r="E110" s="239" t="s">
        <v>19</v>
      </c>
      <c r="F110" s="240" t="s">
        <v>131</v>
      </c>
      <c r="G110" s="238"/>
      <c r="H110" s="241">
        <v>2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129</v>
      </c>
      <c r="AU110" s="247" t="s">
        <v>80</v>
      </c>
      <c r="AV110" s="14" t="s">
        <v>125</v>
      </c>
      <c r="AW110" s="14" t="s">
        <v>32</v>
      </c>
      <c r="AX110" s="14" t="s">
        <v>78</v>
      </c>
      <c r="AY110" s="247" t="s">
        <v>118</v>
      </c>
    </row>
    <row r="111" s="2" customFormat="1" ht="16.5" customHeight="1">
      <c r="A111" s="41"/>
      <c r="B111" s="42"/>
      <c r="C111" s="269" t="s">
        <v>166</v>
      </c>
      <c r="D111" s="269" t="s">
        <v>267</v>
      </c>
      <c r="E111" s="270" t="s">
        <v>469</v>
      </c>
      <c r="F111" s="271" t="s">
        <v>470</v>
      </c>
      <c r="G111" s="272" t="s">
        <v>123</v>
      </c>
      <c r="H111" s="273">
        <v>1</v>
      </c>
      <c r="I111" s="274"/>
      <c r="J111" s="275">
        <f>ROUND(I111*H111,2)</f>
        <v>0</v>
      </c>
      <c r="K111" s="271" t="s">
        <v>124</v>
      </c>
      <c r="L111" s="276"/>
      <c r="M111" s="277" t="s">
        <v>19</v>
      </c>
      <c r="N111" s="278" t="s">
        <v>41</v>
      </c>
      <c r="O111" s="87"/>
      <c r="P111" s="216">
        <f>O111*H111</f>
        <v>0</v>
      </c>
      <c r="Q111" s="216">
        <v>0.035200000000000002</v>
      </c>
      <c r="R111" s="216">
        <f>Q111*H111</f>
        <v>0.035200000000000002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166</v>
      </c>
      <c r="AT111" s="218" t="s">
        <v>267</v>
      </c>
      <c r="AU111" s="218" t="s">
        <v>80</v>
      </c>
      <c r="AY111" s="20" t="s">
        <v>118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125</v>
      </c>
      <c r="BM111" s="218" t="s">
        <v>471</v>
      </c>
    </row>
    <row r="112" s="13" customFormat="1">
      <c r="A112" s="13"/>
      <c r="B112" s="225"/>
      <c r="C112" s="226"/>
      <c r="D112" s="227" t="s">
        <v>129</v>
      </c>
      <c r="E112" s="228" t="s">
        <v>19</v>
      </c>
      <c r="F112" s="229" t="s">
        <v>472</v>
      </c>
      <c r="G112" s="226"/>
      <c r="H112" s="230">
        <v>1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129</v>
      </c>
      <c r="AU112" s="236" t="s">
        <v>80</v>
      </c>
      <c r="AV112" s="13" t="s">
        <v>80</v>
      </c>
      <c r="AW112" s="13" t="s">
        <v>32</v>
      </c>
      <c r="AX112" s="13" t="s">
        <v>70</v>
      </c>
      <c r="AY112" s="236" t="s">
        <v>118</v>
      </c>
    </row>
    <row r="113" s="14" customFormat="1">
      <c r="A113" s="14"/>
      <c r="B113" s="237"/>
      <c r="C113" s="238"/>
      <c r="D113" s="227" t="s">
        <v>129</v>
      </c>
      <c r="E113" s="239" t="s">
        <v>19</v>
      </c>
      <c r="F113" s="240" t="s">
        <v>131</v>
      </c>
      <c r="G113" s="238"/>
      <c r="H113" s="241">
        <v>1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129</v>
      </c>
      <c r="AU113" s="247" t="s">
        <v>80</v>
      </c>
      <c r="AV113" s="14" t="s">
        <v>125</v>
      </c>
      <c r="AW113" s="14" t="s">
        <v>32</v>
      </c>
      <c r="AX113" s="14" t="s">
        <v>78</v>
      </c>
      <c r="AY113" s="247" t="s">
        <v>118</v>
      </c>
    </row>
    <row r="114" s="2" customFormat="1" ht="24.15" customHeight="1">
      <c r="A114" s="41"/>
      <c r="B114" s="42"/>
      <c r="C114" s="207" t="s">
        <v>172</v>
      </c>
      <c r="D114" s="207" t="s">
        <v>120</v>
      </c>
      <c r="E114" s="208" t="s">
        <v>473</v>
      </c>
      <c r="F114" s="209" t="s">
        <v>474</v>
      </c>
      <c r="G114" s="210" t="s">
        <v>156</v>
      </c>
      <c r="H114" s="211">
        <v>60</v>
      </c>
      <c r="I114" s="212"/>
      <c r="J114" s="213">
        <f>ROUND(I114*H114,2)</f>
        <v>0</v>
      </c>
      <c r="K114" s="209" t="s">
        <v>124</v>
      </c>
      <c r="L114" s="47"/>
      <c r="M114" s="214" t="s">
        <v>19</v>
      </c>
      <c r="N114" s="215" t="s">
        <v>41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125</v>
      </c>
      <c r="AT114" s="218" t="s">
        <v>120</v>
      </c>
      <c r="AU114" s="218" t="s">
        <v>80</v>
      </c>
      <c r="AY114" s="20" t="s">
        <v>118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125</v>
      </c>
      <c r="BM114" s="218" t="s">
        <v>475</v>
      </c>
    </row>
    <row r="115" s="2" customFormat="1">
      <c r="A115" s="41"/>
      <c r="B115" s="42"/>
      <c r="C115" s="43"/>
      <c r="D115" s="220" t="s">
        <v>127</v>
      </c>
      <c r="E115" s="43"/>
      <c r="F115" s="221" t="s">
        <v>476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127</v>
      </c>
      <c r="AU115" s="20" t="s">
        <v>80</v>
      </c>
    </row>
    <row r="116" s="13" customFormat="1">
      <c r="A116" s="13"/>
      <c r="B116" s="225"/>
      <c r="C116" s="226"/>
      <c r="D116" s="227" t="s">
        <v>129</v>
      </c>
      <c r="E116" s="228" t="s">
        <v>19</v>
      </c>
      <c r="F116" s="229" t="s">
        <v>477</v>
      </c>
      <c r="G116" s="226"/>
      <c r="H116" s="230">
        <v>60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129</v>
      </c>
      <c r="AU116" s="236" t="s">
        <v>80</v>
      </c>
      <c r="AV116" s="13" t="s">
        <v>80</v>
      </c>
      <c r="AW116" s="13" t="s">
        <v>32</v>
      </c>
      <c r="AX116" s="13" t="s">
        <v>70</v>
      </c>
      <c r="AY116" s="236" t="s">
        <v>118</v>
      </c>
    </row>
    <row r="117" s="14" customFormat="1">
      <c r="A117" s="14"/>
      <c r="B117" s="237"/>
      <c r="C117" s="238"/>
      <c r="D117" s="227" t="s">
        <v>129</v>
      </c>
      <c r="E117" s="239" t="s">
        <v>19</v>
      </c>
      <c r="F117" s="240" t="s">
        <v>131</v>
      </c>
      <c r="G117" s="238"/>
      <c r="H117" s="241">
        <v>60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129</v>
      </c>
      <c r="AU117" s="247" t="s">
        <v>80</v>
      </c>
      <c r="AV117" s="14" t="s">
        <v>125</v>
      </c>
      <c r="AW117" s="14" t="s">
        <v>32</v>
      </c>
      <c r="AX117" s="14" t="s">
        <v>78</v>
      </c>
      <c r="AY117" s="247" t="s">
        <v>118</v>
      </c>
    </row>
    <row r="118" s="2" customFormat="1" ht="16.5" customHeight="1">
      <c r="A118" s="41"/>
      <c r="B118" s="42"/>
      <c r="C118" s="269" t="s">
        <v>184</v>
      </c>
      <c r="D118" s="269" t="s">
        <v>267</v>
      </c>
      <c r="E118" s="270" t="s">
        <v>478</v>
      </c>
      <c r="F118" s="271" t="s">
        <v>479</v>
      </c>
      <c r="G118" s="272" t="s">
        <v>156</v>
      </c>
      <c r="H118" s="273">
        <v>63</v>
      </c>
      <c r="I118" s="274"/>
      <c r="J118" s="275">
        <f>ROUND(I118*H118,2)</f>
        <v>0</v>
      </c>
      <c r="K118" s="271" t="s">
        <v>19</v>
      </c>
      <c r="L118" s="276"/>
      <c r="M118" s="277" t="s">
        <v>19</v>
      </c>
      <c r="N118" s="278" t="s">
        <v>41</v>
      </c>
      <c r="O118" s="87"/>
      <c r="P118" s="216">
        <f>O118*H118</f>
        <v>0</v>
      </c>
      <c r="Q118" s="216">
        <v>0.00050000000000000001</v>
      </c>
      <c r="R118" s="216">
        <f>Q118*H118</f>
        <v>0.0315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166</v>
      </c>
      <c r="AT118" s="218" t="s">
        <v>267</v>
      </c>
      <c r="AU118" s="218" t="s">
        <v>80</v>
      </c>
      <c r="AY118" s="20" t="s">
        <v>118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78</v>
      </c>
      <c r="BK118" s="219">
        <f>ROUND(I118*H118,2)</f>
        <v>0</v>
      </c>
      <c r="BL118" s="20" t="s">
        <v>125</v>
      </c>
      <c r="BM118" s="218" t="s">
        <v>480</v>
      </c>
    </row>
    <row r="119" s="2" customFormat="1">
      <c r="A119" s="41"/>
      <c r="B119" s="42"/>
      <c r="C119" s="43"/>
      <c r="D119" s="227" t="s">
        <v>444</v>
      </c>
      <c r="E119" s="43"/>
      <c r="F119" s="283" t="s">
        <v>481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444</v>
      </c>
      <c r="AU119" s="20" t="s">
        <v>80</v>
      </c>
    </row>
    <row r="120" s="13" customFormat="1">
      <c r="A120" s="13"/>
      <c r="B120" s="225"/>
      <c r="C120" s="226"/>
      <c r="D120" s="227" t="s">
        <v>129</v>
      </c>
      <c r="E120" s="226"/>
      <c r="F120" s="229" t="s">
        <v>446</v>
      </c>
      <c r="G120" s="226"/>
      <c r="H120" s="230">
        <v>63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129</v>
      </c>
      <c r="AU120" s="236" t="s">
        <v>80</v>
      </c>
      <c r="AV120" s="13" t="s">
        <v>80</v>
      </c>
      <c r="AW120" s="13" t="s">
        <v>4</v>
      </c>
      <c r="AX120" s="13" t="s">
        <v>78</v>
      </c>
      <c r="AY120" s="236" t="s">
        <v>118</v>
      </c>
    </row>
    <row r="121" s="2" customFormat="1" ht="24.15" customHeight="1">
      <c r="A121" s="41"/>
      <c r="B121" s="42"/>
      <c r="C121" s="207" t="s">
        <v>190</v>
      </c>
      <c r="D121" s="207" t="s">
        <v>120</v>
      </c>
      <c r="E121" s="208" t="s">
        <v>482</v>
      </c>
      <c r="F121" s="209" t="s">
        <v>483</v>
      </c>
      <c r="G121" s="210" t="s">
        <v>123</v>
      </c>
      <c r="H121" s="211">
        <v>2</v>
      </c>
      <c r="I121" s="212"/>
      <c r="J121" s="213">
        <f>ROUND(I121*H121,2)</f>
        <v>0</v>
      </c>
      <c r="K121" s="209" t="s">
        <v>124</v>
      </c>
      <c r="L121" s="47"/>
      <c r="M121" s="214" t="s">
        <v>19</v>
      </c>
      <c r="N121" s="215" t="s">
        <v>41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125</v>
      </c>
      <c r="AT121" s="218" t="s">
        <v>120</v>
      </c>
      <c r="AU121" s="218" t="s">
        <v>80</v>
      </c>
      <c r="AY121" s="20" t="s">
        <v>118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125</v>
      </c>
      <c r="BM121" s="218" t="s">
        <v>484</v>
      </c>
    </row>
    <row r="122" s="2" customFormat="1">
      <c r="A122" s="41"/>
      <c r="B122" s="42"/>
      <c r="C122" s="43"/>
      <c r="D122" s="220" t="s">
        <v>127</v>
      </c>
      <c r="E122" s="43"/>
      <c r="F122" s="221" t="s">
        <v>485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127</v>
      </c>
      <c r="AU122" s="20" t="s">
        <v>80</v>
      </c>
    </row>
    <row r="123" s="13" customFormat="1">
      <c r="A123" s="13"/>
      <c r="B123" s="225"/>
      <c r="C123" s="226"/>
      <c r="D123" s="227" t="s">
        <v>129</v>
      </c>
      <c r="E123" s="228" t="s">
        <v>19</v>
      </c>
      <c r="F123" s="229" t="s">
        <v>486</v>
      </c>
      <c r="G123" s="226"/>
      <c r="H123" s="230">
        <v>2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129</v>
      </c>
      <c r="AU123" s="236" t="s">
        <v>80</v>
      </c>
      <c r="AV123" s="13" t="s">
        <v>80</v>
      </c>
      <c r="AW123" s="13" t="s">
        <v>32</v>
      </c>
      <c r="AX123" s="13" t="s">
        <v>70</v>
      </c>
      <c r="AY123" s="236" t="s">
        <v>118</v>
      </c>
    </row>
    <row r="124" s="14" customFormat="1">
      <c r="A124" s="14"/>
      <c r="B124" s="237"/>
      <c r="C124" s="238"/>
      <c r="D124" s="227" t="s">
        <v>129</v>
      </c>
      <c r="E124" s="239" t="s">
        <v>19</v>
      </c>
      <c r="F124" s="240" t="s">
        <v>131</v>
      </c>
      <c r="G124" s="238"/>
      <c r="H124" s="241">
        <v>2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129</v>
      </c>
      <c r="AU124" s="247" t="s">
        <v>80</v>
      </c>
      <c r="AV124" s="14" t="s">
        <v>125</v>
      </c>
      <c r="AW124" s="14" t="s">
        <v>32</v>
      </c>
      <c r="AX124" s="14" t="s">
        <v>78</v>
      </c>
      <c r="AY124" s="247" t="s">
        <v>118</v>
      </c>
    </row>
    <row r="125" s="2" customFormat="1" ht="16.5" customHeight="1">
      <c r="A125" s="41"/>
      <c r="B125" s="42"/>
      <c r="C125" s="269" t="s">
        <v>8</v>
      </c>
      <c r="D125" s="269" t="s">
        <v>267</v>
      </c>
      <c r="E125" s="270" t="s">
        <v>487</v>
      </c>
      <c r="F125" s="271" t="s">
        <v>488</v>
      </c>
      <c r="G125" s="272" t="s">
        <v>123</v>
      </c>
      <c r="H125" s="273">
        <v>2</v>
      </c>
      <c r="I125" s="274"/>
      <c r="J125" s="275">
        <f>ROUND(I125*H125,2)</f>
        <v>0</v>
      </c>
      <c r="K125" s="271" t="s">
        <v>124</v>
      </c>
      <c r="L125" s="276"/>
      <c r="M125" s="277" t="s">
        <v>19</v>
      </c>
      <c r="N125" s="278" t="s">
        <v>41</v>
      </c>
      <c r="O125" s="87"/>
      <c r="P125" s="216">
        <f>O125*H125</f>
        <v>0</v>
      </c>
      <c r="Q125" s="216">
        <v>5.0000000000000002E-05</v>
      </c>
      <c r="R125" s="216">
        <f>Q125*H125</f>
        <v>0.00010000000000000001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166</v>
      </c>
      <c r="AT125" s="218" t="s">
        <v>267</v>
      </c>
      <c r="AU125" s="218" t="s">
        <v>80</v>
      </c>
      <c r="AY125" s="20" t="s">
        <v>118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78</v>
      </c>
      <c r="BK125" s="219">
        <f>ROUND(I125*H125,2)</f>
        <v>0</v>
      </c>
      <c r="BL125" s="20" t="s">
        <v>125</v>
      </c>
      <c r="BM125" s="218" t="s">
        <v>489</v>
      </c>
    </row>
    <row r="126" s="2" customFormat="1" ht="24.15" customHeight="1">
      <c r="A126" s="41"/>
      <c r="B126" s="42"/>
      <c r="C126" s="207" t="s">
        <v>199</v>
      </c>
      <c r="D126" s="207" t="s">
        <v>120</v>
      </c>
      <c r="E126" s="208" t="s">
        <v>490</v>
      </c>
      <c r="F126" s="209" t="s">
        <v>491</v>
      </c>
      <c r="G126" s="210" t="s">
        <v>123</v>
      </c>
      <c r="H126" s="211">
        <v>2</v>
      </c>
      <c r="I126" s="212"/>
      <c r="J126" s="213">
        <f>ROUND(I126*H126,2)</f>
        <v>0</v>
      </c>
      <c r="K126" s="209" t="s">
        <v>124</v>
      </c>
      <c r="L126" s="47"/>
      <c r="M126" s="214" t="s">
        <v>19</v>
      </c>
      <c r="N126" s="215" t="s">
        <v>41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125</v>
      </c>
      <c r="AT126" s="218" t="s">
        <v>120</v>
      </c>
      <c r="AU126" s="218" t="s">
        <v>80</v>
      </c>
      <c r="AY126" s="20" t="s">
        <v>118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78</v>
      </c>
      <c r="BK126" s="219">
        <f>ROUND(I126*H126,2)</f>
        <v>0</v>
      </c>
      <c r="BL126" s="20" t="s">
        <v>125</v>
      </c>
      <c r="BM126" s="218" t="s">
        <v>492</v>
      </c>
    </row>
    <row r="127" s="2" customFormat="1">
      <c r="A127" s="41"/>
      <c r="B127" s="42"/>
      <c r="C127" s="43"/>
      <c r="D127" s="220" t="s">
        <v>127</v>
      </c>
      <c r="E127" s="43"/>
      <c r="F127" s="221" t="s">
        <v>493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127</v>
      </c>
      <c r="AU127" s="20" t="s">
        <v>80</v>
      </c>
    </row>
    <row r="128" s="13" customFormat="1">
      <c r="A128" s="13"/>
      <c r="B128" s="225"/>
      <c r="C128" s="226"/>
      <c r="D128" s="227" t="s">
        <v>129</v>
      </c>
      <c r="E128" s="228" t="s">
        <v>19</v>
      </c>
      <c r="F128" s="229" t="s">
        <v>486</v>
      </c>
      <c r="G128" s="226"/>
      <c r="H128" s="230">
        <v>2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129</v>
      </c>
      <c r="AU128" s="236" t="s">
        <v>80</v>
      </c>
      <c r="AV128" s="13" t="s">
        <v>80</v>
      </c>
      <c r="AW128" s="13" t="s">
        <v>32</v>
      </c>
      <c r="AX128" s="13" t="s">
        <v>70</v>
      </c>
      <c r="AY128" s="236" t="s">
        <v>118</v>
      </c>
    </row>
    <row r="129" s="14" customFormat="1">
      <c r="A129" s="14"/>
      <c r="B129" s="237"/>
      <c r="C129" s="238"/>
      <c r="D129" s="227" t="s">
        <v>129</v>
      </c>
      <c r="E129" s="239" t="s">
        <v>19</v>
      </c>
      <c r="F129" s="240" t="s">
        <v>131</v>
      </c>
      <c r="G129" s="238"/>
      <c r="H129" s="241">
        <v>2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129</v>
      </c>
      <c r="AU129" s="247" t="s">
        <v>80</v>
      </c>
      <c r="AV129" s="14" t="s">
        <v>125</v>
      </c>
      <c r="AW129" s="14" t="s">
        <v>32</v>
      </c>
      <c r="AX129" s="14" t="s">
        <v>78</v>
      </c>
      <c r="AY129" s="247" t="s">
        <v>118</v>
      </c>
    </row>
    <row r="130" s="2" customFormat="1" ht="16.5" customHeight="1">
      <c r="A130" s="41"/>
      <c r="B130" s="42"/>
      <c r="C130" s="269" t="s">
        <v>205</v>
      </c>
      <c r="D130" s="269" t="s">
        <v>267</v>
      </c>
      <c r="E130" s="270" t="s">
        <v>494</v>
      </c>
      <c r="F130" s="271" t="s">
        <v>495</v>
      </c>
      <c r="G130" s="272" t="s">
        <v>123</v>
      </c>
      <c r="H130" s="273">
        <v>2</v>
      </c>
      <c r="I130" s="274"/>
      <c r="J130" s="275">
        <f>ROUND(I130*H130,2)</f>
        <v>0</v>
      </c>
      <c r="K130" s="271" t="s">
        <v>124</v>
      </c>
      <c r="L130" s="276"/>
      <c r="M130" s="277" t="s">
        <v>19</v>
      </c>
      <c r="N130" s="278" t="s">
        <v>41</v>
      </c>
      <c r="O130" s="87"/>
      <c r="P130" s="216">
        <f>O130*H130</f>
        <v>0</v>
      </c>
      <c r="Q130" s="216">
        <v>8.0000000000000007E-05</v>
      </c>
      <c r="R130" s="216">
        <f>Q130*H130</f>
        <v>0.00016000000000000001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166</v>
      </c>
      <c r="AT130" s="218" t="s">
        <v>267</v>
      </c>
      <c r="AU130" s="218" t="s">
        <v>80</v>
      </c>
      <c r="AY130" s="20" t="s">
        <v>118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78</v>
      </c>
      <c r="BK130" s="219">
        <f>ROUND(I130*H130,2)</f>
        <v>0</v>
      </c>
      <c r="BL130" s="20" t="s">
        <v>125</v>
      </c>
      <c r="BM130" s="218" t="s">
        <v>496</v>
      </c>
    </row>
    <row r="131" s="2" customFormat="1" ht="24.15" customHeight="1">
      <c r="A131" s="41"/>
      <c r="B131" s="42"/>
      <c r="C131" s="207" t="s">
        <v>214</v>
      </c>
      <c r="D131" s="207" t="s">
        <v>120</v>
      </c>
      <c r="E131" s="208" t="s">
        <v>497</v>
      </c>
      <c r="F131" s="209" t="s">
        <v>498</v>
      </c>
      <c r="G131" s="210" t="s">
        <v>123</v>
      </c>
      <c r="H131" s="211">
        <v>1</v>
      </c>
      <c r="I131" s="212"/>
      <c r="J131" s="213">
        <f>ROUND(I131*H131,2)</f>
        <v>0</v>
      </c>
      <c r="K131" s="209" t="s">
        <v>124</v>
      </c>
      <c r="L131" s="47"/>
      <c r="M131" s="214" t="s">
        <v>19</v>
      </c>
      <c r="N131" s="215" t="s">
        <v>41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125</v>
      </c>
      <c r="AT131" s="218" t="s">
        <v>120</v>
      </c>
      <c r="AU131" s="218" t="s">
        <v>80</v>
      </c>
      <c r="AY131" s="20" t="s">
        <v>118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78</v>
      </c>
      <c r="BK131" s="219">
        <f>ROUND(I131*H131,2)</f>
        <v>0</v>
      </c>
      <c r="BL131" s="20" t="s">
        <v>125</v>
      </c>
      <c r="BM131" s="218" t="s">
        <v>499</v>
      </c>
    </row>
    <row r="132" s="2" customFormat="1">
      <c r="A132" s="41"/>
      <c r="B132" s="42"/>
      <c r="C132" s="43"/>
      <c r="D132" s="220" t="s">
        <v>127</v>
      </c>
      <c r="E132" s="43"/>
      <c r="F132" s="221" t="s">
        <v>500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127</v>
      </c>
      <c r="AU132" s="20" t="s">
        <v>80</v>
      </c>
    </row>
    <row r="133" s="13" customFormat="1">
      <c r="A133" s="13"/>
      <c r="B133" s="225"/>
      <c r="C133" s="226"/>
      <c r="D133" s="227" t="s">
        <v>129</v>
      </c>
      <c r="E133" s="228" t="s">
        <v>19</v>
      </c>
      <c r="F133" s="229" t="s">
        <v>501</v>
      </c>
      <c r="G133" s="226"/>
      <c r="H133" s="230">
        <v>1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129</v>
      </c>
      <c r="AU133" s="236" t="s">
        <v>80</v>
      </c>
      <c r="AV133" s="13" t="s">
        <v>80</v>
      </c>
      <c r="AW133" s="13" t="s">
        <v>32</v>
      </c>
      <c r="AX133" s="13" t="s">
        <v>70</v>
      </c>
      <c r="AY133" s="236" t="s">
        <v>118</v>
      </c>
    </row>
    <row r="134" s="14" customFormat="1">
      <c r="A134" s="14"/>
      <c r="B134" s="237"/>
      <c r="C134" s="238"/>
      <c r="D134" s="227" t="s">
        <v>129</v>
      </c>
      <c r="E134" s="239" t="s">
        <v>19</v>
      </c>
      <c r="F134" s="240" t="s">
        <v>131</v>
      </c>
      <c r="G134" s="238"/>
      <c r="H134" s="241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129</v>
      </c>
      <c r="AU134" s="247" t="s">
        <v>80</v>
      </c>
      <c r="AV134" s="14" t="s">
        <v>125</v>
      </c>
      <c r="AW134" s="14" t="s">
        <v>32</v>
      </c>
      <c r="AX134" s="14" t="s">
        <v>78</v>
      </c>
      <c r="AY134" s="247" t="s">
        <v>118</v>
      </c>
    </row>
    <row r="135" s="2" customFormat="1" ht="21.75" customHeight="1">
      <c r="A135" s="41"/>
      <c r="B135" s="42"/>
      <c r="C135" s="269" t="s">
        <v>221</v>
      </c>
      <c r="D135" s="269" t="s">
        <v>267</v>
      </c>
      <c r="E135" s="270" t="s">
        <v>502</v>
      </c>
      <c r="F135" s="271" t="s">
        <v>503</v>
      </c>
      <c r="G135" s="272" t="s">
        <v>123</v>
      </c>
      <c r="H135" s="273">
        <v>1</v>
      </c>
      <c r="I135" s="274"/>
      <c r="J135" s="275">
        <f>ROUND(I135*H135,2)</f>
        <v>0</v>
      </c>
      <c r="K135" s="271" t="s">
        <v>124</v>
      </c>
      <c r="L135" s="276"/>
      <c r="M135" s="277" t="s">
        <v>19</v>
      </c>
      <c r="N135" s="278" t="s">
        <v>41</v>
      </c>
      <c r="O135" s="87"/>
      <c r="P135" s="216">
        <f>O135*H135</f>
        <v>0</v>
      </c>
      <c r="Q135" s="216">
        <v>0.0045999999999999999</v>
      </c>
      <c r="R135" s="216">
        <f>Q135*H135</f>
        <v>0.0045999999999999999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166</v>
      </c>
      <c r="AT135" s="218" t="s">
        <v>267</v>
      </c>
      <c r="AU135" s="218" t="s">
        <v>80</v>
      </c>
      <c r="AY135" s="20" t="s">
        <v>118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78</v>
      </c>
      <c r="BK135" s="219">
        <f>ROUND(I135*H135,2)</f>
        <v>0</v>
      </c>
      <c r="BL135" s="20" t="s">
        <v>125</v>
      </c>
      <c r="BM135" s="218" t="s">
        <v>504</v>
      </c>
    </row>
    <row r="136" s="2" customFormat="1">
      <c r="A136" s="41"/>
      <c r="B136" s="42"/>
      <c r="C136" s="43"/>
      <c r="D136" s="227" t="s">
        <v>444</v>
      </c>
      <c r="E136" s="43"/>
      <c r="F136" s="283" t="s">
        <v>505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444</v>
      </c>
      <c r="AU136" s="20" t="s">
        <v>80</v>
      </c>
    </row>
    <row r="137" s="2" customFormat="1" ht="16.5" customHeight="1">
      <c r="A137" s="41"/>
      <c r="B137" s="42"/>
      <c r="C137" s="207" t="s">
        <v>227</v>
      </c>
      <c r="D137" s="207" t="s">
        <v>120</v>
      </c>
      <c r="E137" s="208" t="s">
        <v>506</v>
      </c>
      <c r="F137" s="209" t="s">
        <v>507</v>
      </c>
      <c r="G137" s="210" t="s">
        <v>156</v>
      </c>
      <c r="H137" s="211">
        <v>60</v>
      </c>
      <c r="I137" s="212"/>
      <c r="J137" s="213">
        <f>ROUND(I137*H137,2)</f>
        <v>0</v>
      </c>
      <c r="K137" s="209" t="s">
        <v>124</v>
      </c>
      <c r="L137" s="47"/>
      <c r="M137" s="214" t="s">
        <v>19</v>
      </c>
      <c r="N137" s="215" t="s">
        <v>41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125</v>
      </c>
      <c r="AT137" s="218" t="s">
        <v>120</v>
      </c>
      <c r="AU137" s="218" t="s">
        <v>80</v>
      </c>
      <c r="AY137" s="20" t="s">
        <v>118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78</v>
      </c>
      <c r="BK137" s="219">
        <f>ROUND(I137*H137,2)</f>
        <v>0</v>
      </c>
      <c r="BL137" s="20" t="s">
        <v>125</v>
      </c>
      <c r="BM137" s="218" t="s">
        <v>508</v>
      </c>
    </row>
    <row r="138" s="2" customFormat="1">
      <c r="A138" s="41"/>
      <c r="B138" s="42"/>
      <c r="C138" s="43"/>
      <c r="D138" s="220" t="s">
        <v>127</v>
      </c>
      <c r="E138" s="43"/>
      <c r="F138" s="221" t="s">
        <v>509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127</v>
      </c>
      <c r="AU138" s="20" t="s">
        <v>80</v>
      </c>
    </row>
    <row r="139" s="13" customFormat="1">
      <c r="A139" s="13"/>
      <c r="B139" s="225"/>
      <c r="C139" s="226"/>
      <c r="D139" s="227" t="s">
        <v>129</v>
      </c>
      <c r="E139" s="228" t="s">
        <v>19</v>
      </c>
      <c r="F139" s="229" t="s">
        <v>440</v>
      </c>
      <c r="G139" s="226"/>
      <c r="H139" s="230">
        <v>60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129</v>
      </c>
      <c r="AU139" s="236" t="s">
        <v>80</v>
      </c>
      <c r="AV139" s="13" t="s">
        <v>80</v>
      </c>
      <c r="AW139" s="13" t="s">
        <v>32</v>
      </c>
      <c r="AX139" s="13" t="s">
        <v>70</v>
      </c>
      <c r="AY139" s="236" t="s">
        <v>118</v>
      </c>
    </row>
    <row r="140" s="14" customFormat="1">
      <c r="A140" s="14"/>
      <c r="B140" s="237"/>
      <c r="C140" s="238"/>
      <c r="D140" s="227" t="s">
        <v>129</v>
      </c>
      <c r="E140" s="239" t="s">
        <v>19</v>
      </c>
      <c r="F140" s="240" t="s">
        <v>131</v>
      </c>
      <c r="G140" s="238"/>
      <c r="H140" s="241">
        <v>60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129</v>
      </c>
      <c r="AU140" s="247" t="s">
        <v>80</v>
      </c>
      <c r="AV140" s="14" t="s">
        <v>125</v>
      </c>
      <c r="AW140" s="14" t="s">
        <v>32</v>
      </c>
      <c r="AX140" s="14" t="s">
        <v>78</v>
      </c>
      <c r="AY140" s="247" t="s">
        <v>118</v>
      </c>
    </row>
    <row r="141" s="2" customFormat="1" ht="16.5" customHeight="1">
      <c r="A141" s="41"/>
      <c r="B141" s="42"/>
      <c r="C141" s="207" t="s">
        <v>234</v>
      </c>
      <c r="D141" s="207" t="s">
        <v>120</v>
      </c>
      <c r="E141" s="208" t="s">
        <v>510</v>
      </c>
      <c r="F141" s="209" t="s">
        <v>511</v>
      </c>
      <c r="G141" s="210" t="s">
        <v>156</v>
      </c>
      <c r="H141" s="211">
        <v>60</v>
      </c>
      <c r="I141" s="212"/>
      <c r="J141" s="213">
        <f>ROUND(I141*H141,2)</f>
        <v>0</v>
      </c>
      <c r="K141" s="209" t="s">
        <v>124</v>
      </c>
      <c r="L141" s="47"/>
      <c r="M141" s="214" t="s">
        <v>19</v>
      </c>
      <c r="N141" s="215" t="s">
        <v>41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125</v>
      </c>
      <c r="AT141" s="218" t="s">
        <v>120</v>
      </c>
      <c r="AU141" s="218" t="s">
        <v>80</v>
      </c>
      <c r="AY141" s="20" t="s">
        <v>118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78</v>
      </c>
      <c r="BK141" s="219">
        <f>ROUND(I141*H141,2)</f>
        <v>0</v>
      </c>
      <c r="BL141" s="20" t="s">
        <v>125</v>
      </c>
      <c r="BM141" s="218" t="s">
        <v>512</v>
      </c>
    </row>
    <row r="142" s="2" customFormat="1">
      <c r="A142" s="41"/>
      <c r="B142" s="42"/>
      <c r="C142" s="43"/>
      <c r="D142" s="220" t="s">
        <v>127</v>
      </c>
      <c r="E142" s="43"/>
      <c r="F142" s="221" t="s">
        <v>513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127</v>
      </c>
      <c r="AU142" s="20" t="s">
        <v>80</v>
      </c>
    </row>
    <row r="143" s="13" customFormat="1">
      <c r="A143" s="13"/>
      <c r="B143" s="225"/>
      <c r="C143" s="226"/>
      <c r="D143" s="227" t="s">
        <v>129</v>
      </c>
      <c r="E143" s="228" t="s">
        <v>19</v>
      </c>
      <c r="F143" s="229" t="s">
        <v>440</v>
      </c>
      <c r="G143" s="226"/>
      <c r="H143" s="230">
        <v>60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129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118</v>
      </c>
    </row>
    <row r="144" s="14" customFormat="1">
      <c r="A144" s="14"/>
      <c r="B144" s="237"/>
      <c r="C144" s="238"/>
      <c r="D144" s="227" t="s">
        <v>129</v>
      </c>
      <c r="E144" s="239" t="s">
        <v>19</v>
      </c>
      <c r="F144" s="240" t="s">
        <v>131</v>
      </c>
      <c r="G144" s="238"/>
      <c r="H144" s="241">
        <v>60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129</v>
      </c>
      <c r="AU144" s="247" t="s">
        <v>80</v>
      </c>
      <c r="AV144" s="14" t="s">
        <v>125</v>
      </c>
      <c r="AW144" s="14" t="s">
        <v>32</v>
      </c>
      <c r="AX144" s="14" t="s">
        <v>78</v>
      </c>
      <c r="AY144" s="247" t="s">
        <v>118</v>
      </c>
    </row>
    <row r="145" s="2" customFormat="1" ht="16.5" customHeight="1">
      <c r="A145" s="41"/>
      <c r="B145" s="42"/>
      <c r="C145" s="207" t="s">
        <v>240</v>
      </c>
      <c r="D145" s="207" t="s">
        <v>120</v>
      </c>
      <c r="E145" s="208" t="s">
        <v>514</v>
      </c>
      <c r="F145" s="209" t="s">
        <v>515</v>
      </c>
      <c r="G145" s="210" t="s">
        <v>123</v>
      </c>
      <c r="H145" s="211">
        <v>2</v>
      </c>
      <c r="I145" s="212"/>
      <c r="J145" s="213">
        <f>ROUND(I145*H145,2)</f>
        <v>0</v>
      </c>
      <c r="K145" s="209" t="s">
        <v>124</v>
      </c>
      <c r="L145" s="47"/>
      <c r="M145" s="214" t="s">
        <v>19</v>
      </c>
      <c r="N145" s="215" t="s">
        <v>41</v>
      </c>
      <c r="O145" s="87"/>
      <c r="P145" s="216">
        <f>O145*H145</f>
        <v>0</v>
      </c>
      <c r="Q145" s="216">
        <v>0.45937290600000003</v>
      </c>
      <c r="R145" s="216">
        <f>Q145*H145</f>
        <v>0.91874581200000005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125</v>
      </c>
      <c r="AT145" s="218" t="s">
        <v>120</v>
      </c>
      <c r="AU145" s="218" t="s">
        <v>80</v>
      </c>
      <c r="AY145" s="20" t="s">
        <v>118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78</v>
      </c>
      <c r="BK145" s="219">
        <f>ROUND(I145*H145,2)</f>
        <v>0</v>
      </c>
      <c r="BL145" s="20" t="s">
        <v>125</v>
      </c>
      <c r="BM145" s="218" t="s">
        <v>516</v>
      </c>
    </row>
    <row r="146" s="2" customFormat="1">
      <c r="A146" s="41"/>
      <c r="B146" s="42"/>
      <c r="C146" s="43"/>
      <c r="D146" s="220" t="s">
        <v>127</v>
      </c>
      <c r="E146" s="43"/>
      <c r="F146" s="221" t="s">
        <v>517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127</v>
      </c>
      <c r="AU146" s="20" t="s">
        <v>80</v>
      </c>
    </row>
    <row r="147" s="2" customFormat="1" ht="16.5" customHeight="1">
      <c r="A147" s="41"/>
      <c r="B147" s="42"/>
      <c r="C147" s="207" t="s">
        <v>255</v>
      </c>
      <c r="D147" s="207" t="s">
        <v>120</v>
      </c>
      <c r="E147" s="208" t="s">
        <v>518</v>
      </c>
      <c r="F147" s="209" t="s">
        <v>519</v>
      </c>
      <c r="G147" s="210" t="s">
        <v>156</v>
      </c>
      <c r="H147" s="211">
        <v>60</v>
      </c>
      <c r="I147" s="212"/>
      <c r="J147" s="213">
        <f>ROUND(I147*H147,2)</f>
        <v>0</v>
      </c>
      <c r="K147" s="209" t="s">
        <v>124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0.00019236000000000001</v>
      </c>
      <c r="R147" s="216">
        <f>Q147*H147</f>
        <v>0.011541600000000001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125</v>
      </c>
      <c r="AT147" s="218" t="s">
        <v>120</v>
      </c>
      <c r="AU147" s="218" t="s">
        <v>80</v>
      </c>
      <c r="AY147" s="20" t="s">
        <v>118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125</v>
      </c>
      <c r="BM147" s="218" t="s">
        <v>520</v>
      </c>
    </row>
    <row r="148" s="2" customFormat="1">
      <c r="A148" s="41"/>
      <c r="B148" s="42"/>
      <c r="C148" s="43"/>
      <c r="D148" s="220" t="s">
        <v>127</v>
      </c>
      <c r="E148" s="43"/>
      <c r="F148" s="221" t="s">
        <v>521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127</v>
      </c>
      <c r="AU148" s="20" t="s">
        <v>80</v>
      </c>
    </row>
    <row r="149" s="13" customFormat="1">
      <c r="A149" s="13"/>
      <c r="B149" s="225"/>
      <c r="C149" s="226"/>
      <c r="D149" s="227" t="s">
        <v>129</v>
      </c>
      <c r="E149" s="228" t="s">
        <v>19</v>
      </c>
      <c r="F149" s="229" t="s">
        <v>522</v>
      </c>
      <c r="G149" s="226"/>
      <c r="H149" s="230">
        <v>60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129</v>
      </c>
      <c r="AU149" s="236" t="s">
        <v>80</v>
      </c>
      <c r="AV149" s="13" t="s">
        <v>80</v>
      </c>
      <c r="AW149" s="13" t="s">
        <v>32</v>
      </c>
      <c r="AX149" s="13" t="s">
        <v>70</v>
      </c>
      <c r="AY149" s="236" t="s">
        <v>118</v>
      </c>
    </row>
    <row r="150" s="14" customFormat="1">
      <c r="A150" s="14"/>
      <c r="B150" s="237"/>
      <c r="C150" s="238"/>
      <c r="D150" s="227" t="s">
        <v>129</v>
      </c>
      <c r="E150" s="239" t="s">
        <v>19</v>
      </c>
      <c r="F150" s="240" t="s">
        <v>131</v>
      </c>
      <c r="G150" s="238"/>
      <c r="H150" s="241">
        <v>60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129</v>
      </c>
      <c r="AU150" s="247" t="s">
        <v>80</v>
      </c>
      <c r="AV150" s="14" t="s">
        <v>125</v>
      </c>
      <c r="AW150" s="14" t="s">
        <v>32</v>
      </c>
      <c r="AX150" s="14" t="s">
        <v>78</v>
      </c>
      <c r="AY150" s="247" t="s">
        <v>118</v>
      </c>
    </row>
    <row r="151" s="2" customFormat="1" ht="16.5" customHeight="1">
      <c r="A151" s="41"/>
      <c r="B151" s="42"/>
      <c r="C151" s="207" t="s">
        <v>7</v>
      </c>
      <c r="D151" s="207" t="s">
        <v>120</v>
      </c>
      <c r="E151" s="208" t="s">
        <v>523</v>
      </c>
      <c r="F151" s="209" t="s">
        <v>524</v>
      </c>
      <c r="G151" s="210" t="s">
        <v>156</v>
      </c>
      <c r="H151" s="211">
        <v>120</v>
      </c>
      <c r="I151" s="212"/>
      <c r="J151" s="213">
        <f>ROUND(I151*H151,2)</f>
        <v>0</v>
      </c>
      <c r="K151" s="209" t="s">
        <v>124</v>
      </c>
      <c r="L151" s="47"/>
      <c r="M151" s="214" t="s">
        <v>19</v>
      </c>
      <c r="N151" s="215" t="s">
        <v>41</v>
      </c>
      <c r="O151" s="87"/>
      <c r="P151" s="216">
        <f>O151*H151</f>
        <v>0</v>
      </c>
      <c r="Q151" s="216">
        <v>9.0000000000000006E-05</v>
      </c>
      <c r="R151" s="216">
        <f>Q151*H151</f>
        <v>0.010800000000000001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125</v>
      </c>
      <c r="AT151" s="218" t="s">
        <v>120</v>
      </c>
      <c r="AU151" s="218" t="s">
        <v>80</v>
      </c>
      <c r="AY151" s="20" t="s">
        <v>118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78</v>
      </c>
      <c r="BK151" s="219">
        <f>ROUND(I151*H151,2)</f>
        <v>0</v>
      </c>
      <c r="BL151" s="20" t="s">
        <v>125</v>
      </c>
      <c r="BM151" s="218" t="s">
        <v>525</v>
      </c>
    </row>
    <row r="152" s="2" customFormat="1">
      <c r="A152" s="41"/>
      <c r="B152" s="42"/>
      <c r="C152" s="43"/>
      <c r="D152" s="220" t="s">
        <v>127</v>
      </c>
      <c r="E152" s="43"/>
      <c r="F152" s="221" t="s">
        <v>526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127</v>
      </c>
      <c r="AU152" s="20" t="s">
        <v>80</v>
      </c>
    </row>
    <row r="153" s="13" customFormat="1">
      <c r="A153" s="13"/>
      <c r="B153" s="225"/>
      <c r="C153" s="226"/>
      <c r="D153" s="227" t="s">
        <v>129</v>
      </c>
      <c r="E153" s="228" t="s">
        <v>19</v>
      </c>
      <c r="F153" s="229" t="s">
        <v>527</v>
      </c>
      <c r="G153" s="226"/>
      <c r="H153" s="230">
        <v>120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129</v>
      </c>
      <c r="AU153" s="236" t="s">
        <v>80</v>
      </c>
      <c r="AV153" s="13" t="s">
        <v>80</v>
      </c>
      <c r="AW153" s="13" t="s">
        <v>32</v>
      </c>
      <c r="AX153" s="13" t="s">
        <v>70</v>
      </c>
      <c r="AY153" s="236" t="s">
        <v>118</v>
      </c>
    </row>
    <row r="154" s="14" customFormat="1">
      <c r="A154" s="14"/>
      <c r="B154" s="237"/>
      <c r="C154" s="238"/>
      <c r="D154" s="227" t="s">
        <v>129</v>
      </c>
      <c r="E154" s="239" t="s">
        <v>19</v>
      </c>
      <c r="F154" s="240" t="s">
        <v>131</v>
      </c>
      <c r="G154" s="238"/>
      <c r="H154" s="241">
        <v>120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129</v>
      </c>
      <c r="AU154" s="247" t="s">
        <v>80</v>
      </c>
      <c r="AV154" s="14" t="s">
        <v>125</v>
      </c>
      <c r="AW154" s="14" t="s">
        <v>32</v>
      </c>
      <c r="AX154" s="14" t="s">
        <v>78</v>
      </c>
      <c r="AY154" s="247" t="s">
        <v>118</v>
      </c>
    </row>
    <row r="155" s="12" customFormat="1" ht="22.8" customHeight="1">
      <c r="A155" s="12"/>
      <c r="B155" s="191"/>
      <c r="C155" s="192"/>
      <c r="D155" s="193" t="s">
        <v>69</v>
      </c>
      <c r="E155" s="205" t="s">
        <v>528</v>
      </c>
      <c r="F155" s="205" t="s">
        <v>529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SUM(P156:P161)</f>
        <v>0</v>
      </c>
      <c r="Q155" s="199"/>
      <c r="R155" s="200">
        <f>SUM(R156:R161)</f>
        <v>0.0080000000000000002</v>
      </c>
      <c r="S155" s="199"/>
      <c r="T155" s="201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78</v>
      </c>
      <c r="AT155" s="203" t="s">
        <v>69</v>
      </c>
      <c r="AU155" s="203" t="s">
        <v>78</v>
      </c>
      <c r="AY155" s="202" t="s">
        <v>118</v>
      </c>
      <c r="BK155" s="204">
        <f>SUM(BK156:BK161)</f>
        <v>0</v>
      </c>
    </row>
    <row r="156" s="2" customFormat="1" ht="24.15" customHeight="1">
      <c r="A156" s="41"/>
      <c r="B156" s="42"/>
      <c r="C156" s="207" t="s">
        <v>266</v>
      </c>
      <c r="D156" s="207" t="s">
        <v>120</v>
      </c>
      <c r="E156" s="208" t="s">
        <v>530</v>
      </c>
      <c r="F156" s="209" t="s">
        <v>531</v>
      </c>
      <c r="G156" s="210" t="s">
        <v>123</v>
      </c>
      <c r="H156" s="211">
        <v>2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41</v>
      </c>
      <c r="O156" s="87"/>
      <c r="P156" s="216">
        <f>O156*H156</f>
        <v>0</v>
      </c>
      <c r="Q156" s="216">
        <v>0.002</v>
      </c>
      <c r="R156" s="216">
        <f>Q156*H156</f>
        <v>0.0040000000000000001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125</v>
      </c>
      <c r="AT156" s="218" t="s">
        <v>120</v>
      </c>
      <c r="AU156" s="218" t="s">
        <v>80</v>
      </c>
      <c r="AY156" s="20" t="s">
        <v>118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78</v>
      </c>
      <c r="BK156" s="219">
        <f>ROUND(I156*H156,2)</f>
        <v>0</v>
      </c>
      <c r="BL156" s="20" t="s">
        <v>125</v>
      </c>
      <c r="BM156" s="218" t="s">
        <v>532</v>
      </c>
    </row>
    <row r="157" s="13" customFormat="1">
      <c r="A157" s="13"/>
      <c r="B157" s="225"/>
      <c r="C157" s="226"/>
      <c r="D157" s="227" t="s">
        <v>129</v>
      </c>
      <c r="E157" s="228" t="s">
        <v>19</v>
      </c>
      <c r="F157" s="229" t="s">
        <v>533</v>
      </c>
      <c r="G157" s="226"/>
      <c r="H157" s="230">
        <v>2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129</v>
      </c>
      <c r="AU157" s="236" t="s">
        <v>80</v>
      </c>
      <c r="AV157" s="13" t="s">
        <v>80</v>
      </c>
      <c r="AW157" s="13" t="s">
        <v>32</v>
      </c>
      <c r="AX157" s="13" t="s">
        <v>70</v>
      </c>
      <c r="AY157" s="236" t="s">
        <v>118</v>
      </c>
    </row>
    <row r="158" s="14" customFormat="1">
      <c r="A158" s="14"/>
      <c r="B158" s="237"/>
      <c r="C158" s="238"/>
      <c r="D158" s="227" t="s">
        <v>129</v>
      </c>
      <c r="E158" s="239" t="s">
        <v>19</v>
      </c>
      <c r="F158" s="240" t="s">
        <v>534</v>
      </c>
      <c r="G158" s="238"/>
      <c r="H158" s="241">
        <v>2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129</v>
      </c>
      <c r="AU158" s="247" t="s">
        <v>80</v>
      </c>
      <c r="AV158" s="14" t="s">
        <v>125</v>
      </c>
      <c r="AW158" s="14" t="s">
        <v>32</v>
      </c>
      <c r="AX158" s="14" t="s">
        <v>78</v>
      </c>
      <c r="AY158" s="247" t="s">
        <v>118</v>
      </c>
    </row>
    <row r="159" s="2" customFormat="1" ht="24.15" customHeight="1">
      <c r="A159" s="41"/>
      <c r="B159" s="42"/>
      <c r="C159" s="207" t="s">
        <v>272</v>
      </c>
      <c r="D159" s="207" t="s">
        <v>120</v>
      </c>
      <c r="E159" s="208" t="s">
        <v>535</v>
      </c>
      <c r="F159" s="209" t="s">
        <v>536</v>
      </c>
      <c r="G159" s="210" t="s">
        <v>123</v>
      </c>
      <c r="H159" s="211">
        <v>2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41</v>
      </c>
      <c r="O159" s="87"/>
      <c r="P159" s="216">
        <f>O159*H159</f>
        <v>0</v>
      </c>
      <c r="Q159" s="216">
        <v>0.002</v>
      </c>
      <c r="R159" s="216">
        <f>Q159*H159</f>
        <v>0.0040000000000000001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125</v>
      </c>
      <c r="AT159" s="218" t="s">
        <v>120</v>
      </c>
      <c r="AU159" s="218" t="s">
        <v>80</v>
      </c>
      <c r="AY159" s="20" t="s">
        <v>118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78</v>
      </c>
      <c r="BK159" s="219">
        <f>ROUND(I159*H159,2)</f>
        <v>0</v>
      </c>
      <c r="BL159" s="20" t="s">
        <v>125</v>
      </c>
      <c r="BM159" s="218" t="s">
        <v>537</v>
      </c>
    </row>
    <row r="160" s="13" customFormat="1">
      <c r="A160" s="13"/>
      <c r="B160" s="225"/>
      <c r="C160" s="226"/>
      <c r="D160" s="227" t="s">
        <v>129</v>
      </c>
      <c r="E160" s="228" t="s">
        <v>19</v>
      </c>
      <c r="F160" s="229" t="s">
        <v>538</v>
      </c>
      <c r="G160" s="226"/>
      <c r="H160" s="230">
        <v>2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129</v>
      </c>
      <c r="AU160" s="236" t="s">
        <v>80</v>
      </c>
      <c r="AV160" s="13" t="s">
        <v>80</v>
      </c>
      <c r="AW160" s="13" t="s">
        <v>32</v>
      </c>
      <c r="AX160" s="13" t="s">
        <v>70</v>
      </c>
      <c r="AY160" s="236" t="s">
        <v>118</v>
      </c>
    </row>
    <row r="161" s="14" customFormat="1">
      <c r="A161" s="14"/>
      <c r="B161" s="237"/>
      <c r="C161" s="238"/>
      <c r="D161" s="227" t="s">
        <v>129</v>
      </c>
      <c r="E161" s="239" t="s">
        <v>19</v>
      </c>
      <c r="F161" s="240" t="s">
        <v>534</v>
      </c>
      <c r="G161" s="238"/>
      <c r="H161" s="241">
        <v>2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129</v>
      </c>
      <c r="AU161" s="247" t="s">
        <v>80</v>
      </c>
      <c r="AV161" s="14" t="s">
        <v>125</v>
      </c>
      <c r="AW161" s="14" t="s">
        <v>32</v>
      </c>
      <c r="AX161" s="14" t="s">
        <v>78</v>
      </c>
      <c r="AY161" s="247" t="s">
        <v>118</v>
      </c>
    </row>
    <row r="162" s="12" customFormat="1" ht="22.8" customHeight="1">
      <c r="A162" s="12"/>
      <c r="B162" s="191"/>
      <c r="C162" s="192"/>
      <c r="D162" s="193" t="s">
        <v>69</v>
      </c>
      <c r="E162" s="205" t="s">
        <v>539</v>
      </c>
      <c r="F162" s="205" t="s">
        <v>540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SUM(P163:P186)</f>
        <v>0</v>
      </c>
      <c r="Q162" s="199"/>
      <c r="R162" s="200">
        <f>SUM(R163:R186)</f>
        <v>0.13940999999999998</v>
      </c>
      <c r="S162" s="199"/>
      <c r="T162" s="201">
        <f>SUM(T163:T186)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78</v>
      </c>
      <c r="AT162" s="203" t="s">
        <v>69</v>
      </c>
      <c r="AU162" s="203" t="s">
        <v>78</v>
      </c>
      <c r="AY162" s="202" t="s">
        <v>118</v>
      </c>
      <c r="BK162" s="204">
        <f>SUM(BK163:BK186)</f>
        <v>0</v>
      </c>
    </row>
    <row r="163" s="2" customFormat="1" ht="24.15" customHeight="1">
      <c r="A163" s="41"/>
      <c r="B163" s="42"/>
      <c r="C163" s="207" t="s">
        <v>279</v>
      </c>
      <c r="D163" s="207" t="s">
        <v>120</v>
      </c>
      <c r="E163" s="208" t="s">
        <v>541</v>
      </c>
      <c r="F163" s="209" t="s">
        <v>542</v>
      </c>
      <c r="G163" s="210" t="s">
        <v>123</v>
      </c>
      <c r="H163" s="211">
        <v>1</v>
      </c>
      <c r="I163" s="212"/>
      <c r="J163" s="213">
        <f>ROUND(I163*H163,2)</f>
        <v>0</v>
      </c>
      <c r="K163" s="209" t="s">
        <v>124</v>
      </c>
      <c r="L163" s="47"/>
      <c r="M163" s="214" t="s">
        <v>19</v>
      </c>
      <c r="N163" s="215" t="s">
        <v>41</v>
      </c>
      <c r="O163" s="87"/>
      <c r="P163" s="216">
        <f>O163*H163</f>
        <v>0</v>
      </c>
      <c r="Q163" s="216">
        <v>0.00281</v>
      </c>
      <c r="R163" s="216">
        <f>Q163*H163</f>
        <v>0.00281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125</v>
      </c>
      <c r="AT163" s="218" t="s">
        <v>120</v>
      </c>
      <c r="AU163" s="218" t="s">
        <v>80</v>
      </c>
      <c r="AY163" s="20" t="s">
        <v>118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78</v>
      </c>
      <c r="BK163" s="219">
        <f>ROUND(I163*H163,2)</f>
        <v>0</v>
      </c>
      <c r="BL163" s="20" t="s">
        <v>125</v>
      </c>
      <c r="BM163" s="218" t="s">
        <v>543</v>
      </c>
    </row>
    <row r="164" s="2" customFormat="1">
      <c r="A164" s="41"/>
      <c r="B164" s="42"/>
      <c r="C164" s="43"/>
      <c r="D164" s="220" t="s">
        <v>127</v>
      </c>
      <c r="E164" s="43"/>
      <c r="F164" s="221" t="s">
        <v>544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127</v>
      </c>
      <c r="AU164" s="20" t="s">
        <v>80</v>
      </c>
    </row>
    <row r="165" s="13" customFormat="1">
      <c r="A165" s="13"/>
      <c r="B165" s="225"/>
      <c r="C165" s="226"/>
      <c r="D165" s="227" t="s">
        <v>129</v>
      </c>
      <c r="E165" s="228" t="s">
        <v>19</v>
      </c>
      <c r="F165" s="229" t="s">
        <v>545</v>
      </c>
      <c r="G165" s="226"/>
      <c r="H165" s="230">
        <v>1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129</v>
      </c>
      <c r="AU165" s="236" t="s">
        <v>80</v>
      </c>
      <c r="AV165" s="13" t="s">
        <v>80</v>
      </c>
      <c r="AW165" s="13" t="s">
        <v>32</v>
      </c>
      <c r="AX165" s="13" t="s">
        <v>70</v>
      </c>
      <c r="AY165" s="236" t="s">
        <v>118</v>
      </c>
    </row>
    <row r="166" s="14" customFormat="1">
      <c r="A166" s="14"/>
      <c r="B166" s="237"/>
      <c r="C166" s="238"/>
      <c r="D166" s="227" t="s">
        <v>129</v>
      </c>
      <c r="E166" s="239" t="s">
        <v>19</v>
      </c>
      <c r="F166" s="240" t="s">
        <v>131</v>
      </c>
      <c r="G166" s="238"/>
      <c r="H166" s="241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129</v>
      </c>
      <c r="AU166" s="247" t="s">
        <v>80</v>
      </c>
      <c r="AV166" s="14" t="s">
        <v>125</v>
      </c>
      <c r="AW166" s="14" t="s">
        <v>32</v>
      </c>
      <c r="AX166" s="14" t="s">
        <v>78</v>
      </c>
      <c r="AY166" s="247" t="s">
        <v>118</v>
      </c>
    </row>
    <row r="167" s="2" customFormat="1" ht="16.5" customHeight="1">
      <c r="A167" s="41"/>
      <c r="B167" s="42"/>
      <c r="C167" s="269" t="s">
        <v>284</v>
      </c>
      <c r="D167" s="269" t="s">
        <v>267</v>
      </c>
      <c r="E167" s="270" t="s">
        <v>546</v>
      </c>
      <c r="F167" s="271" t="s">
        <v>547</v>
      </c>
      <c r="G167" s="272" t="s">
        <v>123</v>
      </c>
      <c r="H167" s="273">
        <v>1</v>
      </c>
      <c r="I167" s="274"/>
      <c r="J167" s="275">
        <f>ROUND(I167*H167,2)</f>
        <v>0</v>
      </c>
      <c r="K167" s="271" t="s">
        <v>124</v>
      </c>
      <c r="L167" s="276"/>
      <c r="M167" s="277" t="s">
        <v>19</v>
      </c>
      <c r="N167" s="278" t="s">
        <v>41</v>
      </c>
      <c r="O167" s="87"/>
      <c r="P167" s="216">
        <f>O167*H167</f>
        <v>0</v>
      </c>
      <c r="Q167" s="216">
        <v>0.045999999999999999</v>
      </c>
      <c r="R167" s="216">
        <f>Q167*H167</f>
        <v>0.045999999999999999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166</v>
      </c>
      <c r="AT167" s="218" t="s">
        <v>267</v>
      </c>
      <c r="AU167" s="218" t="s">
        <v>80</v>
      </c>
      <c r="AY167" s="20" t="s">
        <v>118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78</v>
      </c>
      <c r="BK167" s="219">
        <f>ROUND(I167*H167,2)</f>
        <v>0</v>
      </c>
      <c r="BL167" s="20" t="s">
        <v>125</v>
      </c>
      <c r="BM167" s="218" t="s">
        <v>548</v>
      </c>
    </row>
    <row r="168" s="2" customFormat="1">
      <c r="A168" s="41"/>
      <c r="B168" s="42"/>
      <c r="C168" s="43"/>
      <c r="D168" s="227" t="s">
        <v>444</v>
      </c>
      <c r="E168" s="43"/>
      <c r="F168" s="283" t="s">
        <v>549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444</v>
      </c>
      <c r="AU168" s="20" t="s">
        <v>80</v>
      </c>
    </row>
    <row r="169" s="13" customFormat="1">
      <c r="A169" s="13"/>
      <c r="B169" s="225"/>
      <c r="C169" s="226"/>
      <c r="D169" s="227" t="s">
        <v>129</v>
      </c>
      <c r="E169" s="228" t="s">
        <v>19</v>
      </c>
      <c r="F169" s="229" t="s">
        <v>545</v>
      </c>
      <c r="G169" s="226"/>
      <c r="H169" s="230">
        <v>1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129</v>
      </c>
      <c r="AU169" s="236" t="s">
        <v>80</v>
      </c>
      <c r="AV169" s="13" t="s">
        <v>80</v>
      </c>
      <c r="AW169" s="13" t="s">
        <v>32</v>
      </c>
      <c r="AX169" s="13" t="s">
        <v>70</v>
      </c>
      <c r="AY169" s="236" t="s">
        <v>118</v>
      </c>
    </row>
    <row r="170" s="14" customFormat="1">
      <c r="A170" s="14"/>
      <c r="B170" s="237"/>
      <c r="C170" s="238"/>
      <c r="D170" s="227" t="s">
        <v>129</v>
      </c>
      <c r="E170" s="239" t="s">
        <v>19</v>
      </c>
      <c r="F170" s="240" t="s">
        <v>131</v>
      </c>
      <c r="G170" s="238"/>
      <c r="H170" s="241">
        <v>1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129</v>
      </c>
      <c r="AU170" s="247" t="s">
        <v>80</v>
      </c>
      <c r="AV170" s="14" t="s">
        <v>125</v>
      </c>
      <c r="AW170" s="14" t="s">
        <v>32</v>
      </c>
      <c r="AX170" s="14" t="s">
        <v>78</v>
      </c>
      <c r="AY170" s="247" t="s">
        <v>118</v>
      </c>
    </row>
    <row r="171" s="2" customFormat="1" ht="16.5" customHeight="1">
      <c r="A171" s="41"/>
      <c r="B171" s="42"/>
      <c r="C171" s="269" t="s">
        <v>289</v>
      </c>
      <c r="D171" s="269" t="s">
        <v>267</v>
      </c>
      <c r="E171" s="270" t="s">
        <v>550</v>
      </c>
      <c r="F171" s="271" t="s">
        <v>551</v>
      </c>
      <c r="G171" s="272" t="s">
        <v>123</v>
      </c>
      <c r="H171" s="273">
        <v>1</v>
      </c>
      <c r="I171" s="274"/>
      <c r="J171" s="275">
        <f>ROUND(I171*H171,2)</f>
        <v>0</v>
      </c>
      <c r="K171" s="271" t="s">
        <v>124</v>
      </c>
      <c r="L171" s="276"/>
      <c r="M171" s="277" t="s">
        <v>19</v>
      </c>
      <c r="N171" s="278" t="s">
        <v>41</v>
      </c>
      <c r="O171" s="87"/>
      <c r="P171" s="216">
        <f>O171*H171</f>
        <v>0</v>
      </c>
      <c r="Q171" s="216">
        <v>0.0035999999999999999</v>
      </c>
      <c r="R171" s="216">
        <f>Q171*H171</f>
        <v>0.0035999999999999999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166</v>
      </c>
      <c r="AT171" s="218" t="s">
        <v>267</v>
      </c>
      <c r="AU171" s="218" t="s">
        <v>80</v>
      </c>
      <c r="AY171" s="20" t="s">
        <v>118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78</v>
      </c>
      <c r="BK171" s="219">
        <f>ROUND(I171*H171,2)</f>
        <v>0</v>
      </c>
      <c r="BL171" s="20" t="s">
        <v>125</v>
      </c>
      <c r="BM171" s="218" t="s">
        <v>552</v>
      </c>
    </row>
    <row r="172" s="13" customFormat="1">
      <c r="A172" s="13"/>
      <c r="B172" s="225"/>
      <c r="C172" s="226"/>
      <c r="D172" s="227" t="s">
        <v>129</v>
      </c>
      <c r="E172" s="228" t="s">
        <v>19</v>
      </c>
      <c r="F172" s="229" t="s">
        <v>553</v>
      </c>
      <c r="G172" s="226"/>
      <c r="H172" s="230">
        <v>1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129</v>
      </c>
      <c r="AU172" s="236" t="s">
        <v>80</v>
      </c>
      <c r="AV172" s="13" t="s">
        <v>80</v>
      </c>
      <c r="AW172" s="13" t="s">
        <v>32</v>
      </c>
      <c r="AX172" s="13" t="s">
        <v>70</v>
      </c>
      <c r="AY172" s="236" t="s">
        <v>118</v>
      </c>
    </row>
    <row r="173" s="14" customFormat="1">
      <c r="A173" s="14"/>
      <c r="B173" s="237"/>
      <c r="C173" s="238"/>
      <c r="D173" s="227" t="s">
        <v>129</v>
      </c>
      <c r="E173" s="239" t="s">
        <v>19</v>
      </c>
      <c r="F173" s="240" t="s">
        <v>131</v>
      </c>
      <c r="G173" s="238"/>
      <c r="H173" s="241">
        <v>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129</v>
      </c>
      <c r="AU173" s="247" t="s">
        <v>80</v>
      </c>
      <c r="AV173" s="14" t="s">
        <v>125</v>
      </c>
      <c r="AW173" s="14" t="s">
        <v>32</v>
      </c>
      <c r="AX173" s="14" t="s">
        <v>78</v>
      </c>
      <c r="AY173" s="247" t="s">
        <v>118</v>
      </c>
    </row>
    <row r="174" s="2" customFormat="1" ht="16.5" customHeight="1">
      <c r="A174" s="41"/>
      <c r="B174" s="42"/>
      <c r="C174" s="207" t="s">
        <v>296</v>
      </c>
      <c r="D174" s="207" t="s">
        <v>120</v>
      </c>
      <c r="E174" s="208" t="s">
        <v>554</v>
      </c>
      <c r="F174" s="209" t="s">
        <v>555</v>
      </c>
      <c r="G174" s="210" t="s">
        <v>123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41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556</v>
      </c>
      <c r="AT174" s="218" t="s">
        <v>120</v>
      </c>
      <c r="AU174" s="218" t="s">
        <v>80</v>
      </c>
      <c r="AY174" s="20" t="s">
        <v>118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78</v>
      </c>
      <c r="BK174" s="219">
        <f>ROUND(I174*H174,2)</f>
        <v>0</v>
      </c>
      <c r="BL174" s="20" t="s">
        <v>556</v>
      </c>
      <c r="BM174" s="218" t="s">
        <v>557</v>
      </c>
    </row>
    <row r="175" s="2" customFormat="1" ht="24.15" customHeight="1">
      <c r="A175" s="41"/>
      <c r="B175" s="42"/>
      <c r="C175" s="207" t="s">
        <v>303</v>
      </c>
      <c r="D175" s="207" t="s">
        <v>120</v>
      </c>
      <c r="E175" s="208" t="s">
        <v>558</v>
      </c>
      <c r="F175" s="209" t="s">
        <v>559</v>
      </c>
      <c r="G175" s="210" t="s">
        <v>123</v>
      </c>
      <c r="H175" s="211">
        <v>1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41</v>
      </c>
      <c r="O175" s="87"/>
      <c r="P175" s="216">
        <f>O175*H175</f>
        <v>0</v>
      </c>
      <c r="Q175" s="216">
        <v>0.025000000000000001</v>
      </c>
      <c r="R175" s="216">
        <f>Q175*H175</f>
        <v>0.025000000000000001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125</v>
      </c>
      <c r="AT175" s="218" t="s">
        <v>120</v>
      </c>
      <c r="AU175" s="218" t="s">
        <v>80</v>
      </c>
      <c r="AY175" s="20" t="s">
        <v>118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78</v>
      </c>
      <c r="BK175" s="219">
        <f>ROUND(I175*H175,2)</f>
        <v>0</v>
      </c>
      <c r="BL175" s="20" t="s">
        <v>125</v>
      </c>
      <c r="BM175" s="218" t="s">
        <v>560</v>
      </c>
    </row>
    <row r="176" s="13" customFormat="1">
      <c r="A176" s="13"/>
      <c r="B176" s="225"/>
      <c r="C176" s="226"/>
      <c r="D176" s="227" t="s">
        <v>129</v>
      </c>
      <c r="E176" s="228" t="s">
        <v>19</v>
      </c>
      <c r="F176" s="229" t="s">
        <v>501</v>
      </c>
      <c r="G176" s="226"/>
      <c r="H176" s="230">
        <v>1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129</v>
      </c>
      <c r="AU176" s="236" t="s">
        <v>80</v>
      </c>
      <c r="AV176" s="13" t="s">
        <v>80</v>
      </c>
      <c r="AW176" s="13" t="s">
        <v>32</v>
      </c>
      <c r="AX176" s="13" t="s">
        <v>70</v>
      </c>
      <c r="AY176" s="236" t="s">
        <v>118</v>
      </c>
    </row>
    <row r="177" s="14" customFormat="1">
      <c r="A177" s="14"/>
      <c r="B177" s="237"/>
      <c r="C177" s="238"/>
      <c r="D177" s="227" t="s">
        <v>129</v>
      </c>
      <c r="E177" s="239" t="s">
        <v>19</v>
      </c>
      <c r="F177" s="240" t="s">
        <v>131</v>
      </c>
      <c r="G177" s="238"/>
      <c r="H177" s="241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129</v>
      </c>
      <c r="AU177" s="247" t="s">
        <v>80</v>
      </c>
      <c r="AV177" s="14" t="s">
        <v>125</v>
      </c>
      <c r="AW177" s="14" t="s">
        <v>32</v>
      </c>
      <c r="AX177" s="14" t="s">
        <v>78</v>
      </c>
      <c r="AY177" s="247" t="s">
        <v>118</v>
      </c>
    </row>
    <row r="178" s="2" customFormat="1" ht="24.15" customHeight="1">
      <c r="A178" s="41"/>
      <c r="B178" s="42"/>
      <c r="C178" s="207" t="s">
        <v>311</v>
      </c>
      <c r="D178" s="207" t="s">
        <v>120</v>
      </c>
      <c r="E178" s="208" t="s">
        <v>561</v>
      </c>
      <c r="F178" s="209" t="s">
        <v>562</v>
      </c>
      <c r="G178" s="210" t="s">
        <v>123</v>
      </c>
      <c r="H178" s="211">
        <v>1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41</v>
      </c>
      <c r="O178" s="87"/>
      <c r="P178" s="216">
        <f>O178*H178</f>
        <v>0</v>
      </c>
      <c r="Q178" s="216">
        <v>0.025000000000000001</v>
      </c>
      <c r="R178" s="216">
        <f>Q178*H178</f>
        <v>0.025000000000000001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125</v>
      </c>
      <c r="AT178" s="218" t="s">
        <v>120</v>
      </c>
      <c r="AU178" s="218" t="s">
        <v>80</v>
      </c>
      <c r="AY178" s="20" t="s">
        <v>118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78</v>
      </c>
      <c r="BK178" s="219">
        <f>ROUND(I178*H178,2)</f>
        <v>0</v>
      </c>
      <c r="BL178" s="20" t="s">
        <v>125</v>
      </c>
      <c r="BM178" s="218" t="s">
        <v>563</v>
      </c>
    </row>
    <row r="179" s="13" customFormat="1">
      <c r="A179" s="13"/>
      <c r="B179" s="225"/>
      <c r="C179" s="226"/>
      <c r="D179" s="227" t="s">
        <v>129</v>
      </c>
      <c r="E179" s="228" t="s">
        <v>19</v>
      </c>
      <c r="F179" s="229" t="s">
        <v>564</v>
      </c>
      <c r="G179" s="226"/>
      <c r="H179" s="230">
        <v>1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129</v>
      </c>
      <c r="AU179" s="236" t="s">
        <v>80</v>
      </c>
      <c r="AV179" s="13" t="s">
        <v>80</v>
      </c>
      <c r="AW179" s="13" t="s">
        <v>32</v>
      </c>
      <c r="AX179" s="13" t="s">
        <v>70</v>
      </c>
      <c r="AY179" s="236" t="s">
        <v>118</v>
      </c>
    </row>
    <row r="180" s="14" customFormat="1">
      <c r="A180" s="14"/>
      <c r="B180" s="237"/>
      <c r="C180" s="238"/>
      <c r="D180" s="227" t="s">
        <v>129</v>
      </c>
      <c r="E180" s="239" t="s">
        <v>19</v>
      </c>
      <c r="F180" s="240" t="s">
        <v>131</v>
      </c>
      <c r="G180" s="238"/>
      <c r="H180" s="241">
        <v>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129</v>
      </c>
      <c r="AU180" s="247" t="s">
        <v>80</v>
      </c>
      <c r="AV180" s="14" t="s">
        <v>125</v>
      </c>
      <c r="AW180" s="14" t="s">
        <v>32</v>
      </c>
      <c r="AX180" s="14" t="s">
        <v>78</v>
      </c>
      <c r="AY180" s="247" t="s">
        <v>118</v>
      </c>
    </row>
    <row r="181" s="2" customFormat="1" ht="24.15" customHeight="1">
      <c r="A181" s="41"/>
      <c r="B181" s="42"/>
      <c r="C181" s="207" t="s">
        <v>316</v>
      </c>
      <c r="D181" s="207" t="s">
        <v>120</v>
      </c>
      <c r="E181" s="208" t="s">
        <v>565</v>
      </c>
      <c r="F181" s="209" t="s">
        <v>566</v>
      </c>
      <c r="G181" s="210" t="s">
        <v>123</v>
      </c>
      <c r="H181" s="211">
        <v>1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41</v>
      </c>
      <c r="O181" s="87"/>
      <c r="P181" s="216">
        <f>O181*H181</f>
        <v>0</v>
      </c>
      <c r="Q181" s="216">
        <v>0.025000000000000001</v>
      </c>
      <c r="R181" s="216">
        <f>Q181*H181</f>
        <v>0.025000000000000001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125</v>
      </c>
      <c r="AT181" s="218" t="s">
        <v>120</v>
      </c>
      <c r="AU181" s="218" t="s">
        <v>80</v>
      </c>
      <c r="AY181" s="20" t="s">
        <v>118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78</v>
      </c>
      <c r="BK181" s="219">
        <f>ROUND(I181*H181,2)</f>
        <v>0</v>
      </c>
      <c r="BL181" s="20" t="s">
        <v>125</v>
      </c>
      <c r="BM181" s="218" t="s">
        <v>567</v>
      </c>
    </row>
    <row r="182" s="13" customFormat="1">
      <c r="A182" s="13"/>
      <c r="B182" s="225"/>
      <c r="C182" s="226"/>
      <c r="D182" s="227" t="s">
        <v>129</v>
      </c>
      <c r="E182" s="228" t="s">
        <v>19</v>
      </c>
      <c r="F182" s="229" t="s">
        <v>568</v>
      </c>
      <c r="G182" s="226"/>
      <c r="H182" s="230">
        <v>1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129</v>
      </c>
      <c r="AU182" s="236" t="s">
        <v>80</v>
      </c>
      <c r="AV182" s="13" t="s">
        <v>80</v>
      </c>
      <c r="AW182" s="13" t="s">
        <v>32</v>
      </c>
      <c r="AX182" s="13" t="s">
        <v>70</v>
      </c>
      <c r="AY182" s="236" t="s">
        <v>118</v>
      </c>
    </row>
    <row r="183" s="14" customFormat="1">
      <c r="A183" s="14"/>
      <c r="B183" s="237"/>
      <c r="C183" s="238"/>
      <c r="D183" s="227" t="s">
        <v>129</v>
      </c>
      <c r="E183" s="239" t="s">
        <v>19</v>
      </c>
      <c r="F183" s="240" t="s">
        <v>131</v>
      </c>
      <c r="G183" s="238"/>
      <c r="H183" s="241">
        <v>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129</v>
      </c>
      <c r="AU183" s="247" t="s">
        <v>80</v>
      </c>
      <c r="AV183" s="14" t="s">
        <v>125</v>
      </c>
      <c r="AW183" s="14" t="s">
        <v>32</v>
      </c>
      <c r="AX183" s="14" t="s">
        <v>78</v>
      </c>
      <c r="AY183" s="247" t="s">
        <v>118</v>
      </c>
    </row>
    <row r="184" s="2" customFormat="1" ht="24.15" customHeight="1">
      <c r="A184" s="41"/>
      <c r="B184" s="42"/>
      <c r="C184" s="207" t="s">
        <v>322</v>
      </c>
      <c r="D184" s="207" t="s">
        <v>120</v>
      </c>
      <c r="E184" s="208" t="s">
        <v>569</v>
      </c>
      <c r="F184" s="209" t="s">
        <v>570</v>
      </c>
      <c r="G184" s="210" t="s">
        <v>123</v>
      </c>
      <c r="H184" s="211">
        <v>2</v>
      </c>
      <c r="I184" s="212"/>
      <c r="J184" s="213">
        <f>ROUND(I184*H184,2)</f>
        <v>0</v>
      </c>
      <c r="K184" s="209" t="s">
        <v>19</v>
      </c>
      <c r="L184" s="47"/>
      <c r="M184" s="214" t="s">
        <v>19</v>
      </c>
      <c r="N184" s="215" t="s">
        <v>41</v>
      </c>
      <c r="O184" s="87"/>
      <c r="P184" s="216">
        <f>O184*H184</f>
        <v>0</v>
      </c>
      <c r="Q184" s="216">
        <v>0.0060000000000000001</v>
      </c>
      <c r="R184" s="216">
        <f>Q184*H184</f>
        <v>0.012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125</v>
      </c>
      <c r="AT184" s="218" t="s">
        <v>120</v>
      </c>
      <c r="AU184" s="218" t="s">
        <v>80</v>
      </c>
      <c r="AY184" s="20" t="s">
        <v>118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78</v>
      </c>
      <c r="BK184" s="219">
        <f>ROUND(I184*H184,2)</f>
        <v>0</v>
      </c>
      <c r="BL184" s="20" t="s">
        <v>125</v>
      </c>
      <c r="BM184" s="218" t="s">
        <v>571</v>
      </c>
    </row>
    <row r="185" s="13" customFormat="1">
      <c r="A185" s="13"/>
      <c r="B185" s="225"/>
      <c r="C185" s="226"/>
      <c r="D185" s="227" t="s">
        <v>129</v>
      </c>
      <c r="E185" s="228" t="s">
        <v>19</v>
      </c>
      <c r="F185" s="229" t="s">
        <v>572</v>
      </c>
      <c r="G185" s="226"/>
      <c r="H185" s="230">
        <v>2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129</v>
      </c>
      <c r="AU185" s="236" t="s">
        <v>80</v>
      </c>
      <c r="AV185" s="13" t="s">
        <v>80</v>
      </c>
      <c r="AW185" s="13" t="s">
        <v>32</v>
      </c>
      <c r="AX185" s="13" t="s">
        <v>70</v>
      </c>
      <c r="AY185" s="236" t="s">
        <v>118</v>
      </c>
    </row>
    <row r="186" s="14" customFormat="1">
      <c r="A186" s="14"/>
      <c r="B186" s="237"/>
      <c r="C186" s="238"/>
      <c r="D186" s="227" t="s">
        <v>129</v>
      </c>
      <c r="E186" s="239" t="s">
        <v>19</v>
      </c>
      <c r="F186" s="240" t="s">
        <v>131</v>
      </c>
      <c r="G186" s="238"/>
      <c r="H186" s="241">
        <v>2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129</v>
      </c>
      <c r="AU186" s="247" t="s">
        <v>80</v>
      </c>
      <c r="AV186" s="14" t="s">
        <v>125</v>
      </c>
      <c r="AW186" s="14" t="s">
        <v>32</v>
      </c>
      <c r="AX186" s="14" t="s">
        <v>78</v>
      </c>
      <c r="AY186" s="247" t="s">
        <v>118</v>
      </c>
    </row>
    <row r="187" s="12" customFormat="1" ht="22.8" customHeight="1">
      <c r="A187" s="12"/>
      <c r="B187" s="191"/>
      <c r="C187" s="192"/>
      <c r="D187" s="193" t="s">
        <v>69</v>
      </c>
      <c r="E187" s="205" t="s">
        <v>422</v>
      </c>
      <c r="F187" s="205" t="s">
        <v>423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SUM(P188:P189)</f>
        <v>0</v>
      </c>
      <c r="Q187" s="199"/>
      <c r="R187" s="200">
        <f>SUM(R188:R189)</f>
        <v>0</v>
      </c>
      <c r="S187" s="199"/>
      <c r="T187" s="201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78</v>
      </c>
      <c r="AT187" s="203" t="s">
        <v>69</v>
      </c>
      <c r="AU187" s="203" t="s">
        <v>78</v>
      </c>
      <c r="AY187" s="202" t="s">
        <v>118</v>
      </c>
      <c r="BK187" s="204">
        <f>SUM(BK188:BK189)</f>
        <v>0</v>
      </c>
    </row>
    <row r="188" s="2" customFormat="1" ht="24.15" customHeight="1">
      <c r="A188" s="41"/>
      <c r="B188" s="42"/>
      <c r="C188" s="207" t="s">
        <v>327</v>
      </c>
      <c r="D188" s="207" t="s">
        <v>120</v>
      </c>
      <c r="E188" s="208" t="s">
        <v>425</v>
      </c>
      <c r="F188" s="209" t="s">
        <v>426</v>
      </c>
      <c r="G188" s="210" t="s">
        <v>230</v>
      </c>
      <c r="H188" s="211">
        <v>5.4269999999999996</v>
      </c>
      <c r="I188" s="212"/>
      <c r="J188" s="213">
        <f>ROUND(I188*H188,2)</f>
        <v>0</v>
      </c>
      <c r="K188" s="209" t="s">
        <v>124</v>
      </c>
      <c r="L188" s="47"/>
      <c r="M188" s="214" t="s">
        <v>19</v>
      </c>
      <c r="N188" s="215" t="s">
        <v>41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125</v>
      </c>
      <c r="AT188" s="218" t="s">
        <v>120</v>
      </c>
      <c r="AU188" s="218" t="s">
        <v>80</v>
      </c>
      <c r="AY188" s="20" t="s">
        <v>118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78</v>
      </c>
      <c r="BK188" s="219">
        <f>ROUND(I188*H188,2)</f>
        <v>0</v>
      </c>
      <c r="BL188" s="20" t="s">
        <v>125</v>
      </c>
      <c r="BM188" s="218" t="s">
        <v>573</v>
      </c>
    </row>
    <row r="189" s="2" customFormat="1">
      <c r="A189" s="41"/>
      <c r="B189" s="42"/>
      <c r="C189" s="43"/>
      <c r="D189" s="220" t="s">
        <v>127</v>
      </c>
      <c r="E189" s="43"/>
      <c r="F189" s="221" t="s">
        <v>428</v>
      </c>
      <c r="G189" s="43"/>
      <c r="H189" s="43"/>
      <c r="I189" s="222"/>
      <c r="J189" s="43"/>
      <c r="K189" s="43"/>
      <c r="L189" s="47"/>
      <c r="M189" s="279"/>
      <c r="N189" s="280"/>
      <c r="O189" s="281"/>
      <c r="P189" s="281"/>
      <c r="Q189" s="281"/>
      <c r="R189" s="281"/>
      <c r="S189" s="281"/>
      <c r="T189" s="282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127</v>
      </c>
      <c r="AU189" s="20" t="s">
        <v>80</v>
      </c>
    </row>
    <row r="190" s="2" customFormat="1" ht="6.96" customHeight="1">
      <c r="A190" s="41"/>
      <c r="B190" s="62"/>
      <c r="C190" s="63"/>
      <c r="D190" s="63"/>
      <c r="E190" s="63"/>
      <c r="F190" s="63"/>
      <c r="G190" s="63"/>
      <c r="H190" s="63"/>
      <c r="I190" s="63"/>
      <c r="J190" s="63"/>
      <c r="K190" s="63"/>
      <c r="L190" s="47"/>
      <c r="M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</sheetData>
  <sheetProtection sheet="1" autoFilter="0" formatColumns="0" formatRows="0" objects="1" scenarios="1" spinCount="100000" saltValue="HUeTIeejU5///2M0Ty6zbX8V/XIEgdg16Vb8WugpV0fS6OoWf8K40qQpQ+ZN0C6q0Ttek6OcT1eOmTBsPOyypg==" hashValue="/1hR4CFAi6W1TiPHROMQYuTOEYUTOm/KktcDiguzN++aiA67OV0ZYssQkvnxn3Ptt6Gr3J+PD7Qebdp/YrZuPA==" algorithmName="SHA-512" password="CC35"/>
  <autoFilter ref="C83:K18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851371141"/>
    <hyperlink ref="F100" r:id="rId2" display="https://podminky.urs.cz/item/CS_URS_2025_02/857371131"/>
    <hyperlink ref="F106" r:id="rId3" display="https://podminky.urs.cz/item/CS_URS_2025_02/857372122"/>
    <hyperlink ref="F115" r:id="rId4" display="https://podminky.urs.cz/item/CS_URS_2025_02/871161211"/>
    <hyperlink ref="F122" r:id="rId5" display="https://podminky.urs.cz/item/CS_URS_2025_02/877161101"/>
    <hyperlink ref="F127" r:id="rId6" display="https://podminky.urs.cz/item/CS_URS_2025_02/877161112"/>
    <hyperlink ref="F132" r:id="rId7" display="https://podminky.urs.cz/item/CS_URS_2025_02/891379111"/>
    <hyperlink ref="F138" r:id="rId8" display="https://podminky.urs.cz/item/CS_URS_2025_02/892351111"/>
    <hyperlink ref="F142" r:id="rId9" display="https://podminky.urs.cz/item/CS_URS_2025_02/892353122"/>
    <hyperlink ref="F146" r:id="rId10" display="https://podminky.urs.cz/item/CS_URS_2025_02/892372111"/>
    <hyperlink ref="F148" r:id="rId11" display="https://podminky.urs.cz/item/CS_URS_2025_02/899721111"/>
    <hyperlink ref="F152" r:id="rId12" display="https://podminky.urs.cz/item/CS_URS_2025_02/899722113"/>
    <hyperlink ref="F164" r:id="rId13" display="https://podminky.urs.cz/item/CS_URS_2025_02/891311222"/>
    <hyperlink ref="F189" r:id="rId14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KNĚŽPOLE, PRAMENIŠTĚ – OPRAVA ČÁSTI ŘADU V-1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574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ROUND((SUM(BE80:BE103)),  2)</f>
        <v>0</v>
      </c>
      <c r="G33" s="41"/>
      <c r="H33" s="41"/>
      <c r="I33" s="151">
        <v>0.20999999999999999</v>
      </c>
      <c r="J33" s="150">
        <f>ROUND(((SUM(BE80:BE103))*I33),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ROUND((SUM(BF80:BF103)),  2)</f>
        <v>0</v>
      </c>
      <c r="G34" s="41"/>
      <c r="H34" s="41"/>
      <c r="I34" s="151">
        <v>0.12</v>
      </c>
      <c r="J34" s="150">
        <f>ROUND(((SUM(BF80:BF103))*I34),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ROUND((SUM(BG80:BG103)),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ROUND((SUM(BH80:BH103)),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ROUND((SUM(BI80:BI103)),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KNĚŽPOLE, PRAMENIŠTĚ – OPRAVA ČÁSTI ŘADU V-1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Kněžpole u Uherského Hradiště</v>
      </c>
      <c r="G52" s="43"/>
      <c r="H52" s="43"/>
      <c r="I52" s="35" t="s">
        <v>23</v>
      </c>
      <c r="J52" s="75" t="str">
        <f>IF(J12="","",J12)</f>
        <v>24. 10. 2025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575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103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KNĚŽPOLE, PRAMENIŠTĚ – OPRAVA ČÁSTI ŘADU V-1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88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003 - Vedlejší a ostatní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k.ú. Kněžpole u Uherského Hradiště</v>
      </c>
      <c r="G74" s="43"/>
      <c r="H74" s="43"/>
      <c r="I74" s="35" t="s">
        <v>23</v>
      </c>
      <c r="J74" s="75" t="str">
        <f>IF(J12="","",J12)</f>
        <v>24. 10. 2025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104</v>
      </c>
      <c r="D79" s="183" t="s">
        <v>55</v>
      </c>
      <c r="E79" s="183" t="s">
        <v>51</v>
      </c>
      <c r="F79" s="183" t="s">
        <v>52</v>
      </c>
      <c r="G79" s="183" t="s">
        <v>105</v>
      </c>
      <c r="H79" s="183" t="s">
        <v>106</v>
      </c>
      <c r="I79" s="183" t="s">
        <v>107</v>
      </c>
      <c r="J79" s="183" t="s">
        <v>92</v>
      </c>
      <c r="K79" s="184" t="s">
        <v>108</v>
      </c>
      <c r="L79" s="185"/>
      <c r="M79" s="95" t="s">
        <v>19</v>
      </c>
      <c r="N79" s="96" t="s">
        <v>40</v>
      </c>
      <c r="O79" s="96" t="s">
        <v>109</v>
      </c>
      <c r="P79" s="96" t="s">
        <v>110</v>
      </c>
      <c r="Q79" s="96" t="s">
        <v>111</v>
      </c>
      <c r="R79" s="96" t="s">
        <v>112</v>
      </c>
      <c r="S79" s="96" t="s">
        <v>113</v>
      </c>
      <c r="T79" s="97" t="s">
        <v>114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115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93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69</v>
      </c>
      <c r="E81" s="194" t="s">
        <v>576</v>
      </c>
      <c r="F81" s="194" t="s">
        <v>577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SUM(P82:P103)</f>
        <v>0</v>
      </c>
      <c r="Q81" s="199"/>
      <c r="R81" s="200">
        <f>SUM(R82:R103)</f>
        <v>0</v>
      </c>
      <c r="S81" s="199"/>
      <c r="T81" s="201">
        <f>SUM(T82:T103)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78</v>
      </c>
      <c r="AT81" s="203" t="s">
        <v>69</v>
      </c>
      <c r="AU81" s="203" t="s">
        <v>70</v>
      </c>
      <c r="AY81" s="202" t="s">
        <v>118</v>
      </c>
      <c r="BK81" s="204">
        <f>SUM(BK82:BK103)</f>
        <v>0</v>
      </c>
    </row>
    <row r="82" s="2" customFormat="1" ht="21.75" customHeight="1">
      <c r="A82" s="41"/>
      <c r="B82" s="42"/>
      <c r="C82" s="207" t="s">
        <v>78</v>
      </c>
      <c r="D82" s="207" t="s">
        <v>120</v>
      </c>
      <c r="E82" s="208" t="s">
        <v>578</v>
      </c>
      <c r="F82" s="209" t="s">
        <v>579</v>
      </c>
      <c r="G82" s="210" t="s">
        <v>580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41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125</v>
      </c>
      <c r="AT82" s="218" t="s">
        <v>120</v>
      </c>
      <c r="AU82" s="218" t="s">
        <v>78</v>
      </c>
      <c r="AY82" s="20" t="s">
        <v>118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78</v>
      </c>
      <c r="BK82" s="219">
        <f>ROUND(I82*H82,2)</f>
        <v>0</v>
      </c>
      <c r="BL82" s="20" t="s">
        <v>125</v>
      </c>
      <c r="BM82" s="218" t="s">
        <v>581</v>
      </c>
    </row>
    <row r="83" s="2" customFormat="1" ht="16.5" customHeight="1">
      <c r="A83" s="41"/>
      <c r="B83" s="42"/>
      <c r="C83" s="207" t="s">
        <v>80</v>
      </c>
      <c r="D83" s="207" t="s">
        <v>120</v>
      </c>
      <c r="E83" s="208" t="s">
        <v>582</v>
      </c>
      <c r="F83" s="209" t="s">
        <v>583</v>
      </c>
      <c r="G83" s="210" t="s">
        <v>580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41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125</v>
      </c>
      <c r="AT83" s="218" t="s">
        <v>120</v>
      </c>
      <c r="AU83" s="218" t="s">
        <v>78</v>
      </c>
      <c r="AY83" s="20" t="s">
        <v>118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125</v>
      </c>
      <c r="BM83" s="218" t="s">
        <v>584</v>
      </c>
    </row>
    <row r="84" s="2" customFormat="1" ht="16.5" customHeight="1">
      <c r="A84" s="41"/>
      <c r="B84" s="42"/>
      <c r="C84" s="207" t="s">
        <v>136</v>
      </c>
      <c r="D84" s="207" t="s">
        <v>120</v>
      </c>
      <c r="E84" s="208" t="s">
        <v>585</v>
      </c>
      <c r="F84" s="209" t="s">
        <v>586</v>
      </c>
      <c r="G84" s="210" t="s">
        <v>580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41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125</v>
      </c>
      <c r="AT84" s="218" t="s">
        <v>120</v>
      </c>
      <c r="AU84" s="218" t="s">
        <v>78</v>
      </c>
      <c r="AY84" s="20" t="s">
        <v>118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125</v>
      </c>
      <c r="BM84" s="218" t="s">
        <v>587</v>
      </c>
    </row>
    <row r="85" s="2" customFormat="1" ht="16.5" customHeight="1">
      <c r="A85" s="41"/>
      <c r="B85" s="42"/>
      <c r="C85" s="207" t="s">
        <v>125</v>
      </c>
      <c r="D85" s="207" t="s">
        <v>120</v>
      </c>
      <c r="E85" s="208" t="s">
        <v>588</v>
      </c>
      <c r="F85" s="209" t="s">
        <v>589</v>
      </c>
      <c r="G85" s="210" t="s">
        <v>580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41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125</v>
      </c>
      <c r="AT85" s="218" t="s">
        <v>120</v>
      </c>
      <c r="AU85" s="218" t="s">
        <v>78</v>
      </c>
      <c r="AY85" s="20" t="s">
        <v>118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125</v>
      </c>
      <c r="BM85" s="218" t="s">
        <v>590</v>
      </c>
    </row>
    <row r="86" s="2" customFormat="1" ht="16.5" customHeight="1">
      <c r="A86" s="41"/>
      <c r="B86" s="42"/>
      <c r="C86" s="207" t="s">
        <v>147</v>
      </c>
      <c r="D86" s="207" t="s">
        <v>120</v>
      </c>
      <c r="E86" s="208" t="s">
        <v>591</v>
      </c>
      <c r="F86" s="209" t="s">
        <v>592</v>
      </c>
      <c r="G86" s="210" t="s">
        <v>580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125</v>
      </c>
      <c r="AT86" s="218" t="s">
        <v>120</v>
      </c>
      <c r="AU86" s="218" t="s">
        <v>78</v>
      </c>
      <c r="AY86" s="20" t="s">
        <v>118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125</v>
      </c>
      <c r="BM86" s="218" t="s">
        <v>593</v>
      </c>
    </row>
    <row r="87" s="2" customFormat="1" ht="16.5" customHeight="1">
      <c r="A87" s="41"/>
      <c r="B87" s="42"/>
      <c r="C87" s="207" t="s">
        <v>153</v>
      </c>
      <c r="D87" s="207" t="s">
        <v>120</v>
      </c>
      <c r="E87" s="208" t="s">
        <v>594</v>
      </c>
      <c r="F87" s="209" t="s">
        <v>595</v>
      </c>
      <c r="G87" s="210" t="s">
        <v>580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125</v>
      </c>
      <c r="AT87" s="218" t="s">
        <v>120</v>
      </c>
      <c r="AU87" s="218" t="s">
        <v>78</v>
      </c>
      <c r="AY87" s="20" t="s">
        <v>118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125</v>
      </c>
      <c r="BM87" s="218" t="s">
        <v>596</v>
      </c>
    </row>
    <row r="88" s="2" customFormat="1" ht="16.5" customHeight="1">
      <c r="A88" s="41"/>
      <c r="B88" s="42"/>
      <c r="C88" s="207" t="s">
        <v>160</v>
      </c>
      <c r="D88" s="207" t="s">
        <v>120</v>
      </c>
      <c r="E88" s="208" t="s">
        <v>597</v>
      </c>
      <c r="F88" s="209" t="s">
        <v>598</v>
      </c>
      <c r="G88" s="210" t="s">
        <v>580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125</v>
      </c>
      <c r="AT88" s="218" t="s">
        <v>120</v>
      </c>
      <c r="AU88" s="218" t="s">
        <v>78</v>
      </c>
      <c r="AY88" s="20" t="s">
        <v>118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125</v>
      </c>
      <c r="BM88" s="218" t="s">
        <v>599</v>
      </c>
    </row>
    <row r="89" s="2" customFormat="1" ht="16.5" customHeight="1">
      <c r="A89" s="41"/>
      <c r="B89" s="42"/>
      <c r="C89" s="207" t="s">
        <v>166</v>
      </c>
      <c r="D89" s="207" t="s">
        <v>120</v>
      </c>
      <c r="E89" s="208" t="s">
        <v>600</v>
      </c>
      <c r="F89" s="209" t="s">
        <v>601</v>
      </c>
      <c r="G89" s="210" t="s">
        <v>580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125</v>
      </c>
      <c r="AT89" s="218" t="s">
        <v>120</v>
      </c>
      <c r="AU89" s="218" t="s">
        <v>78</v>
      </c>
      <c r="AY89" s="20" t="s">
        <v>118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125</v>
      </c>
      <c r="BM89" s="218" t="s">
        <v>602</v>
      </c>
    </row>
    <row r="90" s="2" customFormat="1" ht="33" customHeight="1">
      <c r="A90" s="41"/>
      <c r="B90" s="42"/>
      <c r="C90" s="207" t="s">
        <v>172</v>
      </c>
      <c r="D90" s="207" t="s">
        <v>120</v>
      </c>
      <c r="E90" s="208" t="s">
        <v>603</v>
      </c>
      <c r="F90" s="209" t="s">
        <v>604</v>
      </c>
      <c r="G90" s="210" t="s">
        <v>580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125</v>
      </c>
      <c r="AT90" s="218" t="s">
        <v>120</v>
      </c>
      <c r="AU90" s="218" t="s">
        <v>78</v>
      </c>
      <c r="AY90" s="20" t="s">
        <v>118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125</v>
      </c>
      <c r="BM90" s="218" t="s">
        <v>605</v>
      </c>
    </row>
    <row r="91" s="2" customFormat="1" ht="24.15" customHeight="1">
      <c r="A91" s="41"/>
      <c r="B91" s="42"/>
      <c r="C91" s="207" t="s">
        <v>184</v>
      </c>
      <c r="D91" s="207" t="s">
        <v>120</v>
      </c>
      <c r="E91" s="208" t="s">
        <v>606</v>
      </c>
      <c r="F91" s="209" t="s">
        <v>607</v>
      </c>
      <c r="G91" s="210" t="s">
        <v>580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78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608</v>
      </c>
    </row>
    <row r="92" s="2" customFormat="1" ht="24.15" customHeight="1">
      <c r="A92" s="41"/>
      <c r="B92" s="42"/>
      <c r="C92" s="207" t="s">
        <v>190</v>
      </c>
      <c r="D92" s="207" t="s">
        <v>120</v>
      </c>
      <c r="E92" s="208" t="s">
        <v>609</v>
      </c>
      <c r="F92" s="209" t="s">
        <v>610</v>
      </c>
      <c r="G92" s="210" t="s">
        <v>580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125</v>
      </c>
      <c r="AT92" s="218" t="s">
        <v>120</v>
      </c>
      <c r="AU92" s="218" t="s">
        <v>78</v>
      </c>
      <c r="AY92" s="20" t="s">
        <v>118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125</v>
      </c>
      <c r="BM92" s="218" t="s">
        <v>611</v>
      </c>
    </row>
    <row r="93" s="2" customFormat="1" ht="16.5" customHeight="1">
      <c r="A93" s="41"/>
      <c r="B93" s="42"/>
      <c r="C93" s="207" t="s">
        <v>199</v>
      </c>
      <c r="D93" s="207" t="s">
        <v>120</v>
      </c>
      <c r="E93" s="208" t="s">
        <v>612</v>
      </c>
      <c r="F93" s="209" t="s">
        <v>613</v>
      </c>
      <c r="G93" s="210" t="s">
        <v>580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125</v>
      </c>
      <c r="AT93" s="218" t="s">
        <v>120</v>
      </c>
      <c r="AU93" s="218" t="s">
        <v>78</v>
      </c>
      <c r="AY93" s="20" t="s">
        <v>118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125</v>
      </c>
      <c r="BM93" s="218" t="s">
        <v>614</v>
      </c>
    </row>
    <row r="94" s="2" customFormat="1" ht="16.5" customHeight="1">
      <c r="A94" s="41"/>
      <c r="B94" s="42"/>
      <c r="C94" s="207" t="s">
        <v>205</v>
      </c>
      <c r="D94" s="207" t="s">
        <v>120</v>
      </c>
      <c r="E94" s="208" t="s">
        <v>615</v>
      </c>
      <c r="F94" s="209" t="s">
        <v>616</v>
      </c>
      <c r="G94" s="210" t="s">
        <v>580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125</v>
      </c>
      <c r="AT94" s="218" t="s">
        <v>120</v>
      </c>
      <c r="AU94" s="218" t="s">
        <v>78</v>
      </c>
      <c r="AY94" s="20" t="s">
        <v>118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125</v>
      </c>
      <c r="BM94" s="218" t="s">
        <v>617</v>
      </c>
    </row>
    <row r="95" s="2" customFormat="1" ht="24.15" customHeight="1">
      <c r="A95" s="41"/>
      <c r="B95" s="42"/>
      <c r="C95" s="207" t="s">
        <v>214</v>
      </c>
      <c r="D95" s="207" t="s">
        <v>120</v>
      </c>
      <c r="E95" s="208" t="s">
        <v>618</v>
      </c>
      <c r="F95" s="209" t="s">
        <v>619</v>
      </c>
      <c r="G95" s="210" t="s">
        <v>580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125</v>
      </c>
      <c r="AT95" s="218" t="s">
        <v>120</v>
      </c>
      <c r="AU95" s="218" t="s">
        <v>78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620</v>
      </c>
    </row>
    <row r="96" s="2" customFormat="1" ht="24.15" customHeight="1">
      <c r="A96" s="41"/>
      <c r="B96" s="42"/>
      <c r="C96" s="207" t="s">
        <v>221</v>
      </c>
      <c r="D96" s="207" t="s">
        <v>120</v>
      </c>
      <c r="E96" s="208" t="s">
        <v>621</v>
      </c>
      <c r="F96" s="209" t="s">
        <v>622</v>
      </c>
      <c r="G96" s="210" t="s">
        <v>580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78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623</v>
      </c>
    </row>
    <row r="97" s="2" customFormat="1" ht="16.5" customHeight="1">
      <c r="A97" s="41"/>
      <c r="B97" s="42"/>
      <c r="C97" s="207" t="s">
        <v>227</v>
      </c>
      <c r="D97" s="207" t="s">
        <v>120</v>
      </c>
      <c r="E97" s="208" t="s">
        <v>624</v>
      </c>
      <c r="F97" s="209" t="s">
        <v>625</v>
      </c>
      <c r="G97" s="210" t="s">
        <v>580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125</v>
      </c>
      <c r="AT97" s="218" t="s">
        <v>120</v>
      </c>
      <c r="AU97" s="218" t="s">
        <v>78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125</v>
      </c>
      <c r="BM97" s="218" t="s">
        <v>626</v>
      </c>
    </row>
    <row r="98" s="2" customFormat="1" ht="24.15" customHeight="1">
      <c r="A98" s="41"/>
      <c r="B98" s="42"/>
      <c r="C98" s="207" t="s">
        <v>234</v>
      </c>
      <c r="D98" s="207" t="s">
        <v>120</v>
      </c>
      <c r="E98" s="208" t="s">
        <v>627</v>
      </c>
      <c r="F98" s="209" t="s">
        <v>628</v>
      </c>
      <c r="G98" s="210" t="s">
        <v>580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125</v>
      </c>
      <c r="AT98" s="218" t="s">
        <v>120</v>
      </c>
      <c r="AU98" s="218" t="s">
        <v>78</v>
      </c>
      <c r="AY98" s="20" t="s">
        <v>118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125</v>
      </c>
      <c r="BM98" s="218" t="s">
        <v>629</v>
      </c>
    </row>
    <row r="99" s="2" customFormat="1">
      <c r="A99" s="41"/>
      <c r="B99" s="42"/>
      <c r="C99" s="43"/>
      <c r="D99" s="227" t="s">
        <v>444</v>
      </c>
      <c r="E99" s="43"/>
      <c r="F99" s="283" t="s">
        <v>630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444</v>
      </c>
      <c r="AU99" s="20" t="s">
        <v>78</v>
      </c>
    </row>
    <row r="100" s="2" customFormat="1" ht="33" customHeight="1">
      <c r="A100" s="41"/>
      <c r="B100" s="42"/>
      <c r="C100" s="207" t="s">
        <v>240</v>
      </c>
      <c r="D100" s="207" t="s">
        <v>120</v>
      </c>
      <c r="E100" s="208" t="s">
        <v>631</v>
      </c>
      <c r="F100" s="209" t="s">
        <v>632</v>
      </c>
      <c r="G100" s="210" t="s">
        <v>580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125</v>
      </c>
      <c r="AT100" s="218" t="s">
        <v>120</v>
      </c>
      <c r="AU100" s="218" t="s">
        <v>78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125</v>
      </c>
      <c r="BM100" s="218" t="s">
        <v>633</v>
      </c>
    </row>
    <row r="101" s="2" customFormat="1" ht="16.5" customHeight="1">
      <c r="A101" s="41"/>
      <c r="B101" s="42"/>
      <c r="C101" s="207" t="s">
        <v>255</v>
      </c>
      <c r="D101" s="207" t="s">
        <v>120</v>
      </c>
      <c r="E101" s="208" t="s">
        <v>634</v>
      </c>
      <c r="F101" s="209" t="s">
        <v>635</v>
      </c>
      <c r="G101" s="210" t="s">
        <v>580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125</v>
      </c>
      <c r="AT101" s="218" t="s">
        <v>120</v>
      </c>
      <c r="AU101" s="218" t="s">
        <v>78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636</v>
      </c>
    </row>
    <row r="102" s="2" customFormat="1" ht="16.5" customHeight="1">
      <c r="A102" s="41"/>
      <c r="B102" s="42"/>
      <c r="C102" s="207" t="s">
        <v>7</v>
      </c>
      <c r="D102" s="207" t="s">
        <v>120</v>
      </c>
      <c r="E102" s="208" t="s">
        <v>637</v>
      </c>
      <c r="F102" s="209" t="s">
        <v>638</v>
      </c>
      <c r="G102" s="210" t="s">
        <v>580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125</v>
      </c>
      <c r="AT102" s="218" t="s">
        <v>120</v>
      </c>
      <c r="AU102" s="218" t="s">
        <v>78</v>
      </c>
      <c r="AY102" s="20" t="s">
        <v>118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125</v>
      </c>
      <c r="BM102" s="218" t="s">
        <v>639</v>
      </c>
    </row>
    <row r="103" s="2" customFormat="1" ht="24.15" customHeight="1">
      <c r="A103" s="41"/>
      <c r="B103" s="42"/>
      <c r="C103" s="207" t="s">
        <v>266</v>
      </c>
      <c r="D103" s="207" t="s">
        <v>120</v>
      </c>
      <c r="E103" s="208" t="s">
        <v>640</v>
      </c>
      <c r="F103" s="209" t="s">
        <v>641</v>
      </c>
      <c r="G103" s="210" t="s">
        <v>580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84" t="s">
        <v>19</v>
      </c>
      <c r="N103" s="285" t="s">
        <v>41</v>
      </c>
      <c r="O103" s="281"/>
      <c r="P103" s="286">
        <f>O103*H103</f>
        <v>0</v>
      </c>
      <c r="Q103" s="286">
        <v>0</v>
      </c>
      <c r="R103" s="286">
        <f>Q103*H103</f>
        <v>0</v>
      </c>
      <c r="S103" s="286">
        <v>0</v>
      </c>
      <c r="T103" s="28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125</v>
      </c>
      <c r="AT103" s="218" t="s">
        <v>120</v>
      </c>
      <c r="AU103" s="218" t="s">
        <v>78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125</v>
      </c>
      <c r="BM103" s="218" t="s">
        <v>642</v>
      </c>
    </row>
    <row r="104" s="2" customFormat="1" ht="6.96" customHeight="1">
      <c r="A104" s="4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47"/>
      <c r="M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</sheetData>
  <sheetProtection sheet="1" autoFilter="0" formatColumns="0" formatRows="0" objects="1" scenarios="1" spinCount="100000" saltValue="Q9pGkgRZOH/LmU0T3fSbEV2BvJsnw7CD4FncK5kjYEc2B9F+QmiVeNupWbxpeq6ywDcD2F4Xvon5xz1vuUCWDQ==" hashValue="Xo0IIh2FnSAUreLW+9ZFTlQTWno0cO7SUQxapRfdA4Ppf/6FB3ripr2JHv0mlVSDb11A5uAqS0nPfqyJXji0oQ==" algorithmName="SHA-512" password="CC35"/>
  <autoFilter ref="C79:K10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643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644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645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646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647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648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649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650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651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652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653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77</v>
      </c>
      <c r="F18" s="299" t="s">
        <v>654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655</v>
      </c>
      <c r="F19" s="299" t="s">
        <v>656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657</v>
      </c>
      <c r="F20" s="299" t="s">
        <v>658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659</v>
      </c>
      <c r="F21" s="299" t="s">
        <v>85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660</v>
      </c>
      <c r="F22" s="299" t="s">
        <v>661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662</v>
      </c>
      <c r="F23" s="299" t="s">
        <v>663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664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665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666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667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668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669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670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671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672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104</v>
      </c>
      <c r="F36" s="299"/>
      <c r="G36" s="299" t="s">
        <v>673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674</v>
      </c>
      <c r="F37" s="299"/>
      <c r="G37" s="299" t="s">
        <v>675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51</v>
      </c>
      <c r="F38" s="299"/>
      <c r="G38" s="299" t="s">
        <v>676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52</v>
      </c>
      <c r="F39" s="299"/>
      <c r="G39" s="299" t="s">
        <v>677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105</v>
      </c>
      <c r="F40" s="299"/>
      <c r="G40" s="299" t="s">
        <v>678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106</v>
      </c>
      <c r="F41" s="299"/>
      <c r="G41" s="299" t="s">
        <v>679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680</v>
      </c>
      <c r="F42" s="299"/>
      <c r="G42" s="299" t="s">
        <v>681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682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683</v>
      </c>
      <c r="F44" s="299"/>
      <c r="G44" s="299" t="s">
        <v>684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108</v>
      </c>
      <c r="F45" s="299"/>
      <c r="G45" s="299" t="s">
        <v>685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686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687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688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689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690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691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692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693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694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695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696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697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698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699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700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701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702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703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704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705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706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707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708</v>
      </c>
      <c r="D76" s="317"/>
      <c r="E76" s="317"/>
      <c r="F76" s="317" t="s">
        <v>709</v>
      </c>
      <c r="G76" s="318"/>
      <c r="H76" s="317" t="s">
        <v>52</v>
      </c>
      <c r="I76" s="317" t="s">
        <v>55</v>
      </c>
      <c r="J76" s="317" t="s">
        <v>710</v>
      </c>
      <c r="K76" s="316"/>
    </row>
    <row r="77" s="1" customFormat="1" ht="17.25" customHeight="1">
      <c r="B77" s="314"/>
      <c r="C77" s="319" t="s">
        <v>711</v>
      </c>
      <c r="D77" s="319"/>
      <c r="E77" s="319"/>
      <c r="F77" s="320" t="s">
        <v>712</v>
      </c>
      <c r="G77" s="321"/>
      <c r="H77" s="319"/>
      <c r="I77" s="319"/>
      <c r="J77" s="319" t="s">
        <v>713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51</v>
      </c>
      <c r="D79" s="324"/>
      <c r="E79" s="324"/>
      <c r="F79" s="325" t="s">
        <v>714</v>
      </c>
      <c r="G79" s="326"/>
      <c r="H79" s="302" t="s">
        <v>715</v>
      </c>
      <c r="I79" s="302" t="s">
        <v>716</v>
      </c>
      <c r="J79" s="302">
        <v>20</v>
      </c>
      <c r="K79" s="316"/>
    </row>
    <row r="80" s="1" customFormat="1" ht="15" customHeight="1">
      <c r="B80" s="314"/>
      <c r="C80" s="302" t="s">
        <v>717</v>
      </c>
      <c r="D80" s="302"/>
      <c r="E80" s="302"/>
      <c r="F80" s="325" t="s">
        <v>714</v>
      </c>
      <c r="G80" s="326"/>
      <c r="H80" s="302" t="s">
        <v>718</v>
      </c>
      <c r="I80" s="302" t="s">
        <v>716</v>
      </c>
      <c r="J80" s="302">
        <v>120</v>
      </c>
      <c r="K80" s="316"/>
    </row>
    <row r="81" s="1" customFormat="1" ht="15" customHeight="1">
      <c r="B81" s="327"/>
      <c r="C81" s="302" t="s">
        <v>719</v>
      </c>
      <c r="D81" s="302"/>
      <c r="E81" s="302"/>
      <c r="F81" s="325" t="s">
        <v>720</v>
      </c>
      <c r="G81" s="326"/>
      <c r="H81" s="302" t="s">
        <v>721</v>
      </c>
      <c r="I81" s="302" t="s">
        <v>716</v>
      </c>
      <c r="J81" s="302">
        <v>50</v>
      </c>
      <c r="K81" s="316"/>
    </row>
    <row r="82" s="1" customFormat="1" ht="15" customHeight="1">
      <c r="B82" s="327"/>
      <c r="C82" s="302" t="s">
        <v>722</v>
      </c>
      <c r="D82" s="302"/>
      <c r="E82" s="302"/>
      <c r="F82" s="325" t="s">
        <v>714</v>
      </c>
      <c r="G82" s="326"/>
      <c r="H82" s="302" t="s">
        <v>723</v>
      </c>
      <c r="I82" s="302" t="s">
        <v>724</v>
      </c>
      <c r="J82" s="302"/>
      <c r="K82" s="316"/>
    </row>
    <row r="83" s="1" customFormat="1" ht="15" customHeight="1">
      <c r="B83" s="327"/>
      <c r="C83" s="328" t="s">
        <v>725</v>
      </c>
      <c r="D83" s="328"/>
      <c r="E83" s="328"/>
      <c r="F83" s="329" t="s">
        <v>720</v>
      </c>
      <c r="G83" s="328"/>
      <c r="H83" s="328" t="s">
        <v>726</v>
      </c>
      <c r="I83" s="328" t="s">
        <v>716</v>
      </c>
      <c r="J83" s="328">
        <v>15</v>
      </c>
      <c r="K83" s="316"/>
    </row>
    <row r="84" s="1" customFormat="1" ht="15" customHeight="1">
      <c r="B84" s="327"/>
      <c r="C84" s="328" t="s">
        <v>727</v>
      </c>
      <c r="D84" s="328"/>
      <c r="E84" s="328"/>
      <c r="F84" s="329" t="s">
        <v>720</v>
      </c>
      <c r="G84" s="328"/>
      <c r="H84" s="328" t="s">
        <v>728</v>
      </c>
      <c r="I84" s="328" t="s">
        <v>716</v>
      </c>
      <c r="J84" s="328">
        <v>15</v>
      </c>
      <c r="K84" s="316"/>
    </row>
    <row r="85" s="1" customFormat="1" ht="15" customHeight="1">
      <c r="B85" s="327"/>
      <c r="C85" s="328" t="s">
        <v>729</v>
      </c>
      <c r="D85" s="328"/>
      <c r="E85" s="328"/>
      <c r="F85" s="329" t="s">
        <v>720</v>
      </c>
      <c r="G85" s="328"/>
      <c r="H85" s="328" t="s">
        <v>730</v>
      </c>
      <c r="I85" s="328" t="s">
        <v>716</v>
      </c>
      <c r="J85" s="328">
        <v>20</v>
      </c>
      <c r="K85" s="316"/>
    </row>
    <row r="86" s="1" customFormat="1" ht="15" customHeight="1">
      <c r="B86" s="327"/>
      <c r="C86" s="328" t="s">
        <v>731</v>
      </c>
      <c r="D86" s="328"/>
      <c r="E86" s="328"/>
      <c r="F86" s="329" t="s">
        <v>720</v>
      </c>
      <c r="G86" s="328"/>
      <c r="H86" s="328" t="s">
        <v>732</v>
      </c>
      <c r="I86" s="328" t="s">
        <v>716</v>
      </c>
      <c r="J86" s="328">
        <v>20</v>
      </c>
      <c r="K86" s="316"/>
    </row>
    <row r="87" s="1" customFormat="1" ht="15" customHeight="1">
      <c r="B87" s="327"/>
      <c r="C87" s="302" t="s">
        <v>733</v>
      </c>
      <c r="D87" s="302"/>
      <c r="E87" s="302"/>
      <c r="F87" s="325" t="s">
        <v>720</v>
      </c>
      <c r="G87" s="326"/>
      <c r="H87" s="302" t="s">
        <v>734</v>
      </c>
      <c r="I87" s="302" t="s">
        <v>716</v>
      </c>
      <c r="J87" s="302">
        <v>50</v>
      </c>
      <c r="K87" s="316"/>
    </row>
    <row r="88" s="1" customFormat="1" ht="15" customHeight="1">
      <c r="B88" s="327"/>
      <c r="C88" s="302" t="s">
        <v>735</v>
      </c>
      <c r="D88" s="302"/>
      <c r="E88" s="302"/>
      <c r="F88" s="325" t="s">
        <v>720</v>
      </c>
      <c r="G88" s="326"/>
      <c r="H88" s="302" t="s">
        <v>736</v>
      </c>
      <c r="I88" s="302" t="s">
        <v>716</v>
      </c>
      <c r="J88" s="302">
        <v>20</v>
      </c>
      <c r="K88" s="316"/>
    </row>
    <row r="89" s="1" customFormat="1" ht="15" customHeight="1">
      <c r="B89" s="327"/>
      <c r="C89" s="302" t="s">
        <v>737</v>
      </c>
      <c r="D89" s="302"/>
      <c r="E89" s="302"/>
      <c r="F89" s="325" t="s">
        <v>720</v>
      </c>
      <c r="G89" s="326"/>
      <c r="H89" s="302" t="s">
        <v>738</v>
      </c>
      <c r="I89" s="302" t="s">
        <v>716</v>
      </c>
      <c r="J89" s="302">
        <v>20</v>
      </c>
      <c r="K89" s="316"/>
    </row>
    <row r="90" s="1" customFormat="1" ht="15" customHeight="1">
      <c r="B90" s="327"/>
      <c r="C90" s="302" t="s">
        <v>739</v>
      </c>
      <c r="D90" s="302"/>
      <c r="E90" s="302"/>
      <c r="F90" s="325" t="s">
        <v>720</v>
      </c>
      <c r="G90" s="326"/>
      <c r="H90" s="302" t="s">
        <v>740</v>
      </c>
      <c r="I90" s="302" t="s">
        <v>716</v>
      </c>
      <c r="J90" s="302">
        <v>50</v>
      </c>
      <c r="K90" s="316"/>
    </row>
    <row r="91" s="1" customFormat="1" ht="15" customHeight="1">
      <c r="B91" s="327"/>
      <c r="C91" s="302" t="s">
        <v>741</v>
      </c>
      <c r="D91" s="302"/>
      <c r="E91" s="302"/>
      <c r="F91" s="325" t="s">
        <v>720</v>
      </c>
      <c r="G91" s="326"/>
      <c r="H91" s="302" t="s">
        <v>741</v>
      </c>
      <c r="I91" s="302" t="s">
        <v>716</v>
      </c>
      <c r="J91" s="302">
        <v>50</v>
      </c>
      <c r="K91" s="316"/>
    </row>
    <row r="92" s="1" customFormat="1" ht="15" customHeight="1">
      <c r="B92" s="327"/>
      <c r="C92" s="302" t="s">
        <v>742</v>
      </c>
      <c r="D92" s="302"/>
      <c r="E92" s="302"/>
      <c r="F92" s="325" t="s">
        <v>720</v>
      </c>
      <c r="G92" s="326"/>
      <c r="H92" s="302" t="s">
        <v>743</v>
      </c>
      <c r="I92" s="302" t="s">
        <v>716</v>
      </c>
      <c r="J92" s="302">
        <v>255</v>
      </c>
      <c r="K92" s="316"/>
    </row>
    <row r="93" s="1" customFormat="1" ht="15" customHeight="1">
      <c r="B93" s="327"/>
      <c r="C93" s="302" t="s">
        <v>744</v>
      </c>
      <c r="D93" s="302"/>
      <c r="E93" s="302"/>
      <c r="F93" s="325" t="s">
        <v>714</v>
      </c>
      <c r="G93" s="326"/>
      <c r="H93" s="302" t="s">
        <v>745</v>
      </c>
      <c r="I93" s="302" t="s">
        <v>746</v>
      </c>
      <c r="J93" s="302"/>
      <c r="K93" s="316"/>
    </row>
    <row r="94" s="1" customFormat="1" ht="15" customHeight="1">
      <c r="B94" s="327"/>
      <c r="C94" s="302" t="s">
        <v>747</v>
      </c>
      <c r="D94" s="302"/>
      <c r="E94" s="302"/>
      <c r="F94" s="325" t="s">
        <v>714</v>
      </c>
      <c r="G94" s="326"/>
      <c r="H94" s="302" t="s">
        <v>748</v>
      </c>
      <c r="I94" s="302" t="s">
        <v>749</v>
      </c>
      <c r="J94" s="302"/>
      <c r="K94" s="316"/>
    </row>
    <row r="95" s="1" customFormat="1" ht="15" customHeight="1">
      <c r="B95" s="327"/>
      <c r="C95" s="302" t="s">
        <v>750</v>
      </c>
      <c r="D95" s="302"/>
      <c r="E95" s="302"/>
      <c r="F95" s="325" t="s">
        <v>714</v>
      </c>
      <c r="G95" s="326"/>
      <c r="H95" s="302" t="s">
        <v>750</v>
      </c>
      <c r="I95" s="302" t="s">
        <v>749</v>
      </c>
      <c r="J95" s="302"/>
      <c r="K95" s="316"/>
    </row>
    <row r="96" s="1" customFormat="1" ht="15" customHeight="1">
      <c r="B96" s="327"/>
      <c r="C96" s="302" t="s">
        <v>36</v>
      </c>
      <c r="D96" s="302"/>
      <c r="E96" s="302"/>
      <c r="F96" s="325" t="s">
        <v>714</v>
      </c>
      <c r="G96" s="326"/>
      <c r="H96" s="302" t="s">
        <v>751</v>
      </c>
      <c r="I96" s="302" t="s">
        <v>749</v>
      </c>
      <c r="J96" s="302"/>
      <c r="K96" s="316"/>
    </row>
    <row r="97" s="1" customFormat="1" ht="15" customHeight="1">
      <c r="B97" s="327"/>
      <c r="C97" s="302" t="s">
        <v>46</v>
      </c>
      <c r="D97" s="302"/>
      <c r="E97" s="302"/>
      <c r="F97" s="325" t="s">
        <v>714</v>
      </c>
      <c r="G97" s="326"/>
      <c r="H97" s="302" t="s">
        <v>752</v>
      </c>
      <c r="I97" s="302" t="s">
        <v>749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753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708</v>
      </c>
      <c r="D103" s="317"/>
      <c r="E103" s="317"/>
      <c r="F103" s="317" t="s">
        <v>709</v>
      </c>
      <c r="G103" s="318"/>
      <c r="H103" s="317" t="s">
        <v>52</v>
      </c>
      <c r="I103" s="317" t="s">
        <v>55</v>
      </c>
      <c r="J103" s="317" t="s">
        <v>710</v>
      </c>
      <c r="K103" s="316"/>
    </row>
    <row r="104" s="1" customFormat="1" ht="17.25" customHeight="1">
      <c r="B104" s="314"/>
      <c r="C104" s="319" t="s">
        <v>711</v>
      </c>
      <c r="D104" s="319"/>
      <c r="E104" s="319"/>
      <c r="F104" s="320" t="s">
        <v>712</v>
      </c>
      <c r="G104" s="321"/>
      <c r="H104" s="319"/>
      <c r="I104" s="319"/>
      <c r="J104" s="319" t="s">
        <v>713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51</v>
      </c>
      <c r="D106" s="324"/>
      <c r="E106" s="324"/>
      <c r="F106" s="325" t="s">
        <v>714</v>
      </c>
      <c r="G106" s="302"/>
      <c r="H106" s="302" t="s">
        <v>754</v>
      </c>
      <c r="I106" s="302" t="s">
        <v>716</v>
      </c>
      <c r="J106" s="302">
        <v>20</v>
      </c>
      <c r="K106" s="316"/>
    </row>
    <row r="107" s="1" customFormat="1" ht="15" customHeight="1">
      <c r="B107" s="314"/>
      <c r="C107" s="302" t="s">
        <v>717</v>
      </c>
      <c r="D107" s="302"/>
      <c r="E107" s="302"/>
      <c r="F107" s="325" t="s">
        <v>714</v>
      </c>
      <c r="G107" s="302"/>
      <c r="H107" s="302" t="s">
        <v>754</v>
      </c>
      <c r="I107" s="302" t="s">
        <v>716</v>
      </c>
      <c r="J107" s="302">
        <v>120</v>
      </c>
      <c r="K107" s="316"/>
    </row>
    <row r="108" s="1" customFormat="1" ht="15" customHeight="1">
      <c r="B108" s="327"/>
      <c r="C108" s="302" t="s">
        <v>719</v>
      </c>
      <c r="D108" s="302"/>
      <c r="E108" s="302"/>
      <c r="F108" s="325" t="s">
        <v>720</v>
      </c>
      <c r="G108" s="302"/>
      <c r="H108" s="302" t="s">
        <v>754</v>
      </c>
      <c r="I108" s="302" t="s">
        <v>716</v>
      </c>
      <c r="J108" s="302">
        <v>50</v>
      </c>
      <c r="K108" s="316"/>
    </row>
    <row r="109" s="1" customFormat="1" ht="15" customHeight="1">
      <c r="B109" s="327"/>
      <c r="C109" s="302" t="s">
        <v>722</v>
      </c>
      <c r="D109" s="302"/>
      <c r="E109" s="302"/>
      <c r="F109" s="325" t="s">
        <v>714</v>
      </c>
      <c r="G109" s="302"/>
      <c r="H109" s="302" t="s">
        <v>754</v>
      </c>
      <c r="I109" s="302" t="s">
        <v>724</v>
      </c>
      <c r="J109" s="302"/>
      <c r="K109" s="316"/>
    </row>
    <row r="110" s="1" customFormat="1" ht="15" customHeight="1">
      <c r="B110" s="327"/>
      <c r="C110" s="302" t="s">
        <v>733</v>
      </c>
      <c r="D110" s="302"/>
      <c r="E110" s="302"/>
      <c r="F110" s="325" t="s">
        <v>720</v>
      </c>
      <c r="G110" s="302"/>
      <c r="H110" s="302" t="s">
        <v>754</v>
      </c>
      <c r="I110" s="302" t="s">
        <v>716</v>
      </c>
      <c r="J110" s="302">
        <v>50</v>
      </c>
      <c r="K110" s="316"/>
    </row>
    <row r="111" s="1" customFormat="1" ht="15" customHeight="1">
      <c r="B111" s="327"/>
      <c r="C111" s="302" t="s">
        <v>741</v>
      </c>
      <c r="D111" s="302"/>
      <c r="E111" s="302"/>
      <c r="F111" s="325" t="s">
        <v>720</v>
      </c>
      <c r="G111" s="302"/>
      <c r="H111" s="302" t="s">
        <v>754</v>
      </c>
      <c r="I111" s="302" t="s">
        <v>716</v>
      </c>
      <c r="J111" s="302">
        <v>50</v>
      </c>
      <c r="K111" s="316"/>
    </row>
    <row r="112" s="1" customFormat="1" ht="15" customHeight="1">
      <c r="B112" s="327"/>
      <c r="C112" s="302" t="s">
        <v>739</v>
      </c>
      <c r="D112" s="302"/>
      <c r="E112" s="302"/>
      <c r="F112" s="325" t="s">
        <v>720</v>
      </c>
      <c r="G112" s="302"/>
      <c r="H112" s="302" t="s">
        <v>754</v>
      </c>
      <c r="I112" s="302" t="s">
        <v>716</v>
      </c>
      <c r="J112" s="302">
        <v>50</v>
      </c>
      <c r="K112" s="316"/>
    </row>
    <row r="113" s="1" customFormat="1" ht="15" customHeight="1">
      <c r="B113" s="327"/>
      <c r="C113" s="302" t="s">
        <v>51</v>
      </c>
      <c r="D113" s="302"/>
      <c r="E113" s="302"/>
      <c r="F113" s="325" t="s">
        <v>714</v>
      </c>
      <c r="G113" s="302"/>
      <c r="H113" s="302" t="s">
        <v>755</v>
      </c>
      <c r="I113" s="302" t="s">
        <v>716</v>
      </c>
      <c r="J113" s="302">
        <v>20</v>
      </c>
      <c r="K113" s="316"/>
    </row>
    <row r="114" s="1" customFormat="1" ht="15" customHeight="1">
      <c r="B114" s="327"/>
      <c r="C114" s="302" t="s">
        <v>756</v>
      </c>
      <c r="D114" s="302"/>
      <c r="E114" s="302"/>
      <c r="F114" s="325" t="s">
        <v>714</v>
      </c>
      <c r="G114" s="302"/>
      <c r="H114" s="302" t="s">
        <v>757</v>
      </c>
      <c r="I114" s="302" t="s">
        <v>716</v>
      </c>
      <c r="J114" s="302">
        <v>120</v>
      </c>
      <c r="K114" s="316"/>
    </row>
    <row r="115" s="1" customFormat="1" ht="15" customHeight="1">
      <c r="B115" s="327"/>
      <c r="C115" s="302" t="s">
        <v>36</v>
      </c>
      <c r="D115" s="302"/>
      <c r="E115" s="302"/>
      <c r="F115" s="325" t="s">
        <v>714</v>
      </c>
      <c r="G115" s="302"/>
      <c r="H115" s="302" t="s">
        <v>758</v>
      </c>
      <c r="I115" s="302" t="s">
        <v>749</v>
      </c>
      <c r="J115" s="302"/>
      <c r="K115" s="316"/>
    </row>
    <row r="116" s="1" customFormat="1" ht="15" customHeight="1">
      <c r="B116" s="327"/>
      <c r="C116" s="302" t="s">
        <v>46</v>
      </c>
      <c r="D116" s="302"/>
      <c r="E116" s="302"/>
      <c r="F116" s="325" t="s">
        <v>714</v>
      </c>
      <c r="G116" s="302"/>
      <c r="H116" s="302" t="s">
        <v>759</v>
      </c>
      <c r="I116" s="302" t="s">
        <v>749</v>
      </c>
      <c r="J116" s="302"/>
      <c r="K116" s="316"/>
    </row>
    <row r="117" s="1" customFormat="1" ht="15" customHeight="1">
      <c r="B117" s="327"/>
      <c r="C117" s="302" t="s">
        <v>55</v>
      </c>
      <c r="D117" s="302"/>
      <c r="E117" s="302"/>
      <c r="F117" s="325" t="s">
        <v>714</v>
      </c>
      <c r="G117" s="302"/>
      <c r="H117" s="302" t="s">
        <v>760</v>
      </c>
      <c r="I117" s="302" t="s">
        <v>761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762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708</v>
      </c>
      <c r="D123" s="317"/>
      <c r="E123" s="317"/>
      <c r="F123" s="317" t="s">
        <v>709</v>
      </c>
      <c r="G123" s="318"/>
      <c r="H123" s="317" t="s">
        <v>52</v>
      </c>
      <c r="I123" s="317" t="s">
        <v>55</v>
      </c>
      <c r="J123" s="317" t="s">
        <v>710</v>
      </c>
      <c r="K123" s="346"/>
    </row>
    <row r="124" s="1" customFormat="1" ht="17.25" customHeight="1">
      <c r="B124" s="345"/>
      <c r="C124" s="319" t="s">
        <v>711</v>
      </c>
      <c r="D124" s="319"/>
      <c r="E124" s="319"/>
      <c r="F124" s="320" t="s">
        <v>712</v>
      </c>
      <c r="G124" s="321"/>
      <c r="H124" s="319"/>
      <c r="I124" s="319"/>
      <c r="J124" s="319" t="s">
        <v>713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717</v>
      </c>
      <c r="D126" s="324"/>
      <c r="E126" s="324"/>
      <c r="F126" s="325" t="s">
        <v>714</v>
      </c>
      <c r="G126" s="302"/>
      <c r="H126" s="302" t="s">
        <v>754</v>
      </c>
      <c r="I126" s="302" t="s">
        <v>716</v>
      </c>
      <c r="J126" s="302">
        <v>120</v>
      </c>
      <c r="K126" s="350"/>
    </row>
    <row r="127" s="1" customFormat="1" ht="15" customHeight="1">
      <c r="B127" s="347"/>
      <c r="C127" s="302" t="s">
        <v>763</v>
      </c>
      <c r="D127" s="302"/>
      <c r="E127" s="302"/>
      <c r="F127" s="325" t="s">
        <v>714</v>
      </c>
      <c r="G127" s="302"/>
      <c r="H127" s="302" t="s">
        <v>764</v>
      </c>
      <c r="I127" s="302" t="s">
        <v>716</v>
      </c>
      <c r="J127" s="302" t="s">
        <v>765</v>
      </c>
      <c r="K127" s="350"/>
    </row>
    <row r="128" s="1" customFormat="1" ht="15" customHeight="1">
      <c r="B128" s="347"/>
      <c r="C128" s="302" t="s">
        <v>662</v>
      </c>
      <c r="D128" s="302"/>
      <c r="E128" s="302"/>
      <c r="F128" s="325" t="s">
        <v>714</v>
      </c>
      <c r="G128" s="302"/>
      <c r="H128" s="302" t="s">
        <v>766</v>
      </c>
      <c r="I128" s="302" t="s">
        <v>716</v>
      </c>
      <c r="J128" s="302" t="s">
        <v>765</v>
      </c>
      <c r="K128" s="350"/>
    </row>
    <row r="129" s="1" customFormat="1" ht="15" customHeight="1">
      <c r="B129" s="347"/>
      <c r="C129" s="302" t="s">
        <v>725</v>
      </c>
      <c r="D129" s="302"/>
      <c r="E129" s="302"/>
      <c r="F129" s="325" t="s">
        <v>720</v>
      </c>
      <c r="G129" s="302"/>
      <c r="H129" s="302" t="s">
        <v>726</v>
      </c>
      <c r="I129" s="302" t="s">
        <v>716</v>
      </c>
      <c r="J129" s="302">
        <v>15</v>
      </c>
      <c r="K129" s="350"/>
    </row>
    <row r="130" s="1" customFormat="1" ht="15" customHeight="1">
      <c r="B130" s="347"/>
      <c r="C130" s="328" t="s">
        <v>727</v>
      </c>
      <c r="D130" s="328"/>
      <c r="E130" s="328"/>
      <c r="F130" s="329" t="s">
        <v>720</v>
      </c>
      <c r="G130" s="328"/>
      <c r="H130" s="328" t="s">
        <v>728</v>
      </c>
      <c r="I130" s="328" t="s">
        <v>716</v>
      </c>
      <c r="J130" s="328">
        <v>15</v>
      </c>
      <c r="K130" s="350"/>
    </row>
    <row r="131" s="1" customFormat="1" ht="15" customHeight="1">
      <c r="B131" s="347"/>
      <c r="C131" s="328" t="s">
        <v>729</v>
      </c>
      <c r="D131" s="328"/>
      <c r="E131" s="328"/>
      <c r="F131" s="329" t="s">
        <v>720</v>
      </c>
      <c r="G131" s="328"/>
      <c r="H131" s="328" t="s">
        <v>730</v>
      </c>
      <c r="I131" s="328" t="s">
        <v>716</v>
      </c>
      <c r="J131" s="328">
        <v>20</v>
      </c>
      <c r="K131" s="350"/>
    </row>
    <row r="132" s="1" customFormat="1" ht="15" customHeight="1">
      <c r="B132" s="347"/>
      <c r="C132" s="328" t="s">
        <v>731</v>
      </c>
      <c r="D132" s="328"/>
      <c r="E132" s="328"/>
      <c r="F132" s="329" t="s">
        <v>720</v>
      </c>
      <c r="G132" s="328"/>
      <c r="H132" s="328" t="s">
        <v>732</v>
      </c>
      <c r="I132" s="328" t="s">
        <v>716</v>
      </c>
      <c r="J132" s="328">
        <v>20</v>
      </c>
      <c r="K132" s="350"/>
    </row>
    <row r="133" s="1" customFormat="1" ht="15" customHeight="1">
      <c r="B133" s="347"/>
      <c r="C133" s="302" t="s">
        <v>719</v>
      </c>
      <c r="D133" s="302"/>
      <c r="E133" s="302"/>
      <c r="F133" s="325" t="s">
        <v>720</v>
      </c>
      <c r="G133" s="302"/>
      <c r="H133" s="302" t="s">
        <v>754</v>
      </c>
      <c r="I133" s="302" t="s">
        <v>716</v>
      </c>
      <c r="J133" s="302">
        <v>50</v>
      </c>
      <c r="K133" s="350"/>
    </row>
    <row r="134" s="1" customFormat="1" ht="15" customHeight="1">
      <c r="B134" s="347"/>
      <c r="C134" s="302" t="s">
        <v>733</v>
      </c>
      <c r="D134" s="302"/>
      <c r="E134" s="302"/>
      <c r="F134" s="325" t="s">
        <v>720</v>
      </c>
      <c r="G134" s="302"/>
      <c r="H134" s="302" t="s">
        <v>754</v>
      </c>
      <c r="I134" s="302" t="s">
        <v>716</v>
      </c>
      <c r="J134" s="302">
        <v>50</v>
      </c>
      <c r="K134" s="350"/>
    </row>
    <row r="135" s="1" customFormat="1" ht="15" customHeight="1">
      <c r="B135" s="347"/>
      <c r="C135" s="302" t="s">
        <v>739</v>
      </c>
      <c r="D135" s="302"/>
      <c r="E135" s="302"/>
      <c r="F135" s="325" t="s">
        <v>720</v>
      </c>
      <c r="G135" s="302"/>
      <c r="H135" s="302" t="s">
        <v>754</v>
      </c>
      <c r="I135" s="302" t="s">
        <v>716</v>
      </c>
      <c r="J135" s="302">
        <v>50</v>
      </c>
      <c r="K135" s="350"/>
    </row>
    <row r="136" s="1" customFormat="1" ht="15" customHeight="1">
      <c r="B136" s="347"/>
      <c r="C136" s="302" t="s">
        <v>741</v>
      </c>
      <c r="D136" s="302"/>
      <c r="E136" s="302"/>
      <c r="F136" s="325" t="s">
        <v>720</v>
      </c>
      <c r="G136" s="302"/>
      <c r="H136" s="302" t="s">
        <v>754</v>
      </c>
      <c r="I136" s="302" t="s">
        <v>716</v>
      </c>
      <c r="J136" s="302">
        <v>50</v>
      </c>
      <c r="K136" s="350"/>
    </row>
    <row r="137" s="1" customFormat="1" ht="15" customHeight="1">
      <c r="B137" s="347"/>
      <c r="C137" s="302" t="s">
        <v>742</v>
      </c>
      <c r="D137" s="302"/>
      <c r="E137" s="302"/>
      <c r="F137" s="325" t="s">
        <v>720</v>
      </c>
      <c r="G137" s="302"/>
      <c r="H137" s="302" t="s">
        <v>767</v>
      </c>
      <c r="I137" s="302" t="s">
        <v>716</v>
      </c>
      <c r="J137" s="302">
        <v>255</v>
      </c>
      <c r="K137" s="350"/>
    </row>
    <row r="138" s="1" customFormat="1" ht="15" customHeight="1">
      <c r="B138" s="347"/>
      <c r="C138" s="302" t="s">
        <v>744</v>
      </c>
      <c r="D138" s="302"/>
      <c r="E138" s="302"/>
      <c r="F138" s="325" t="s">
        <v>714</v>
      </c>
      <c r="G138" s="302"/>
      <c r="H138" s="302" t="s">
        <v>768</v>
      </c>
      <c r="I138" s="302" t="s">
        <v>746</v>
      </c>
      <c r="J138" s="302"/>
      <c r="K138" s="350"/>
    </row>
    <row r="139" s="1" customFormat="1" ht="15" customHeight="1">
      <c r="B139" s="347"/>
      <c r="C139" s="302" t="s">
        <v>747</v>
      </c>
      <c r="D139" s="302"/>
      <c r="E139" s="302"/>
      <c r="F139" s="325" t="s">
        <v>714</v>
      </c>
      <c r="G139" s="302"/>
      <c r="H139" s="302" t="s">
        <v>769</v>
      </c>
      <c r="I139" s="302" t="s">
        <v>749</v>
      </c>
      <c r="J139" s="302"/>
      <c r="K139" s="350"/>
    </row>
    <row r="140" s="1" customFormat="1" ht="15" customHeight="1">
      <c r="B140" s="347"/>
      <c r="C140" s="302" t="s">
        <v>750</v>
      </c>
      <c r="D140" s="302"/>
      <c r="E140" s="302"/>
      <c r="F140" s="325" t="s">
        <v>714</v>
      </c>
      <c r="G140" s="302"/>
      <c r="H140" s="302" t="s">
        <v>750</v>
      </c>
      <c r="I140" s="302" t="s">
        <v>749</v>
      </c>
      <c r="J140" s="302"/>
      <c r="K140" s="350"/>
    </row>
    <row r="141" s="1" customFormat="1" ht="15" customHeight="1">
      <c r="B141" s="347"/>
      <c r="C141" s="302" t="s">
        <v>36</v>
      </c>
      <c r="D141" s="302"/>
      <c r="E141" s="302"/>
      <c r="F141" s="325" t="s">
        <v>714</v>
      </c>
      <c r="G141" s="302"/>
      <c r="H141" s="302" t="s">
        <v>770</v>
      </c>
      <c r="I141" s="302" t="s">
        <v>749</v>
      </c>
      <c r="J141" s="302"/>
      <c r="K141" s="350"/>
    </row>
    <row r="142" s="1" customFormat="1" ht="15" customHeight="1">
      <c r="B142" s="347"/>
      <c r="C142" s="302" t="s">
        <v>771</v>
      </c>
      <c r="D142" s="302"/>
      <c r="E142" s="302"/>
      <c r="F142" s="325" t="s">
        <v>714</v>
      </c>
      <c r="G142" s="302"/>
      <c r="H142" s="302" t="s">
        <v>772</v>
      </c>
      <c r="I142" s="302" t="s">
        <v>749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773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708</v>
      </c>
      <c r="D148" s="317"/>
      <c r="E148" s="317"/>
      <c r="F148" s="317" t="s">
        <v>709</v>
      </c>
      <c r="G148" s="318"/>
      <c r="H148" s="317" t="s">
        <v>52</v>
      </c>
      <c r="I148" s="317" t="s">
        <v>55</v>
      </c>
      <c r="J148" s="317" t="s">
        <v>710</v>
      </c>
      <c r="K148" s="316"/>
    </row>
    <row r="149" s="1" customFormat="1" ht="17.25" customHeight="1">
      <c r="B149" s="314"/>
      <c r="C149" s="319" t="s">
        <v>711</v>
      </c>
      <c r="D149" s="319"/>
      <c r="E149" s="319"/>
      <c r="F149" s="320" t="s">
        <v>712</v>
      </c>
      <c r="G149" s="321"/>
      <c r="H149" s="319"/>
      <c r="I149" s="319"/>
      <c r="J149" s="319" t="s">
        <v>713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717</v>
      </c>
      <c r="D151" s="302"/>
      <c r="E151" s="302"/>
      <c r="F151" s="355" t="s">
        <v>714</v>
      </c>
      <c r="G151" s="302"/>
      <c r="H151" s="354" t="s">
        <v>754</v>
      </c>
      <c r="I151" s="354" t="s">
        <v>716</v>
      </c>
      <c r="J151" s="354">
        <v>120</v>
      </c>
      <c r="K151" s="350"/>
    </row>
    <row r="152" s="1" customFormat="1" ht="15" customHeight="1">
      <c r="B152" s="327"/>
      <c r="C152" s="354" t="s">
        <v>763</v>
      </c>
      <c r="D152" s="302"/>
      <c r="E152" s="302"/>
      <c r="F152" s="355" t="s">
        <v>714</v>
      </c>
      <c r="G152" s="302"/>
      <c r="H152" s="354" t="s">
        <v>774</v>
      </c>
      <c r="I152" s="354" t="s">
        <v>716</v>
      </c>
      <c r="J152" s="354" t="s">
        <v>765</v>
      </c>
      <c r="K152" s="350"/>
    </row>
    <row r="153" s="1" customFormat="1" ht="15" customHeight="1">
      <c r="B153" s="327"/>
      <c r="C153" s="354" t="s">
        <v>662</v>
      </c>
      <c r="D153" s="302"/>
      <c r="E153" s="302"/>
      <c r="F153" s="355" t="s">
        <v>714</v>
      </c>
      <c r="G153" s="302"/>
      <c r="H153" s="354" t="s">
        <v>775</v>
      </c>
      <c r="I153" s="354" t="s">
        <v>716</v>
      </c>
      <c r="J153" s="354" t="s">
        <v>765</v>
      </c>
      <c r="K153" s="350"/>
    </row>
    <row r="154" s="1" customFormat="1" ht="15" customHeight="1">
      <c r="B154" s="327"/>
      <c r="C154" s="354" t="s">
        <v>719</v>
      </c>
      <c r="D154" s="302"/>
      <c r="E154" s="302"/>
      <c r="F154" s="355" t="s">
        <v>720</v>
      </c>
      <c r="G154" s="302"/>
      <c r="H154" s="354" t="s">
        <v>754</v>
      </c>
      <c r="I154" s="354" t="s">
        <v>716</v>
      </c>
      <c r="J154" s="354">
        <v>50</v>
      </c>
      <c r="K154" s="350"/>
    </row>
    <row r="155" s="1" customFormat="1" ht="15" customHeight="1">
      <c r="B155" s="327"/>
      <c r="C155" s="354" t="s">
        <v>722</v>
      </c>
      <c r="D155" s="302"/>
      <c r="E155" s="302"/>
      <c r="F155" s="355" t="s">
        <v>714</v>
      </c>
      <c r="G155" s="302"/>
      <c r="H155" s="354" t="s">
        <v>754</v>
      </c>
      <c r="I155" s="354" t="s">
        <v>724</v>
      </c>
      <c r="J155" s="354"/>
      <c r="K155" s="350"/>
    </row>
    <row r="156" s="1" customFormat="1" ht="15" customHeight="1">
      <c r="B156" s="327"/>
      <c r="C156" s="354" t="s">
        <v>733</v>
      </c>
      <c r="D156" s="302"/>
      <c r="E156" s="302"/>
      <c r="F156" s="355" t="s">
        <v>720</v>
      </c>
      <c r="G156" s="302"/>
      <c r="H156" s="354" t="s">
        <v>754</v>
      </c>
      <c r="I156" s="354" t="s">
        <v>716</v>
      </c>
      <c r="J156" s="354">
        <v>50</v>
      </c>
      <c r="K156" s="350"/>
    </row>
    <row r="157" s="1" customFormat="1" ht="15" customHeight="1">
      <c r="B157" s="327"/>
      <c r="C157" s="354" t="s">
        <v>741</v>
      </c>
      <c r="D157" s="302"/>
      <c r="E157" s="302"/>
      <c r="F157" s="355" t="s">
        <v>720</v>
      </c>
      <c r="G157" s="302"/>
      <c r="H157" s="354" t="s">
        <v>754</v>
      </c>
      <c r="I157" s="354" t="s">
        <v>716</v>
      </c>
      <c r="J157" s="354">
        <v>50</v>
      </c>
      <c r="K157" s="350"/>
    </row>
    <row r="158" s="1" customFormat="1" ht="15" customHeight="1">
      <c r="B158" s="327"/>
      <c r="C158" s="354" t="s">
        <v>739</v>
      </c>
      <c r="D158" s="302"/>
      <c r="E158" s="302"/>
      <c r="F158" s="355" t="s">
        <v>720</v>
      </c>
      <c r="G158" s="302"/>
      <c r="H158" s="354" t="s">
        <v>754</v>
      </c>
      <c r="I158" s="354" t="s">
        <v>716</v>
      </c>
      <c r="J158" s="354">
        <v>50</v>
      </c>
      <c r="K158" s="350"/>
    </row>
    <row r="159" s="1" customFormat="1" ht="15" customHeight="1">
      <c r="B159" s="327"/>
      <c r="C159" s="354" t="s">
        <v>91</v>
      </c>
      <c r="D159" s="302"/>
      <c r="E159" s="302"/>
      <c r="F159" s="355" t="s">
        <v>714</v>
      </c>
      <c r="G159" s="302"/>
      <c r="H159" s="354" t="s">
        <v>776</v>
      </c>
      <c r="I159" s="354" t="s">
        <v>716</v>
      </c>
      <c r="J159" s="354" t="s">
        <v>777</v>
      </c>
      <c r="K159" s="350"/>
    </row>
    <row r="160" s="1" customFormat="1" ht="15" customHeight="1">
      <c r="B160" s="327"/>
      <c r="C160" s="354" t="s">
        <v>778</v>
      </c>
      <c r="D160" s="302"/>
      <c r="E160" s="302"/>
      <c r="F160" s="355" t="s">
        <v>714</v>
      </c>
      <c r="G160" s="302"/>
      <c r="H160" s="354" t="s">
        <v>779</v>
      </c>
      <c r="I160" s="354" t="s">
        <v>749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780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708</v>
      </c>
      <c r="D166" s="317"/>
      <c r="E166" s="317"/>
      <c r="F166" s="317" t="s">
        <v>709</v>
      </c>
      <c r="G166" s="359"/>
      <c r="H166" s="360" t="s">
        <v>52</v>
      </c>
      <c r="I166" s="360" t="s">
        <v>55</v>
      </c>
      <c r="J166" s="317" t="s">
        <v>710</v>
      </c>
      <c r="K166" s="294"/>
    </row>
    <row r="167" s="1" customFormat="1" ht="17.25" customHeight="1">
      <c r="B167" s="295"/>
      <c r="C167" s="319" t="s">
        <v>711</v>
      </c>
      <c r="D167" s="319"/>
      <c r="E167" s="319"/>
      <c r="F167" s="320" t="s">
        <v>712</v>
      </c>
      <c r="G167" s="361"/>
      <c r="H167" s="362"/>
      <c r="I167" s="362"/>
      <c r="J167" s="319" t="s">
        <v>713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717</v>
      </c>
      <c r="D169" s="302"/>
      <c r="E169" s="302"/>
      <c r="F169" s="325" t="s">
        <v>714</v>
      </c>
      <c r="G169" s="302"/>
      <c r="H169" s="302" t="s">
        <v>754</v>
      </c>
      <c r="I169" s="302" t="s">
        <v>716</v>
      </c>
      <c r="J169" s="302">
        <v>120</v>
      </c>
      <c r="K169" s="350"/>
    </row>
    <row r="170" s="1" customFormat="1" ht="15" customHeight="1">
      <c r="B170" s="327"/>
      <c r="C170" s="302" t="s">
        <v>763</v>
      </c>
      <c r="D170" s="302"/>
      <c r="E170" s="302"/>
      <c r="F170" s="325" t="s">
        <v>714</v>
      </c>
      <c r="G170" s="302"/>
      <c r="H170" s="302" t="s">
        <v>764</v>
      </c>
      <c r="I170" s="302" t="s">
        <v>716</v>
      </c>
      <c r="J170" s="302" t="s">
        <v>765</v>
      </c>
      <c r="K170" s="350"/>
    </row>
    <row r="171" s="1" customFormat="1" ht="15" customHeight="1">
      <c r="B171" s="327"/>
      <c r="C171" s="302" t="s">
        <v>662</v>
      </c>
      <c r="D171" s="302"/>
      <c r="E171" s="302"/>
      <c r="F171" s="325" t="s">
        <v>714</v>
      </c>
      <c r="G171" s="302"/>
      <c r="H171" s="302" t="s">
        <v>781</v>
      </c>
      <c r="I171" s="302" t="s">
        <v>716</v>
      </c>
      <c r="J171" s="302" t="s">
        <v>765</v>
      </c>
      <c r="K171" s="350"/>
    </row>
    <row r="172" s="1" customFormat="1" ht="15" customHeight="1">
      <c r="B172" s="327"/>
      <c r="C172" s="302" t="s">
        <v>719</v>
      </c>
      <c r="D172" s="302"/>
      <c r="E172" s="302"/>
      <c r="F172" s="325" t="s">
        <v>720</v>
      </c>
      <c r="G172" s="302"/>
      <c r="H172" s="302" t="s">
        <v>781</v>
      </c>
      <c r="I172" s="302" t="s">
        <v>716</v>
      </c>
      <c r="J172" s="302">
        <v>50</v>
      </c>
      <c r="K172" s="350"/>
    </row>
    <row r="173" s="1" customFormat="1" ht="15" customHeight="1">
      <c r="B173" s="327"/>
      <c r="C173" s="302" t="s">
        <v>722</v>
      </c>
      <c r="D173" s="302"/>
      <c r="E173" s="302"/>
      <c r="F173" s="325" t="s">
        <v>714</v>
      </c>
      <c r="G173" s="302"/>
      <c r="H173" s="302" t="s">
        <v>781</v>
      </c>
      <c r="I173" s="302" t="s">
        <v>724</v>
      </c>
      <c r="J173" s="302"/>
      <c r="K173" s="350"/>
    </row>
    <row r="174" s="1" customFormat="1" ht="15" customHeight="1">
      <c r="B174" s="327"/>
      <c r="C174" s="302" t="s">
        <v>733</v>
      </c>
      <c r="D174" s="302"/>
      <c r="E174" s="302"/>
      <c r="F174" s="325" t="s">
        <v>720</v>
      </c>
      <c r="G174" s="302"/>
      <c r="H174" s="302" t="s">
        <v>781</v>
      </c>
      <c r="I174" s="302" t="s">
        <v>716</v>
      </c>
      <c r="J174" s="302">
        <v>50</v>
      </c>
      <c r="K174" s="350"/>
    </row>
    <row r="175" s="1" customFormat="1" ht="15" customHeight="1">
      <c r="B175" s="327"/>
      <c r="C175" s="302" t="s">
        <v>741</v>
      </c>
      <c r="D175" s="302"/>
      <c r="E175" s="302"/>
      <c r="F175" s="325" t="s">
        <v>720</v>
      </c>
      <c r="G175" s="302"/>
      <c r="H175" s="302" t="s">
        <v>781</v>
      </c>
      <c r="I175" s="302" t="s">
        <v>716</v>
      </c>
      <c r="J175" s="302">
        <v>50</v>
      </c>
      <c r="K175" s="350"/>
    </row>
    <row r="176" s="1" customFormat="1" ht="15" customHeight="1">
      <c r="B176" s="327"/>
      <c r="C176" s="302" t="s">
        <v>739</v>
      </c>
      <c r="D176" s="302"/>
      <c r="E176" s="302"/>
      <c r="F176" s="325" t="s">
        <v>720</v>
      </c>
      <c r="G176" s="302"/>
      <c r="H176" s="302" t="s">
        <v>781</v>
      </c>
      <c r="I176" s="302" t="s">
        <v>716</v>
      </c>
      <c r="J176" s="302">
        <v>50</v>
      </c>
      <c r="K176" s="350"/>
    </row>
    <row r="177" s="1" customFormat="1" ht="15" customHeight="1">
      <c r="B177" s="327"/>
      <c r="C177" s="302" t="s">
        <v>104</v>
      </c>
      <c r="D177" s="302"/>
      <c r="E177" s="302"/>
      <c r="F177" s="325" t="s">
        <v>714</v>
      </c>
      <c r="G177" s="302"/>
      <c r="H177" s="302" t="s">
        <v>782</v>
      </c>
      <c r="I177" s="302" t="s">
        <v>783</v>
      </c>
      <c r="J177" s="302"/>
      <c r="K177" s="350"/>
    </row>
    <row r="178" s="1" customFormat="1" ht="15" customHeight="1">
      <c r="B178" s="327"/>
      <c r="C178" s="302" t="s">
        <v>55</v>
      </c>
      <c r="D178" s="302"/>
      <c r="E178" s="302"/>
      <c r="F178" s="325" t="s">
        <v>714</v>
      </c>
      <c r="G178" s="302"/>
      <c r="H178" s="302" t="s">
        <v>784</v>
      </c>
      <c r="I178" s="302" t="s">
        <v>785</v>
      </c>
      <c r="J178" s="302">
        <v>1</v>
      </c>
      <c r="K178" s="350"/>
    </row>
    <row r="179" s="1" customFormat="1" ht="15" customHeight="1">
      <c r="B179" s="327"/>
      <c r="C179" s="302" t="s">
        <v>51</v>
      </c>
      <c r="D179" s="302"/>
      <c r="E179" s="302"/>
      <c r="F179" s="325" t="s">
        <v>714</v>
      </c>
      <c r="G179" s="302"/>
      <c r="H179" s="302" t="s">
        <v>786</v>
      </c>
      <c r="I179" s="302" t="s">
        <v>716</v>
      </c>
      <c r="J179" s="302">
        <v>20</v>
      </c>
      <c r="K179" s="350"/>
    </row>
    <row r="180" s="1" customFormat="1" ht="15" customHeight="1">
      <c r="B180" s="327"/>
      <c r="C180" s="302" t="s">
        <v>52</v>
      </c>
      <c r="D180" s="302"/>
      <c r="E180" s="302"/>
      <c r="F180" s="325" t="s">
        <v>714</v>
      </c>
      <c r="G180" s="302"/>
      <c r="H180" s="302" t="s">
        <v>787</v>
      </c>
      <c r="I180" s="302" t="s">
        <v>716</v>
      </c>
      <c r="J180" s="302">
        <v>255</v>
      </c>
      <c r="K180" s="350"/>
    </row>
    <row r="181" s="1" customFormat="1" ht="15" customHeight="1">
      <c r="B181" s="327"/>
      <c r="C181" s="302" t="s">
        <v>105</v>
      </c>
      <c r="D181" s="302"/>
      <c r="E181" s="302"/>
      <c r="F181" s="325" t="s">
        <v>714</v>
      </c>
      <c r="G181" s="302"/>
      <c r="H181" s="302" t="s">
        <v>678</v>
      </c>
      <c r="I181" s="302" t="s">
        <v>716</v>
      </c>
      <c r="J181" s="302">
        <v>10</v>
      </c>
      <c r="K181" s="350"/>
    </row>
    <row r="182" s="1" customFormat="1" ht="15" customHeight="1">
      <c r="B182" s="327"/>
      <c r="C182" s="302" t="s">
        <v>106</v>
      </c>
      <c r="D182" s="302"/>
      <c r="E182" s="302"/>
      <c r="F182" s="325" t="s">
        <v>714</v>
      </c>
      <c r="G182" s="302"/>
      <c r="H182" s="302" t="s">
        <v>788</v>
      </c>
      <c r="I182" s="302" t="s">
        <v>749</v>
      </c>
      <c r="J182" s="302"/>
      <c r="K182" s="350"/>
    </row>
    <row r="183" s="1" customFormat="1" ht="15" customHeight="1">
      <c r="B183" s="327"/>
      <c r="C183" s="302" t="s">
        <v>789</v>
      </c>
      <c r="D183" s="302"/>
      <c r="E183" s="302"/>
      <c r="F183" s="325" t="s">
        <v>714</v>
      </c>
      <c r="G183" s="302"/>
      <c r="H183" s="302" t="s">
        <v>790</v>
      </c>
      <c r="I183" s="302" t="s">
        <v>749</v>
      </c>
      <c r="J183" s="302"/>
      <c r="K183" s="350"/>
    </row>
    <row r="184" s="1" customFormat="1" ht="15" customHeight="1">
      <c r="B184" s="327"/>
      <c r="C184" s="302" t="s">
        <v>778</v>
      </c>
      <c r="D184" s="302"/>
      <c r="E184" s="302"/>
      <c r="F184" s="325" t="s">
        <v>714</v>
      </c>
      <c r="G184" s="302"/>
      <c r="H184" s="302" t="s">
        <v>791</v>
      </c>
      <c r="I184" s="302" t="s">
        <v>749</v>
      </c>
      <c r="J184" s="302"/>
      <c r="K184" s="350"/>
    </row>
    <row r="185" s="1" customFormat="1" ht="15" customHeight="1">
      <c r="B185" s="327"/>
      <c r="C185" s="302" t="s">
        <v>108</v>
      </c>
      <c r="D185" s="302"/>
      <c r="E185" s="302"/>
      <c r="F185" s="325" t="s">
        <v>720</v>
      </c>
      <c r="G185" s="302"/>
      <c r="H185" s="302" t="s">
        <v>792</v>
      </c>
      <c r="I185" s="302" t="s">
        <v>716</v>
      </c>
      <c r="J185" s="302">
        <v>50</v>
      </c>
      <c r="K185" s="350"/>
    </row>
    <row r="186" s="1" customFormat="1" ht="15" customHeight="1">
      <c r="B186" s="327"/>
      <c r="C186" s="302" t="s">
        <v>793</v>
      </c>
      <c r="D186" s="302"/>
      <c r="E186" s="302"/>
      <c r="F186" s="325" t="s">
        <v>720</v>
      </c>
      <c r="G186" s="302"/>
      <c r="H186" s="302" t="s">
        <v>794</v>
      </c>
      <c r="I186" s="302" t="s">
        <v>795</v>
      </c>
      <c r="J186" s="302"/>
      <c r="K186" s="350"/>
    </row>
    <row r="187" s="1" customFormat="1" ht="15" customHeight="1">
      <c r="B187" s="327"/>
      <c r="C187" s="302" t="s">
        <v>796</v>
      </c>
      <c r="D187" s="302"/>
      <c r="E187" s="302"/>
      <c r="F187" s="325" t="s">
        <v>720</v>
      </c>
      <c r="G187" s="302"/>
      <c r="H187" s="302" t="s">
        <v>797</v>
      </c>
      <c r="I187" s="302" t="s">
        <v>795</v>
      </c>
      <c r="J187" s="302"/>
      <c r="K187" s="350"/>
    </row>
    <row r="188" s="1" customFormat="1" ht="15" customHeight="1">
      <c r="B188" s="327"/>
      <c r="C188" s="302" t="s">
        <v>798</v>
      </c>
      <c r="D188" s="302"/>
      <c r="E188" s="302"/>
      <c r="F188" s="325" t="s">
        <v>720</v>
      </c>
      <c r="G188" s="302"/>
      <c r="H188" s="302" t="s">
        <v>799</v>
      </c>
      <c r="I188" s="302" t="s">
        <v>795</v>
      </c>
      <c r="J188" s="302"/>
      <c r="K188" s="350"/>
    </row>
    <row r="189" s="1" customFormat="1" ht="15" customHeight="1">
      <c r="B189" s="327"/>
      <c r="C189" s="363" t="s">
        <v>800</v>
      </c>
      <c r="D189" s="302"/>
      <c r="E189" s="302"/>
      <c r="F189" s="325" t="s">
        <v>720</v>
      </c>
      <c r="G189" s="302"/>
      <c r="H189" s="302" t="s">
        <v>801</v>
      </c>
      <c r="I189" s="302" t="s">
        <v>802</v>
      </c>
      <c r="J189" s="364" t="s">
        <v>803</v>
      </c>
      <c r="K189" s="350"/>
    </row>
    <row r="190" s="18" customFormat="1" ht="15" customHeight="1">
      <c r="B190" s="365"/>
      <c r="C190" s="366" t="s">
        <v>804</v>
      </c>
      <c r="D190" s="367"/>
      <c r="E190" s="367"/>
      <c r="F190" s="368" t="s">
        <v>720</v>
      </c>
      <c r="G190" s="367"/>
      <c r="H190" s="367" t="s">
        <v>805</v>
      </c>
      <c r="I190" s="367" t="s">
        <v>802</v>
      </c>
      <c r="J190" s="369" t="s">
        <v>803</v>
      </c>
      <c r="K190" s="370"/>
    </row>
    <row r="191" s="1" customFormat="1" ht="15" customHeight="1">
      <c r="B191" s="327"/>
      <c r="C191" s="363" t="s">
        <v>40</v>
      </c>
      <c r="D191" s="302"/>
      <c r="E191" s="302"/>
      <c r="F191" s="325" t="s">
        <v>714</v>
      </c>
      <c r="G191" s="302"/>
      <c r="H191" s="299" t="s">
        <v>806</v>
      </c>
      <c r="I191" s="302" t="s">
        <v>807</v>
      </c>
      <c r="J191" s="302"/>
      <c r="K191" s="350"/>
    </row>
    <row r="192" s="1" customFormat="1" ht="15" customHeight="1">
      <c r="B192" s="327"/>
      <c r="C192" s="363" t="s">
        <v>808</v>
      </c>
      <c r="D192" s="302"/>
      <c r="E192" s="302"/>
      <c r="F192" s="325" t="s">
        <v>714</v>
      </c>
      <c r="G192" s="302"/>
      <c r="H192" s="302" t="s">
        <v>809</v>
      </c>
      <c r="I192" s="302" t="s">
        <v>749</v>
      </c>
      <c r="J192" s="302"/>
      <c r="K192" s="350"/>
    </row>
    <row r="193" s="1" customFormat="1" ht="15" customHeight="1">
      <c r="B193" s="327"/>
      <c r="C193" s="363" t="s">
        <v>810</v>
      </c>
      <c r="D193" s="302"/>
      <c r="E193" s="302"/>
      <c r="F193" s="325" t="s">
        <v>714</v>
      </c>
      <c r="G193" s="302"/>
      <c r="H193" s="302" t="s">
        <v>811</v>
      </c>
      <c r="I193" s="302" t="s">
        <v>749</v>
      </c>
      <c r="J193" s="302"/>
      <c r="K193" s="350"/>
    </row>
    <row r="194" s="1" customFormat="1" ht="15" customHeight="1">
      <c r="B194" s="327"/>
      <c r="C194" s="363" t="s">
        <v>812</v>
      </c>
      <c r="D194" s="302"/>
      <c r="E194" s="302"/>
      <c r="F194" s="325" t="s">
        <v>720</v>
      </c>
      <c r="G194" s="302"/>
      <c r="H194" s="302" t="s">
        <v>813</v>
      </c>
      <c r="I194" s="302" t="s">
        <v>749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814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815</v>
      </c>
      <c r="D201" s="372"/>
      <c r="E201" s="372"/>
      <c r="F201" s="372" t="s">
        <v>816</v>
      </c>
      <c r="G201" s="373"/>
      <c r="H201" s="372" t="s">
        <v>817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807</v>
      </c>
      <c r="D203" s="302"/>
      <c r="E203" s="302"/>
      <c r="F203" s="325" t="s">
        <v>41</v>
      </c>
      <c r="G203" s="302"/>
      <c r="H203" s="302" t="s">
        <v>818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42</v>
      </c>
      <c r="G204" s="302"/>
      <c r="H204" s="302" t="s">
        <v>819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45</v>
      </c>
      <c r="G205" s="302"/>
      <c r="H205" s="302" t="s">
        <v>820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43</v>
      </c>
      <c r="G206" s="302"/>
      <c r="H206" s="302" t="s">
        <v>821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44</v>
      </c>
      <c r="G207" s="302"/>
      <c r="H207" s="302" t="s">
        <v>822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761</v>
      </c>
      <c r="D209" s="302"/>
      <c r="E209" s="302"/>
      <c r="F209" s="325" t="s">
        <v>77</v>
      </c>
      <c r="G209" s="302"/>
      <c r="H209" s="302" t="s">
        <v>823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657</v>
      </c>
      <c r="G210" s="302"/>
      <c r="H210" s="302" t="s">
        <v>658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655</v>
      </c>
      <c r="G211" s="302"/>
      <c r="H211" s="302" t="s">
        <v>824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659</v>
      </c>
      <c r="G212" s="363"/>
      <c r="H212" s="354" t="s">
        <v>85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660</v>
      </c>
      <c r="G213" s="363"/>
      <c r="H213" s="354" t="s">
        <v>825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785</v>
      </c>
      <c r="D215" s="302"/>
      <c r="E215" s="302"/>
      <c r="F215" s="325">
        <v>1</v>
      </c>
      <c r="G215" s="363"/>
      <c r="H215" s="354" t="s">
        <v>826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827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828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829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2025-11-05T13:52:11Z</dcterms:created>
  <dcterms:modified xsi:type="dcterms:W3CDTF">2025-11-05T13:52:15Z</dcterms:modified>
</cp:coreProperties>
</file>