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C:\Users\Admin\Documents\ROZPOČTOVÁNÍ\ROZPOČTY-AKCE seznam\ROZPOČTY 2023\S architekti\"/>
    </mc:Choice>
  </mc:AlternateContent>
  <xr:revisionPtr revIDLastSave="0" documentId="8_{516FCB8A-CCF1-4F40-8F64-10E1B2F04620}" xr6:coauthVersionLast="47" xr6:coauthVersionMax="47" xr10:uidLastSave="{00000000-0000-0000-0000-000000000000}"/>
  <bookViews>
    <workbookView xWindow="-28920" yWindow="-120" windowWidth="29040" windowHeight="15840" activeTab="1" xr2:uid="{00000000-000D-0000-FFFF-FFFF00000000}"/>
  </bookViews>
  <sheets>
    <sheet name="Pokyny pro vyplnění" sheetId="11" r:id="rId1"/>
    <sheet name="Stavba" sheetId="1" r:id="rId2"/>
    <sheet name="VzorPolozky" sheetId="10" state="hidden" r:id="rId3"/>
    <sheet name="OVN 001 Naklady" sheetId="12" r:id="rId4"/>
    <sheet name="SO 01 D.1.1 Pol" sheetId="13" r:id="rId5"/>
    <sheet name="SO 01 D.1.4.1 Pol" sheetId="14" r:id="rId6"/>
    <sheet name="SO 01 D.1.4.3 Pol" sheetId="15" r:id="rId7"/>
    <sheet name="SO 01 D.1.4.4 Pol" sheetId="16" r:id="rId8"/>
    <sheet name="SO 01 D.1.4.5 Pol" sheetId="17" r:id="rId9"/>
    <sheet name="SO 02 D.1.1 Pol" sheetId="18" r:id="rId10"/>
  </sheets>
  <externalReferences>
    <externalReference r:id="rId11"/>
  </externalReferences>
  <definedNames>
    <definedName name="CelkemDPHVypocet" localSheetId="1">Stavba!$H$51</definedName>
    <definedName name="CenaCelkem">Stavba!$G$29</definedName>
    <definedName name="CenaCelkemBezDPH">Stavba!$G$28</definedName>
    <definedName name="CenaCelkemVypocet" localSheetId="1">Stavba!$I$51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'OVN 001 Naklady'!$1:$7</definedName>
    <definedName name="_xlnm.Print_Titles" localSheetId="4">'SO 01 D.1.1 Pol'!$1:$7</definedName>
    <definedName name="_xlnm.Print_Titles" localSheetId="5">'SO 01 D.1.4.1 Pol'!$1:$7</definedName>
    <definedName name="_xlnm.Print_Titles" localSheetId="6">'SO 01 D.1.4.3 Pol'!$1:$7</definedName>
    <definedName name="_xlnm.Print_Titles" localSheetId="7">'SO 01 D.1.4.4 Pol'!$1:$7</definedName>
    <definedName name="_xlnm.Print_Titles" localSheetId="8">'SO 01 D.1.4.5 Pol'!$1:$7</definedName>
    <definedName name="_xlnm.Print_Titles" localSheetId="9">'SO 02 D.1.1 Pol'!$1:$7</definedName>
    <definedName name="oadresa">Stavba!$D$6</definedName>
    <definedName name="Objednatel" localSheetId="1">Stavba!$D$5</definedName>
    <definedName name="Objekt" localSheetId="1">Stavba!$B$38</definedName>
    <definedName name="_xlnm.Print_Area" localSheetId="3">'OVN 001 Naklady'!$A$1:$Y$29</definedName>
    <definedName name="_xlnm.Print_Area" localSheetId="4">'SO 01 D.1.1 Pol'!$A$1:$Y$2438</definedName>
    <definedName name="_xlnm.Print_Area" localSheetId="5">'SO 01 D.1.4.1 Pol'!$A$1:$Y$296</definedName>
    <definedName name="_xlnm.Print_Area" localSheetId="6">'SO 01 D.1.4.3 Pol'!$A$1:$Y$96</definedName>
    <definedName name="_xlnm.Print_Area" localSheetId="7">'SO 01 D.1.4.4 Pol'!$A$1:$Y$168</definedName>
    <definedName name="_xlnm.Print_Area" localSheetId="8">'SO 01 D.1.4.5 Pol'!$A$1:$Y$109</definedName>
    <definedName name="_xlnm.Print_Area" localSheetId="9">'SO 02 D.1.1 Pol'!$A$1:$Y$195</definedName>
    <definedName name="_xlnm.Print_Area" localSheetId="1">Stavba!$A$1:$J$148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Stavba!$F$51</definedName>
    <definedName name="ZakladDPHZakl">Stavba!$G$25</definedName>
    <definedName name="ZakladDPHZaklVypocet" localSheetId="1">Stavba!$G$51</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7" i="1" l="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G50" i="1"/>
  <c r="F50" i="1"/>
  <c r="G49" i="1"/>
  <c r="F49" i="1"/>
  <c r="G48" i="1"/>
  <c r="F48" i="1"/>
  <c r="G47" i="1"/>
  <c r="F47" i="1"/>
  <c r="G46" i="1"/>
  <c r="F46" i="1"/>
  <c r="G45" i="1"/>
  <c r="F45" i="1"/>
  <c r="G44" i="1"/>
  <c r="F44" i="1"/>
  <c r="G43" i="1"/>
  <c r="F43" i="1"/>
  <c r="G41" i="1"/>
  <c r="F41" i="1"/>
  <c r="G40" i="1"/>
  <c r="F40" i="1"/>
  <c r="G39" i="1"/>
  <c r="F39" i="1"/>
  <c r="G189" i="18"/>
  <c r="BA144" i="18"/>
  <c r="BA125" i="18"/>
  <c r="BA124" i="18"/>
  <c r="BA104" i="18"/>
  <c r="BA88" i="18"/>
  <c r="BA85" i="18"/>
  <c r="BA82" i="18"/>
  <c r="BA80" i="18"/>
  <c r="BA77" i="18"/>
  <c r="BA70" i="18"/>
  <c r="BA66" i="18"/>
  <c r="BA63" i="18"/>
  <c r="BA60" i="18"/>
  <c r="BA57" i="18"/>
  <c r="BA54" i="18"/>
  <c r="BA38" i="18"/>
  <c r="G9" i="18"/>
  <c r="G8" i="18" s="1"/>
  <c r="I9" i="18"/>
  <c r="K9" i="18"/>
  <c r="K8" i="18" s="1"/>
  <c r="O9" i="18"/>
  <c r="O8" i="18" s="1"/>
  <c r="Q9" i="18"/>
  <c r="Q8" i="18" s="1"/>
  <c r="V9" i="18"/>
  <c r="V8" i="18" s="1"/>
  <c r="G13" i="18"/>
  <c r="I13" i="18"/>
  <c r="I8" i="18" s="1"/>
  <c r="K13" i="18"/>
  <c r="M13" i="18"/>
  <c r="O13" i="18"/>
  <c r="Q13" i="18"/>
  <c r="V13" i="18"/>
  <c r="G17" i="18"/>
  <c r="I17" i="18"/>
  <c r="K17" i="18"/>
  <c r="M17" i="18"/>
  <c r="O17" i="18"/>
  <c r="Q17" i="18"/>
  <c r="V17" i="18"/>
  <c r="G22" i="18"/>
  <c r="I22" i="18"/>
  <c r="K22" i="18"/>
  <c r="M22" i="18"/>
  <c r="O22" i="18"/>
  <c r="Q22" i="18"/>
  <c r="V22" i="18"/>
  <c r="G24" i="18"/>
  <c r="M24" i="18" s="1"/>
  <c r="I24" i="18"/>
  <c r="K24" i="18"/>
  <c r="O24" i="18"/>
  <c r="Q24" i="18"/>
  <c r="V24" i="18"/>
  <c r="G26" i="18"/>
  <c r="M26" i="18" s="1"/>
  <c r="I26" i="18"/>
  <c r="K26" i="18"/>
  <c r="O26" i="18"/>
  <c r="Q26" i="18"/>
  <c r="V26" i="18"/>
  <c r="G33" i="18"/>
  <c r="M33" i="18" s="1"/>
  <c r="I33" i="18"/>
  <c r="K33" i="18"/>
  <c r="O33" i="18"/>
  <c r="Q33" i="18"/>
  <c r="V33" i="18"/>
  <c r="G34" i="18"/>
  <c r="I34" i="18"/>
  <c r="K34" i="18"/>
  <c r="M34" i="18"/>
  <c r="O34" i="18"/>
  <c r="Q34" i="18"/>
  <c r="V34" i="18"/>
  <c r="G37" i="18"/>
  <c r="M37" i="18" s="1"/>
  <c r="I37" i="18"/>
  <c r="K37" i="18"/>
  <c r="O37" i="18"/>
  <c r="Q37" i="18"/>
  <c r="V37" i="18"/>
  <c r="G40" i="18"/>
  <c r="I40" i="18"/>
  <c r="K40" i="18"/>
  <c r="M40" i="18"/>
  <c r="O40" i="18"/>
  <c r="Q40" i="18"/>
  <c r="V40" i="18"/>
  <c r="G43" i="18"/>
  <c r="I43" i="18"/>
  <c r="K43" i="18"/>
  <c r="M43" i="18"/>
  <c r="O43" i="18"/>
  <c r="Q43" i="18"/>
  <c r="V43" i="18"/>
  <c r="G45" i="18"/>
  <c r="G44" i="18" s="1"/>
  <c r="I45" i="18"/>
  <c r="I44" i="18" s="1"/>
  <c r="K45" i="18"/>
  <c r="K44" i="18" s="1"/>
  <c r="O45" i="18"/>
  <c r="O44" i="18" s="1"/>
  <c r="Q45" i="18"/>
  <c r="V45" i="18"/>
  <c r="V44" i="18" s="1"/>
  <c r="G48" i="18"/>
  <c r="M48" i="18" s="1"/>
  <c r="I48" i="18"/>
  <c r="K48" i="18"/>
  <c r="O48" i="18"/>
  <c r="Q48" i="18"/>
  <c r="Q44" i="18" s="1"/>
  <c r="V48" i="18"/>
  <c r="G51" i="18"/>
  <c r="M51" i="18" s="1"/>
  <c r="I51" i="18"/>
  <c r="K51" i="18"/>
  <c r="O51" i="18"/>
  <c r="Q51" i="18"/>
  <c r="V51" i="18"/>
  <c r="G52" i="18"/>
  <c r="I52" i="18"/>
  <c r="K52" i="18"/>
  <c r="M52" i="18"/>
  <c r="O52" i="18"/>
  <c r="Q52" i="18"/>
  <c r="V52" i="18"/>
  <c r="G53" i="18"/>
  <c r="M53" i="18" s="1"/>
  <c r="I53" i="18"/>
  <c r="K53" i="18"/>
  <c r="O53" i="18"/>
  <c r="Q53" i="18"/>
  <c r="V53" i="18"/>
  <c r="I55" i="18"/>
  <c r="G56" i="18"/>
  <c r="I56" i="18"/>
  <c r="K56" i="18"/>
  <c r="K55" i="18" s="1"/>
  <c r="M56" i="18"/>
  <c r="O56" i="18"/>
  <c r="O55" i="18" s="1"/>
  <c r="Q56" i="18"/>
  <c r="V56" i="18"/>
  <c r="V55" i="18" s="1"/>
  <c r="G59" i="18"/>
  <c r="G55" i="18" s="1"/>
  <c r="I59" i="18"/>
  <c r="K59" i="18"/>
  <c r="M59" i="18"/>
  <c r="O59" i="18"/>
  <c r="Q59" i="18"/>
  <c r="Q55" i="18" s="1"/>
  <c r="V59" i="18"/>
  <c r="G62" i="18"/>
  <c r="M62" i="18" s="1"/>
  <c r="I62" i="18"/>
  <c r="K62" i="18"/>
  <c r="O62" i="18"/>
  <c r="Q62" i="18"/>
  <c r="V62" i="18"/>
  <c r="G65" i="18"/>
  <c r="M65" i="18" s="1"/>
  <c r="I65" i="18"/>
  <c r="K65" i="18"/>
  <c r="O65" i="18"/>
  <c r="Q65" i="18"/>
  <c r="V65" i="18"/>
  <c r="G69" i="18"/>
  <c r="M69" i="18" s="1"/>
  <c r="I69" i="18"/>
  <c r="K69" i="18"/>
  <c r="O69" i="18"/>
  <c r="Q69" i="18"/>
  <c r="V69" i="18"/>
  <c r="I72" i="18"/>
  <c r="V72" i="18"/>
  <c r="G73" i="18"/>
  <c r="G72" i="18" s="1"/>
  <c r="I73" i="18"/>
  <c r="K73" i="18"/>
  <c r="K72" i="18" s="1"/>
  <c r="O73" i="18"/>
  <c r="O72" i="18" s="1"/>
  <c r="Q73" i="18"/>
  <c r="Q72" i="18" s="1"/>
  <c r="V73" i="18"/>
  <c r="I75" i="18"/>
  <c r="G76" i="18"/>
  <c r="I76" i="18"/>
  <c r="K76" i="18"/>
  <c r="K75" i="18" s="1"/>
  <c r="M76" i="18"/>
  <c r="O76" i="18"/>
  <c r="O75" i="18" s="1"/>
  <c r="Q76" i="18"/>
  <c r="V76" i="18"/>
  <c r="V75" i="18" s="1"/>
  <c r="G79" i="18"/>
  <c r="I79" i="18"/>
  <c r="K79" i="18"/>
  <c r="M79" i="18"/>
  <c r="O79" i="18"/>
  <c r="Q79" i="18"/>
  <c r="Q75" i="18" s="1"/>
  <c r="V79" i="18"/>
  <c r="G81" i="18"/>
  <c r="G75" i="18" s="1"/>
  <c r="I81" i="18"/>
  <c r="K81" i="18"/>
  <c r="O81" i="18"/>
  <c r="Q81" i="18"/>
  <c r="V81" i="18"/>
  <c r="G84" i="18"/>
  <c r="M84" i="18" s="1"/>
  <c r="I84" i="18"/>
  <c r="K84" i="18"/>
  <c r="O84" i="18"/>
  <c r="Q84" i="18"/>
  <c r="V84" i="18"/>
  <c r="G87" i="18"/>
  <c r="M87" i="18" s="1"/>
  <c r="I87" i="18"/>
  <c r="K87" i="18"/>
  <c r="O87" i="18"/>
  <c r="Q87" i="18"/>
  <c r="V87" i="18"/>
  <c r="G90" i="18"/>
  <c r="I90" i="18"/>
  <c r="K90" i="18"/>
  <c r="M90" i="18"/>
  <c r="O90" i="18"/>
  <c r="Q90" i="18"/>
  <c r="V90" i="18"/>
  <c r="G92" i="18"/>
  <c r="G93" i="18"/>
  <c r="I93" i="18"/>
  <c r="I92" i="18" s="1"/>
  <c r="K93" i="18"/>
  <c r="M93" i="18"/>
  <c r="M92" i="18" s="1"/>
  <c r="O93" i="18"/>
  <c r="Q93" i="18"/>
  <c r="Q92" i="18" s="1"/>
  <c r="V93" i="18"/>
  <c r="V92" i="18" s="1"/>
  <c r="G96" i="18"/>
  <c r="I96" i="18"/>
  <c r="K96" i="18"/>
  <c r="K92" i="18" s="1"/>
  <c r="M96" i="18"/>
  <c r="O96" i="18"/>
  <c r="O92" i="18" s="1"/>
  <c r="Q96" i="18"/>
  <c r="V96" i="18"/>
  <c r="G98" i="18"/>
  <c r="I98" i="18"/>
  <c r="K98" i="18"/>
  <c r="M98" i="18"/>
  <c r="O98" i="18"/>
  <c r="Q98" i="18"/>
  <c r="V98" i="18"/>
  <c r="G99" i="18"/>
  <c r="M99" i="18" s="1"/>
  <c r="I99" i="18"/>
  <c r="K99" i="18"/>
  <c r="O99" i="18"/>
  <c r="Q99" i="18"/>
  <c r="V99" i="18"/>
  <c r="O102" i="18"/>
  <c r="Q102" i="18"/>
  <c r="G103" i="18"/>
  <c r="G102" i="18" s="1"/>
  <c r="I103" i="18"/>
  <c r="K103" i="18"/>
  <c r="K102" i="18" s="1"/>
  <c r="O103" i="18"/>
  <c r="Q103" i="18"/>
  <c r="V103" i="18"/>
  <c r="V102" i="18" s="1"/>
  <c r="G106" i="18"/>
  <c r="I106" i="18"/>
  <c r="I102" i="18" s="1"/>
  <c r="K106" i="18"/>
  <c r="M106" i="18"/>
  <c r="O106" i="18"/>
  <c r="Q106" i="18"/>
  <c r="V106" i="18"/>
  <c r="G107" i="18"/>
  <c r="G108" i="18"/>
  <c r="I108" i="18"/>
  <c r="I107" i="18" s="1"/>
  <c r="K108" i="18"/>
  <c r="M108" i="18"/>
  <c r="O108" i="18"/>
  <c r="Q108" i="18"/>
  <c r="Q107" i="18" s="1"/>
  <c r="V108" i="18"/>
  <c r="V107" i="18" s="1"/>
  <c r="G111" i="18"/>
  <c r="I111" i="18"/>
  <c r="K111" i="18"/>
  <c r="K107" i="18" s="1"/>
  <c r="M111" i="18"/>
  <c r="O111" i="18"/>
  <c r="O107" i="18" s="1"/>
  <c r="Q111" i="18"/>
  <c r="V111" i="18"/>
  <c r="G113" i="18"/>
  <c r="I113" i="18"/>
  <c r="K113" i="18"/>
  <c r="M113" i="18"/>
  <c r="O113" i="18"/>
  <c r="Q113" i="18"/>
  <c r="V113" i="18"/>
  <c r="G116" i="18"/>
  <c r="M116" i="18" s="1"/>
  <c r="I116" i="18"/>
  <c r="K116" i="18"/>
  <c r="O116" i="18"/>
  <c r="Q116" i="18"/>
  <c r="V116" i="18"/>
  <c r="G119" i="18"/>
  <c r="M119" i="18" s="1"/>
  <c r="I119" i="18"/>
  <c r="K119" i="18"/>
  <c r="O119" i="18"/>
  <c r="Q119" i="18"/>
  <c r="V119" i="18"/>
  <c r="G121" i="18"/>
  <c r="M121" i="18" s="1"/>
  <c r="I121" i="18"/>
  <c r="K121" i="18"/>
  <c r="O121" i="18"/>
  <c r="Q121" i="18"/>
  <c r="V121" i="18"/>
  <c r="G122" i="18"/>
  <c r="I122" i="18"/>
  <c r="K122" i="18"/>
  <c r="M122" i="18"/>
  <c r="O122" i="18"/>
  <c r="Q122" i="18"/>
  <c r="V122" i="18"/>
  <c r="G123" i="18"/>
  <c r="M123" i="18" s="1"/>
  <c r="I123" i="18"/>
  <c r="K123" i="18"/>
  <c r="O123" i="18"/>
  <c r="Q123" i="18"/>
  <c r="V123" i="18"/>
  <c r="I127" i="18"/>
  <c r="G128" i="18"/>
  <c r="I128" i="18"/>
  <c r="K128" i="18"/>
  <c r="K127" i="18" s="1"/>
  <c r="M128" i="18"/>
  <c r="O128" i="18"/>
  <c r="O127" i="18" s="1"/>
  <c r="Q128" i="18"/>
  <c r="V128" i="18"/>
  <c r="V127" i="18" s="1"/>
  <c r="G131" i="18"/>
  <c r="I131" i="18"/>
  <c r="K131" i="18"/>
  <c r="M131" i="18"/>
  <c r="O131" i="18"/>
  <c r="Q131" i="18"/>
  <c r="Q127" i="18" s="1"/>
  <c r="V131" i="18"/>
  <c r="G134" i="18"/>
  <c r="G127" i="18" s="1"/>
  <c r="I134" i="18"/>
  <c r="K134" i="18"/>
  <c r="O134" i="18"/>
  <c r="Q134" i="18"/>
  <c r="V134" i="18"/>
  <c r="O137" i="18"/>
  <c r="Q137" i="18"/>
  <c r="G138" i="18"/>
  <c r="G137" i="18" s="1"/>
  <c r="I138" i="18"/>
  <c r="K138" i="18"/>
  <c r="K137" i="18" s="1"/>
  <c r="O138" i="18"/>
  <c r="Q138" i="18"/>
  <c r="V138" i="18"/>
  <c r="V137" i="18" s="1"/>
  <c r="G143" i="18"/>
  <c r="I143" i="18"/>
  <c r="I137" i="18" s="1"/>
  <c r="K143" i="18"/>
  <c r="M143" i="18"/>
  <c r="O143" i="18"/>
  <c r="Q143" i="18"/>
  <c r="V143" i="18"/>
  <c r="G148" i="18"/>
  <c r="K148" i="18"/>
  <c r="O148" i="18"/>
  <c r="G149" i="18"/>
  <c r="I149" i="18"/>
  <c r="I148" i="18" s="1"/>
  <c r="K149" i="18"/>
  <c r="M149" i="18"/>
  <c r="M148" i="18" s="1"/>
  <c r="O149" i="18"/>
  <c r="Q149" i="18"/>
  <c r="Q148" i="18" s="1"/>
  <c r="V149" i="18"/>
  <c r="V148" i="18" s="1"/>
  <c r="G153" i="18"/>
  <c r="K153" i="18"/>
  <c r="O153" i="18"/>
  <c r="V153" i="18"/>
  <c r="G154" i="18"/>
  <c r="I154" i="18"/>
  <c r="I153" i="18" s="1"/>
  <c r="K154" i="18"/>
  <c r="M154" i="18"/>
  <c r="M153" i="18" s="1"/>
  <c r="O154" i="18"/>
  <c r="Q154" i="18"/>
  <c r="Q153" i="18" s="1"/>
  <c r="V154" i="18"/>
  <c r="G156" i="18"/>
  <c r="I156" i="18"/>
  <c r="I155" i="18" s="1"/>
  <c r="K156" i="18"/>
  <c r="M156" i="18"/>
  <c r="O156" i="18"/>
  <c r="Q156" i="18"/>
  <c r="Q155" i="18" s="1"/>
  <c r="V156" i="18"/>
  <c r="G157" i="18"/>
  <c r="M157" i="18" s="1"/>
  <c r="I157" i="18"/>
  <c r="K157" i="18"/>
  <c r="K155" i="18" s="1"/>
  <c r="O157" i="18"/>
  <c r="Q157" i="18"/>
  <c r="V157" i="18"/>
  <c r="V155" i="18" s="1"/>
  <c r="G159" i="18"/>
  <c r="I159" i="18"/>
  <c r="K159" i="18"/>
  <c r="M159" i="18"/>
  <c r="O159" i="18"/>
  <c r="Q159" i="18"/>
  <c r="V159" i="18"/>
  <c r="G161" i="18"/>
  <c r="M161" i="18" s="1"/>
  <c r="I161" i="18"/>
  <c r="K161" i="18"/>
  <c r="O161" i="18"/>
  <c r="Q161" i="18"/>
  <c r="V161" i="18"/>
  <c r="G162" i="18"/>
  <c r="I162" i="18"/>
  <c r="K162" i="18"/>
  <c r="M162" i="18"/>
  <c r="O162" i="18"/>
  <c r="Q162" i="18"/>
  <c r="V162" i="18"/>
  <c r="G164" i="18"/>
  <c r="M164" i="18" s="1"/>
  <c r="I164" i="18"/>
  <c r="K164" i="18"/>
  <c r="O164" i="18"/>
  <c r="Q164" i="18"/>
  <c r="V164" i="18"/>
  <c r="G165" i="18"/>
  <c r="I165" i="18"/>
  <c r="K165" i="18"/>
  <c r="M165" i="18"/>
  <c r="O165" i="18"/>
  <c r="Q165" i="18"/>
  <c r="V165" i="18"/>
  <c r="G166" i="18"/>
  <c r="M166" i="18" s="1"/>
  <c r="I166" i="18"/>
  <c r="K166" i="18"/>
  <c r="O166" i="18"/>
  <c r="O155" i="18" s="1"/>
  <c r="Q166" i="18"/>
  <c r="V166" i="18"/>
  <c r="G167" i="18"/>
  <c r="I167" i="18"/>
  <c r="K167" i="18"/>
  <c r="M167" i="18"/>
  <c r="O167" i="18"/>
  <c r="Q167" i="18"/>
  <c r="V167" i="18"/>
  <c r="G168" i="18"/>
  <c r="M168" i="18" s="1"/>
  <c r="I168" i="18"/>
  <c r="K168" i="18"/>
  <c r="O168" i="18"/>
  <c r="Q168" i="18"/>
  <c r="V168" i="18"/>
  <c r="G169" i="18"/>
  <c r="I169" i="18"/>
  <c r="K169" i="18"/>
  <c r="M169" i="18"/>
  <c r="O169" i="18"/>
  <c r="Q169" i="18"/>
  <c r="V169" i="18"/>
  <c r="G170" i="18"/>
  <c r="M170" i="18" s="1"/>
  <c r="I170" i="18"/>
  <c r="K170" i="18"/>
  <c r="O170" i="18"/>
  <c r="Q170" i="18"/>
  <c r="V170" i="18"/>
  <c r="G171" i="18"/>
  <c r="I171" i="18"/>
  <c r="K171" i="18"/>
  <c r="M171" i="18"/>
  <c r="O171" i="18"/>
  <c r="Q171" i="18"/>
  <c r="V171" i="18"/>
  <c r="G172" i="18"/>
  <c r="M172" i="18" s="1"/>
  <c r="I172" i="18"/>
  <c r="K172" i="18"/>
  <c r="O172" i="18"/>
  <c r="Q172" i="18"/>
  <c r="V172" i="18"/>
  <c r="G174" i="18"/>
  <c r="I174" i="18"/>
  <c r="K174" i="18"/>
  <c r="M174" i="18"/>
  <c r="O174" i="18"/>
  <c r="Q174" i="18"/>
  <c r="V174" i="18"/>
  <c r="G175" i="18"/>
  <c r="M175" i="18" s="1"/>
  <c r="I175" i="18"/>
  <c r="K175" i="18"/>
  <c r="O175" i="18"/>
  <c r="Q175" i="18"/>
  <c r="V175" i="18"/>
  <c r="G176" i="18"/>
  <c r="I176" i="18"/>
  <c r="K176" i="18"/>
  <c r="M176" i="18"/>
  <c r="O176" i="18"/>
  <c r="Q176" i="18"/>
  <c r="V176" i="18"/>
  <c r="G177" i="18"/>
  <c r="M177" i="18" s="1"/>
  <c r="I177" i="18"/>
  <c r="K177" i="18"/>
  <c r="O177" i="18"/>
  <c r="Q177" i="18"/>
  <c r="V177" i="18"/>
  <c r="G180" i="18"/>
  <c r="G179" i="18" s="1"/>
  <c r="I180" i="18"/>
  <c r="K180" i="18"/>
  <c r="K179" i="18" s="1"/>
  <c r="O180" i="18"/>
  <c r="O179" i="18" s="1"/>
  <c r="Q180" i="18"/>
  <c r="V180" i="18"/>
  <c r="V179" i="18" s="1"/>
  <c r="G181" i="18"/>
  <c r="I181" i="18"/>
  <c r="I179" i="18" s="1"/>
  <c r="K181" i="18"/>
  <c r="M181" i="18"/>
  <c r="O181" i="18"/>
  <c r="Q181" i="18"/>
  <c r="Q179" i="18" s="1"/>
  <c r="V181" i="18"/>
  <c r="G182" i="18"/>
  <c r="M182" i="18" s="1"/>
  <c r="I182" i="18"/>
  <c r="K182" i="18"/>
  <c r="O182" i="18"/>
  <c r="Q182" i="18"/>
  <c r="V182" i="18"/>
  <c r="G183" i="18"/>
  <c r="I183" i="18"/>
  <c r="K183" i="18"/>
  <c r="M183" i="18"/>
  <c r="O183" i="18"/>
  <c r="Q183" i="18"/>
  <c r="V183" i="18"/>
  <c r="G184" i="18"/>
  <c r="M184" i="18" s="1"/>
  <c r="I184" i="18"/>
  <c r="K184" i="18"/>
  <c r="O184" i="18"/>
  <c r="Q184" i="18"/>
  <c r="V184" i="18"/>
  <c r="G185" i="18"/>
  <c r="I185" i="18"/>
  <c r="K185" i="18"/>
  <c r="M185" i="18"/>
  <c r="O185" i="18"/>
  <c r="Q185" i="18"/>
  <c r="V185" i="18"/>
  <c r="G186" i="18"/>
  <c r="M186" i="18" s="1"/>
  <c r="I186" i="18"/>
  <c r="K186" i="18"/>
  <c r="O186" i="18"/>
  <c r="Q186" i="18"/>
  <c r="V186" i="18"/>
  <c r="AE189" i="18"/>
  <c r="G103" i="17"/>
  <c r="G9" i="17"/>
  <c r="I9" i="17"/>
  <c r="I8" i="17" s="1"/>
  <c r="K9" i="17"/>
  <c r="K8" i="17" s="1"/>
  <c r="M9" i="17"/>
  <c r="O9" i="17"/>
  <c r="O8" i="17" s="1"/>
  <c r="Q9" i="17"/>
  <c r="V9" i="17"/>
  <c r="G11" i="17"/>
  <c r="I11" i="17"/>
  <c r="K11" i="17"/>
  <c r="M11" i="17"/>
  <c r="O11" i="17"/>
  <c r="Q11" i="17"/>
  <c r="Q8" i="17" s="1"/>
  <c r="V11" i="17"/>
  <c r="G12" i="17"/>
  <c r="I12" i="17"/>
  <c r="K12" i="17"/>
  <c r="M12" i="17"/>
  <c r="O12" i="17"/>
  <c r="Q12" i="17"/>
  <c r="V12" i="17"/>
  <c r="V8" i="17" s="1"/>
  <c r="G13" i="17"/>
  <c r="I13" i="17"/>
  <c r="K13" i="17"/>
  <c r="M13" i="17"/>
  <c r="O13" i="17"/>
  <c r="Q13" i="17"/>
  <c r="V13" i="17"/>
  <c r="G14" i="17"/>
  <c r="I14" i="17"/>
  <c r="K14" i="17"/>
  <c r="M14" i="17"/>
  <c r="O14" i="17"/>
  <c r="Q14" i="17"/>
  <c r="V14" i="17"/>
  <c r="G15" i="17"/>
  <c r="M15" i="17" s="1"/>
  <c r="I15" i="17"/>
  <c r="K15" i="17"/>
  <c r="O15" i="17"/>
  <c r="Q15" i="17"/>
  <c r="V15" i="17"/>
  <c r="G16" i="17"/>
  <c r="M16" i="17" s="1"/>
  <c r="I16" i="17"/>
  <c r="K16" i="17"/>
  <c r="O16" i="17"/>
  <c r="Q16" i="17"/>
  <c r="V16" i="17"/>
  <c r="G18" i="17"/>
  <c r="G8" i="17" s="1"/>
  <c r="I18" i="17"/>
  <c r="K18" i="17"/>
  <c r="O18" i="17"/>
  <c r="Q18" i="17"/>
  <c r="V18" i="17"/>
  <c r="G21" i="17"/>
  <c r="I21" i="17"/>
  <c r="K21" i="17"/>
  <c r="M21" i="17"/>
  <c r="O21" i="17"/>
  <c r="Q21" i="17"/>
  <c r="V21" i="17"/>
  <c r="G23" i="17"/>
  <c r="M23" i="17" s="1"/>
  <c r="I23" i="17"/>
  <c r="K23" i="17"/>
  <c r="O23" i="17"/>
  <c r="Q23" i="17"/>
  <c r="V23" i="17"/>
  <c r="G25" i="17"/>
  <c r="I25" i="17"/>
  <c r="K25" i="17"/>
  <c r="M25" i="17"/>
  <c r="O25" i="17"/>
  <c r="Q25" i="17"/>
  <c r="V25" i="17"/>
  <c r="G26" i="17"/>
  <c r="M26" i="17" s="1"/>
  <c r="I26" i="17"/>
  <c r="K26" i="17"/>
  <c r="O26" i="17"/>
  <c r="Q26" i="17"/>
  <c r="V26" i="17"/>
  <c r="G28" i="17"/>
  <c r="I28" i="17"/>
  <c r="K28" i="17"/>
  <c r="M28" i="17"/>
  <c r="O28" i="17"/>
  <c r="Q28" i="17"/>
  <c r="V28" i="17"/>
  <c r="G29" i="17"/>
  <c r="M29" i="17" s="1"/>
  <c r="I29" i="17"/>
  <c r="K29" i="17"/>
  <c r="O29" i="17"/>
  <c r="Q29" i="17"/>
  <c r="V29" i="17"/>
  <c r="G30" i="17"/>
  <c r="M30" i="17" s="1"/>
  <c r="I30" i="17"/>
  <c r="K30" i="17"/>
  <c r="O30" i="17"/>
  <c r="Q30" i="17"/>
  <c r="V30" i="17"/>
  <c r="G31" i="17"/>
  <c r="M31" i="17" s="1"/>
  <c r="I31" i="17"/>
  <c r="K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I35" i="17"/>
  <c r="K35" i="17"/>
  <c r="M35" i="17"/>
  <c r="O35" i="17"/>
  <c r="Q35" i="17"/>
  <c r="V35" i="17"/>
  <c r="G36" i="17"/>
  <c r="I36" i="17"/>
  <c r="K36" i="17"/>
  <c r="M36" i="17"/>
  <c r="O36" i="17"/>
  <c r="Q36" i="17"/>
  <c r="V36" i="17"/>
  <c r="G37" i="17"/>
  <c r="M37" i="17" s="1"/>
  <c r="I37" i="17"/>
  <c r="K37" i="17"/>
  <c r="O37" i="17"/>
  <c r="Q37" i="17"/>
  <c r="V37" i="17"/>
  <c r="G38" i="17"/>
  <c r="M38" i="17" s="1"/>
  <c r="I38" i="17"/>
  <c r="K38" i="17"/>
  <c r="O38" i="17"/>
  <c r="Q38" i="17"/>
  <c r="V38" i="17"/>
  <c r="G39" i="17"/>
  <c r="M39" i="17" s="1"/>
  <c r="I39" i="17"/>
  <c r="K39" i="17"/>
  <c r="O39" i="17"/>
  <c r="Q39" i="17"/>
  <c r="V39" i="17"/>
  <c r="G41" i="17"/>
  <c r="I41" i="17"/>
  <c r="K41" i="17"/>
  <c r="M41" i="17"/>
  <c r="O41" i="17"/>
  <c r="Q41" i="17"/>
  <c r="V41" i="17"/>
  <c r="G43" i="17"/>
  <c r="M43" i="17" s="1"/>
  <c r="I43" i="17"/>
  <c r="K43" i="17"/>
  <c r="O43" i="17"/>
  <c r="Q43" i="17"/>
  <c r="V43" i="17"/>
  <c r="G44" i="17"/>
  <c r="I44" i="17"/>
  <c r="K44" i="17"/>
  <c r="M44" i="17"/>
  <c r="O44" i="17"/>
  <c r="Q44" i="17"/>
  <c r="V44" i="17"/>
  <c r="G47" i="17"/>
  <c r="M47" i="17" s="1"/>
  <c r="I47" i="17"/>
  <c r="K47" i="17"/>
  <c r="O47" i="17"/>
  <c r="Q47" i="17"/>
  <c r="V47" i="17"/>
  <c r="G48" i="17"/>
  <c r="I48" i="17"/>
  <c r="K48" i="17"/>
  <c r="M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I52" i="17"/>
  <c r="K52" i="17"/>
  <c r="M52" i="17"/>
  <c r="O52" i="17"/>
  <c r="Q52" i="17"/>
  <c r="V52" i="17"/>
  <c r="G53" i="17"/>
  <c r="M53" i="17" s="1"/>
  <c r="I53" i="17"/>
  <c r="K53" i="17"/>
  <c r="O53" i="17"/>
  <c r="Q53" i="17"/>
  <c r="V53" i="17"/>
  <c r="G54" i="17"/>
  <c r="I54" i="17"/>
  <c r="K54" i="17"/>
  <c r="M54" i="17"/>
  <c r="O54" i="17"/>
  <c r="Q54" i="17"/>
  <c r="V54" i="17"/>
  <c r="G55" i="17"/>
  <c r="I55" i="17"/>
  <c r="K55" i="17"/>
  <c r="M55" i="17"/>
  <c r="O55" i="17"/>
  <c r="Q55" i="17"/>
  <c r="V55" i="17"/>
  <c r="G56" i="17"/>
  <c r="I56" i="17"/>
  <c r="K56" i="17"/>
  <c r="M56" i="17"/>
  <c r="O56" i="17"/>
  <c r="Q56" i="17"/>
  <c r="V56" i="17"/>
  <c r="G57" i="17"/>
  <c r="M57" i="17" s="1"/>
  <c r="I57" i="17"/>
  <c r="K57" i="17"/>
  <c r="O57" i="17"/>
  <c r="Q57" i="17"/>
  <c r="V57" i="17"/>
  <c r="G58" i="17"/>
  <c r="M58" i="17" s="1"/>
  <c r="I58" i="17"/>
  <c r="K58" i="17"/>
  <c r="O58" i="17"/>
  <c r="Q58" i="17"/>
  <c r="V58" i="17"/>
  <c r="G59" i="17"/>
  <c r="M59" i="17" s="1"/>
  <c r="I59" i="17"/>
  <c r="K59" i="17"/>
  <c r="O59" i="17"/>
  <c r="Q59" i="17"/>
  <c r="V59" i="17"/>
  <c r="G61" i="17"/>
  <c r="I61" i="17"/>
  <c r="K61" i="17"/>
  <c r="M61" i="17"/>
  <c r="O61" i="17"/>
  <c r="Q61" i="17"/>
  <c r="V61" i="17"/>
  <c r="G63" i="17"/>
  <c r="M63" i="17" s="1"/>
  <c r="I63" i="17"/>
  <c r="K63" i="17"/>
  <c r="O63" i="17"/>
  <c r="Q63" i="17"/>
  <c r="V63" i="17"/>
  <c r="G65" i="17"/>
  <c r="I65" i="17"/>
  <c r="K65" i="17"/>
  <c r="M65" i="17"/>
  <c r="O65" i="17"/>
  <c r="Q65" i="17"/>
  <c r="V65" i="17"/>
  <c r="G66" i="17"/>
  <c r="I66" i="17"/>
  <c r="K66" i="17"/>
  <c r="M66" i="17"/>
  <c r="O66" i="17"/>
  <c r="Q66" i="17"/>
  <c r="V66" i="17"/>
  <c r="G67" i="17"/>
  <c r="I67" i="17"/>
  <c r="K67" i="17"/>
  <c r="M67" i="17"/>
  <c r="O67" i="17"/>
  <c r="Q67" i="17"/>
  <c r="V67" i="17"/>
  <c r="G69" i="17"/>
  <c r="M69" i="17" s="1"/>
  <c r="I69" i="17"/>
  <c r="K69" i="17"/>
  <c r="O69" i="17"/>
  <c r="Q69" i="17"/>
  <c r="V69" i="17"/>
  <c r="G70" i="17"/>
  <c r="M70" i="17" s="1"/>
  <c r="I70" i="17"/>
  <c r="K70" i="17"/>
  <c r="O70" i="17"/>
  <c r="Q70" i="17"/>
  <c r="V70" i="17"/>
  <c r="G71" i="17"/>
  <c r="M71" i="17" s="1"/>
  <c r="I71" i="17"/>
  <c r="K71" i="17"/>
  <c r="O71" i="17"/>
  <c r="Q71" i="17"/>
  <c r="V71" i="17"/>
  <c r="G72" i="17"/>
  <c r="I72" i="17"/>
  <c r="K72" i="17"/>
  <c r="M72" i="17"/>
  <c r="O72" i="17"/>
  <c r="Q72" i="17"/>
  <c r="V72" i="17"/>
  <c r="G73" i="17"/>
  <c r="M73" i="17" s="1"/>
  <c r="I73" i="17"/>
  <c r="K73" i="17"/>
  <c r="O73" i="17"/>
  <c r="Q73" i="17"/>
  <c r="V73" i="17"/>
  <c r="G74" i="17"/>
  <c r="I74" i="17"/>
  <c r="K74" i="17"/>
  <c r="M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M78" i="17" s="1"/>
  <c r="I78" i="17"/>
  <c r="K78" i="17"/>
  <c r="O78" i="17"/>
  <c r="Q78" i="17"/>
  <c r="V78" i="17"/>
  <c r="G79" i="17"/>
  <c r="M79" i="17" s="1"/>
  <c r="I79" i="17"/>
  <c r="K79" i="17"/>
  <c r="O79" i="17"/>
  <c r="Q79" i="17"/>
  <c r="V79" i="17"/>
  <c r="G80" i="17"/>
  <c r="I80" i="17"/>
  <c r="K80" i="17"/>
  <c r="M80" i="17"/>
  <c r="O80" i="17"/>
  <c r="Q80" i="17"/>
  <c r="V80" i="17"/>
  <c r="G81" i="17"/>
  <c r="M81" i="17" s="1"/>
  <c r="I81" i="17"/>
  <c r="K81" i="17"/>
  <c r="O81" i="17"/>
  <c r="Q81" i="17"/>
  <c r="V81" i="17"/>
  <c r="G82" i="17"/>
  <c r="I82" i="17"/>
  <c r="K82" i="17"/>
  <c r="M82" i="17"/>
  <c r="O82" i="17"/>
  <c r="Q82" i="17"/>
  <c r="V82" i="17"/>
  <c r="G83" i="17"/>
  <c r="M83" i="17" s="1"/>
  <c r="I83" i="17"/>
  <c r="K83" i="17"/>
  <c r="O83" i="17"/>
  <c r="Q83" i="17"/>
  <c r="V83" i="17"/>
  <c r="G85" i="17"/>
  <c r="M85" i="17" s="1"/>
  <c r="I85" i="17"/>
  <c r="I84" i="17" s="1"/>
  <c r="K85" i="17"/>
  <c r="O85" i="17"/>
  <c r="O84" i="17" s="1"/>
  <c r="Q85" i="17"/>
  <c r="V85" i="17"/>
  <c r="V84" i="17" s="1"/>
  <c r="G86" i="17"/>
  <c r="G84" i="17" s="1"/>
  <c r="I86" i="17"/>
  <c r="K86" i="17"/>
  <c r="K84" i="17" s="1"/>
  <c r="O86" i="17"/>
  <c r="Q86" i="17"/>
  <c r="Q84" i="17" s="1"/>
  <c r="V86" i="17"/>
  <c r="G87" i="17"/>
  <c r="I87" i="17"/>
  <c r="K87" i="17"/>
  <c r="M87" i="17"/>
  <c r="O87" i="17"/>
  <c r="Q87" i="17"/>
  <c r="V87" i="17"/>
  <c r="G88" i="17"/>
  <c r="I88" i="17"/>
  <c r="K88" i="17"/>
  <c r="M88" i="17"/>
  <c r="O88" i="17"/>
  <c r="Q88" i="17"/>
  <c r="V88" i="17"/>
  <c r="G89" i="17"/>
  <c r="M89" i="17" s="1"/>
  <c r="I89" i="17"/>
  <c r="K89" i="17"/>
  <c r="O89" i="17"/>
  <c r="Q89" i="17"/>
  <c r="V89" i="17"/>
  <c r="G90" i="17"/>
  <c r="I90" i="17"/>
  <c r="K90" i="17"/>
  <c r="M90" i="17"/>
  <c r="O90" i="17"/>
  <c r="Q90" i="17"/>
  <c r="V90" i="17"/>
  <c r="G91" i="17"/>
  <c r="M91" i="17" s="1"/>
  <c r="I91" i="17"/>
  <c r="K91" i="17"/>
  <c r="O91" i="17"/>
  <c r="Q91" i="17"/>
  <c r="V91" i="17"/>
  <c r="G92" i="17"/>
  <c r="I92" i="17"/>
  <c r="K92" i="17"/>
  <c r="M92" i="17"/>
  <c r="O92" i="17"/>
  <c r="Q92" i="17"/>
  <c r="V92" i="17"/>
  <c r="G93" i="17"/>
  <c r="M93" i="17" s="1"/>
  <c r="I93" i="17"/>
  <c r="K93" i="17"/>
  <c r="O93" i="17"/>
  <c r="Q93" i="17"/>
  <c r="V93" i="17"/>
  <c r="G94" i="17"/>
  <c r="M94" i="17" s="1"/>
  <c r="I94" i="17"/>
  <c r="K94" i="17"/>
  <c r="O94" i="17"/>
  <c r="Q94" i="17"/>
  <c r="V94" i="17"/>
  <c r="G96" i="17"/>
  <c r="I96" i="17"/>
  <c r="I95" i="17" s="1"/>
  <c r="K96" i="17"/>
  <c r="K95" i="17" s="1"/>
  <c r="M96" i="17"/>
  <c r="O96" i="17"/>
  <c r="O95" i="17" s="1"/>
  <c r="Q96" i="17"/>
  <c r="V96" i="17"/>
  <c r="G97" i="17"/>
  <c r="G95" i="17" s="1"/>
  <c r="I97" i="17"/>
  <c r="K97" i="17"/>
  <c r="O97" i="17"/>
  <c r="Q97" i="17"/>
  <c r="Q95" i="17" s="1"/>
  <c r="V97" i="17"/>
  <c r="G98" i="17"/>
  <c r="I98" i="17"/>
  <c r="K98" i="17"/>
  <c r="M98" i="17"/>
  <c r="O98" i="17"/>
  <c r="Q98" i="17"/>
  <c r="V98" i="17"/>
  <c r="G99" i="17"/>
  <c r="M99" i="17" s="1"/>
  <c r="I99" i="17"/>
  <c r="K99" i="17"/>
  <c r="O99" i="17"/>
  <c r="Q99" i="17"/>
  <c r="V99" i="17"/>
  <c r="G100" i="17"/>
  <c r="I100" i="17"/>
  <c r="K100" i="17"/>
  <c r="M100" i="17"/>
  <c r="O100" i="17"/>
  <c r="Q100" i="17"/>
  <c r="V100" i="17"/>
  <c r="V95" i="17" s="1"/>
  <c r="G101" i="17"/>
  <c r="M101" i="17" s="1"/>
  <c r="I101" i="17"/>
  <c r="K101" i="17"/>
  <c r="O101" i="17"/>
  <c r="Q101" i="17"/>
  <c r="V101" i="17"/>
  <c r="AE103" i="17"/>
  <c r="G162" i="16"/>
  <c r="G8" i="16"/>
  <c r="G9" i="16"/>
  <c r="I9" i="16"/>
  <c r="I8" i="16" s="1"/>
  <c r="K9" i="16"/>
  <c r="K8" i="16" s="1"/>
  <c r="M9" i="16"/>
  <c r="O9" i="16"/>
  <c r="O8" i="16" s="1"/>
  <c r="Q9" i="16"/>
  <c r="V9" i="16"/>
  <c r="G11" i="16"/>
  <c r="I11" i="16"/>
  <c r="K11" i="16"/>
  <c r="M11" i="16"/>
  <c r="O11" i="16"/>
  <c r="Q11" i="16"/>
  <c r="Q8" i="16" s="1"/>
  <c r="V11" i="16"/>
  <c r="G13" i="16"/>
  <c r="I13" i="16"/>
  <c r="K13" i="16"/>
  <c r="M13" i="16"/>
  <c r="O13" i="16"/>
  <c r="Q13" i="16"/>
  <c r="V13" i="16"/>
  <c r="V8" i="16" s="1"/>
  <c r="G14" i="16"/>
  <c r="M14" i="16" s="1"/>
  <c r="I14" i="16"/>
  <c r="K14" i="16"/>
  <c r="O14" i="16"/>
  <c r="Q14" i="16"/>
  <c r="V14" i="16"/>
  <c r="G15" i="16"/>
  <c r="M15" i="16" s="1"/>
  <c r="I15" i="16"/>
  <c r="K15" i="16"/>
  <c r="O15" i="16"/>
  <c r="Q15" i="16"/>
  <c r="V15" i="16"/>
  <c r="G16" i="16"/>
  <c r="M16" i="16" s="1"/>
  <c r="I16" i="16"/>
  <c r="K16" i="16"/>
  <c r="O16" i="16"/>
  <c r="Q16" i="16"/>
  <c r="V16" i="16"/>
  <c r="G17" i="16"/>
  <c r="M17" i="16" s="1"/>
  <c r="I17" i="16"/>
  <c r="K17" i="16"/>
  <c r="O17" i="16"/>
  <c r="Q17" i="16"/>
  <c r="V17" i="16"/>
  <c r="G19" i="16"/>
  <c r="I19" i="16"/>
  <c r="I18" i="16" s="1"/>
  <c r="K19" i="16"/>
  <c r="K18" i="16" s="1"/>
  <c r="M19" i="16"/>
  <c r="O19" i="16"/>
  <c r="O18" i="16" s="1"/>
  <c r="Q19" i="16"/>
  <c r="V19" i="16"/>
  <c r="G21" i="16"/>
  <c r="I21" i="16"/>
  <c r="K21" i="16"/>
  <c r="M21" i="16"/>
  <c r="O21" i="16"/>
  <c r="Q21" i="16"/>
  <c r="Q18" i="16" s="1"/>
  <c r="V21" i="16"/>
  <c r="G23" i="16"/>
  <c r="I23" i="16"/>
  <c r="K23" i="16"/>
  <c r="M23" i="16"/>
  <c r="O23" i="16"/>
  <c r="Q23" i="16"/>
  <c r="V23" i="16"/>
  <c r="V18" i="16" s="1"/>
  <c r="G24" i="16"/>
  <c r="M24" i="16" s="1"/>
  <c r="I24" i="16"/>
  <c r="K24" i="16"/>
  <c r="O24" i="16"/>
  <c r="Q24" i="16"/>
  <c r="V24" i="16"/>
  <c r="G25" i="16"/>
  <c r="M25" i="16" s="1"/>
  <c r="I25" i="16"/>
  <c r="K25" i="16"/>
  <c r="O25" i="16"/>
  <c r="Q25" i="16"/>
  <c r="V25" i="16"/>
  <c r="G26" i="16"/>
  <c r="M26" i="16" s="1"/>
  <c r="I26" i="16"/>
  <c r="K26" i="16"/>
  <c r="O26" i="16"/>
  <c r="Q26" i="16"/>
  <c r="V26" i="16"/>
  <c r="G27" i="16"/>
  <c r="M27" i="16" s="1"/>
  <c r="I27" i="16"/>
  <c r="K27" i="16"/>
  <c r="O27" i="16"/>
  <c r="Q27" i="16"/>
  <c r="V27" i="16"/>
  <c r="G28" i="16"/>
  <c r="G18" i="16" s="1"/>
  <c r="I28" i="16"/>
  <c r="K28" i="16"/>
  <c r="O28" i="16"/>
  <c r="Q28" i="16"/>
  <c r="V28" i="16"/>
  <c r="G29" i="16"/>
  <c r="I29" i="16"/>
  <c r="K29" i="16"/>
  <c r="M29" i="16"/>
  <c r="O29" i="16"/>
  <c r="Q29" i="16"/>
  <c r="V29" i="16"/>
  <c r="G30" i="16"/>
  <c r="I30" i="16"/>
  <c r="K30" i="16"/>
  <c r="M30" i="16"/>
  <c r="O30" i="16"/>
  <c r="Q30" i="16"/>
  <c r="V30" i="16"/>
  <c r="G31" i="16"/>
  <c r="I31" i="16"/>
  <c r="K31" i="16"/>
  <c r="M31" i="16"/>
  <c r="O31" i="16"/>
  <c r="Q31" i="16"/>
  <c r="V31" i="16"/>
  <c r="G32" i="16"/>
  <c r="M32" i="16" s="1"/>
  <c r="I32" i="16"/>
  <c r="K32" i="16"/>
  <c r="O32" i="16"/>
  <c r="Q32" i="16"/>
  <c r="V32" i="16"/>
  <c r="G35" i="16"/>
  <c r="M35" i="16" s="1"/>
  <c r="I35" i="16"/>
  <c r="I34" i="16" s="1"/>
  <c r="K35" i="16"/>
  <c r="O35" i="16"/>
  <c r="O34" i="16" s="1"/>
  <c r="Q35" i="16"/>
  <c r="V35" i="16"/>
  <c r="V34" i="16" s="1"/>
  <c r="G38" i="16"/>
  <c r="M38" i="16" s="1"/>
  <c r="I38" i="16"/>
  <c r="K38" i="16"/>
  <c r="K34" i="16" s="1"/>
  <c r="O38" i="16"/>
  <c r="Q38" i="16"/>
  <c r="V38" i="16"/>
  <c r="G39" i="16"/>
  <c r="G34" i="16" s="1"/>
  <c r="I39" i="16"/>
  <c r="K39" i="16"/>
  <c r="O39" i="16"/>
  <c r="Q39" i="16"/>
  <c r="V39" i="16"/>
  <c r="G40" i="16"/>
  <c r="I40" i="16"/>
  <c r="K40" i="16"/>
  <c r="M40" i="16"/>
  <c r="O40" i="16"/>
  <c r="Q40" i="16"/>
  <c r="V40" i="16"/>
  <c r="G41" i="16"/>
  <c r="I41" i="16"/>
  <c r="K41" i="16"/>
  <c r="M41" i="16"/>
  <c r="O41" i="16"/>
  <c r="Q41" i="16"/>
  <c r="Q34" i="16" s="1"/>
  <c r="V41" i="16"/>
  <c r="G42" i="16"/>
  <c r="I42" i="16"/>
  <c r="K42" i="16"/>
  <c r="M42" i="16"/>
  <c r="O42" i="16"/>
  <c r="Q42" i="16"/>
  <c r="V42" i="16"/>
  <c r="G43" i="16"/>
  <c r="M43" i="16" s="1"/>
  <c r="I43" i="16"/>
  <c r="K43" i="16"/>
  <c r="O43" i="16"/>
  <c r="Q43" i="16"/>
  <c r="V43" i="16"/>
  <c r="G44" i="16"/>
  <c r="M44" i="16" s="1"/>
  <c r="I44" i="16"/>
  <c r="K44" i="16"/>
  <c r="O44" i="16"/>
  <c r="Q44" i="16"/>
  <c r="V44" i="16"/>
  <c r="G47" i="16"/>
  <c r="M47" i="16" s="1"/>
  <c r="I47" i="16"/>
  <c r="K47" i="16"/>
  <c r="K46" i="16" s="1"/>
  <c r="O47" i="16"/>
  <c r="Q47" i="16"/>
  <c r="Q46" i="16" s="1"/>
  <c r="V47" i="16"/>
  <c r="G48" i="16"/>
  <c r="G46" i="16" s="1"/>
  <c r="I48" i="16"/>
  <c r="K48" i="16"/>
  <c r="O48" i="16"/>
  <c r="Q48" i="16"/>
  <c r="V48" i="16"/>
  <c r="G49" i="16"/>
  <c r="I49" i="16"/>
  <c r="I46" i="16" s="1"/>
  <c r="K49" i="16"/>
  <c r="M49" i="16"/>
  <c r="O49" i="16"/>
  <c r="O46" i="16" s="1"/>
  <c r="Q49" i="16"/>
  <c r="V49" i="16"/>
  <c r="G50" i="16"/>
  <c r="M50" i="16" s="1"/>
  <c r="I50" i="16"/>
  <c r="K50" i="16"/>
  <c r="O50" i="16"/>
  <c r="Q50" i="16"/>
  <c r="V50" i="16"/>
  <c r="G51" i="16"/>
  <c r="I51" i="16"/>
  <c r="K51" i="16"/>
  <c r="M51" i="16"/>
  <c r="O51" i="16"/>
  <c r="Q51" i="16"/>
  <c r="V51" i="16"/>
  <c r="V46" i="16" s="1"/>
  <c r="G52" i="16"/>
  <c r="M52" i="16" s="1"/>
  <c r="I52" i="16"/>
  <c r="K52" i="16"/>
  <c r="O52" i="16"/>
  <c r="Q52" i="16"/>
  <c r="V52" i="16"/>
  <c r="G53" i="16"/>
  <c r="M53" i="16" s="1"/>
  <c r="I53" i="16"/>
  <c r="K53" i="16"/>
  <c r="O53" i="16"/>
  <c r="Q53" i="16"/>
  <c r="V53" i="16"/>
  <c r="G54" i="16"/>
  <c r="M54" i="16" s="1"/>
  <c r="I54" i="16"/>
  <c r="K54" i="16"/>
  <c r="O54" i="16"/>
  <c r="Q54" i="16"/>
  <c r="V54" i="16"/>
  <c r="G55" i="16"/>
  <c r="M55" i="16" s="1"/>
  <c r="I55" i="16"/>
  <c r="K55" i="16"/>
  <c r="O55" i="16"/>
  <c r="Q55" i="16"/>
  <c r="V55" i="16"/>
  <c r="G56" i="16"/>
  <c r="M56" i="16" s="1"/>
  <c r="I56" i="16"/>
  <c r="K56" i="16"/>
  <c r="O56" i="16"/>
  <c r="Q56" i="16"/>
  <c r="V56" i="16"/>
  <c r="G57" i="16"/>
  <c r="I57" i="16"/>
  <c r="K57" i="16"/>
  <c r="M57" i="16"/>
  <c r="O57" i="16"/>
  <c r="Q57" i="16"/>
  <c r="V57" i="16"/>
  <c r="G60" i="16"/>
  <c r="I60" i="16"/>
  <c r="I59" i="16" s="1"/>
  <c r="K60" i="16"/>
  <c r="M60" i="16"/>
  <c r="O60" i="16"/>
  <c r="Q60" i="16"/>
  <c r="V60" i="16"/>
  <c r="V59" i="16" s="1"/>
  <c r="G61" i="16"/>
  <c r="M61" i="16" s="1"/>
  <c r="I61" i="16"/>
  <c r="K61" i="16"/>
  <c r="O61" i="16"/>
  <c r="O59" i="16" s="1"/>
  <c r="Q61" i="16"/>
  <c r="V61" i="16"/>
  <c r="G62" i="16"/>
  <c r="G59" i="16" s="1"/>
  <c r="I62" i="16"/>
  <c r="K62" i="16"/>
  <c r="O62" i="16"/>
  <c r="Q62" i="16"/>
  <c r="Q59" i="16" s="1"/>
  <c r="V62" i="16"/>
  <c r="G63" i="16"/>
  <c r="M63" i="16" s="1"/>
  <c r="I63" i="16"/>
  <c r="K63" i="16"/>
  <c r="O63" i="16"/>
  <c r="Q63" i="16"/>
  <c r="V63" i="16"/>
  <c r="G64" i="16"/>
  <c r="M64" i="16" s="1"/>
  <c r="I64" i="16"/>
  <c r="K64" i="16"/>
  <c r="K59" i="16" s="1"/>
  <c r="O64" i="16"/>
  <c r="Q64" i="16"/>
  <c r="V64" i="16"/>
  <c r="G65" i="16"/>
  <c r="M65" i="16" s="1"/>
  <c r="I65" i="16"/>
  <c r="K65" i="16"/>
  <c r="O65" i="16"/>
  <c r="Q65" i="16"/>
  <c r="V65" i="16"/>
  <c r="G66" i="16"/>
  <c r="I66" i="16"/>
  <c r="K66" i="16"/>
  <c r="M66" i="16"/>
  <c r="O66" i="16"/>
  <c r="Q66" i="16"/>
  <c r="V66" i="16"/>
  <c r="G67" i="16"/>
  <c r="M67" i="16" s="1"/>
  <c r="I67" i="16"/>
  <c r="K67" i="16"/>
  <c r="O67" i="16"/>
  <c r="Q67" i="16"/>
  <c r="V67" i="16"/>
  <c r="G68" i="16"/>
  <c r="I68" i="16"/>
  <c r="K68" i="16"/>
  <c r="M68" i="16"/>
  <c r="O68" i="16"/>
  <c r="Q68" i="16"/>
  <c r="V68" i="16"/>
  <c r="G69" i="16"/>
  <c r="I69" i="16"/>
  <c r="K69" i="16"/>
  <c r="M69" i="16"/>
  <c r="O69" i="16"/>
  <c r="Q69" i="16"/>
  <c r="V69" i="16"/>
  <c r="G70" i="16"/>
  <c r="M70" i="16" s="1"/>
  <c r="I70" i="16"/>
  <c r="K70" i="16"/>
  <c r="O70" i="16"/>
  <c r="Q70" i="16"/>
  <c r="V70" i="16"/>
  <c r="G71" i="16"/>
  <c r="M71" i="16" s="1"/>
  <c r="I71" i="16"/>
  <c r="K71" i="16"/>
  <c r="O71" i="16"/>
  <c r="Q71" i="16"/>
  <c r="V71" i="16"/>
  <c r="G72" i="16"/>
  <c r="M72" i="16" s="1"/>
  <c r="I72" i="16"/>
  <c r="K72" i="16"/>
  <c r="O72" i="16"/>
  <c r="Q72" i="16"/>
  <c r="V72" i="16"/>
  <c r="G73" i="16"/>
  <c r="M73" i="16" s="1"/>
  <c r="I73" i="16"/>
  <c r="K73" i="16"/>
  <c r="O73" i="16"/>
  <c r="Q73" i="16"/>
  <c r="V73" i="16"/>
  <c r="G75" i="16"/>
  <c r="M75" i="16" s="1"/>
  <c r="I75" i="16"/>
  <c r="K75" i="16"/>
  <c r="K74" i="16" s="1"/>
  <c r="O75" i="16"/>
  <c r="Q75" i="16"/>
  <c r="Q74" i="16" s="1"/>
  <c r="V75" i="16"/>
  <c r="G78" i="16"/>
  <c r="I78" i="16"/>
  <c r="K78" i="16"/>
  <c r="M78" i="16"/>
  <c r="O78" i="16"/>
  <c r="Q78" i="16"/>
  <c r="V78" i="16"/>
  <c r="V74" i="16" s="1"/>
  <c r="G81" i="16"/>
  <c r="I81" i="16"/>
  <c r="K81" i="16"/>
  <c r="M81" i="16"/>
  <c r="O81" i="16"/>
  <c r="O74" i="16" s="1"/>
  <c r="Q81" i="16"/>
  <c r="V81" i="16"/>
  <c r="G84" i="16"/>
  <c r="M84" i="16" s="1"/>
  <c r="I84" i="16"/>
  <c r="K84" i="16"/>
  <c r="O84" i="16"/>
  <c r="Q84" i="16"/>
  <c r="V84" i="16"/>
  <c r="G87" i="16"/>
  <c r="M87" i="16" s="1"/>
  <c r="I87" i="16"/>
  <c r="I74" i="16" s="1"/>
  <c r="K87" i="16"/>
  <c r="O87" i="16"/>
  <c r="Q87" i="16"/>
  <c r="V87" i="16"/>
  <c r="G90" i="16"/>
  <c r="M90" i="16" s="1"/>
  <c r="I90" i="16"/>
  <c r="K90" i="16"/>
  <c r="O90" i="16"/>
  <c r="Q90" i="16"/>
  <c r="V90" i="16"/>
  <c r="G92" i="16"/>
  <c r="M92" i="16" s="1"/>
  <c r="I92" i="16"/>
  <c r="K92" i="16"/>
  <c r="O92" i="16"/>
  <c r="Q92" i="16"/>
  <c r="V92" i="16"/>
  <c r="G93" i="16"/>
  <c r="I93" i="16"/>
  <c r="K93" i="16"/>
  <c r="M93" i="16"/>
  <c r="O93" i="16"/>
  <c r="Q93" i="16"/>
  <c r="V93" i="16"/>
  <c r="G94" i="16"/>
  <c r="M94" i="16" s="1"/>
  <c r="I94" i="16"/>
  <c r="K94" i="16"/>
  <c r="O94" i="16"/>
  <c r="Q94" i="16"/>
  <c r="V94" i="16"/>
  <c r="G95" i="16"/>
  <c r="I95" i="16"/>
  <c r="K95" i="16"/>
  <c r="M95" i="16"/>
  <c r="O95" i="16"/>
  <c r="Q95" i="16"/>
  <c r="V95" i="16"/>
  <c r="G96" i="16"/>
  <c r="I96" i="16"/>
  <c r="K96" i="16"/>
  <c r="M96" i="16"/>
  <c r="O96" i="16"/>
  <c r="Q96" i="16"/>
  <c r="V96" i="16"/>
  <c r="G99" i="16"/>
  <c r="M99" i="16" s="1"/>
  <c r="I99" i="16"/>
  <c r="K99" i="16"/>
  <c r="O99" i="16"/>
  <c r="Q99" i="16"/>
  <c r="V99" i="16"/>
  <c r="G101" i="16"/>
  <c r="M101" i="16" s="1"/>
  <c r="I101" i="16"/>
  <c r="I100" i="16" s="1"/>
  <c r="K101" i="16"/>
  <c r="K100" i="16" s="1"/>
  <c r="O101" i="16"/>
  <c r="Q101" i="16"/>
  <c r="Q100" i="16" s="1"/>
  <c r="V101" i="16"/>
  <c r="G103" i="16"/>
  <c r="G100" i="16" s="1"/>
  <c r="I103" i="16"/>
  <c r="K103" i="16"/>
  <c r="O103" i="16"/>
  <c r="Q103" i="16"/>
  <c r="V103" i="16"/>
  <c r="G105" i="16"/>
  <c r="I105" i="16"/>
  <c r="K105" i="16"/>
  <c r="M105" i="16"/>
  <c r="O105" i="16"/>
  <c r="O100" i="16" s="1"/>
  <c r="Q105" i="16"/>
  <c r="V105" i="16"/>
  <c r="G106" i="16"/>
  <c r="M106" i="16" s="1"/>
  <c r="I106" i="16"/>
  <c r="K106" i="16"/>
  <c r="O106" i="16"/>
  <c r="Q106" i="16"/>
  <c r="V106" i="16"/>
  <c r="G107" i="16"/>
  <c r="I107" i="16"/>
  <c r="K107" i="16"/>
  <c r="M107" i="16"/>
  <c r="O107" i="16"/>
  <c r="Q107" i="16"/>
  <c r="V107" i="16"/>
  <c r="V100" i="16" s="1"/>
  <c r="G108" i="16"/>
  <c r="I108" i="16"/>
  <c r="K108" i="16"/>
  <c r="M108" i="16"/>
  <c r="O108" i="16"/>
  <c r="Q108" i="16"/>
  <c r="V108" i="16"/>
  <c r="G109" i="16"/>
  <c r="M109" i="16" s="1"/>
  <c r="I109" i="16"/>
  <c r="K109" i="16"/>
  <c r="O109" i="16"/>
  <c r="Q109" i="16"/>
  <c r="V109" i="16"/>
  <c r="G110" i="16"/>
  <c r="M110" i="16" s="1"/>
  <c r="I110" i="16"/>
  <c r="K110" i="16"/>
  <c r="O110" i="16"/>
  <c r="Q110" i="16"/>
  <c r="V110" i="16"/>
  <c r="G111" i="16"/>
  <c r="M111" i="16" s="1"/>
  <c r="I111" i="16"/>
  <c r="K111" i="16"/>
  <c r="O111" i="16"/>
  <c r="Q111" i="16"/>
  <c r="V111" i="16"/>
  <c r="G112" i="16"/>
  <c r="M112" i="16" s="1"/>
  <c r="I112" i="16"/>
  <c r="K112" i="16"/>
  <c r="O112" i="16"/>
  <c r="Q112" i="16"/>
  <c r="V112" i="16"/>
  <c r="G113" i="16"/>
  <c r="I113" i="16"/>
  <c r="K113" i="16"/>
  <c r="M113" i="16"/>
  <c r="O113" i="16"/>
  <c r="Q113" i="16"/>
  <c r="V113" i="16"/>
  <c r="G114" i="16"/>
  <c r="M114" i="16" s="1"/>
  <c r="I114" i="16"/>
  <c r="K114" i="16"/>
  <c r="O114" i="16"/>
  <c r="Q114" i="16"/>
  <c r="V114" i="16"/>
  <c r="G115" i="16"/>
  <c r="I115" i="16"/>
  <c r="K115" i="16"/>
  <c r="M115" i="16"/>
  <c r="O115" i="16"/>
  <c r="Q115" i="16"/>
  <c r="V115" i="16"/>
  <c r="G116" i="16"/>
  <c r="I116" i="16"/>
  <c r="K116" i="16"/>
  <c r="M116" i="16"/>
  <c r="O116" i="16"/>
  <c r="Q116" i="16"/>
  <c r="V116" i="16"/>
  <c r="G117" i="16"/>
  <c r="M117" i="16" s="1"/>
  <c r="I117" i="16"/>
  <c r="K117" i="16"/>
  <c r="O117" i="16"/>
  <c r="Q117" i="16"/>
  <c r="V117" i="16"/>
  <c r="G118" i="16"/>
  <c r="M118" i="16" s="1"/>
  <c r="I118" i="16"/>
  <c r="K118" i="16"/>
  <c r="O118" i="16"/>
  <c r="Q118" i="16"/>
  <c r="V118" i="16"/>
  <c r="G120" i="16"/>
  <c r="M120" i="16" s="1"/>
  <c r="I120" i="16"/>
  <c r="K120" i="16"/>
  <c r="O120" i="16"/>
  <c r="Q120" i="16"/>
  <c r="V120" i="16"/>
  <c r="G122" i="16"/>
  <c r="I122" i="16"/>
  <c r="I121" i="16" s="1"/>
  <c r="K122" i="16"/>
  <c r="M122" i="16"/>
  <c r="O122" i="16"/>
  <c r="O121" i="16" s="1"/>
  <c r="Q122" i="16"/>
  <c r="V122" i="16"/>
  <c r="G124" i="16"/>
  <c r="M124" i="16" s="1"/>
  <c r="I124" i="16"/>
  <c r="K124" i="16"/>
  <c r="K121" i="16" s="1"/>
  <c r="O124" i="16"/>
  <c r="Q124" i="16"/>
  <c r="Q121" i="16" s="1"/>
  <c r="V124" i="16"/>
  <c r="G126" i="16"/>
  <c r="I126" i="16"/>
  <c r="K126" i="16"/>
  <c r="M126" i="16"/>
  <c r="O126" i="16"/>
  <c r="Q126" i="16"/>
  <c r="V126" i="16"/>
  <c r="V121" i="16" s="1"/>
  <c r="G128" i="16"/>
  <c r="I128" i="16"/>
  <c r="K128" i="16"/>
  <c r="M128" i="16"/>
  <c r="O128" i="16"/>
  <c r="Q128" i="16"/>
  <c r="V128" i="16"/>
  <c r="G130" i="16"/>
  <c r="M130" i="16" s="1"/>
  <c r="I130" i="16"/>
  <c r="K130" i="16"/>
  <c r="O130" i="16"/>
  <c r="Q130" i="16"/>
  <c r="V130" i="16"/>
  <c r="G131" i="16"/>
  <c r="M131" i="16" s="1"/>
  <c r="I131" i="16"/>
  <c r="K131" i="16"/>
  <c r="O131" i="16"/>
  <c r="Q131" i="16"/>
  <c r="V131" i="16"/>
  <c r="G132" i="16"/>
  <c r="M132" i="16" s="1"/>
  <c r="I132" i="16"/>
  <c r="K132" i="16"/>
  <c r="O132" i="16"/>
  <c r="Q132" i="16"/>
  <c r="V132" i="16"/>
  <c r="G133" i="16"/>
  <c r="G121" i="16" s="1"/>
  <c r="I133" i="16"/>
  <c r="K133" i="16"/>
  <c r="O133" i="16"/>
  <c r="Q133" i="16"/>
  <c r="V133" i="16"/>
  <c r="G134" i="16"/>
  <c r="I134" i="16"/>
  <c r="K134" i="16"/>
  <c r="M134" i="16"/>
  <c r="O134" i="16"/>
  <c r="Q134" i="16"/>
  <c r="V134" i="16"/>
  <c r="G135" i="16"/>
  <c r="M135" i="16" s="1"/>
  <c r="I135" i="16"/>
  <c r="K135" i="16"/>
  <c r="O135" i="16"/>
  <c r="Q135" i="16"/>
  <c r="V135" i="16"/>
  <c r="G136" i="16"/>
  <c r="I136" i="16"/>
  <c r="K136" i="16"/>
  <c r="M136" i="16"/>
  <c r="O136" i="16"/>
  <c r="Q136" i="16"/>
  <c r="V136" i="16"/>
  <c r="G137" i="16"/>
  <c r="I137" i="16"/>
  <c r="K137" i="16"/>
  <c r="M137" i="16"/>
  <c r="O137" i="16"/>
  <c r="Q137" i="16"/>
  <c r="V137" i="16"/>
  <c r="G138" i="16"/>
  <c r="M138" i="16" s="1"/>
  <c r="I138" i="16"/>
  <c r="K138" i="16"/>
  <c r="O138" i="16"/>
  <c r="Q138" i="16"/>
  <c r="V138" i="16"/>
  <c r="G139" i="16"/>
  <c r="M139" i="16" s="1"/>
  <c r="I139" i="16"/>
  <c r="K139" i="16"/>
  <c r="O139" i="16"/>
  <c r="Q139" i="16"/>
  <c r="V139" i="16"/>
  <c r="G140" i="16"/>
  <c r="M140" i="16" s="1"/>
  <c r="I140" i="16"/>
  <c r="K140" i="16"/>
  <c r="O140" i="16"/>
  <c r="Q140" i="16"/>
  <c r="V140" i="16"/>
  <c r="G141" i="16"/>
  <c r="M141" i="16" s="1"/>
  <c r="I141" i="16"/>
  <c r="K141" i="16"/>
  <c r="O141" i="16"/>
  <c r="Q141" i="16"/>
  <c r="V141" i="16"/>
  <c r="G142" i="16"/>
  <c r="I142" i="16"/>
  <c r="K142" i="16"/>
  <c r="M142" i="16"/>
  <c r="O142" i="16"/>
  <c r="Q142" i="16"/>
  <c r="V142" i="16"/>
  <c r="G143" i="16"/>
  <c r="M143" i="16" s="1"/>
  <c r="I143" i="16"/>
  <c r="K143" i="16"/>
  <c r="O143" i="16"/>
  <c r="Q143" i="16"/>
  <c r="V143" i="16"/>
  <c r="G144" i="16"/>
  <c r="I144" i="16"/>
  <c r="K144" i="16"/>
  <c r="M144" i="16"/>
  <c r="O144" i="16"/>
  <c r="Q144" i="16"/>
  <c r="V144" i="16"/>
  <c r="G145" i="16"/>
  <c r="I145" i="16"/>
  <c r="K145" i="16"/>
  <c r="M145" i="16"/>
  <c r="O145" i="16"/>
  <c r="Q145" i="16"/>
  <c r="V145" i="16"/>
  <c r="G146" i="16"/>
  <c r="M146" i="16" s="1"/>
  <c r="I146" i="16"/>
  <c r="K146" i="16"/>
  <c r="O146" i="16"/>
  <c r="Q146" i="16"/>
  <c r="V146" i="16"/>
  <c r="G147" i="16"/>
  <c r="M147" i="16" s="1"/>
  <c r="I147" i="16"/>
  <c r="K147" i="16"/>
  <c r="O147" i="16"/>
  <c r="Q147" i="16"/>
  <c r="V147" i="16"/>
  <c r="G149" i="16"/>
  <c r="G148" i="16" s="1"/>
  <c r="I149" i="16"/>
  <c r="K149" i="16"/>
  <c r="K148" i="16" s="1"/>
  <c r="O149" i="16"/>
  <c r="Q149" i="16"/>
  <c r="V149" i="16"/>
  <c r="V148" i="16" s="1"/>
  <c r="G150" i="16"/>
  <c r="I150" i="16"/>
  <c r="I148" i="16" s="1"/>
  <c r="K150" i="16"/>
  <c r="M150" i="16"/>
  <c r="O150" i="16"/>
  <c r="O148" i="16" s="1"/>
  <c r="Q150" i="16"/>
  <c r="V150" i="16"/>
  <c r="G152" i="16"/>
  <c r="M152" i="16" s="1"/>
  <c r="I152" i="16"/>
  <c r="K152" i="16"/>
  <c r="O152" i="16"/>
  <c r="Q152" i="16"/>
  <c r="Q148" i="16" s="1"/>
  <c r="V152" i="16"/>
  <c r="G155" i="16"/>
  <c r="I155" i="16"/>
  <c r="K155" i="16"/>
  <c r="K154" i="16" s="1"/>
  <c r="M155" i="16"/>
  <c r="O155" i="16"/>
  <c r="O154" i="16" s="1"/>
  <c r="Q155" i="16"/>
  <c r="V155" i="16"/>
  <c r="V154" i="16" s="1"/>
  <c r="G157" i="16"/>
  <c r="G154" i="16" s="1"/>
  <c r="I157" i="16"/>
  <c r="K157" i="16"/>
  <c r="O157" i="16"/>
  <c r="Q157" i="16"/>
  <c r="Q154" i="16" s="1"/>
  <c r="V157" i="16"/>
  <c r="G158" i="16"/>
  <c r="M158" i="16" s="1"/>
  <c r="I158" i="16"/>
  <c r="I154" i="16" s="1"/>
  <c r="K158" i="16"/>
  <c r="O158" i="16"/>
  <c r="Q158" i="16"/>
  <c r="V158" i="16"/>
  <c r="G159" i="16"/>
  <c r="M159" i="16" s="1"/>
  <c r="I159" i="16"/>
  <c r="K159" i="16"/>
  <c r="O159" i="16"/>
  <c r="Q159" i="16"/>
  <c r="V159" i="16"/>
  <c r="G160" i="16"/>
  <c r="M160" i="16" s="1"/>
  <c r="I160" i="16"/>
  <c r="K160" i="16"/>
  <c r="O160" i="16"/>
  <c r="Q160" i="16"/>
  <c r="V160" i="16"/>
  <c r="AE162" i="16"/>
  <c r="AF162" i="16"/>
  <c r="G90" i="15"/>
  <c r="G9" i="15"/>
  <c r="G8" i="15" s="1"/>
  <c r="I9" i="15"/>
  <c r="I8" i="15" s="1"/>
  <c r="K9" i="15"/>
  <c r="K8" i="15" s="1"/>
  <c r="O9" i="15"/>
  <c r="O8" i="15" s="1"/>
  <c r="Q9" i="15"/>
  <c r="Q8" i="15" s="1"/>
  <c r="V9" i="15"/>
  <c r="V8" i="15" s="1"/>
  <c r="G10" i="15"/>
  <c r="M10" i="15" s="1"/>
  <c r="I10" i="15"/>
  <c r="K10" i="15"/>
  <c r="O10" i="15"/>
  <c r="Q10" i="15"/>
  <c r="V10" i="15"/>
  <c r="G11" i="15"/>
  <c r="I11" i="15"/>
  <c r="K11" i="15"/>
  <c r="M11" i="15"/>
  <c r="O11" i="15"/>
  <c r="Q11" i="15"/>
  <c r="V11" i="15"/>
  <c r="G12" i="15"/>
  <c r="M12" i="15"/>
  <c r="G13" i="15"/>
  <c r="I13" i="15"/>
  <c r="I12" i="15" s="1"/>
  <c r="K13" i="15"/>
  <c r="K12" i="15" s="1"/>
  <c r="M13" i="15"/>
  <c r="O13" i="15"/>
  <c r="O12" i="15" s="1"/>
  <c r="Q13" i="15"/>
  <c r="Q12" i="15" s="1"/>
  <c r="V13" i="15"/>
  <c r="V12" i="15" s="1"/>
  <c r="G14" i="15"/>
  <c r="I14" i="15"/>
  <c r="K14" i="15"/>
  <c r="M14" i="15"/>
  <c r="O14" i="15"/>
  <c r="Q14" i="15"/>
  <c r="V14" i="15"/>
  <c r="G15" i="15"/>
  <c r="I15" i="15"/>
  <c r="K15" i="15"/>
  <c r="M15" i="15"/>
  <c r="O15" i="15"/>
  <c r="Q15" i="15"/>
  <c r="V15" i="15"/>
  <c r="G17" i="15"/>
  <c r="G16" i="15" s="1"/>
  <c r="I17" i="15"/>
  <c r="I16" i="15" s="1"/>
  <c r="K17" i="15"/>
  <c r="K16" i="15" s="1"/>
  <c r="O17" i="15"/>
  <c r="Q17" i="15"/>
  <c r="Q16" i="15" s="1"/>
  <c r="V17" i="15"/>
  <c r="V16" i="15" s="1"/>
  <c r="G18" i="15"/>
  <c r="M18" i="15" s="1"/>
  <c r="I18" i="15"/>
  <c r="K18" i="15"/>
  <c r="O18" i="15"/>
  <c r="Q18" i="15"/>
  <c r="V18" i="15"/>
  <c r="G19" i="15"/>
  <c r="I19" i="15"/>
  <c r="K19" i="15"/>
  <c r="M19" i="15"/>
  <c r="O19" i="15"/>
  <c r="Q19" i="15"/>
  <c r="V19" i="15"/>
  <c r="G20" i="15"/>
  <c r="I20" i="15"/>
  <c r="K20" i="15"/>
  <c r="M20" i="15"/>
  <c r="O20" i="15"/>
  <c r="O16" i="15" s="1"/>
  <c r="Q20" i="15"/>
  <c r="V20" i="15"/>
  <c r="G21" i="15"/>
  <c r="I21" i="15"/>
  <c r="K21" i="15"/>
  <c r="M21" i="15"/>
  <c r="O21" i="15"/>
  <c r="Q21" i="15"/>
  <c r="V21" i="15"/>
  <c r="Q22" i="15"/>
  <c r="G23" i="15"/>
  <c r="I23" i="15"/>
  <c r="I22" i="15" s="1"/>
  <c r="K23" i="15"/>
  <c r="M23" i="15"/>
  <c r="O23" i="15"/>
  <c r="O22" i="15" s="1"/>
  <c r="Q23" i="15"/>
  <c r="V23" i="15"/>
  <c r="V22" i="15" s="1"/>
  <c r="G24" i="15"/>
  <c r="G22" i="15" s="1"/>
  <c r="I24" i="15"/>
  <c r="K24" i="15"/>
  <c r="K22" i="15" s="1"/>
  <c r="O24" i="15"/>
  <c r="Q24" i="15"/>
  <c r="V24" i="15"/>
  <c r="G25" i="15"/>
  <c r="M25" i="15" s="1"/>
  <c r="I25" i="15"/>
  <c r="K25" i="15"/>
  <c r="O25" i="15"/>
  <c r="Q25" i="15"/>
  <c r="V25" i="15"/>
  <c r="G27" i="15"/>
  <c r="I27" i="15"/>
  <c r="K27" i="15"/>
  <c r="K26" i="15" s="1"/>
  <c r="M27" i="15"/>
  <c r="O27" i="15"/>
  <c r="Q27" i="15"/>
  <c r="Q26" i="15" s="1"/>
  <c r="V27" i="15"/>
  <c r="G28" i="15"/>
  <c r="G26" i="15" s="1"/>
  <c r="I28" i="15"/>
  <c r="K28" i="15"/>
  <c r="M28" i="15"/>
  <c r="O28" i="15"/>
  <c r="O26" i="15" s="1"/>
  <c r="Q28" i="15"/>
  <c r="V28" i="15"/>
  <c r="V26" i="15" s="1"/>
  <c r="G29" i="15"/>
  <c r="I29" i="15"/>
  <c r="K29" i="15"/>
  <c r="M29" i="15"/>
  <c r="O29" i="15"/>
  <c r="Q29" i="15"/>
  <c r="V29" i="15"/>
  <c r="G30" i="15"/>
  <c r="M30" i="15" s="1"/>
  <c r="I30" i="15"/>
  <c r="K30" i="15"/>
  <c r="O30" i="15"/>
  <c r="Q30" i="15"/>
  <c r="V30" i="15"/>
  <c r="G31" i="15"/>
  <c r="I31" i="15"/>
  <c r="K31" i="15"/>
  <c r="M31" i="15"/>
  <c r="O31" i="15"/>
  <c r="Q31" i="15"/>
  <c r="V31" i="15"/>
  <c r="G32" i="15"/>
  <c r="M32" i="15" s="1"/>
  <c r="I32" i="15"/>
  <c r="K32" i="15"/>
  <c r="O32" i="15"/>
  <c r="Q32" i="15"/>
  <c r="V32" i="15"/>
  <c r="G33" i="15"/>
  <c r="M33" i="15" s="1"/>
  <c r="I33" i="15"/>
  <c r="K33" i="15"/>
  <c r="O33" i="15"/>
  <c r="Q33" i="15"/>
  <c r="V33" i="15"/>
  <c r="G34" i="15"/>
  <c r="M34" i="15" s="1"/>
  <c r="I34" i="15"/>
  <c r="I26" i="15" s="1"/>
  <c r="K34" i="15"/>
  <c r="O34" i="15"/>
  <c r="Q34" i="15"/>
  <c r="V34" i="15"/>
  <c r="G35" i="15"/>
  <c r="I35" i="15"/>
  <c r="K35" i="15"/>
  <c r="M35" i="15"/>
  <c r="O35" i="15"/>
  <c r="Q35" i="15"/>
  <c r="V35" i="15"/>
  <c r="G36" i="15"/>
  <c r="I36" i="15"/>
  <c r="K36" i="15"/>
  <c r="M36" i="15"/>
  <c r="O36" i="15"/>
  <c r="Q36" i="15"/>
  <c r="V36" i="15"/>
  <c r="G37" i="15"/>
  <c r="I37" i="15"/>
  <c r="K37" i="15"/>
  <c r="M37" i="15"/>
  <c r="O37" i="15"/>
  <c r="Q37" i="15"/>
  <c r="V37" i="15"/>
  <c r="G39" i="15"/>
  <c r="I39" i="15"/>
  <c r="I38" i="15" s="1"/>
  <c r="K39" i="15"/>
  <c r="M39" i="15"/>
  <c r="O39" i="15"/>
  <c r="Q39" i="15"/>
  <c r="V39" i="15"/>
  <c r="V38" i="15" s="1"/>
  <c r="G40" i="15"/>
  <c r="G38" i="15" s="1"/>
  <c r="I40" i="15"/>
  <c r="K40" i="15"/>
  <c r="K38" i="15" s="1"/>
  <c r="O40" i="15"/>
  <c r="O38" i="15" s="1"/>
  <c r="Q40" i="15"/>
  <c r="V40" i="15"/>
  <c r="G41" i="15"/>
  <c r="M41" i="15" s="1"/>
  <c r="I41" i="15"/>
  <c r="K41" i="15"/>
  <c r="O41" i="15"/>
  <c r="Q41" i="15"/>
  <c r="V41" i="15"/>
  <c r="G42" i="15"/>
  <c r="M42" i="15" s="1"/>
  <c r="I42" i="15"/>
  <c r="K42" i="15"/>
  <c r="O42" i="15"/>
  <c r="Q42" i="15"/>
  <c r="V42" i="15"/>
  <c r="G43" i="15"/>
  <c r="I43" i="15"/>
  <c r="K43" i="15"/>
  <c r="M43" i="15"/>
  <c r="O43" i="15"/>
  <c r="Q43" i="15"/>
  <c r="V43" i="15"/>
  <c r="G44" i="15"/>
  <c r="I44" i="15"/>
  <c r="K44" i="15"/>
  <c r="M44" i="15"/>
  <c r="O44" i="15"/>
  <c r="Q44" i="15"/>
  <c r="V44" i="15"/>
  <c r="G45" i="15"/>
  <c r="I45" i="15"/>
  <c r="K45" i="15"/>
  <c r="M45" i="15"/>
  <c r="O45" i="15"/>
  <c r="Q45" i="15"/>
  <c r="V45" i="15"/>
  <c r="G46" i="15"/>
  <c r="M46" i="15" s="1"/>
  <c r="I46" i="15"/>
  <c r="K46" i="15"/>
  <c r="O46" i="15"/>
  <c r="Q46" i="15"/>
  <c r="Q38" i="15" s="1"/>
  <c r="V46" i="15"/>
  <c r="V47" i="15"/>
  <c r="G48" i="15"/>
  <c r="G47" i="15" s="1"/>
  <c r="I48" i="15"/>
  <c r="K48" i="15"/>
  <c r="K47" i="15" s="1"/>
  <c r="O48" i="15"/>
  <c r="O47" i="15" s="1"/>
  <c r="Q48" i="15"/>
  <c r="V48" i="15"/>
  <c r="G49" i="15"/>
  <c r="M49" i="15" s="1"/>
  <c r="I49" i="15"/>
  <c r="I47" i="15" s="1"/>
  <c r="K49" i="15"/>
  <c r="O49" i="15"/>
  <c r="Q49" i="15"/>
  <c r="Q47" i="15" s="1"/>
  <c r="V49" i="15"/>
  <c r="G50" i="15"/>
  <c r="I50" i="15"/>
  <c r="K50" i="15"/>
  <c r="M50" i="15"/>
  <c r="O50" i="15"/>
  <c r="Q50" i="15"/>
  <c r="V50" i="15"/>
  <c r="G51" i="15"/>
  <c r="I51" i="15"/>
  <c r="K51" i="15"/>
  <c r="M51" i="15"/>
  <c r="O51" i="15"/>
  <c r="Q51" i="15"/>
  <c r="V51" i="15"/>
  <c r="G52" i="15"/>
  <c r="I52" i="15"/>
  <c r="K52" i="15"/>
  <c r="M52" i="15"/>
  <c r="O52" i="15"/>
  <c r="Q52" i="15"/>
  <c r="V52" i="15"/>
  <c r="O53" i="15"/>
  <c r="G54" i="15"/>
  <c r="G53" i="15" s="1"/>
  <c r="I54" i="15"/>
  <c r="K54" i="15"/>
  <c r="K53" i="15" s="1"/>
  <c r="O54" i="15"/>
  <c r="Q54" i="15"/>
  <c r="Q53" i="15" s="1"/>
  <c r="V54" i="15"/>
  <c r="V53" i="15" s="1"/>
  <c r="G55" i="15"/>
  <c r="M55" i="15" s="1"/>
  <c r="I55" i="15"/>
  <c r="I53" i="15" s="1"/>
  <c r="K55" i="15"/>
  <c r="O55" i="15"/>
  <c r="Q55" i="15"/>
  <c r="V55" i="15"/>
  <c r="G56" i="15"/>
  <c r="M56" i="15" s="1"/>
  <c r="I56" i="15"/>
  <c r="K56" i="15"/>
  <c r="O56" i="15"/>
  <c r="Q56" i="15"/>
  <c r="V56" i="15"/>
  <c r="G57" i="15"/>
  <c r="G58" i="15"/>
  <c r="I58" i="15"/>
  <c r="I57" i="15" s="1"/>
  <c r="K58" i="15"/>
  <c r="K57" i="15" s="1"/>
  <c r="M58" i="15"/>
  <c r="O58" i="15"/>
  <c r="O57" i="15" s="1"/>
  <c r="Q58" i="15"/>
  <c r="V58" i="15"/>
  <c r="V57" i="15" s="1"/>
  <c r="G59" i="15"/>
  <c r="I59" i="15"/>
  <c r="K59" i="15"/>
  <c r="M59" i="15"/>
  <c r="O59" i="15"/>
  <c r="Q59" i="15"/>
  <c r="Q57" i="15" s="1"/>
  <c r="V59" i="15"/>
  <c r="G60" i="15"/>
  <c r="I60" i="15"/>
  <c r="K60" i="15"/>
  <c r="M60" i="15"/>
  <c r="O60" i="15"/>
  <c r="Q60" i="15"/>
  <c r="V60" i="15"/>
  <c r="G61" i="15"/>
  <c r="I61" i="15"/>
  <c r="K61" i="15"/>
  <c r="M61" i="15"/>
  <c r="O61" i="15"/>
  <c r="Q61" i="15"/>
  <c r="V61" i="15"/>
  <c r="G62" i="15"/>
  <c r="M62" i="15" s="1"/>
  <c r="I62" i="15"/>
  <c r="K62" i="15"/>
  <c r="O62" i="15"/>
  <c r="Q62" i="15"/>
  <c r="V62" i="15"/>
  <c r="G64" i="15"/>
  <c r="G63" i="15" s="1"/>
  <c r="I64" i="15"/>
  <c r="K64" i="15"/>
  <c r="K63" i="15" s="1"/>
  <c r="O64" i="15"/>
  <c r="O63" i="15" s="1"/>
  <c r="Q64" i="15"/>
  <c r="V64" i="15"/>
  <c r="G65" i="15"/>
  <c r="M65" i="15" s="1"/>
  <c r="I65" i="15"/>
  <c r="I63" i="15" s="1"/>
  <c r="K65" i="15"/>
  <c r="O65" i="15"/>
  <c r="Q65" i="15"/>
  <c r="Q63" i="15" s="1"/>
  <c r="V65" i="15"/>
  <c r="G66" i="15"/>
  <c r="I66" i="15"/>
  <c r="K66" i="15"/>
  <c r="M66" i="15"/>
  <c r="O66" i="15"/>
  <c r="Q66" i="15"/>
  <c r="V66" i="15"/>
  <c r="G67" i="15"/>
  <c r="I67" i="15"/>
  <c r="K67" i="15"/>
  <c r="M67" i="15"/>
  <c r="O67" i="15"/>
  <c r="Q67" i="15"/>
  <c r="V67" i="15"/>
  <c r="G68" i="15"/>
  <c r="I68" i="15"/>
  <c r="K68" i="15"/>
  <c r="M68" i="15"/>
  <c r="O68" i="15"/>
  <c r="Q68" i="15"/>
  <c r="V68" i="15"/>
  <c r="G69" i="15"/>
  <c r="I69" i="15"/>
  <c r="K69" i="15"/>
  <c r="M69" i="15"/>
  <c r="O69" i="15"/>
  <c r="Q69" i="15"/>
  <c r="V69" i="15"/>
  <c r="G70" i="15"/>
  <c r="M70" i="15" s="1"/>
  <c r="I70" i="15"/>
  <c r="K70" i="15"/>
  <c r="O70" i="15"/>
  <c r="Q70" i="15"/>
  <c r="V70" i="15"/>
  <c r="G71" i="15"/>
  <c r="M71" i="15" s="1"/>
  <c r="I71" i="15"/>
  <c r="K71" i="15"/>
  <c r="O71" i="15"/>
  <c r="Q71" i="15"/>
  <c r="V71" i="15"/>
  <c r="V63" i="15" s="1"/>
  <c r="G72" i="15"/>
  <c r="M72" i="15" s="1"/>
  <c r="I72" i="15"/>
  <c r="K72" i="15"/>
  <c r="O72" i="15"/>
  <c r="Q72" i="15"/>
  <c r="V72" i="15"/>
  <c r="G73" i="15"/>
  <c r="G74" i="15"/>
  <c r="I74" i="15"/>
  <c r="I73" i="15" s="1"/>
  <c r="K74" i="15"/>
  <c r="K73" i="15" s="1"/>
  <c r="M74" i="15"/>
  <c r="O74" i="15"/>
  <c r="O73" i="15" s="1"/>
  <c r="Q74" i="15"/>
  <c r="V74" i="15"/>
  <c r="V73" i="15" s="1"/>
  <c r="G75" i="15"/>
  <c r="I75" i="15"/>
  <c r="K75" i="15"/>
  <c r="M75" i="15"/>
  <c r="M73" i="15" s="1"/>
  <c r="O75" i="15"/>
  <c r="Q75" i="15"/>
  <c r="Q73" i="15" s="1"/>
  <c r="V75" i="15"/>
  <c r="G76" i="15"/>
  <c r="I76" i="15"/>
  <c r="K76" i="15"/>
  <c r="M76" i="15"/>
  <c r="O76" i="15"/>
  <c r="Q76" i="15"/>
  <c r="V76" i="15"/>
  <c r="G78" i="15"/>
  <c r="G77" i="15" s="1"/>
  <c r="I78" i="15"/>
  <c r="I77" i="15" s="1"/>
  <c r="K78" i="15"/>
  <c r="K77" i="15" s="1"/>
  <c r="O78" i="15"/>
  <c r="Q78" i="15"/>
  <c r="Q77" i="15" s="1"/>
  <c r="V78" i="15"/>
  <c r="V77" i="15" s="1"/>
  <c r="G79" i="15"/>
  <c r="M79" i="15" s="1"/>
  <c r="I79" i="15"/>
  <c r="K79" i="15"/>
  <c r="O79" i="15"/>
  <c r="Q79" i="15"/>
  <c r="V79" i="15"/>
  <c r="G80" i="15"/>
  <c r="M80" i="15" s="1"/>
  <c r="I80" i="15"/>
  <c r="K80" i="15"/>
  <c r="O80" i="15"/>
  <c r="Q80" i="15"/>
  <c r="V80" i="15"/>
  <c r="G81" i="15"/>
  <c r="M81" i="15" s="1"/>
  <c r="I81" i="15"/>
  <c r="K81" i="15"/>
  <c r="O81" i="15"/>
  <c r="Q81" i="15"/>
  <c r="V81" i="15"/>
  <c r="G82" i="15"/>
  <c r="I82" i="15"/>
  <c r="K82" i="15"/>
  <c r="M82" i="15"/>
  <c r="O82" i="15"/>
  <c r="Q82" i="15"/>
  <c r="V82" i="15"/>
  <c r="G83" i="15"/>
  <c r="I83" i="15"/>
  <c r="K83" i="15"/>
  <c r="M83" i="15"/>
  <c r="O83" i="15"/>
  <c r="Q83" i="15"/>
  <c r="V83" i="15"/>
  <c r="G84" i="15"/>
  <c r="I84" i="15"/>
  <c r="K84" i="15"/>
  <c r="M84" i="15"/>
  <c r="O84" i="15"/>
  <c r="Q84" i="15"/>
  <c r="V84" i="15"/>
  <c r="G85" i="15"/>
  <c r="M85" i="15" s="1"/>
  <c r="I85" i="15"/>
  <c r="K85" i="15"/>
  <c r="O85" i="15"/>
  <c r="O77" i="15" s="1"/>
  <c r="Q85" i="15"/>
  <c r="V85" i="15"/>
  <c r="G86" i="15"/>
  <c r="M86" i="15" s="1"/>
  <c r="I86" i="15"/>
  <c r="K86" i="15"/>
  <c r="O86" i="15"/>
  <c r="Q86" i="15"/>
  <c r="V86" i="15"/>
  <c r="G87" i="15"/>
  <c r="M87" i="15" s="1"/>
  <c r="I87" i="15"/>
  <c r="K87" i="15"/>
  <c r="O87" i="15"/>
  <c r="Q87" i="15"/>
  <c r="V87" i="15"/>
  <c r="G88" i="15"/>
  <c r="M88" i="15" s="1"/>
  <c r="I88" i="15"/>
  <c r="K88" i="15"/>
  <c r="O88" i="15"/>
  <c r="Q88" i="15"/>
  <c r="V88" i="15"/>
  <c r="AE90" i="15"/>
  <c r="G290" i="14"/>
  <c r="BA287" i="14"/>
  <c r="BA199" i="14"/>
  <c r="G8" i="14"/>
  <c r="O8" i="14"/>
  <c r="G9" i="14"/>
  <c r="M9" i="14" s="1"/>
  <c r="M8" i="14" s="1"/>
  <c r="I9" i="14"/>
  <c r="I8" i="14" s="1"/>
  <c r="K9" i="14"/>
  <c r="K8" i="14" s="1"/>
  <c r="O9" i="14"/>
  <c r="Q9" i="14"/>
  <c r="Q8" i="14" s="1"/>
  <c r="V9" i="14"/>
  <c r="V8" i="14" s="1"/>
  <c r="G12" i="14"/>
  <c r="I12" i="14"/>
  <c r="K12" i="14"/>
  <c r="M12" i="14"/>
  <c r="O12" i="14"/>
  <c r="O11" i="14" s="1"/>
  <c r="Q12" i="14"/>
  <c r="Q11" i="14" s="1"/>
  <c r="V12" i="14"/>
  <c r="G14" i="14"/>
  <c r="G11" i="14" s="1"/>
  <c r="I14" i="14"/>
  <c r="K14" i="14"/>
  <c r="M14" i="14"/>
  <c r="O14" i="14"/>
  <c r="Q14" i="14"/>
  <c r="V14" i="14"/>
  <c r="G16" i="14"/>
  <c r="I16" i="14"/>
  <c r="K16" i="14"/>
  <c r="M16" i="14"/>
  <c r="O16" i="14"/>
  <c r="Q16" i="14"/>
  <c r="V16" i="14"/>
  <c r="V11" i="14" s="1"/>
  <c r="G18" i="14"/>
  <c r="I18" i="14"/>
  <c r="K18" i="14"/>
  <c r="M18" i="14"/>
  <c r="O18" i="14"/>
  <c r="Q18" i="14"/>
  <c r="V18" i="14"/>
  <c r="G20" i="14"/>
  <c r="M20" i="14" s="1"/>
  <c r="I20" i="14"/>
  <c r="K20" i="14"/>
  <c r="O20" i="14"/>
  <c r="Q20" i="14"/>
  <c r="V20" i="14"/>
  <c r="G21" i="14"/>
  <c r="M21" i="14" s="1"/>
  <c r="I21" i="14"/>
  <c r="I11" i="14" s="1"/>
  <c r="K21" i="14"/>
  <c r="O21" i="14"/>
  <c r="Q21" i="14"/>
  <c r="V21" i="14"/>
  <c r="G22" i="14"/>
  <c r="M22" i="14" s="1"/>
  <c r="I22" i="14"/>
  <c r="K22" i="14"/>
  <c r="O22" i="14"/>
  <c r="Q22" i="14"/>
  <c r="V22" i="14"/>
  <c r="G23" i="14"/>
  <c r="I23" i="14"/>
  <c r="K23" i="14"/>
  <c r="K11" i="14" s="1"/>
  <c r="M23" i="14"/>
  <c r="O23" i="14"/>
  <c r="Q23" i="14"/>
  <c r="V23" i="14"/>
  <c r="G25" i="14"/>
  <c r="I25" i="14"/>
  <c r="K25" i="14"/>
  <c r="M25" i="14"/>
  <c r="O25" i="14"/>
  <c r="Q25" i="14"/>
  <c r="V25" i="14"/>
  <c r="G27" i="14"/>
  <c r="I27" i="14"/>
  <c r="K27" i="14"/>
  <c r="M27" i="14"/>
  <c r="O27" i="14"/>
  <c r="Q27" i="14"/>
  <c r="V27" i="14"/>
  <c r="G28" i="14"/>
  <c r="I28" i="14"/>
  <c r="K28" i="14"/>
  <c r="M28" i="14"/>
  <c r="O28" i="14"/>
  <c r="Q28" i="14"/>
  <c r="V28" i="14"/>
  <c r="G29" i="14"/>
  <c r="I29" i="14"/>
  <c r="K29" i="14"/>
  <c r="M29" i="14"/>
  <c r="O29" i="14"/>
  <c r="Q29" i="14"/>
  <c r="V29" i="14"/>
  <c r="G31" i="14"/>
  <c r="M31" i="14" s="1"/>
  <c r="I31" i="14"/>
  <c r="K31" i="14"/>
  <c r="O31" i="14"/>
  <c r="Q31" i="14"/>
  <c r="V31" i="14"/>
  <c r="G32" i="14"/>
  <c r="M32" i="14" s="1"/>
  <c r="I32" i="14"/>
  <c r="K32" i="14"/>
  <c r="O32" i="14"/>
  <c r="Q32" i="14"/>
  <c r="V32" i="14"/>
  <c r="G33" i="14"/>
  <c r="M33" i="14" s="1"/>
  <c r="I33" i="14"/>
  <c r="K33" i="14"/>
  <c r="O33" i="14"/>
  <c r="Q33" i="14"/>
  <c r="V33" i="14"/>
  <c r="G34" i="14"/>
  <c r="I34" i="14"/>
  <c r="K34" i="14"/>
  <c r="M34" i="14"/>
  <c r="O34" i="14"/>
  <c r="Q34" i="14"/>
  <c r="V34" i="14"/>
  <c r="G35" i="14"/>
  <c r="I35" i="14"/>
  <c r="K35" i="14"/>
  <c r="M35" i="14"/>
  <c r="O35" i="14"/>
  <c r="Q35" i="14"/>
  <c r="V35" i="14"/>
  <c r="G36" i="14"/>
  <c r="I36" i="14"/>
  <c r="K36" i="14"/>
  <c r="M36" i="14"/>
  <c r="O36" i="14"/>
  <c r="Q36" i="14"/>
  <c r="V36" i="14"/>
  <c r="G38" i="14"/>
  <c r="I38" i="14"/>
  <c r="K38" i="14"/>
  <c r="M38" i="14"/>
  <c r="O38" i="14"/>
  <c r="Q38" i="14"/>
  <c r="V38" i="14"/>
  <c r="G40" i="14"/>
  <c r="I40" i="14"/>
  <c r="K40" i="14"/>
  <c r="M40" i="14"/>
  <c r="O40" i="14"/>
  <c r="Q40" i="14"/>
  <c r="V40" i="14"/>
  <c r="G41" i="14"/>
  <c r="M41" i="14" s="1"/>
  <c r="I41" i="14"/>
  <c r="K41" i="14"/>
  <c r="O41" i="14"/>
  <c r="Q41" i="14"/>
  <c r="V41" i="14"/>
  <c r="G42" i="14"/>
  <c r="M42" i="14" s="1"/>
  <c r="I42" i="14"/>
  <c r="K42" i="14"/>
  <c r="O42" i="14"/>
  <c r="Q42" i="14"/>
  <c r="V42" i="14"/>
  <c r="G44" i="14"/>
  <c r="I44" i="14"/>
  <c r="K44" i="14"/>
  <c r="K43" i="14" s="1"/>
  <c r="M44" i="14"/>
  <c r="O44" i="14"/>
  <c r="O43" i="14" s="1"/>
  <c r="Q44" i="14"/>
  <c r="V44" i="14"/>
  <c r="V43" i="14" s="1"/>
  <c r="G45" i="14"/>
  <c r="I45" i="14"/>
  <c r="K45" i="14"/>
  <c r="M45" i="14"/>
  <c r="O45" i="14"/>
  <c r="Q45" i="14"/>
  <c r="V45" i="14"/>
  <c r="G46" i="14"/>
  <c r="I46" i="14"/>
  <c r="K46" i="14"/>
  <c r="M46" i="14"/>
  <c r="O46" i="14"/>
  <c r="Q46" i="14"/>
  <c r="Q43" i="14" s="1"/>
  <c r="V46" i="14"/>
  <c r="G49" i="14"/>
  <c r="I49" i="14"/>
  <c r="K49" i="14"/>
  <c r="M49" i="14"/>
  <c r="O49" i="14"/>
  <c r="Q49" i="14"/>
  <c r="V49" i="14"/>
  <c r="G52" i="14"/>
  <c r="I52" i="14"/>
  <c r="K52" i="14"/>
  <c r="M52" i="14"/>
  <c r="O52" i="14"/>
  <c r="Q52" i="14"/>
  <c r="V52" i="14"/>
  <c r="G55" i="14"/>
  <c r="M55" i="14" s="1"/>
  <c r="I55" i="14"/>
  <c r="K55" i="14"/>
  <c r="O55" i="14"/>
  <c r="Q55" i="14"/>
  <c r="V55" i="14"/>
  <c r="G58" i="14"/>
  <c r="G43" i="14" s="1"/>
  <c r="I58" i="14"/>
  <c r="K58" i="14"/>
  <c r="O58" i="14"/>
  <c r="Q58" i="14"/>
  <c r="V58" i="14"/>
  <c r="G62" i="14"/>
  <c r="M62" i="14" s="1"/>
  <c r="I62" i="14"/>
  <c r="I43" i="14" s="1"/>
  <c r="K62" i="14"/>
  <c r="O62" i="14"/>
  <c r="Q62" i="14"/>
  <c r="V62" i="14"/>
  <c r="G66" i="14"/>
  <c r="I66" i="14"/>
  <c r="K66" i="14"/>
  <c r="M66" i="14"/>
  <c r="O66" i="14"/>
  <c r="Q66" i="14"/>
  <c r="V66" i="14"/>
  <c r="G70" i="14"/>
  <c r="I70" i="14"/>
  <c r="K70" i="14"/>
  <c r="M70" i="14"/>
  <c r="O70" i="14"/>
  <c r="Q70" i="14"/>
  <c r="V70" i="14"/>
  <c r="G72" i="14"/>
  <c r="I72" i="14"/>
  <c r="K72" i="14"/>
  <c r="M72" i="14"/>
  <c r="O72" i="14"/>
  <c r="Q72" i="14"/>
  <c r="V72" i="14"/>
  <c r="G74" i="14"/>
  <c r="I74" i="14"/>
  <c r="K74" i="14"/>
  <c r="M74" i="14"/>
  <c r="O74" i="14"/>
  <c r="Q74" i="14"/>
  <c r="V74" i="14"/>
  <c r="G76" i="14"/>
  <c r="I76" i="14"/>
  <c r="K76" i="14"/>
  <c r="M76" i="14"/>
  <c r="O76" i="14"/>
  <c r="Q76" i="14"/>
  <c r="V76" i="14"/>
  <c r="G78" i="14"/>
  <c r="M78" i="14" s="1"/>
  <c r="I78" i="14"/>
  <c r="K78" i="14"/>
  <c r="O78" i="14"/>
  <c r="Q78" i="14"/>
  <c r="V78" i="14"/>
  <c r="G79" i="14"/>
  <c r="M79" i="14" s="1"/>
  <c r="I79" i="14"/>
  <c r="K79" i="14"/>
  <c r="O79" i="14"/>
  <c r="Q79" i="14"/>
  <c r="V79" i="14"/>
  <c r="G81" i="14"/>
  <c r="M81" i="14" s="1"/>
  <c r="I81" i="14"/>
  <c r="K81" i="14"/>
  <c r="O81" i="14"/>
  <c r="Q81" i="14"/>
  <c r="V81" i="14"/>
  <c r="G83" i="14"/>
  <c r="I83" i="14"/>
  <c r="K83" i="14"/>
  <c r="M83" i="14"/>
  <c r="O83" i="14"/>
  <c r="Q83" i="14"/>
  <c r="V83" i="14"/>
  <c r="G84" i="14"/>
  <c r="I84" i="14"/>
  <c r="K84" i="14"/>
  <c r="M84" i="14"/>
  <c r="O84" i="14"/>
  <c r="Q84" i="14"/>
  <c r="V84" i="14"/>
  <c r="G85" i="14"/>
  <c r="I85" i="14"/>
  <c r="K85" i="14"/>
  <c r="M85" i="14"/>
  <c r="O85" i="14"/>
  <c r="Q85" i="14"/>
  <c r="V85" i="14"/>
  <c r="G86" i="14"/>
  <c r="I86" i="14"/>
  <c r="K86" i="14"/>
  <c r="M86" i="14"/>
  <c r="O86" i="14"/>
  <c r="Q86" i="14"/>
  <c r="V86" i="14"/>
  <c r="G87" i="14"/>
  <c r="M87" i="14" s="1"/>
  <c r="I87" i="14"/>
  <c r="K87" i="14"/>
  <c r="O87" i="14"/>
  <c r="Q87" i="14"/>
  <c r="V87" i="14"/>
  <c r="G88" i="14"/>
  <c r="M88" i="14" s="1"/>
  <c r="I88" i="14"/>
  <c r="K88" i="14"/>
  <c r="O88" i="14"/>
  <c r="Q88" i="14"/>
  <c r="V88" i="14"/>
  <c r="G89" i="14"/>
  <c r="M89" i="14" s="1"/>
  <c r="I89" i="14"/>
  <c r="K89" i="14"/>
  <c r="O89" i="14"/>
  <c r="Q89" i="14"/>
  <c r="V89" i="14"/>
  <c r="G90" i="14"/>
  <c r="M90" i="14" s="1"/>
  <c r="I90" i="14"/>
  <c r="K90" i="14"/>
  <c r="O90" i="14"/>
  <c r="Q90" i="14"/>
  <c r="V90" i="14"/>
  <c r="G93" i="14"/>
  <c r="I93" i="14"/>
  <c r="K93" i="14"/>
  <c r="M93" i="14"/>
  <c r="O93" i="14"/>
  <c r="O92" i="14" s="1"/>
  <c r="Q93" i="14"/>
  <c r="Q92" i="14" s="1"/>
  <c r="V93" i="14"/>
  <c r="G96" i="14"/>
  <c r="I96" i="14"/>
  <c r="K96" i="14"/>
  <c r="M96" i="14"/>
  <c r="O96" i="14"/>
  <c r="Q96" i="14"/>
  <c r="V96" i="14"/>
  <c r="G99" i="14"/>
  <c r="I99" i="14"/>
  <c r="K99" i="14"/>
  <c r="M99" i="14"/>
  <c r="O99" i="14"/>
  <c r="Q99" i="14"/>
  <c r="V99" i="14"/>
  <c r="V92" i="14" s="1"/>
  <c r="G100" i="14"/>
  <c r="I100" i="14"/>
  <c r="K100" i="14"/>
  <c r="M100" i="14"/>
  <c r="O100" i="14"/>
  <c r="Q100" i="14"/>
  <c r="V100" i="14"/>
  <c r="G105" i="14"/>
  <c r="G92" i="14" s="1"/>
  <c r="I105" i="14"/>
  <c r="K105" i="14"/>
  <c r="O105" i="14"/>
  <c r="Q105" i="14"/>
  <c r="V105" i="14"/>
  <c r="G111" i="14"/>
  <c r="M111" i="14" s="1"/>
  <c r="I111" i="14"/>
  <c r="K111" i="14"/>
  <c r="O111" i="14"/>
  <c r="Q111" i="14"/>
  <c r="V111" i="14"/>
  <c r="G116" i="14"/>
  <c r="M116" i="14" s="1"/>
  <c r="I116" i="14"/>
  <c r="I92" i="14" s="1"/>
  <c r="K116" i="14"/>
  <c r="O116" i="14"/>
  <c r="Q116" i="14"/>
  <c r="V116" i="14"/>
  <c r="G121" i="14"/>
  <c r="I121" i="14"/>
  <c r="K121" i="14"/>
  <c r="K92" i="14" s="1"/>
  <c r="M121" i="14"/>
  <c r="O121" i="14"/>
  <c r="Q121" i="14"/>
  <c r="V121" i="14"/>
  <c r="G126" i="14"/>
  <c r="I126" i="14"/>
  <c r="K126" i="14"/>
  <c r="M126" i="14"/>
  <c r="O126" i="14"/>
  <c r="Q126" i="14"/>
  <c r="V126" i="14"/>
  <c r="G128" i="14"/>
  <c r="I128" i="14"/>
  <c r="K128" i="14"/>
  <c r="M128" i="14"/>
  <c r="O128" i="14"/>
  <c r="Q128" i="14"/>
  <c r="V128" i="14"/>
  <c r="G130" i="14"/>
  <c r="I130" i="14"/>
  <c r="K130" i="14"/>
  <c r="M130" i="14"/>
  <c r="O130" i="14"/>
  <c r="Q130" i="14"/>
  <c r="V130" i="14"/>
  <c r="G132" i="14"/>
  <c r="I132" i="14"/>
  <c r="K132" i="14"/>
  <c r="M132" i="14"/>
  <c r="O132" i="14"/>
  <c r="Q132" i="14"/>
  <c r="V132" i="14"/>
  <c r="G134" i="14"/>
  <c r="M134" i="14" s="1"/>
  <c r="I134" i="14"/>
  <c r="K134" i="14"/>
  <c r="O134" i="14"/>
  <c r="Q134" i="14"/>
  <c r="V134" i="14"/>
  <c r="G136" i="14"/>
  <c r="M136" i="14" s="1"/>
  <c r="I136" i="14"/>
  <c r="K136" i="14"/>
  <c r="O136" i="14"/>
  <c r="Q136" i="14"/>
  <c r="V136" i="14"/>
  <c r="G138" i="14"/>
  <c r="M138" i="14" s="1"/>
  <c r="I138" i="14"/>
  <c r="K138" i="14"/>
  <c r="O138" i="14"/>
  <c r="Q138" i="14"/>
  <c r="V138" i="14"/>
  <c r="G140" i="14"/>
  <c r="I140" i="14"/>
  <c r="K140" i="14"/>
  <c r="M140" i="14"/>
  <c r="O140" i="14"/>
  <c r="Q140" i="14"/>
  <c r="V140" i="14"/>
  <c r="G142" i="14"/>
  <c r="I142" i="14"/>
  <c r="K142" i="14"/>
  <c r="M142" i="14"/>
  <c r="O142" i="14"/>
  <c r="Q142" i="14"/>
  <c r="V142" i="14"/>
  <c r="G144" i="14"/>
  <c r="I144" i="14"/>
  <c r="K144" i="14"/>
  <c r="M144" i="14"/>
  <c r="O144" i="14"/>
  <c r="Q144" i="14"/>
  <c r="V144" i="14"/>
  <c r="G145" i="14"/>
  <c r="I145" i="14"/>
  <c r="K145" i="14"/>
  <c r="M145" i="14"/>
  <c r="O145" i="14"/>
  <c r="Q145" i="14"/>
  <c r="V145" i="14"/>
  <c r="G146" i="14"/>
  <c r="I146" i="14"/>
  <c r="K146" i="14"/>
  <c r="M146" i="14"/>
  <c r="O146" i="14"/>
  <c r="Q146" i="14"/>
  <c r="V146" i="14"/>
  <c r="G147" i="14"/>
  <c r="M147" i="14" s="1"/>
  <c r="I147" i="14"/>
  <c r="K147" i="14"/>
  <c r="O147" i="14"/>
  <c r="Q147" i="14"/>
  <c r="V147" i="14"/>
  <c r="G148" i="14"/>
  <c r="M148" i="14" s="1"/>
  <c r="I148" i="14"/>
  <c r="K148" i="14"/>
  <c r="O148" i="14"/>
  <c r="Q148" i="14"/>
  <c r="V148" i="14"/>
  <c r="G149" i="14"/>
  <c r="M149" i="14" s="1"/>
  <c r="I149" i="14"/>
  <c r="K149" i="14"/>
  <c r="O149" i="14"/>
  <c r="Q149" i="14"/>
  <c r="V149" i="14"/>
  <c r="G150" i="14"/>
  <c r="I150" i="14"/>
  <c r="K150" i="14"/>
  <c r="M150" i="14"/>
  <c r="O150" i="14"/>
  <c r="Q150" i="14"/>
  <c r="V150" i="14"/>
  <c r="G151" i="14"/>
  <c r="I151" i="14"/>
  <c r="K151" i="14"/>
  <c r="M151" i="14"/>
  <c r="O151" i="14"/>
  <c r="Q151" i="14"/>
  <c r="V151" i="14"/>
  <c r="G152" i="14"/>
  <c r="I152" i="14"/>
  <c r="K152" i="14"/>
  <c r="M152" i="14"/>
  <c r="O152" i="14"/>
  <c r="Q152" i="14"/>
  <c r="V152" i="14"/>
  <c r="G153" i="14"/>
  <c r="I153" i="14"/>
  <c r="K153" i="14"/>
  <c r="M153" i="14"/>
  <c r="O153" i="14"/>
  <c r="Q153" i="14"/>
  <c r="V153" i="14"/>
  <c r="G154" i="14"/>
  <c r="I154" i="14"/>
  <c r="K154" i="14"/>
  <c r="M154" i="14"/>
  <c r="O154" i="14"/>
  <c r="Q154" i="14"/>
  <c r="V154" i="14"/>
  <c r="G155" i="14"/>
  <c r="M155" i="14" s="1"/>
  <c r="I155" i="14"/>
  <c r="K155" i="14"/>
  <c r="O155" i="14"/>
  <c r="Q155" i="14"/>
  <c r="V155" i="14"/>
  <c r="G156" i="14"/>
  <c r="M156" i="14" s="1"/>
  <c r="I156" i="14"/>
  <c r="K156" i="14"/>
  <c r="O156" i="14"/>
  <c r="Q156" i="14"/>
  <c r="V156" i="14"/>
  <c r="G157" i="14"/>
  <c r="M157" i="14" s="1"/>
  <c r="I157" i="14"/>
  <c r="K157" i="14"/>
  <c r="O157" i="14"/>
  <c r="Q157" i="14"/>
  <c r="V157" i="14"/>
  <c r="G158" i="14"/>
  <c r="I158" i="14"/>
  <c r="K158" i="14"/>
  <c r="M158" i="14"/>
  <c r="O158" i="14"/>
  <c r="Q158" i="14"/>
  <c r="V158" i="14"/>
  <c r="G159" i="14"/>
  <c r="I159" i="14"/>
  <c r="K159" i="14"/>
  <c r="M159" i="14"/>
  <c r="O159" i="14"/>
  <c r="Q159" i="14"/>
  <c r="V159" i="14"/>
  <c r="G160" i="14"/>
  <c r="I160" i="14"/>
  <c r="K160" i="14"/>
  <c r="M160" i="14"/>
  <c r="O160" i="14"/>
  <c r="Q160" i="14"/>
  <c r="V160" i="14"/>
  <c r="G161" i="14"/>
  <c r="I161" i="14"/>
  <c r="K161" i="14"/>
  <c r="M161" i="14"/>
  <c r="O161" i="14"/>
  <c r="Q161" i="14"/>
  <c r="V161" i="14"/>
  <c r="G162" i="14"/>
  <c r="M162" i="14" s="1"/>
  <c r="I162" i="14"/>
  <c r="K162" i="14"/>
  <c r="O162" i="14"/>
  <c r="Q162" i="14"/>
  <c r="V162" i="14"/>
  <c r="G165" i="14"/>
  <c r="M165" i="14" s="1"/>
  <c r="I165" i="14"/>
  <c r="K165" i="14"/>
  <c r="O165" i="14"/>
  <c r="Q165" i="14"/>
  <c r="V165" i="14"/>
  <c r="G167" i="14"/>
  <c r="M167" i="14" s="1"/>
  <c r="I167" i="14"/>
  <c r="K167" i="14"/>
  <c r="O167" i="14"/>
  <c r="Q167" i="14"/>
  <c r="V167" i="14"/>
  <c r="G169" i="14"/>
  <c r="M169" i="14" s="1"/>
  <c r="I169" i="14"/>
  <c r="K169" i="14"/>
  <c r="O169" i="14"/>
  <c r="Q169" i="14"/>
  <c r="V169" i="14"/>
  <c r="G172" i="14"/>
  <c r="I172" i="14"/>
  <c r="K172" i="14"/>
  <c r="M172" i="14"/>
  <c r="O172" i="14"/>
  <c r="Q172" i="14"/>
  <c r="V172" i="14"/>
  <c r="G175" i="14"/>
  <c r="I175" i="14"/>
  <c r="K175" i="14"/>
  <c r="M175" i="14"/>
  <c r="O175" i="14"/>
  <c r="Q175" i="14"/>
  <c r="V175" i="14"/>
  <c r="G176" i="14"/>
  <c r="I176" i="14"/>
  <c r="K176" i="14"/>
  <c r="M176" i="14"/>
  <c r="O176" i="14"/>
  <c r="Q176" i="14"/>
  <c r="V176" i="14"/>
  <c r="G179" i="14"/>
  <c r="M179" i="14" s="1"/>
  <c r="I179" i="14"/>
  <c r="K179" i="14"/>
  <c r="K178" i="14" s="1"/>
  <c r="O179" i="14"/>
  <c r="Q179" i="14"/>
  <c r="V179" i="14"/>
  <c r="V178" i="14" s="1"/>
  <c r="G183" i="14"/>
  <c r="G178" i="14" s="1"/>
  <c r="I183" i="14"/>
  <c r="K183" i="14"/>
  <c r="O183" i="14"/>
  <c r="Q183" i="14"/>
  <c r="V183" i="14"/>
  <c r="G184" i="14"/>
  <c r="M184" i="14" s="1"/>
  <c r="I184" i="14"/>
  <c r="I178" i="14" s="1"/>
  <c r="K184" i="14"/>
  <c r="O184" i="14"/>
  <c r="Q184" i="14"/>
  <c r="V184" i="14"/>
  <c r="G185" i="14"/>
  <c r="M185" i="14" s="1"/>
  <c r="I185" i="14"/>
  <c r="K185" i="14"/>
  <c r="O185" i="14"/>
  <c r="Q185" i="14"/>
  <c r="V185" i="14"/>
  <c r="G187" i="14"/>
  <c r="I187" i="14"/>
  <c r="K187" i="14"/>
  <c r="M187" i="14"/>
  <c r="O187" i="14"/>
  <c r="Q187" i="14"/>
  <c r="V187" i="14"/>
  <c r="G191" i="14"/>
  <c r="I191" i="14"/>
  <c r="K191" i="14"/>
  <c r="M191" i="14"/>
  <c r="O191" i="14"/>
  <c r="Q191" i="14"/>
  <c r="V191" i="14"/>
  <c r="G192" i="14"/>
  <c r="I192" i="14"/>
  <c r="K192" i="14"/>
  <c r="M192" i="14"/>
  <c r="O192" i="14"/>
  <c r="O178" i="14" s="1"/>
  <c r="Q192" i="14"/>
  <c r="V192" i="14"/>
  <c r="G193" i="14"/>
  <c r="I193" i="14"/>
  <c r="K193" i="14"/>
  <c r="M193" i="14"/>
  <c r="O193" i="14"/>
  <c r="Q193" i="14"/>
  <c r="Q178" i="14" s="1"/>
  <c r="V193" i="14"/>
  <c r="G194" i="14"/>
  <c r="M194" i="14" s="1"/>
  <c r="I194" i="14"/>
  <c r="K194" i="14"/>
  <c r="O194" i="14"/>
  <c r="Q194" i="14"/>
  <c r="V194" i="14"/>
  <c r="G195" i="14"/>
  <c r="M195" i="14" s="1"/>
  <c r="I195" i="14"/>
  <c r="K195" i="14"/>
  <c r="O195" i="14"/>
  <c r="Q195" i="14"/>
  <c r="V195" i="14"/>
  <c r="G196" i="14"/>
  <c r="M196" i="14" s="1"/>
  <c r="I196" i="14"/>
  <c r="K196" i="14"/>
  <c r="O196" i="14"/>
  <c r="Q196" i="14"/>
  <c r="V196" i="14"/>
  <c r="G198" i="14"/>
  <c r="M198" i="14" s="1"/>
  <c r="I198" i="14"/>
  <c r="K198" i="14"/>
  <c r="O198" i="14"/>
  <c r="Q198" i="14"/>
  <c r="V198" i="14"/>
  <c r="G201" i="14"/>
  <c r="I201" i="14"/>
  <c r="K201" i="14"/>
  <c r="M201" i="14"/>
  <c r="O201" i="14"/>
  <c r="O200" i="14" s="1"/>
  <c r="Q201" i="14"/>
  <c r="V201" i="14"/>
  <c r="G202" i="14"/>
  <c r="I202" i="14"/>
  <c r="K202" i="14"/>
  <c r="M202" i="14"/>
  <c r="O202" i="14"/>
  <c r="Q202" i="14"/>
  <c r="Q200" i="14" s="1"/>
  <c r="V202" i="14"/>
  <c r="G204" i="14"/>
  <c r="I204" i="14"/>
  <c r="K204" i="14"/>
  <c r="M204" i="14"/>
  <c r="O204" i="14"/>
  <c r="Q204" i="14"/>
  <c r="V204" i="14"/>
  <c r="V200" i="14" s="1"/>
  <c r="G205" i="14"/>
  <c r="M205" i="14" s="1"/>
  <c r="I205" i="14"/>
  <c r="K205" i="14"/>
  <c r="O205" i="14"/>
  <c r="Q205" i="14"/>
  <c r="V205" i="14"/>
  <c r="G206" i="14"/>
  <c r="G200" i="14" s="1"/>
  <c r="I206" i="14"/>
  <c r="K206" i="14"/>
  <c r="O206" i="14"/>
  <c r="Q206" i="14"/>
  <c r="V206" i="14"/>
  <c r="G208" i="14"/>
  <c r="M208" i="14" s="1"/>
  <c r="I208" i="14"/>
  <c r="K208" i="14"/>
  <c r="O208" i="14"/>
  <c r="Q208" i="14"/>
  <c r="V208" i="14"/>
  <c r="G209" i="14"/>
  <c r="M209" i="14" s="1"/>
  <c r="I209" i="14"/>
  <c r="I200" i="14" s="1"/>
  <c r="K209" i="14"/>
  <c r="O209" i="14"/>
  <c r="Q209" i="14"/>
  <c r="V209" i="14"/>
  <c r="G210" i="14"/>
  <c r="I210" i="14"/>
  <c r="K210" i="14"/>
  <c r="K200" i="14" s="1"/>
  <c r="M210" i="14"/>
  <c r="O210" i="14"/>
  <c r="Q210" i="14"/>
  <c r="V210" i="14"/>
  <c r="G211" i="14"/>
  <c r="I211" i="14"/>
  <c r="K211" i="14"/>
  <c r="M211" i="14"/>
  <c r="O211" i="14"/>
  <c r="Q211" i="14"/>
  <c r="V211" i="14"/>
  <c r="G212" i="14"/>
  <c r="I212" i="14"/>
  <c r="K212" i="14"/>
  <c r="M212" i="14"/>
  <c r="O212" i="14"/>
  <c r="Q212" i="14"/>
  <c r="V212" i="14"/>
  <c r="G215" i="14"/>
  <c r="M215" i="14" s="1"/>
  <c r="I215" i="14"/>
  <c r="I214" i="14" s="1"/>
  <c r="K215" i="14"/>
  <c r="K214" i="14" s="1"/>
  <c r="O215" i="14"/>
  <c r="Q215" i="14"/>
  <c r="V215" i="14"/>
  <c r="V214" i="14" s="1"/>
  <c r="G218" i="14"/>
  <c r="G214" i="14" s="1"/>
  <c r="I218" i="14"/>
  <c r="K218" i="14"/>
  <c r="O218" i="14"/>
  <c r="Q218" i="14"/>
  <c r="V218" i="14"/>
  <c r="G219" i="14"/>
  <c r="M219" i="14" s="1"/>
  <c r="I219" i="14"/>
  <c r="K219" i="14"/>
  <c r="O219" i="14"/>
  <c r="Q219" i="14"/>
  <c r="V219" i="14"/>
  <c r="G224" i="14"/>
  <c r="M224" i="14" s="1"/>
  <c r="I224" i="14"/>
  <c r="K224" i="14"/>
  <c r="O224" i="14"/>
  <c r="Q224" i="14"/>
  <c r="V224" i="14"/>
  <c r="G225" i="14"/>
  <c r="I225" i="14"/>
  <c r="K225" i="14"/>
  <c r="M225" i="14"/>
  <c r="O225" i="14"/>
  <c r="Q225" i="14"/>
  <c r="V225" i="14"/>
  <c r="G226" i="14"/>
  <c r="I226" i="14"/>
  <c r="K226" i="14"/>
  <c r="M226" i="14"/>
  <c r="O226" i="14"/>
  <c r="Q226" i="14"/>
  <c r="V226" i="14"/>
  <c r="G227" i="14"/>
  <c r="I227" i="14"/>
  <c r="K227" i="14"/>
  <c r="M227" i="14"/>
  <c r="O227" i="14"/>
  <c r="O214" i="14" s="1"/>
  <c r="Q227" i="14"/>
  <c r="V227" i="14"/>
  <c r="G228" i="14"/>
  <c r="I228" i="14"/>
  <c r="K228" i="14"/>
  <c r="M228" i="14"/>
  <c r="O228" i="14"/>
  <c r="Q228" i="14"/>
  <c r="Q214" i="14" s="1"/>
  <c r="V228" i="14"/>
  <c r="G229" i="14"/>
  <c r="M229" i="14" s="1"/>
  <c r="I229" i="14"/>
  <c r="K229" i="14"/>
  <c r="O229" i="14"/>
  <c r="Q229" i="14"/>
  <c r="V229" i="14"/>
  <c r="G230" i="14"/>
  <c r="M230" i="14" s="1"/>
  <c r="I230" i="14"/>
  <c r="K230" i="14"/>
  <c r="O230" i="14"/>
  <c r="Q230" i="14"/>
  <c r="V230" i="14"/>
  <c r="G231" i="14"/>
  <c r="M231" i="14" s="1"/>
  <c r="I231" i="14"/>
  <c r="K231" i="14"/>
  <c r="O231" i="14"/>
  <c r="Q231" i="14"/>
  <c r="V231" i="14"/>
  <c r="G232" i="14"/>
  <c r="M232" i="14" s="1"/>
  <c r="I232" i="14"/>
  <c r="K232" i="14"/>
  <c r="O232" i="14"/>
  <c r="Q232" i="14"/>
  <c r="V232" i="14"/>
  <c r="G233" i="14"/>
  <c r="I233" i="14"/>
  <c r="K233" i="14"/>
  <c r="M233" i="14"/>
  <c r="O233" i="14"/>
  <c r="Q233" i="14"/>
  <c r="V233" i="14"/>
  <c r="G235" i="14"/>
  <c r="I235" i="14"/>
  <c r="K235" i="14"/>
  <c r="M235" i="14"/>
  <c r="O235" i="14"/>
  <c r="Q235" i="14"/>
  <c r="V235" i="14"/>
  <c r="G241" i="14"/>
  <c r="I241" i="14"/>
  <c r="K241" i="14"/>
  <c r="M241" i="14"/>
  <c r="O241" i="14"/>
  <c r="Q241" i="14"/>
  <c r="V241" i="14"/>
  <c r="G242" i="14"/>
  <c r="I242" i="14"/>
  <c r="K242" i="14"/>
  <c r="M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6" i="14"/>
  <c r="M246" i="14" s="1"/>
  <c r="I246" i="14"/>
  <c r="K246" i="14"/>
  <c r="O246" i="14"/>
  <c r="Q246" i="14"/>
  <c r="V246" i="14"/>
  <c r="G247" i="14"/>
  <c r="I247" i="14"/>
  <c r="K247" i="14"/>
  <c r="M247" i="14"/>
  <c r="O247" i="14"/>
  <c r="Q247" i="14"/>
  <c r="V247" i="14"/>
  <c r="G248" i="14"/>
  <c r="I248" i="14"/>
  <c r="K248" i="14"/>
  <c r="M248" i="14"/>
  <c r="O248" i="14"/>
  <c r="Q248" i="14"/>
  <c r="V248" i="14"/>
  <c r="G249" i="14"/>
  <c r="I249" i="14"/>
  <c r="K249" i="14"/>
  <c r="M249" i="14"/>
  <c r="O249" i="14"/>
  <c r="Q249" i="14"/>
  <c r="V249" i="14"/>
  <c r="G250" i="14"/>
  <c r="I250" i="14"/>
  <c r="K250" i="14"/>
  <c r="M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AF290" i="14" s="1"/>
  <c r="I254" i="14"/>
  <c r="K254" i="14"/>
  <c r="O254" i="14"/>
  <c r="Q254" i="14"/>
  <c r="V254" i="14"/>
  <c r="G255" i="14"/>
  <c r="I255" i="14"/>
  <c r="K255" i="14"/>
  <c r="M255" i="14"/>
  <c r="O255" i="14"/>
  <c r="Q255" i="14"/>
  <c r="V255" i="14"/>
  <c r="G256" i="14"/>
  <c r="I256" i="14"/>
  <c r="K256" i="14"/>
  <c r="M256" i="14"/>
  <c r="O256" i="14"/>
  <c r="Q256" i="14"/>
  <c r="V256" i="14"/>
  <c r="G257" i="14"/>
  <c r="I257" i="14"/>
  <c r="K257" i="14"/>
  <c r="M257" i="14"/>
  <c r="O257" i="14"/>
  <c r="Q257" i="14"/>
  <c r="V257" i="14"/>
  <c r="G258" i="14"/>
  <c r="I258" i="14"/>
  <c r="K258" i="14"/>
  <c r="M258" i="14"/>
  <c r="O258" i="14"/>
  <c r="Q258" i="14"/>
  <c r="V258" i="14"/>
  <c r="G259" i="14"/>
  <c r="M259" i="14" s="1"/>
  <c r="I259" i="14"/>
  <c r="K259" i="14"/>
  <c r="O259" i="14"/>
  <c r="Q259" i="14"/>
  <c r="V259" i="14"/>
  <c r="G260" i="14"/>
  <c r="M260" i="14" s="1"/>
  <c r="I260" i="14"/>
  <c r="K260" i="14"/>
  <c r="O260" i="14"/>
  <c r="Q260" i="14"/>
  <c r="V260" i="14"/>
  <c r="G261" i="14"/>
  <c r="M261" i="14" s="1"/>
  <c r="I261" i="14"/>
  <c r="K261" i="14"/>
  <c r="O261" i="14"/>
  <c r="Q261" i="14"/>
  <c r="V261" i="14"/>
  <c r="G262" i="14"/>
  <c r="M262" i="14" s="1"/>
  <c r="I262" i="14"/>
  <c r="K262" i="14"/>
  <c r="O262" i="14"/>
  <c r="Q262" i="14"/>
  <c r="V262" i="14"/>
  <c r="G263" i="14"/>
  <c r="I263" i="14"/>
  <c r="K263" i="14"/>
  <c r="M263" i="14"/>
  <c r="O263" i="14"/>
  <c r="Q263" i="14"/>
  <c r="V263" i="14"/>
  <c r="G264" i="14"/>
  <c r="I264" i="14"/>
  <c r="K264" i="14"/>
  <c r="M264" i="14"/>
  <c r="O264" i="14"/>
  <c r="Q264" i="14"/>
  <c r="V264" i="14"/>
  <c r="G267" i="14"/>
  <c r="I267" i="14"/>
  <c r="I266" i="14" s="1"/>
  <c r="K267" i="14"/>
  <c r="M267" i="14"/>
  <c r="O267" i="14"/>
  <c r="O266" i="14" s="1"/>
  <c r="Q267" i="14"/>
  <c r="Q266" i="14" s="1"/>
  <c r="V267" i="14"/>
  <c r="V266" i="14" s="1"/>
  <c r="G269" i="14"/>
  <c r="M269" i="14" s="1"/>
  <c r="I269" i="14"/>
  <c r="K269" i="14"/>
  <c r="K266" i="14" s="1"/>
  <c r="O269" i="14"/>
  <c r="Q269" i="14"/>
  <c r="V269" i="14"/>
  <c r="G271" i="14"/>
  <c r="G266" i="14" s="1"/>
  <c r="I271" i="14"/>
  <c r="K271" i="14"/>
  <c r="O271" i="14"/>
  <c r="Q271" i="14"/>
  <c r="V271" i="14"/>
  <c r="G273" i="14"/>
  <c r="M273" i="14" s="1"/>
  <c r="I273" i="14"/>
  <c r="K273" i="14"/>
  <c r="O273" i="14"/>
  <c r="Q273" i="14"/>
  <c r="V273" i="14"/>
  <c r="G274" i="14"/>
  <c r="M274" i="14" s="1"/>
  <c r="I274" i="14"/>
  <c r="K274" i="14"/>
  <c r="O274" i="14"/>
  <c r="Q274" i="14"/>
  <c r="V274" i="14"/>
  <c r="G275" i="14"/>
  <c r="I275" i="14"/>
  <c r="K275" i="14"/>
  <c r="M275" i="14"/>
  <c r="O275" i="14"/>
  <c r="Q275" i="14"/>
  <c r="V275" i="14"/>
  <c r="K277" i="14"/>
  <c r="G278" i="14"/>
  <c r="G277" i="14" s="1"/>
  <c r="I278" i="14"/>
  <c r="K278" i="14"/>
  <c r="M278" i="14"/>
  <c r="M277" i="14" s="1"/>
  <c r="O278" i="14"/>
  <c r="O277" i="14" s="1"/>
  <c r="Q278" i="14"/>
  <c r="Q277" i="14" s="1"/>
  <c r="V278" i="14"/>
  <c r="G279" i="14"/>
  <c r="I279" i="14"/>
  <c r="I277" i="14" s="1"/>
  <c r="K279" i="14"/>
  <c r="M279" i="14"/>
  <c r="O279" i="14"/>
  <c r="Q279" i="14"/>
  <c r="V279" i="14"/>
  <c r="V277" i="14" s="1"/>
  <c r="G280" i="14"/>
  <c r="I280" i="14"/>
  <c r="K280" i="14"/>
  <c r="M280" i="14"/>
  <c r="O280" i="14"/>
  <c r="Q280" i="14"/>
  <c r="V280" i="14"/>
  <c r="K282" i="14"/>
  <c r="Q282" i="14"/>
  <c r="V282" i="14"/>
  <c r="G283" i="14"/>
  <c r="G282" i="14" s="1"/>
  <c r="I283" i="14"/>
  <c r="I282" i="14" s="1"/>
  <c r="K283" i="14"/>
  <c r="O283" i="14"/>
  <c r="O282" i="14" s="1"/>
  <c r="Q283" i="14"/>
  <c r="V283" i="14"/>
  <c r="G285" i="14"/>
  <c r="O285" i="14"/>
  <c r="Q285" i="14"/>
  <c r="G286" i="14"/>
  <c r="I286" i="14"/>
  <c r="I285" i="14" s="1"/>
  <c r="K286" i="14"/>
  <c r="K285" i="14" s="1"/>
  <c r="M286" i="14"/>
  <c r="M285" i="14" s="1"/>
  <c r="O286" i="14"/>
  <c r="Q286" i="14"/>
  <c r="V286" i="14"/>
  <c r="V285" i="14" s="1"/>
  <c r="AE290" i="14"/>
  <c r="G2432" i="13"/>
  <c r="BA2195" i="13"/>
  <c r="BA1962" i="13"/>
  <c r="BA1841" i="13"/>
  <c r="BA1839" i="13"/>
  <c r="BA1750" i="13"/>
  <c r="BA1743" i="13"/>
  <c r="BA1741" i="13"/>
  <c r="BA1557" i="13"/>
  <c r="BA1395" i="13"/>
  <c r="BA1385" i="13"/>
  <c r="BA1009" i="13"/>
  <c r="BA930" i="13"/>
  <c r="BA925" i="13"/>
  <c r="BA918" i="13"/>
  <c r="BA912" i="13"/>
  <c r="BA903" i="13"/>
  <c r="BA807" i="13"/>
  <c r="BA750" i="13"/>
  <c r="BA746" i="13"/>
  <c r="BA742" i="13"/>
  <c r="BA736" i="13"/>
  <c r="BA731" i="13"/>
  <c r="BA715" i="13"/>
  <c r="BA666" i="13"/>
  <c r="BA661" i="13"/>
  <c r="BA613" i="13"/>
  <c r="BA610" i="13"/>
  <c r="BA588" i="13"/>
  <c r="BA509" i="13"/>
  <c r="BA504" i="13"/>
  <c r="BA495" i="13"/>
  <c r="BA475" i="13"/>
  <c r="BA351" i="13"/>
  <c r="BA326" i="13"/>
  <c r="BA319" i="13"/>
  <c r="BA313" i="13"/>
  <c r="BA301" i="13"/>
  <c r="BA294" i="13"/>
  <c r="BA269" i="13"/>
  <c r="BA257" i="13"/>
  <c r="BA253" i="13"/>
  <c r="BA249" i="13"/>
  <c r="BA244" i="13"/>
  <c r="BA239" i="13"/>
  <c r="BA235" i="13"/>
  <c r="BA231" i="13"/>
  <c r="BA202" i="13"/>
  <c r="BA199" i="13"/>
  <c r="BA194" i="13"/>
  <c r="BA143" i="13"/>
  <c r="BA44" i="13"/>
  <c r="BA41" i="13"/>
  <c r="BA35" i="13"/>
  <c r="BA32" i="13"/>
  <c r="BA21" i="13"/>
  <c r="BA10" i="13"/>
  <c r="G9" i="13"/>
  <c r="I9" i="13"/>
  <c r="K9" i="13"/>
  <c r="K8" i="13" s="1"/>
  <c r="M9" i="13"/>
  <c r="O9" i="13"/>
  <c r="O8" i="13" s="1"/>
  <c r="Q9" i="13"/>
  <c r="V9" i="13"/>
  <c r="V8" i="13" s="1"/>
  <c r="G12" i="13"/>
  <c r="I12" i="13"/>
  <c r="K12" i="13"/>
  <c r="M12" i="13"/>
  <c r="O12" i="13"/>
  <c r="Q12" i="13"/>
  <c r="V12" i="13"/>
  <c r="G14" i="13"/>
  <c r="G8" i="13" s="1"/>
  <c r="I14" i="13"/>
  <c r="K14" i="13"/>
  <c r="O14" i="13"/>
  <c r="Q14" i="13"/>
  <c r="V14" i="13"/>
  <c r="G16" i="13"/>
  <c r="M16" i="13" s="1"/>
  <c r="I16" i="13"/>
  <c r="I8" i="13" s="1"/>
  <c r="K16" i="13"/>
  <c r="O16" i="13"/>
  <c r="Q16" i="13"/>
  <c r="Q8" i="13" s="1"/>
  <c r="V16" i="13"/>
  <c r="G19" i="13"/>
  <c r="I19" i="13"/>
  <c r="K19" i="13"/>
  <c r="M19" i="13"/>
  <c r="O19" i="13"/>
  <c r="Q19" i="13"/>
  <c r="V19" i="13"/>
  <c r="G20" i="13"/>
  <c r="I20" i="13"/>
  <c r="K20" i="13"/>
  <c r="M20" i="13"/>
  <c r="O20" i="13"/>
  <c r="Q20" i="13"/>
  <c r="V20" i="13"/>
  <c r="G23" i="13"/>
  <c r="M23" i="13" s="1"/>
  <c r="I23" i="13"/>
  <c r="K23" i="13"/>
  <c r="O23" i="13"/>
  <c r="Q23" i="13"/>
  <c r="V23" i="13"/>
  <c r="G25" i="13"/>
  <c r="I25" i="13"/>
  <c r="K25" i="13"/>
  <c r="K24" i="13" s="1"/>
  <c r="M25" i="13"/>
  <c r="O25" i="13"/>
  <c r="Q25" i="13"/>
  <c r="V25" i="13"/>
  <c r="V24" i="13" s="1"/>
  <c r="G28" i="13"/>
  <c r="I28" i="13"/>
  <c r="K28" i="13"/>
  <c r="M28" i="13"/>
  <c r="O28" i="13"/>
  <c r="O24" i="13" s="1"/>
  <c r="Q28" i="13"/>
  <c r="V28" i="13"/>
  <c r="G31" i="13"/>
  <c r="G24" i="13" s="1"/>
  <c r="I31" i="13"/>
  <c r="K31" i="13"/>
  <c r="O31" i="13"/>
  <c r="Q31" i="13"/>
  <c r="V31" i="13"/>
  <c r="G34" i="13"/>
  <c r="M34" i="13" s="1"/>
  <c r="I34" i="13"/>
  <c r="I24" i="13" s="1"/>
  <c r="K34" i="13"/>
  <c r="O34" i="13"/>
  <c r="Q34" i="13"/>
  <c r="Q24" i="13" s="1"/>
  <c r="V34" i="13"/>
  <c r="G37" i="13"/>
  <c r="I37" i="13"/>
  <c r="K37" i="13"/>
  <c r="M37" i="13"/>
  <c r="O37" i="13"/>
  <c r="Q37" i="13"/>
  <c r="V37" i="13"/>
  <c r="G40" i="13"/>
  <c r="I40" i="13"/>
  <c r="K40" i="13"/>
  <c r="M40" i="13"/>
  <c r="O40" i="13"/>
  <c r="Q40" i="13"/>
  <c r="V40" i="13"/>
  <c r="G43" i="13"/>
  <c r="M43" i="13" s="1"/>
  <c r="I43" i="13"/>
  <c r="K43" i="13"/>
  <c r="O43" i="13"/>
  <c r="Q43" i="13"/>
  <c r="V43" i="13"/>
  <c r="G47" i="13"/>
  <c r="I47" i="13"/>
  <c r="I46" i="13" s="1"/>
  <c r="K47" i="13"/>
  <c r="K46" i="13" s="1"/>
  <c r="M47" i="13"/>
  <c r="O47" i="13"/>
  <c r="Q47" i="13"/>
  <c r="V47" i="13"/>
  <c r="V46" i="13" s="1"/>
  <c r="G62" i="13"/>
  <c r="I62" i="13"/>
  <c r="K62" i="13"/>
  <c r="M62" i="13"/>
  <c r="O62" i="13"/>
  <c r="O46" i="13" s="1"/>
  <c r="Q62" i="13"/>
  <c r="V62" i="13"/>
  <c r="G67" i="13"/>
  <c r="I67" i="13"/>
  <c r="K67" i="13"/>
  <c r="M67" i="13"/>
  <c r="O67" i="13"/>
  <c r="Q67" i="13"/>
  <c r="V67" i="13"/>
  <c r="G71" i="13"/>
  <c r="M71" i="13" s="1"/>
  <c r="I71" i="13"/>
  <c r="K71" i="13"/>
  <c r="O71" i="13"/>
  <c r="Q71" i="13"/>
  <c r="Q46" i="13" s="1"/>
  <c r="V71" i="13"/>
  <c r="G74" i="13"/>
  <c r="I74" i="13"/>
  <c r="K74" i="13"/>
  <c r="M74" i="13"/>
  <c r="O74" i="13"/>
  <c r="Q74" i="13"/>
  <c r="V74" i="13"/>
  <c r="G77" i="13"/>
  <c r="I77" i="13"/>
  <c r="K77" i="13"/>
  <c r="M77" i="13"/>
  <c r="O77" i="13"/>
  <c r="Q77" i="13"/>
  <c r="V77" i="13"/>
  <c r="G82" i="13"/>
  <c r="M82" i="13" s="1"/>
  <c r="I82" i="13"/>
  <c r="K82" i="13"/>
  <c r="O82" i="13"/>
  <c r="Q82" i="13"/>
  <c r="V82" i="13"/>
  <c r="G92" i="13"/>
  <c r="G46" i="13" s="1"/>
  <c r="I92" i="13"/>
  <c r="K92" i="13"/>
  <c r="O92" i="13"/>
  <c r="Q92" i="13"/>
  <c r="V92" i="13"/>
  <c r="G106" i="13"/>
  <c r="I106" i="13"/>
  <c r="K106" i="13"/>
  <c r="M106" i="13"/>
  <c r="O106" i="13"/>
  <c r="Q106" i="13"/>
  <c r="V106" i="13"/>
  <c r="G125" i="13"/>
  <c r="I125" i="13"/>
  <c r="K125" i="13"/>
  <c r="M125" i="13"/>
  <c r="O125" i="13"/>
  <c r="Q125" i="13"/>
  <c r="V125" i="13"/>
  <c r="G142" i="13"/>
  <c r="I142" i="13"/>
  <c r="K142" i="13"/>
  <c r="M142" i="13"/>
  <c r="O142" i="13"/>
  <c r="Q142" i="13"/>
  <c r="V142" i="13"/>
  <c r="G159" i="13"/>
  <c r="M159" i="13" s="1"/>
  <c r="I159" i="13"/>
  <c r="K159" i="13"/>
  <c r="O159" i="13"/>
  <c r="Q159" i="13"/>
  <c r="V159" i="13"/>
  <c r="G162" i="13"/>
  <c r="I162" i="13"/>
  <c r="K162" i="13"/>
  <c r="M162" i="13"/>
  <c r="O162" i="13"/>
  <c r="Q162" i="13"/>
  <c r="V162" i="13"/>
  <c r="G179" i="13"/>
  <c r="G178" i="13" s="1"/>
  <c r="I179" i="13"/>
  <c r="I178" i="13" s="1"/>
  <c r="K179" i="13"/>
  <c r="O179" i="13"/>
  <c r="O178" i="13" s="1"/>
  <c r="Q179" i="13"/>
  <c r="Q178" i="13" s="1"/>
  <c r="V179" i="13"/>
  <c r="G184" i="13"/>
  <c r="M184" i="13" s="1"/>
  <c r="I184" i="13"/>
  <c r="K184" i="13"/>
  <c r="K178" i="13" s="1"/>
  <c r="O184" i="13"/>
  <c r="Q184" i="13"/>
  <c r="V184" i="13"/>
  <c r="G187" i="13"/>
  <c r="I187" i="13"/>
  <c r="K187" i="13"/>
  <c r="M187" i="13"/>
  <c r="O187" i="13"/>
  <c r="Q187" i="13"/>
  <c r="V187" i="13"/>
  <c r="G190" i="13"/>
  <c r="I190" i="13"/>
  <c r="K190" i="13"/>
  <c r="M190" i="13"/>
  <c r="O190" i="13"/>
  <c r="Q190" i="13"/>
  <c r="V190" i="13"/>
  <c r="G193" i="13"/>
  <c r="I193" i="13"/>
  <c r="K193" i="13"/>
  <c r="M193" i="13"/>
  <c r="O193" i="13"/>
  <c r="Q193" i="13"/>
  <c r="V193" i="13"/>
  <c r="G198" i="13"/>
  <c r="M198" i="13" s="1"/>
  <c r="I198" i="13"/>
  <c r="K198" i="13"/>
  <c r="O198" i="13"/>
  <c r="Q198" i="13"/>
  <c r="V198" i="13"/>
  <c r="G201" i="13"/>
  <c r="I201" i="13"/>
  <c r="K201" i="13"/>
  <c r="M201" i="13"/>
  <c r="O201" i="13"/>
  <c r="Q201" i="13"/>
  <c r="V201" i="13"/>
  <c r="G203" i="13"/>
  <c r="I203" i="13"/>
  <c r="K203" i="13"/>
  <c r="M203" i="13"/>
  <c r="O203" i="13"/>
  <c r="Q203" i="13"/>
  <c r="V203" i="13"/>
  <c r="V178" i="13" s="1"/>
  <c r="G208" i="13"/>
  <c r="M208" i="13" s="1"/>
  <c r="I208" i="13"/>
  <c r="K208" i="13"/>
  <c r="O208" i="13"/>
  <c r="Q208" i="13"/>
  <c r="V208" i="13"/>
  <c r="G212" i="13"/>
  <c r="M212" i="13" s="1"/>
  <c r="I212" i="13"/>
  <c r="K212" i="13"/>
  <c r="O212" i="13"/>
  <c r="Q212" i="13"/>
  <c r="V212" i="13"/>
  <c r="G217" i="13"/>
  <c r="I217" i="13"/>
  <c r="K217" i="13"/>
  <c r="M217" i="13"/>
  <c r="O217" i="13"/>
  <c r="Q217" i="13"/>
  <c r="V217" i="13"/>
  <c r="G222" i="13"/>
  <c r="I222" i="13"/>
  <c r="K222" i="13"/>
  <c r="M222" i="13"/>
  <c r="O222" i="13"/>
  <c r="Q222" i="13"/>
  <c r="V222" i="13"/>
  <c r="G227" i="13"/>
  <c r="I227" i="13"/>
  <c r="K227" i="13"/>
  <c r="M227" i="13"/>
  <c r="O227" i="13"/>
  <c r="Q227" i="13"/>
  <c r="V227" i="13"/>
  <c r="G229" i="13"/>
  <c r="I229" i="13"/>
  <c r="O229" i="13"/>
  <c r="G230" i="13"/>
  <c r="I230" i="13"/>
  <c r="K230" i="13"/>
  <c r="K229" i="13" s="1"/>
  <c r="M230" i="13"/>
  <c r="M229" i="13" s="1"/>
  <c r="O230" i="13"/>
  <c r="Q230" i="13"/>
  <c r="Q229" i="13" s="1"/>
  <c r="V230" i="13"/>
  <c r="V229" i="13" s="1"/>
  <c r="G234" i="13"/>
  <c r="M234" i="13" s="1"/>
  <c r="I234" i="13"/>
  <c r="I233" i="13" s="1"/>
  <c r="K234" i="13"/>
  <c r="O234" i="13"/>
  <c r="O233" i="13" s="1"/>
  <c r="Q234" i="13"/>
  <c r="Q233" i="13" s="1"/>
  <c r="V234" i="13"/>
  <c r="G238" i="13"/>
  <c r="G233" i="13" s="1"/>
  <c r="I238" i="13"/>
  <c r="K238" i="13"/>
  <c r="K233" i="13" s="1"/>
  <c r="O238" i="13"/>
  <c r="Q238" i="13"/>
  <c r="V238" i="13"/>
  <c r="G243" i="13"/>
  <c r="I243" i="13"/>
  <c r="K243" i="13"/>
  <c r="M243" i="13"/>
  <c r="O243" i="13"/>
  <c r="Q243" i="13"/>
  <c r="V243" i="13"/>
  <c r="G248" i="13"/>
  <c r="I248" i="13"/>
  <c r="K248" i="13"/>
  <c r="M248" i="13"/>
  <c r="O248" i="13"/>
  <c r="Q248" i="13"/>
  <c r="V248" i="13"/>
  <c r="G252" i="13"/>
  <c r="I252" i="13"/>
  <c r="K252" i="13"/>
  <c r="M252" i="13"/>
  <c r="O252" i="13"/>
  <c r="Q252" i="13"/>
  <c r="V252" i="13"/>
  <c r="G256" i="13"/>
  <c r="M256" i="13" s="1"/>
  <c r="I256" i="13"/>
  <c r="K256" i="13"/>
  <c r="O256" i="13"/>
  <c r="Q256" i="13"/>
  <c r="V256" i="13"/>
  <c r="G268" i="13"/>
  <c r="I268" i="13"/>
  <c r="K268" i="13"/>
  <c r="M268" i="13"/>
  <c r="O268" i="13"/>
  <c r="Q268" i="13"/>
  <c r="V268" i="13"/>
  <c r="G272" i="13"/>
  <c r="M272" i="13" s="1"/>
  <c r="I272" i="13"/>
  <c r="K272" i="13"/>
  <c r="O272" i="13"/>
  <c r="Q272" i="13"/>
  <c r="V272" i="13"/>
  <c r="V233" i="13" s="1"/>
  <c r="G273" i="13"/>
  <c r="M273" i="13" s="1"/>
  <c r="I273" i="13"/>
  <c r="K273" i="13"/>
  <c r="O273" i="13"/>
  <c r="Q273" i="13"/>
  <c r="V273" i="13"/>
  <c r="G274" i="13"/>
  <c r="M274" i="13" s="1"/>
  <c r="I274" i="13"/>
  <c r="K274" i="13"/>
  <c r="O274" i="13"/>
  <c r="Q274" i="13"/>
  <c r="V274" i="13"/>
  <c r="G275" i="13"/>
  <c r="I275" i="13"/>
  <c r="K275" i="13"/>
  <c r="M275" i="13"/>
  <c r="O275" i="13"/>
  <c r="Q275" i="13"/>
  <c r="V275" i="13"/>
  <c r="G278" i="13"/>
  <c r="I278" i="13"/>
  <c r="K278" i="13"/>
  <c r="M278" i="13"/>
  <c r="O278" i="13"/>
  <c r="Q278" i="13"/>
  <c r="V278" i="13"/>
  <c r="G282" i="13"/>
  <c r="I282" i="13"/>
  <c r="K282" i="13"/>
  <c r="M282" i="13"/>
  <c r="O282" i="13"/>
  <c r="Q282" i="13"/>
  <c r="V282" i="13"/>
  <c r="G287" i="13"/>
  <c r="M287" i="13" s="1"/>
  <c r="I287" i="13"/>
  <c r="K287" i="13"/>
  <c r="O287" i="13"/>
  <c r="Q287" i="13"/>
  <c r="V287" i="13"/>
  <c r="G290" i="13"/>
  <c r="I290" i="13"/>
  <c r="K290" i="13"/>
  <c r="M290" i="13"/>
  <c r="O290" i="13"/>
  <c r="Q290" i="13"/>
  <c r="V290" i="13"/>
  <c r="G297" i="13"/>
  <c r="M297" i="13" s="1"/>
  <c r="I297" i="13"/>
  <c r="K297" i="13"/>
  <c r="O297" i="13"/>
  <c r="Q297" i="13"/>
  <c r="V297" i="13"/>
  <c r="G306" i="13"/>
  <c r="M306" i="13" s="1"/>
  <c r="I306" i="13"/>
  <c r="K306" i="13"/>
  <c r="O306" i="13"/>
  <c r="Q306" i="13"/>
  <c r="V306" i="13"/>
  <c r="G309" i="13"/>
  <c r="M309" i="13" s="1"/>
  <c r="I309" i="13"/>
  <c r="K309" i="13"/>
  <c r="O309" i="13"/>
  <c r="Q309" i="13"/>
  <c r="V309" i="13"/>
  <c r="G315" i="13"/>
  <c r="I315" i="13"/>
  <c r="K315" i="13"/>
  <c r="M315" i="13"/>
  <c r="O315" i="13"/>
  <c r="Q315" i="13"/>
  <c r="V315" i="13"/>
  <c r="G322" i="13"/>
  <c r="I322" i="13"/>
  <c r="K322" i="13"/>
  <c r="M322" i="13"/>
  <c r="O322" i="13"/>
  <c r="Q322" i="13"/>
  <c r="V322" i="13"/>
  <c r="G329" i="13"/>
  <c r="I329" i="13"/>
  <c r="K329" i="13"/>
  <c r="M329" i="13"/>
  <c r="O329" i="13"/>
  <c r="Q329" i="13"/>
  <c r="V329" i="13"/>
  <c r="G334" i="13"/>
  <c r="M334" i="13" s="1"/>
  <c r="I334" i="13"/>
  <c r="K334" i="13"/>
  <c r="O334" i="13"/>
  <c r="Q334" i="13"/>
  <c r="V334" i="13"/>
  <c r="G337" i="13"/>
  <c r="I337" i="13"/>
  <c r="K337" i="13"/>
  <c r="M337" i="13"/>
  <c r="O337" i="13"/>
  <c r="Q337" i="13"/>
  <c r="V337" i="13"/>
  <c r="G346" i="13"/>
  <c r="M346" i="13" s="1"/>
  <c r="I346" i="13"/>
  <c r="K346" i="13"/>
  <c r="O346" i="13"/>
  <c r="Q346" i="13"/>
  <c r="V346" i="13"/>
  <c r="G347" i="13"/>
  <c r="M347" i="13" s="1"/>
  <c r="I347" i="13"/>
  <c r="K347" i="13"/>
  <c r="O347" i="13"/>
  <c r="Q347" i="13"/>
  <c r="V347" i="13"/>
  <c r="G354" i="13"/>
  <c r="M354" i="13" s="1"/>
  <c r="I354" i="13"/>
  <c r="K354" i="13"/>
  <c r="O354" i="13"/>
  <c r="Q354" i="13"/>
  <c r="V354" i="13"/>
  <c r="G356" i="13"/>
  <c r="I356" i="13"/>
  <c r="K356" i="13"/>
  <c r="M356" i="13"/>
  <c r="O356" i="13"/>
  <c r="Q356" i="13"/>
  <c r="V356" i="13"/>
  <c r="K359" i="13"/>
  <c r="G360" i="13"/>
  <c r="G359" i="13" s="1"/>
  <c r="I360" i="13"/>
  <c r="I359" i="13" s="1"/>
  <c r="K360" i="13"/>
  <c r="M360" i="13"/>
  <c r="M359" i="13" s="1"/>
  <c r="O360" i="13"/>
  <c r="Q360" i="13"/>
  <c r="Q359" i="13" s="1"/>
  <c r="V360" i="13"/>
  <c r="G363" i="13"/>
  <c r="M363" i="13" s="1"/>
  <c r="I363" i="13"/>
  <c r="K363" i="13"/>
  <c r="O363" i="13"/>
  <c r="O359" i="13" s="1"/>
  <c r="Q363" i="13"/>
  <c r="V363" i="13"/>
  <c r="V359" i="13" s="1"/>
  <c r="G375" i="13"/>
  <c r="I375" i="13"/>
  <c r="K375" i="13"/>
  <c r="M375" i="13"/>
  <c r="O375" i="13"/>
  <c r="Q375" i="13"/>
  <c r="V375" i="13"/>
  <c r="G385" i="13"/>
  <c r="M385" i="13" s="1"/>
  <c r="I385" i="13"/>
  <c r="K385" i="13"/>
  <c r="O385" i="13"/>
  <c r="Q385" i="13"/>
  <c r="V385" i="13"/>
  <c r="G396" i="13"/>
  <c r="G395" i="13" s="1"/>
  <c r="I396" i="13"/>
  <c r="I395" i="13" s="1"/>
  <c r="K396" i="13"/>
  <c r="K395" i="13" s="1"/>
  <c r="O396" i="13"/>
  <c r="Q396" i="13"/>
  <c r="Q395" i="13" s="1"/>
  <c r="V396" i="13"/>
  <c r="V395" i="13" s="1"/>
  <c r="G404" i="13"/>
  <c r="I404" i="13"/>
  <c r="K404" i="13"/>
  <c r="M404" i="13"/>
  <c r="O404" i="13"/>
  <c r="Q404" i="13"/>
  <c r="V404" i="13"/>
  <c r="G409" i="13"/>
  <c r="I409" i="13"/>
  <c r="K409" i="13"/>
  <c r="M409" i="13"/>
  <c r="O409" i="13"/>
  <c r="O395" i="13" s="1"/>
  <c r="Q409" i="13"/>
  <c r="V409" i="13"/>
  <c r="G414" i="13"/>
  <c r="I414" i="13"/>
  <c r="K414" i="13"/>
  <c r="M414" i="13"/>
  <c r="O414" i="13"/>
  <c r="Q414" i="13"/>
  <c r="V414" i="13"/>
  <c r="G418" i="13"/>
  <c r="M418" i="13" s="1"/>
  <c r="I418" i="13"/>
  <c r="K418" i="13"/>
  <c r="O418" i="13"/>
  <c r="Q418" i="13"/>
  <c r="V418" i="13"/>
  <c r="G429" i="13"/>
  <c r="I429" i="13"/>
  <c r="K429" i="13"/>
  <c r="M429" i="13"/>
  <c r="O429" i="13"/>
  <c r="Q429" i="13"/>
  <c r="V429" i="13"/>
  <c r="G432" i="13"/>
  <c r="M432" i="13" s="1"/>
  <c r="I432" i="13"/>
  <c r="K432" i="13"/>
  <c r="O432" i="13"/>
  <c r="Q432" i="13"/>
  <c r="V432" i="13"/>
  <c r="G435" i="13"/>
  <c r="M435" i="13" s="1"/>
  <c r="I435" i="13"/>
  <c r="K435" i="13"/>
  <c r="O435" i="13"/>
  <c r="Q435" i="13"/>
  <c r="V435" i="13"/>
  <c r="G438" i="13"/>
  <c r="M438" i="13" s="1"/>
  <c r="I438" i="13"/>
  <c r="K438" i="13"/>
  <c r="O438" i="13"/>
  <c r="Q438" i="13"/>
  <c r="V438" i="13"/>
  <c r="G442" i="13"/>
  <c r="I442" i="13"/>
  <c r="K442" i="13"/>
  <c r="M442" i="13"/>
  <c r="O442" i="13"/>
  <c r="Q442" i="13"/>
  <c r="V442" i="13"/>
  <c r="G446" i="13"/>
  <c r="I446" i="13"/>
  <c r="K446" i="13"/>
  <c r="M446" i="13"/>
  <c r="O446" i="13"/>
  <c r="Q446" i="13"/>
  <c r="V446" i="13"/>
  <c r="G450" i="13"/>
  <c r="I450" i="13"/>
  <c r="K450" i="13"/>
  <c r="M450" i="13"/>
  <c r="O450" i="13"/>
  <c r="Q450" i="13"/>
  <c r="V450" i="13"/>
  <c r="G461" i="13"/>
  <c r="M461" i="13" s="1"/>
  <c r="I461" i="13"/>
  <c r="K461" i="13"/>
  <c r="O461" i="13"/>
  <c r="Q461" i="13"/>
  <c r="V461" i="13"/>
  <c r="G465" i="13"/>
  <c r="G464" i="13" s="1"/>
  <c r="I465" i="13"/>
  <c r="K465" i="13"/>
  <c r="O465" i="13"/>
  <c r="O464" i="13" s="1"/>
  <c r="Q465" i="13"/>
  <c r="V465" i="13"/>
  <c r="V464" i="13" s="1"/>
  <c r="G471" i="13"/>
  <c r="M471" i="13" s="1"/>
  <c r="I471" i="13"/>
  <c r="I464" i="13" s="1"/>
  <c r="K471" i="13"/>
  <c r="O471" i="13"/>
  <c r="Q471" i="13"/>
  <c r="V471" i="13"/>
  <c r="G473" i="13"/>
  <c r="M473" i="13" s="1"/>
  <c r="I473" i="13"/>
  <c r="K473" i="13"/>
  <c r="K464" i="13" s="1"/>
  <c r="O473" i="13"/>
  <c r="Q473" i="13"/>
  <c r="V473" i="13"/>
  <c r="G474" i="13"/>
  <c r="I474" i="13"/>
  <c r="K474" i="13"/>
  <c r="M474" i="13"/>
  <c r="O474" i="13"/>
  <c r="Q474" i="13"/>
  <c r="V474" i="13"/>
  <c r="G477" i="13"/>
  <c r="I477" i="13"/>
  <c r="K477" i="13"/>
  <c r="M477" i="13"/>
  <c r="O477" i="13"/>
  <c r="Q477" i="13"/>
  <c r="V477" i="13"/>
  <c r="G479" i="13"/>
  <c r="I479" i="13"/>
  <c r="K479" i="13"/>
  <c r="M479" i="13"/>
  <c r="O479" i="13"/>
  <c r="Q479" i="13"/>
  <c r="V479" i="13"/>
  <c r="G481" i="13"/>
  <c r="M481" i="13" s="1"/>
  <c r="I481" i="13"/>
  <c r="K481" i="13"/>
  <c r="O481" i="13"/>
  <c r="Q481" i="13"/>
  <c r="V481" i="13"/>
  <c r="G484" i="13"/>
  <c r="I484" i="13"/>
  <c r="K484" i="13"/>
  <c r="M484" i="13"/>
  <c r="O484" i="13"/>
  <c r="Q484" i="13"/>
  <c r="Q464" i="13" s="1"/>
  <c r="V484" i="13"/>
  <c r="G487" i="13"/>
  <c r="M487" i="13" s="1"/>
  <c r="I487" i="13"/>
  <c r="K487" i="13"/>
  <c r="O487" i="13"/>
  <c r="Q487" i="13"/>
  <c r="V487" i="13"/>
  <c r="G489" i="13"/>
  <c r="M489" i="13" s="1"/>
  <c r="I489" i="13"/>
  <c r="K489" i="13"/>
  <c r="O489" i="13"/>
  <c r="Q489" i="13"/>
  <c r="V489" i="13"/>
  <c r="G491" i="13"/>
  <c r="M491" i="13" s="1"/>
  <c r="I491" i="13"/>
  <c r="K491" i="13"/>
  <c r="O491" i="13"/>
  <c r="Q491" i="13"/>
  <c r="V491" i="13"/>
  <c r="G494" i="13"/>
  <c r="G493" i="13" s="1"/>
  <c r="I494" i="13"/>
  <c r="K494" i="13"/>
  <c r="K493" i="13" s="1"/>
  <c r="M494" i="13"/>
  <c r="O494" i="13"/>
  <c r="O493" i="13" s="1"/>
  <c r="Q494" i="13"/>
  <c r="V494" i="13"/>
  <c r="G499" i="13"/>
  <c r="I499" i="13"/>
  <c r="K499" i="13"/>
  <c r="M499" i="13"/>
  <c r="O499" i="13"/>
  <c r="Q499" i="13"/>
  <c r="Q493" i="13" s="1"/>
  <c r="V499" i="13"/>
  <c r="G503" i="13"/>
  <c r="M503" i="13" s="1"/>
  <c r="I503" i="13"/>
  <c r="K503" i="13"/>
  <c r="O503" i="13"/>
  <c r="Q503" i="13"/>
  <c r="V503" i="13"/>
  <c r="V493" i="13" s="1"/>
  <c r="G508" i="13"/>
  <c r="I508" i="13"/>
  <c r="K508" i="13"/>
  <c r="M508" i="13"/>
  <c r="O508" i="13"/>
  <c r="Q508" i="13"/>
  <c r="V508" i="13"/>
  <c r="G511" i="13"/>
  <c r="M511" i="13" s="1"/>
  <c r="I511" i="13"/>
  <c r="K511" i="13"/>
  <c r="O511" i="13"/>
  <c r="Q511" i="13"/>
  <c r="V511" i="13"/>
  <c r="G515" i="13"/>
  <c r="M515" i="13" s="1"/>
  <c r="I515" i="13"/>
  <c r="K515" i="13"/>
  <c r="O515" i="13"/>
  <c r="Q515" i="13"/>
  <c r="V515" i="13"/>
  <c r="G518" i="13"/>
  <c r="M518" i="13" s="1"/>
  <c r="I518" i="13"/>
  <c r="K518" i="13"/>
  <c r="O518" i="13"/>
  <c r="Q518" i="13"/>
  <c r="V518" i="13"/>
  <c r="G522" i="13"/>
  <c r="I522" i="13"/>
  <c r="I493" i="13" s="1"/>
  <c r="K522" i="13"/>
  <c r="M522" i="13"/>
  <c r="O522" i="13"/>
  <c r="Q522" i="13"/>
  <c r="V522" i="13"/>
  <c r="G526" i="13"/>
  <c r="I526" i="13"/>
  <c r="K526" i="13"/>
  <c r="M526" i="13"/>
  <c r="O526" i="13"/>
  <c r="Q526" i="13"/>
  <c r="V526" i="13"/>
  <c r="G535" i="13"/>
  <c r="I535" i="13"/>
  <c r="K535" i="13"/>
  <c r="M535" i="13"/>
  <c r="O535" i="13"/>
  <c r="Q535" i="13"/>
  <c r="V535" i="13"/>
  <c r="G542" i="13"/>
  <c r="M542" i="13" s="1"/>
  <c r="I542" i="13"/>
  <c r="K542" i="13"/>
  <c r="O542" i="13"/>
  <c r="Q542" i="13"/>
  <c r="V542" i="13"/>
  <c r="G558" i="13"/>
  <c r="I558" i="13"/>
  <c r="K558" i="13"/>
  <c r="M558" i="13"/>
  <c r="O558" i="13"/>
  <c r="Q558" i="13"/>
  <c r="V558" i="13"/>
  <c r="G565" i="13"/>
  <c r="M565" i="13" s="1"/>
  <c r="I565" i="13"/>
  <c r="K565" i="13"/>
  <c r="O565" i="13"/>
  <c r="Q565" i="13"/>
  <c r="V565" i="13"/>
  <c r="G568" i="13"/>
  <c r="M568" i="13" s="1"/>
  <c r="I568" i="13"/>
  <c r="K568" i="13"/>
  <c r="O568" i="13"/>
  <c r="Q568" i="13"/>
  <c r="V568" i="13"/>
  <c r="G570" i="13"/>
  <c r="M570" i="13" s="1"/>
  <c r="I570" i="13"/>
  <c r="K570" i="13"/>
  <c r="O570" i="13"/>
  <c r="Q570" i="13"/>
  <c r="V570" i="13"/>
  <c r="G580" i="13"/>
  <c r="G579" i="13" s="1"/>
  <c r="I580" i="13"/>
  <c r="K580" i="13"/>
  <c r="K579" i="13" s="1"/>
  <c r="M580" i="13"/>
  <c r="O580" i="13"/>
  <c r="O579" i="13" s="1"/>
  <c r="Q580" i="13"/>
  <c r="V580" i="13"/>
  <c r="G585" i="13"/>
  <c r="I585" i="13"/>
  <c r="K585" i="13"/>
  <c r="M585" i="13"/>
  <c r="O585" i="13"/>
  <c r="Q585" i="13"/>
  <c r="Q579" i="13" s="1"/>
  <c r="V585" i="13"/>
  <c r="G587" i="13"/>
  <c r="M587" i="13" s="1"/>
  <c r="I587" i="13"/>
  <c r="K587" i="13"/>
  <c r="O587" i="13"/>
  <c r="Q587" i="13"/>
  <c r="V587" i="13"/>
  <c r="V579" i="13" s="1"/>
  <c r="G591" i="13"/>
  <c r="I591" i="13"/>
  <c r="K591" i="13"/>
  <c r="M591" i="13"/>
  <c r="O591" i="13"/>
  <c r="Q591" i="13"/>
  <c r="V591" i="13"/>
  <c r="G593" i="13"/>
  <c r="M593" i="13" s="1"/>
  <c r="I593" i="13"/>
  <c r="K593" i="13"/>
  <c r="O593" i="13"/>
  <c r="Q593" i="13"/>
  <c r="V593" i="13"/>
  <c r="G595" i="13"/>
  <c r="M595" i="13" s="1"/>
  <c r="I595" i="13"/>
  <c r="K595" i="13"/>
  <c r="O595" i="13"/>
  <c r="Q595" i="13"/>
  <c r="V595" i="13"/>
  <c r="G601" i="13"/>
  <c r="M601" i="13" s="1"/>
  <c r="I601" i="13"/>
  <c r="K601" i="13"/>
  <c r="O601" i="13"/>
  <c r="Q601" i="13"/>
  <c r="V601" i="13"/>
  <c r="G606" i="13"/>
  <c r="I606" i="13"/>
  <c r="I579" i="13" s="1"/>
  <c r="K606" i="13"/>
  <c r="M606" i="13"/>
  <c r="O606" i="13"/>
  <c r="Q606" i="13"/>
  <c r="V606" i="13"/>
  <c r="G609" i="13"/>
  <c r="I609" i="13"/>
  <c r="K609" i="13"/>
  <c r="M609" i="13"/>
  <c r="O609" i="13"/>
  <c r="Q609" i="13"/>
  <c r="V609" i="13"/>
  <c r="G612" i="13"/>
  <c r="I612" i="13"/>
  <c r="K612" i="13"/>
  <c r="M612" i="13"/>
  <c r="O612" i="13"/>
  <c r="Q612" i="13"/>
  <c r="V612" i="13"/>
  <c r="G616" i="13"/>
  <c r="M616" i="13" s="1"/>
  <c r="I616" i="13"/>
  <c r="K616" i="13"/>
  <c r="O616" i="13"/>
  <c r="Q616" i="13"/>
  <c r="V616" i="13"/>
  <c r="G620" i="13"/>
  <c r="G619" i="13" s="1"/>
  <c r="I620" i="13"/>
  <c r="K620" i="13"/>
  <c r="O620" i="13"/>
  <c r="O619" i="13" s="1"/>
  <c r="Q620" i="13"/>
  <c r="V620" i="13"/>
  <c r="V619" i="13" s="1"/>
  <c r="G624" i="13"/>
  <c r="M624" i="13" s="1"/>
  <c r="I624" i="13"/>
  <c r="I619" i="13" s="1"/>
  <c r="K624" i="13"/>
  <c r="O624" i="13"/>
  <c r="Q624" i="13"/>
  <c r="V624" i="13"/>
  <c r="G629" i="13"/>
  <c r="M629" i="13" s="1"/>
  <c r="I629" i="13"/>
  <c r="K629" i="13"/>
  <c r="K619" i="13" s="1"/>
  <c r="O629" i="13"/>
  <c r="Q629" i="13"/>
  <c r="V629" i="13"/>
  <c r="G632" i="13"/>
  <c r="I632" i="13"/>
  <c r="K632" i="13"/>
  <c r="M632" i="13"/>
  <c r="O632" i="13"/>
  <c r="Q632" i="13"/>
  <c r="V632" i="13"/>
  <c r="G642" i="13"/>
  <c r="I642" i="13"/>
  <c r="K642" i="13"/>
  <c r="M642" i="13"/>
  <c r="O642" i="13"/>
  <c r="Q642" i="13"/>
  <c r="V642" i="13"/>
  <c r="G645" i="13"/>
  <c r="I645" i="13"/>
  <c r="K645" i="13"/>
  <c r="M645" i="13"/>
  <c r="O645" i="13"/>
  <c r="Q645" i="13"/>
  <c r="V645" i="13"/>
  <c r="G648" i="13"/>
  <c r="M648" i="13" s="1"/>
  <c r="I648" i="13"/>
  <c r="K648" i="13"/>
  <c r="O648" i="13"/>
  <c r="Q648" i="13"/>
  <c r="V648" i="13"/>
  <c r="G650" i="13"/>
  <c r="I650" i="13"/>
  <c r="K650" i="13"/>
  <c r="M650" i="13"/>
  <c r="O650" i="13"/>
  <c r="Q650" i="13"/>
  <c r="Q619" i="13" s="1"/>
  <c r="V650" i="13"/>
  <c r="G651" i="13"/>
  <c r="M651" i="13" s="1"/>
  <c r="I651" i="13"/>
  <c r="K651" i="13"/>
  <c r="O651" i="13"/>
  <c r="Q651" i="13"/>
  <c r="V651" i="13"/>
  <c r="G656" i="13"/>
  <c r="M656" i="13" s="1"/>
  <c r="I656" i="13"/>
  <c r="K656" i="13"/>
  <c r="O656" i="13"/>
  <c r="Q656" i="13"/>
  <c r="V656" i="13"/>
  <c r="G660" i="13"/>
  <c r="M660" i="13" s="1"/>
  <c r="I660" i="13"/>
  <c r="K660" i="13"/>
  <c r="O660" i="13"/>
  <c r="Q660" i="13"/>
  <c r="V660" i="13"/>
  <c r="G665" i="13"/>
  <c r="I665" i="13"/>
  <c r="K665" i="13"/>
  <c r="M665" i="13"/>
  <c r="O665" i="13"/>
  <c r="Q665" i="13"/>
  <c r="V665" i="13"/>
  <c r="G668" i="13"/>
  <c r="I668" i="13"/>
  <c r="K668" i="13"/>
  <c r="M668" i="13"/>
  <c r="O668" i="13"/>
  <c r="Q668" i="13"/>
  <c r="V668" i="13"/>
  <c r="G674" i="13"/>
  <c r="I674" i="13"/>
  <c r="K674" i="13"/>
  <c r="M674" i="13"/>
  <c r="O674" i="13"/>
  <c r="Q674" i="13"/>
  <c r="V674" i="13"/>
  <c r="G677" i="13"/>
  <c r="M677" i="13" s="1"/>
  <c r="I677" i="13"/>
  <c r="K677" i="13"/>
  <c r="O677" i="13"/>
  <c r="Q677" i="13"/>
  <c r="V677" i="13"/>
  <c r="G686" i="13"/>
  <c r="I686" i="13"/>
  <c r="K686" i="13"/>
  <c r="M686" i="13"/>
  <c r="O686" i="13"/>
  <c r="Q686" i="13"/>
  <c r="V686" i="13"/>
  <c r="G693" i="13"/>
  <c r="M693" i="13" s="1"/>
  <c r="I693" i="13"/>
  <c r="K693" i="13"/>
  <c r="O693" i="13"/>
  <c r="Q693" i="13"/>
  <c r="V693" i="13"/>
  <c r="G701" i="13"/>
  <c r="M701" i="13" s="1"/>
  <c r="I701" i="13"/>
  <c r="K701" i="13"/>
  <c r="O701" i="13"/>
  <c r="Q701" i="13"/>
  <c r="V701" i="13"/>
  <c r="G707" i="13"/>
  <c r="M707" i="13" s="1"/>
  <c r="I707" i="13"/>
  <c r="K707" i="13"/>
  <c r="O707" i="13"/>
  <c r="Q707" i="13"/>
  <c r="V707" i="13"/>
  <c r="G714" i="13"/>
  <c r="G713" i="13" s="1"/>
  <c r="I714" i="13"/>
  <c r="K714" i="13"/>
  <c r="K713" i="13" s="1"/>
  <c r="M714" i="13"/>
  <c r="O714" i="13"/>
  <c r="O713" i="13" s="1"/>
  <c r="Q714" i="13"/>
  <c r="V714" i="13"/>
  <c r="G718" i="13"/>
  <c r="I718" i="13"/>
  <c r="K718" i="13"/>
  <c r="M718" i="13"/>
  <c r="O718" i="13"/>
  <c r="Q718" i="13"/>
  <c r="Q713" i="13" s="1"/>
  <c r="V718" i="13"/>
  <c r="G723" i="13"/>
  <c r="M723" i="13" s="1"/>
  <c r="I723" i="13"/>
  <c r="K723" i="13"/>
  <c r="O723" i="13"/>
  <c r="Q723" i="13"/>
  <c r="V723" i="13"/>
  <c r="V713" i="13" s="1"/>
  <c r="G726" i="13"/>
  <c r="I726" i="13"/>
  <c r="K726" i="13"/>
  <c r="M726" i="13"/>
  <c r="O726" i="13"/>
  <c r="Q726" i="13"/>
  <c r="V726" i="13"/>
  <c r="G730" i="13"/>
  <c r="M730" i="13" s="1"/>
  <c r="I730" i="13"/>
  <c r="K730" i="13"/>
  <c r="O730" i="13"/>
  <c r="Q730" i="13"/>
  <c r="V730" i="13"/>
  <c r="G735" i="13"/>
  <c r="M735" i="13" s="1"/>
  <c r="I735" i="13"/>
  <c r="K735" i="13"/>
  <c r="O735" i="13"/>
  <c r="Q735" i="13"/>
  <c r="V735" i="13"/>
  <c r="G741" i="13"/>
  <c r="M741" i="13" s="1"/>
  <c r="I741" i="13"/>
  <c r="K741" i="13"/>
  <c r="O741" i="13"/>
  <c r="Q741" i="13"/>
  <c r="V741" i="13"/>
  <c r="G745" i="13"/>
  <c r="I745" i="13"/>
  <c r="I713" i="13" s="1"/>
  <c r="K745" i="13"/>
  <c r="M745" i="13"/>
  <c r="O745" i="13"/>
  <c r="Q745" i="13"/>
  <c r="V745" i="13"/>
  <c r="G749" i="13"/>
  <c r="I749" i="13"/>
  <c r="K749" i="13"/>
  <c r="M749" i="13"/>
  <c r="O749" i="13"/>
  <c r="Q749" i="13"/>
  <c r="V749" i="13"/>
  <c r="G753" i="13"/>
  <c r="I753" i="13"/>
  <c r="K753" i="13"/>
  <c r="M753" i="13"/>
  <c r="O753" i="13"/>
  <c r="Q753" i="13"/>
  <c r="V753" i="13"/>
  <c r="G755" i="13"/>
  <c r="M755" i="13" s="1"/>
  <c r="I755" i="13"/>
  <c r="K755" i="13"/>
  <c r="O755" i="13"/>
  <c r="Q755" i="13"/>
  <c r="V755" i="13"/>
  <c r="G758" i="13"/>
  <c r="I758" i="13"/>
  <c r="K758" i="13"/>
  <c r="M758" i="13"/>
  <c r="O758" i="13"/>
  <c r="Q758" i="13"/>
  <c r="V758" i="13"/>
  <c r="G760" i="13"/>
  <c r="M760" i="13" s="1"/>
  <c r="I760" i="13"/>
  <c r="K760" i="13"/>
  <c r="O760" i="13"/>
  <c r="Q760" i="13"/>
  <c r="V760" i="13"/>
  <c r="G762" i="13"/>
  <c r="M762" i="13" s="1"/>
  <c r="I762" i="13"/>
  <c r="K762" i="13"/>
  <c r="O762" i="13"/>
  <c r="Q762" i="13"/>
  <c r="V762" i="13"/>
  <c r="G765" i="13"/>
  <c r="M765" i="13" s="1"/>
  <c r="I765" i="13"/>
  <c r="K765" i="13"/>
  <c r="O765" i="13"/>
  <c r="Q765" i="13"/>
  <c r="V765" i="13"/>
  <c r="G771" i="13"/>
  <c r="I771" i="13"/>
  <c r="K771" i="13"/>
  <c r="M771" i="13"/>
  <c r="O771" i="13"/>
  <c r="Q771" i="13"/>
  <c r="V771" i="13"/>
  <c r="G773" i="13"/>
  <c r="I773" i="13"/>
  <c r="K773" i="13"/>
  <c r="M773" i="13"/>
  <c r="O773" i="13"/>
  <c r="Q773" i="13"/>
  <c r="V773" i="13"/>
  <c r="G776" i="13"/>
  <c r="I776" i="13"/>
  <c r="K776" i="13"/>
  <c r="M776" i="13"/>
  <c r="O776" i="13"/>
  <c r="Q776" i="13"/>
  <c r="V776" i="13"/>
  <c r="G779" i="13"/>
  <c r="M779" i="13" s="1"/>
  <c r="I779" i="13"/>
  <c r="K779" i="13"/>
  <c r="O779" i="13"/>
  <c r="Q779" i="13"/>
  <c r="V779" i="13"/>
  <c r="G781" i="13"/>
  <c r="I781" i="13"/>
  <c r="K781" i="13"/>
  <c r="M781" i="13"/>
  <c r="O781" i="13"/>
  <c r="Q781" i="13"/>
  <c r="V781" i="13"/>
  <c r="G786" i="13"/>
  <c r="M786" i="13" s="1"/>
  <c r="I786" i="13"/>
  <c r="K786" i="13"/>
  <c r="O786" i="13"/>
  <c r="Q786" i="13"/>
  <c r="V786" i="13"/>
  <c r="G788" i="13"/>
  <c r="M788" i="13" s="1"/>
  <c r="I788" i="13"/>
  <c r="K788" i="13"/>
  <c r="O788" i="13"/>
  <c r="Q788" i="13"/>
  <c r="V788" i="13"/>
  <c r="G793" i="13"/>
  <c r="I793" i="13"/>
  <c r="I792" i="13" s="1"/>
  <c r="K793" i="13"/>
  <c r="K792" i="13" s="1"/>
  <c r="M793" i="13"/>
  <c r="O793" i="13"/>
  <c r="Q793" i="13"/>
  <c r="V793" i="13"/>
  <c r="V792" i="13" s="1"/>
  <c r="G798" i="13"/>
  <c r="I798" i="13"/>
  <c r="K798" i="13"/>
  <c r="M798" i="13"/>
  <c r="O798" i="13"/>
  <c r="O792" i="13" s="1"/>
  <c r="Q798" i="13"/>
  <c r="V798" i="13"/>
  <c r="G802" i="13"/>
  <c r="I802" i="13"/>
  <c r="K802" i="13"/>
  <c r="M802" i="13"/>
  <c r="O802" i="13"/>
  <c r="Q802" i="13"/>
  <c r="Q792" i="13" s="1"/>
  <c r="V802" i="13"/>
  <c r="G806" i="13"/>
  <c r="M806" i="13" s="1"/>
  <c r="I806" i="13"/>
  <c r="K806" i="13"/>
  <c r="O806" i="13"/>
  <c r="Q806" i="13"/>
  <c r="V806" i="13"/>
  <c r="G809" i="13"/>
  <c r="I809" i="13"/>
  <c r="K809" i="13"/>
  <c r="M809" i="13"/>
  <c r="O809" i="13"/>
  <c r="Q809" i="13"/>
  <c r="V809" i="13"/>
  <c r="G812" i="13"/>
  <c r="M812" i="13" s="1"/>
  <c r="I812" i="13"/>
  <c r="K812" i="13"/>
  <c r="O812" i="13"/>
  <c r="Q812" i="13"/>
  <c r="V812" i="13"/>
  <c r="G815" i="13"/>
  <c r="M815" i="13" s="1"/>
  <c r="I815" i="13"/>
  <c r="K815" i="13"/>
  <c r="O815" i="13"/>
  <c r="Q815" i="13"/>
  <c r="V815" i="13"/>
  <c r="G819" i="13"/>
  <c r="G792" i="13" s="1"/>
  <c r="I819" i="13"/>
  <c r="K819" i="13"/>
  <c r="O819" i="13"/>
  <c r="Q819" i="13"/>
  <c r="V819" i="13"/>
  <c r="G821" i="13"/>
  <c r="I821" i="13"/>
  <c r="K821" i="13"/>
  <c r="M821" i="13"/>
  <c r="O821" i="13"/>
  <c r="Q821" i="13"/>
  <c r="V821" i="13"/>
  <c r="G823" i="13"/>
  <c r="I823" i="13"/>
  <c r="K823" i="13"/>
  <c r="M823" i="13"/>
  <c r="O823" i="13"/>
  <c r="Q823" i="13"/>
  <c r="V823" i="13"/>
  <c r="G824" i="13"/>
  <c r="I824" i="13"/>
  <c r="K824" i="13"/>
  <c r="M824" i="13"/>
  <c r="O824" i="13"/>
  <c r="Q824" i="13"/>
  <c r="V824" i="13"/>
  <c r="G825" i="13"/>
  <c r="M825" i="13" s="1"/>
  <c r="I825" i="13"/>
  <c r="K825" i="13"/>
  <c r="O825" i="13"/>
  <c r="Q825" i="13"/>
  <c r="V825" i="13"/>
  <c r="G826" i="13"/>
  <c r="I826" i="13"/>
  <c r="K826" i="13"/>
  <c r="M826" i="13"/>
  <c r="O826" i="13"/>
  <c r="Q826" i="13"/>
  <c r="V826" i="13"/>
  <c r="G827" i="13"/>
  <c r="M827" i="13" s="1"/>
  <c r="I827" i="13"/>
  <c r="K827" i="13"/>
  <c r="O827" i="13"/>
  <c r="Q827" i="13"/>
  <c r="V827" i="13"/>
  <c r="G828" i="13"/>
  <c r="M828" i="13" s="1"/>
  <c r="I828" i="13"/>
  <c r="K828" i="13"/>
  <c r="O828" i="13"/>
  <c r="Q828" i="13"/>
  <c r="V828" i="13"/>
  <c r="G829" i="13"/>
  <c r="M829" i="13" s="1"/>
  <c r="I829" i="13"/>
  <c r="K829" i="13"/>
  <c r="O829" i="13"/>
  <c r="Q829" i="13"/>
  <c r="V829" i="13"/>
  <c r="G830" i="13"/>
  <c r="I830" i="13"/>
  <c r="K830" i="13"/>
  <c r="M830" i="13"/>
  <c r="O830" i="13"/>
  <c r="Q830" i="13"/>
  <c r="V830" i="13"/>
  <c r="G834" i="13"/>
  <c r="I834" i="13"/>
  <c r="K834" i="13"/>
  <c r="M834" i="13"/>
  <c r="O834" i="13"/>
  <c r="Q834" i="13"/>
  <c r="V834" i="13"/>
  <c r="G837" i="13"/>
  <c r="I837" i="13"/>
  <c r="K837" i="13"/>
  <c r="M837" i="13"/>
  <c r="O837" i="13"/>
  <c r="Q837" i="13"/>
  <c r="V837" i="13"/>
  <c r="G840" i="13"/>
  <c r="M840" i="13" s="1"/>
  <c r="I840" i="13"/>
  <c r="K840" i="13"/>
  <c r="O840" i="13"/>
  <c r="Q840" i="13"/>
  <c r="V840" i="13"/>
  <c r="G843" i="13"/>
  <c r="I843" i="13"/>
  <c r="K843" i="13"/>
  <c r="M843" i="13"/>
  <c r="O843" i="13"/>
  <c r="Q843" i="13"/>
  <c r="V843" i="13"/>
  <c r="G846" i="13"/>
  <c r="M846" i="13" s="1"/>
  <c r="I846" i="13"/>
  <c r="K846" i="13"/>
  <c r="O846" i="13"/>
  <c r="Q846" i="13"/>
  <c r="V846" i="13"/>
  <c r="G849" i="13"/>
  <c r="M849" i="13" s="1"/>
  <c r="I849" i="13"/>
  <c r="K849" i="13"/>
  <c r="O849" i="13"/>
  <c r="Q849" i="13"/>
  <c r="V849" i="13"/>
  <c r="G856" i="13"/>
  <c r="M856" i="13" s="1"/>
  <c r="I856" i="13"/>
  <c r="K856" i="13"/>
  <c r="O856" i="13"/>
  <c r="Q856" i="13"/>
  <c r="V856" i="13"/>
  <c r="G866" i="13"/>
  <c r="I866" i="13"/>
  <c r="K866" i="13"/>
  <c r="M866" i="13"/>
  <c r="O866" i="13"/>
  <c r="Q866" i="13"/>
  <c r="V866" i="13"/>
  <c r="G867" i="13"/>
  <c r="I867" i="13"/>
  <c r="K867" i="13"/>
  <c r="M867" i="13"/>
  <c r="O867" i="13"/>
  <c r="Q867" i="13"/>
  <c r="V867" i="13"/>
  <c r="G869" i="13"/>
  <c r="I869" i="13"/>
  <c r="K869" i="13"/>
  <c r="M869" i="13"/>
  <c r="O869" i="13"/>
  <c r="Q869" i="13"/>
  <c r="V869" i="13"/>
  <c r="G871" i="13"/>
  <c r="M871" i="13" s="1"/>
  <c r="I871" i="13"/>
  <c r="K871" i="13"/>
  <c r="O871" i="13"/>
  <c r="Q871" i="13"/>
  <c r="V871" i="13"/>
  <c r="Q873" i="13"/>
  <c r="G874" i="13"/>
  <c r="G873" i="13" s="1"/>
  <c r="I874" i="13"/>
  <c r="I873" i="13" s="1"/>
  <c r="K874" i="13"/>
  <c r="O874" i="13"/>
  <c r="O873" i="13" s="1"/>
  <c r="Q874" i="13"/>
  <c r="V874" i="13"/>
  <c r="V873" i="13" s="1"/>
  <c r="G881" i="13"/>
  <c r="M881" i="13" s="1"/>
  <c r="I881" i="13"/>
  <c r="K881" i="13"/>
  <c r="O881" i="13"/>
  <c r="Q881" i="13"/>
  <c r="V881" i="13"/>
  <c r="G883" i="13"/>
  <c r="M883" i="13" s="1"/>
  <c r="I883" i="13"/>
  <c r="K883" i="13"/>
  <c r="K873" i="13" s="1"/>
  <c r="O883" i="13"/>
  <c r="Q883" i="13"/>
  <c r="V883" i="13"/>
  <c r="G884" i="13"/>
  <c r="I884" i="13"/>
  <c r="K884" i="13"/>
  <c r="M884" i="13"/>
  <c r="O884" i="13"/>
  <c r="Q884" i="13"/>
  <c r="V884" i="13"/>
  <c r="G888" i="13"/>
  <c r="I888" i="13"/>
  <c r="K888" i="13"/>
  <c r="M888" i="13"/>
  <c r="O888" i="13"/>
  <c r="Q888" i="13"/>
  <c r="V888" i="13"/>
  <c r="G889" i="13"/>
  <c r="I889" i="13"/>
  <c r="K889" i="13"/>
  <c r="M889" i="13"/>
  <c r="O889" i="13"/>
  <c r="Q889" i="13"/>
  <c r="V889" i="13"/>
  <c r="O890" i="13"/>
  <c r="G891" i="13"/>
  <c r="I891" i="13"/>
  <c r="K891" i="13"/>
  <c r="K890" i="13" s="1"/>
  <c r="M891" i="13"/>
  <c r="O891" i="13"/>
  <c r="Q891" i="13"/>
  <c r="Q890" i="13" s="1"/>
  <c r="V891" i="13"/>
  <c r="V890" i="13" s="1"/>
  <c r="G893" i="13"/>
  <c r="G890" i="13" s="1"/>
  <c r="I893" i="13"/>
  <c r="K893" i="13"/>
  <c r="O893" i="13"/>
  <c r="Q893" i="13"/>
  <c r="V893" i="13"/>
  <c r="G898" i="13"/>
  <c r="M898" i="13" s="1"/>
  <c r="I898" i="13"/>
  <c r="I890" i="13" s="1"/>
  <c r="K898" i="13"/>
  <c r="O898" i="13"/>
  <c r="Q898" i="13"/>
  <c r="V898" i="13"/>
  <c r="G899" i="13"/>
  <c r="M899" i="13" s="1"/>
  <c r="I899" i="13"/>
  <c r="K899" i="13"/>
  <c r="O899" i="13"/>
  <c r="Q899" i="13"/>
  <c r="V899" i="13"/>
  <c r="G900" i="13"/>
  <c r="I900" i="13"/>
  <c r="K900" i="13"/>
  <c r="M900" i="13"/>
  <c r="O900" i="13"/>
  <c r="Q900" i="13"/>
  <c r="V900" i="13"/>
  <c r="G902" i="13"/>
  <c r="I902" i="13"/>
  <c r="I901" i="13" s="1"/>
  <c r="K902" i="13"/>
  <c r="M902" i="13"/>
  <c r="O902" i="13"/>
  <c r="O901" i="13" s="1"/>
  <c r="Q902" i="13"/>
  <c r="Q901" i="13" s="1"/>
  <c r="V902" i="13"/>
  <c r="G911" i="13"/>
  <c r="M911" i="13" s="1"/>
  <c r="I911" i="13"/>
  <c r="K911" i="13"/>
  <c r="O911" i="13"/>
  <c r="Q911" i="13"/>
  <c r="V911" i="13"/>
  <c r="V901" i="13" s="1"/>
  <c r="G917" i="13"/>
  <c r="I917" i="13"/>
  <c r="K917" i="13"/>
  <c r="M917" i="13"/>
  <c r="O917" i="13"/>
  <c r="Q917" i="13"/>
  <c r="V917" i="13"/>
  <c r="G924" i="13"/>
  <c r="M924" i="13" s="1"/>
  <c r="I924" i="13"/>
  <c r="K924" i="13"/>
  <c r="O924" i="13"/>
  <c r="Q924" i="13"/>
  <c r="V924" i="13"/>
  <c r="G929" i="13"/>
  <c r="M929" i="13" s="1"/>
  <c r="I929" i="13"/>
  <c r="K929" i="13"/>
  <c r="O929" i="13"/>
  <c r="Q929" i="13"/>
  <c r="V929" i="13"/>
  <c r="G932" i="13"/>
  <c r="M932" i="13" s="1"/>
  <c r="I932" i="13"/>
  <c r="K932" i="13"/>
  <c r="O932" i="13"/>
  <c r="Q932" i="13"/>
  <c r="V932" i="13"/>
  <c r="G934" i="13"/>
  <c r="I934" i="13"/>
  <c r="K934" i="13"/>
  <c r="M934" i="13"/>
  <c r="O934" i="13"/>
  <c r="Q934" i="13"/>
  <c r="V934" i="13"/>
  <c r="G938" i="13"/>
  <c r="M938" i="13" s="1"/>
  <c r="I938" i="13"/>
  <c r="K938" i="13"/>
  <c r="K901" i="13" s="1"/>
  <c r="O938" i="13"/>
  <c r="Q938" i="13"/>
  <c r="V938" i="13"/>
  <c r="G941" i="13"/>
  <c r="I941" i="13"/>
  <c r="K941" i="13"/>
  <c r="M941" i="13"/>
  <c r="O941" i="13"/>
  <c r="Q941" i="13"/>
  <c r="V941" i="13"/>
  <c r="G943" i="13"/>
  <c r="M943" i="13" s="1"/>
  <c r="I943" i="13"/>
  <c r="K943" i="13"/>
  <c r="O943" i="13"/>
  <c r="Q943" i="13"/>
  <c r="V943" i="13"/>
  <c r="G946" i="13"/>
  <c r="I946" i="13"/>
  <c r="K946" i="13"/>
  <c r="M946" i="13"/>
  <c r="O946" i="13"/>
  <c r="Q946" i="13"/>
  <c r="V946" i="13"/>
  <c r="G955" i="13"/>
  <c r="M955" i="13" s="1"/>
  <c r="I955" i="13"/>
  <c r="K955" i="13"/>
  <c r="O955" i="13"/>
  <c r="Q955" i="13"/>
  <c r="V955" i="13"/>
  <c r="G958" i="13"/>
  <c r="M958" i="13" s="1"/>
  <c r="I958" i="13"/>
  <c r="K958" i="13"/>
  <c r="O958" i="13"/>
  <c r="Q958" i="13"/>
  <c r="V958" i="13"/>
  <c r="G961" i="13"/>
  <c r="M961" i="13" s="1"/>
  <c r="I961" i="13"/>
  <c r="K961" i="13"/>
  <c r="O961" i="13"/>
  <c r="Q961" i="13"/>
  <c r="V961" i="13"/>
  <c r="G965" i="13"/>
  <c r="I965" i="13"/>
  <c r="K965" i="13"/>
  <c r="M965" i="13"/>
  <c r="O965" i="13"/>
  <c r="Q965" i="13"/>
  <c r="V965" i="13"/>
  <c r="G969" i="13"/>
  <c r="M969" i="13" s="1"/>
  <c r="I969" i="13"/>
  <c r="K969" i="13"/>
  <c r="O969" i="13"/>
  <c r="Q969" i="13"/>
  <c r="V969" i="13"/>
  <c r="G984" i="13"/>
  <c r="I984" i="13"/>
  <c r="K984" i="13"/>
  <c r="M984" i="13"/>
  <c r="O984" i="13"/>
  <c r="Q984" i="13"/>
  <c r="V984" i="13"/>
  <c r="G988" i="13"/>
  <c r="M988" i="13" s="1"/>
  <c r="I988" i="13"/>
  <c r="K988" i="13"/>
  <c r="O988" i="13"/>
  <c r="Q988" i="13"/>
  <c r="V988" i="13"/>
  <c r="G997" i="13"/>
  <c r="I997" i="13"/>
  <c r="K997" i="13"/>
  <c r="M997" i="13"/>
  <c r="O997" i="13"/>
  <c r="Q997" i="13"/>
  <c r="V997" i="13"/>
  <c r="G1005" i="13"/>
  <c r="M1005" i="13" s="1"/>
  <c r="I1005" i="13"/>
  <c r="K1005" i="13"/>
  <c r="O1005" i="13"/>
  <c r="Q1005" i="13"/>
  <c r="V1005" i="13"/>
  <c r="G1008" i="13"/>
  <c r="M1008" i="13" s="1"/>
  <c r="I1008" i="13"/>
  <c r="K1008" i="13"/>
  <c r="O1008" i="13"/>
  <c r="Q1008" i="13"/>
  <c r="V1008" i="13"/>
  <c r="G1018" i="13"/>
  <c r="M1018" i="13" s="1"/>
  <c r="I1018" i="13"/>
  <c r="K1018" i="13"/>
  <c r="O1018" i="13"/>
  <c r="Q1018" i="13"/>
  <c r="V1018" i="13"/>
  <c r="G1022" i="13"/>
  <c r="I1022" i="13"/>
  <c r="K1022" i="13"/>
  <c r="M1022" i="13"/>
  <c r="O1022" i="13"/>
  <c r="Q1022" i="13"/>
  <c r="V1022" i="13"/>
  <c r="G1027" i="13"/>
  <c r="M1027" i="13" s="1"/>
  <c r="I1027" i="13"/>
  <c r="K1027" i="13"/>
  <c r="O1027" i="13"/>
  <c r="Q1027" i="13"/>
  <c r="V1027" i="13"/>
  <c r="G1031" i="13"/>
  <c r="I1031" i="13"/>
  <c r="K1031" i="13"/>
  <c r="M1031" i="13"/>
  <c r="O1031" i="13"/>
  <c r="Q1031" i="13"/>
  <c r="V1031" i="13"/>
  <c r="G1035" i="13"/>
  <c r="M1035" i="13" s="1"/>
  <c r="I1035" i="13"/>
  <c r="K1035" i="13"/>
  <c r="O1035" i="13"/>
  <c r="Q1035" i="13"/>
  <c r="V1035" i="13"/>
  <c r="G1039" i="13"/>
  <c r="I1039" i="13"/>
  <c r="K1039" i="13"/>
  <c r="M1039" i="13"/>
  <c r="O1039" i="13"/>
  <c r="Q1039" i="13"/>
  <c r="V1039" i="13"/>
  <c r="G1042" i="13"/>
  <c r="M1042" i="13" s="1"/>
  <c r="I1042" i="13"/>
  <c r="K1042" i="13"/>
  <c r="O1042" i="13"/>
  <c r="Q1042" i="13"/>
  <c r="V1042" i="13"/>
  <c r="G1045" i="13"/>
  <c r="M1045" i="13" s="1"/>
  <c r="I1045" i="13"/>
  <c r="K1045" i="13"/>
  <c r="O1045" i="13"/>
  <c r="Q1045" i="13"/>
  <c r="V1045" i="13"/>
  <c r="G1048" i="13"/>
  <c r="M1048" i="13" s="1"/>
  <c r="I1048" i="13"/>
  <c r="K1048" i="13"/>
  <c r="O1048" i="13"/>
  <c r="Q1048" i="13"/>
  <c r="V1048" i="13"/>
  <c r="G1050" i="13"/>
  <c r="I1050" i="13"/>
  <c r="K1050" i="13"/>
  <c r="M1050" i="13"/>
  <c r="O1050" i="13"/>
  <c r="Q1050" i="13"/>
  <c r="V1050" i="13"/>
  <c r="G1055" i="13"/>
  <c r="M1055" i="13" s="1"/>
  <c r="I1055" i="13"/>
  <c r="K1055" i="13"/>
  <c r="O1055" i="13"/>
  <c r="Q1055" i="13"/>
  <c r="V1055" i="13"/>
  <c r="G1061" i="13"/>
  <c r="I1061" i="13"/>
  <c r="K1061" i="13"/>
  <c r="M1061" i="13"/>
  <c r="O1061" i="13"/>
  <c r="Q1061" i="13"/>
  <c r="V1061" i="13"/>
  <c r="G1068" i="13"/>
  <c r="M1068" i="13" s="1"/>
  <c r="I1068" i="13"/>
  <c r="K1068" i="13"/>
  <c r="O1068" i="13"/>
  <c r="Q1068" i="13"/>
  <c r="V1068" i="13"/>
  <c r="G1073" i="13"/>
  <c r="I1073" i="13"/>
  <c r="K1073" i="13"/>
  <c r="M1073" i="13"/>
  <c r="O1073" i="13"/>
  <c r="Q1073" i="13"/>
  <c r="V1073" i="13"/>
  <c r="G1081" i="13"/>
  <c r="M1081" i="13" s="1"/>
  <c r="I1081" i="13"/>
  <c r="K1081" i="13"/>
  <c r="O1081" i="13"/>
  <c r="Q1081" i="13"/>
  <c r="V1081" i="13"/>
  <c r="G1083" i="13"/>
  <c r="M1083" i="13" s="1"/>
  <c r="I1083" i="13"/>
  <c r="K1083" i="13"/>
  <c r="O1083" i="13"/>
  <c r="Q1083" i="13"/>
  <c r="V1083" i="13"/>
  <c r="G1094" i="13"/>
  <c r="M1094" i="13" s="1"/>
  <c r="I1094" i="13"/>
  <c r="K1094" i="13"/>
  <c r="O1094" i="13"/>
  <c r="Q1094" i="13"/>
  <c r="V1094" i="13"/>
  <c r="G1105" i="13"/>
  <c r="I1105" i="13"/>
  <c r="K1105" i="13"/>
  <c r="M1105" i="13"/>
  <c r="O1105" i="13"/>
  <c r="Q1105" i="13"/>
  <c r="V1105" i="13"/>
  <c r="G1107" i="13"/>
  <c r="M1107" i="13" s="1"/>
  <c r="I1107" i="13"/>
  <c r="K1107" i="13"/>
  <c r="O1107" i="13"/>
  <c r="Q1107" i="13"/>
  <c r="V1107" i="13"/>
  <c r="G1109" i="13"/>
  <c r="I1109" i="13"/>
  <c r="K1109" i="13"/>
  <c r="M1109" i="13"/>
  <c r="O1109" i="13"/>
  <c r="Q1109" i="13"/>
  <c r="V1109" i="13"/>
  <c r="G1112" i="13"/>
  <c r="M1112" i="13" s="1"/>
  <c r="I1112" i="13"/>
  <c r="K1112" i="13"/>
  <c r="O1112" i="13"/>
  <c r="Q1112" i="13"/>
  <c r="V1112" i="13"/>
  <c r="G1113" i="13"/>
  <c r="I1113" i="13"/>
  <c r="K1113" i="13"/>
  <c r="M1113" i="13"/>
  <c r="O1113" i="13"/>
  <c r="Q1113" i="13"/>
  <c r="V1113" i="13"/>
  <c r="G1114" i="13"/>
  <c r="M1114" i="13" s="1"/>
  <c r="I1114" i="13"/>
  <c r="K1114" i="13"/>
  <c r="O1114" i="13"/>
  <c r="Q1114" i="13"/>
  <c r="V1114" i="13"/>
  <c r="G1120" i="13"/>
  <c r="M1120" i="13" s="1"/>
  <c r="I1120" i="13"/>
  <c r="K1120" i="13"/>
  <c r="O1120" i="13"/>
  <c r="Q1120" i="13"/>
  <c r="V1120" i="13"/>
  <c r="G1123" i="13"/>
  <c r="M1123" i="13" s="1"/>
  <c r="I1123" i="13"/>
  <c r="K1123" i="13"/>
  <c r="O1123" i="13"/>
  <c r="Q1123" i="13"/>
  <c r="V1123" i="13"/>
  <c r="G1128" i="13"/>
  <c r="I1128" i="13"/>
  <c r="K1128" i="13"/>
  <c r="M1128" i="13"/>
  <c r="O1128" i="13"/>
  <c r="Q1128" i="13"/>
  <c r="V1128" i="13"/>
  <c r="G1131" i="13"/>
  <c r="M1131" i="13" s="1"/>
  <c r="I1131" i="13"/>
  <c r="K1131" i="13"/>
  <c r="O1131" i="13"/>
  <c r="Q1131" i="13"/>
  <c r="V1131" i="13"/>
  <c r="G1133" i="13"/>
  <c r="I1133" i="13"/>
  <c r="K1133" i="13"/>
  <c r="M1133" i="13"/>
  <c r="O1133" i="13"/>
  <c r="Q1133" i="13"/>
  <c r="V1133" i="13"/>
  <c r="G1135" i="13"/>
  <c r="M1135" i="13" s="1"/>
  <c r="I1135" i="13"/>
  <c r="K1135" i="13"/>
  <c r="O1135" i="13"/>
  <c r="Q1135" i="13"/>
  <c r="V1135" i="13"/>
  <c r="G1136" i="13"/>
  <c r="I1136" i="13"/>
  <c r="K1136" i="13"/>
  <c r="M1136" i="13"/>
  <c r="O1136" i="13"/>
  <c r="Q1136" i="13"/>
  <c r="V1136" i="13"/>
  <c r="G1138" i="13"/>
  <c r="M1138" i="13" s="1"/>
  <c r="I1138" i="13"/>
  <c r="K1138" i="13"/>
  <c r="O1138" i="13"/>
  <c r="Q1138" i="13"/>
  <c r="V1138" i="13"/>
  <c r="G1140" i="13"/>
  <c r="M1140" i="13" s="1"/>
  <c r="I1140" i="13"/>
  <c r="K1140" i="13"/>
  <c r="O1140" i="13"/>
  <c r="Q1140" i="13"/>
  <c r="V1140" i="13"/>
  <c r="G1143" i="13"/>
  <c r="M1143" i="13" s="1"/>
  <c r="I1143" i="13"/>
  <c r="K1143" i="13"/>
  <c r="O1143" i="13"/>
  <c r="Q1143" i="13"/>
  <c r="V1143" i="13"/>
  <c r="G1153" i="13"/>
  <c r="I1153" i="13"/>
  <c r="K1153" i="13"/>
  <c r="M1153" i="13"/>
  <c r="O1153" i="13"/>
  <c r="Q1153" i="13"/>
  <c r="V1153" i="13"/>
  <c r="G1154" i="13"/>
  <c r="M1154" i="13" s="1"/>
  <c r="I1154" i="13"/>
  <c r="K1154" i="13"/>
  <c r="O1154" i="13"/>
  <c r="Q1154" i="13"/>
  <c r="V1154" i="13"/>
  <c r="G1157" i="13"/>
  <c r="I1157" i="13"/>
  <c r="K1157" i="13"/>
  <c r="M1157" i="13"/>
  <c r="O1157" i="13"/>
  <c r="Q1157" i="13"/>
  <c r="V1157" i="13"/>
  <c r="G1158" i="13"/>
  <c r="M1158" i="13" s="1"/>
  <c r="I1158" i="13"/>
  <c r="K1158" i="13"/>
  <c r="O1158" i="13"/>
  <c r="Q1158" i="13"/>
  <c r="V1158" i="13"/>
  <c r="G1161" i="13"/>
  <c r="I1161" i="13"/>
  <c r="K1161" i="13"/>
  <c r="M1161" i="13"/>
  <c r="O1161" i="13"/>
  <c r="Q1161" i="13"/>
  <c r="V1161" i="13"/>
  <c r="G1163" i="13"/>
  <c r="M1163" i="13" s="1"/>
  <c r="I1163" i="13"/>
  <c r="K1163" i="13"/>
  <c r="O1163" i="13"/>
  <c r="Q1163" i="13"/>
  <c r="V1163" i="13"/>
  <c r="G1164" i="13"/>
  <c r="M1164" i="13" s="1"/>
  <c r="I1164" i="13"/>
  <c r="K1164" i="13"/>
  <c r="O1164" i="13"/>
  <c r="Q1164" i="13"/>
  <c r="V1164" i="13"/>
  <c r="G1167" i="13"/>
  <c r="M1167" i="13" s="1"/>
  <c r="I1167" i="13"/>
  <c r="K1167" i="13"/>
  <c r="O1167" i="13"/>
  <c r="Q1167" i="13"/>
  <c r="V1167" i="13"/>
  <c r="G1169" i="13"/>
  <c r="I1169" i="13"/>
  <c r="K1169" i="13"/>
  <c r="M1169" i="13"/>
  <c r="O1169" i="13"/>
  <c r="Q1169" i="13"/>
  <c r="V1169" i="13"/>
  <c r="G1173" i="13"/>
  <c r="M1173" i="13" s="1"/>
  <c r="I1173" i="13"/>
  <c r="K1173" i="13"/>
  <c r="O1173" i="13"/>
  <c r="Q1173" i="13"/>
  <c r="V1173" i="13"/>
  <c r="G1175" i="13"/>
  <c r="I1175" i="13"/>
  <c r="K1175" i="13"/>
  <c r="M1175" i="13"/>
  <c r="O1175" i="13"/>
  <c r="Q1175" i="13"/>
  <c r="V1175" i="13"/>
  <c r="G1177" i="13"/>
  <c r="M1177" i="13" s="1"/>
  <c r="I1177" i="13"/>
  <c r="K1177" i="13"/>
  <c r="O1177" i="13"/>
  <c r="Q1177" i="13"/>
  <c r="V1177" i="13"/>
  <c r="G1180" i="13"/>
  <c r="I1180" i="13"/>
  <c r="K1180" i="13"/>
  <c r="M1180" i="13"/>
  <c r="O1180" i="13"/>
  <c r="Q1180" i="13"/>
  <c r="V1180" i="13"/>
  <c r="G1184" i="13"/>
  <c r="M1184" i="13" s="1"/>
  <c r="I1184" i="13"/>
  <c r="K1184" i="13"/>
  <c r="O1184" i="13"/>
  <c r="Q1184" i="13"/>
  <c r="V1184" i="13"/>
  <c r="G1195" i="13"/>
  <c r="M1195" i="13" s="1"/>
  <c r="I1195" i="13"/>
  <c r="K1195" i="13"/>
  <c r="O1195" i="13"/>
  <c r="Q1195" i="13"/>
  <c r="V1195" i="13"/>
  <c r="G1199" i="13"/>
  <c r="M1199" i="13" s="1"/>
  <c r="I1199" i="13"/>
  <c r="K1199" i="13"/>
  <c r="O1199" i="13"/>
  <c r="Q1199" i="13"/>
  <c r="V1199" i="13"/>
  <c r="I1208" i="13"/>
  <c r="Q1208" i="13"/>
  <c r="V1208" i="13"/>
  <c r="G1209" i="13"/>
  <c r="M1209" i="13" s="1"/>
  <c r="M1208" i="13" s="1"/>
  <c r="I1209" i="13"/>
  <c r="K1209" i="13"/>
  <c r="K1208" i="13" s="1"/>
  <c r="O1209" i="13"/>
  <c r="O1208" i="13" s="1"/>
  <c r="Q1209" i="13"/>
  <c r="V1209" i="13"/>
  <c r="G1212" i="13"/>
  <c r="I1212" i="13"/>
  <c r="K1212" i="13"/>
  <c r="K1211" i="13" s="1"/>
  <c r="M1212" i="13"/>
  <c r="O1212" i="13"/>
  <c r="O1211" i="13" s="1"/>
  <c r="Q1212" i="13"/>
  <c r="Q1211" i="13" s="1"/>
  <c r="V1212" i="13"/>
  <c r="V1211" i="13" s="1"/>
  <c r="G1213" i="13"/>
  <c r="I1213" i="13"/>
  <c r="K1213" i="13"/>
  <c r="M1213" i="13"/>
  <c r="O1213" i="13"/>
  <c r="Q1213" i="13"/>
  <c r="V1213" i="13"/>
  <c r="G1220" i="13"/>
  <c r="I1220" i="13"/>
  <c r="K1220" i="13"/>
  <c r="M1220" i="13"/>
  <c r="O1220" i="13"/>
  <c r="Q1220" i="13"/>
  <c r="V1220" i="13"/>
  <c r="G1221" i="13"/>
  <c r="M1221" i="13" s="1"/>
  <c r="I1221" i="13"/>
  <c r="K1221" i="13"/>
  <c r="O1221" i="13"/>
  <c r="Q1221" i="13"/>
  <c r="V1221" i="13"/>
  <c r="G1223" i="13"/>
  <c r="M1223" i="13" s="1"/>
  <c r="I1223" i="13"/>
  <c r="K1223" i="13"/>
  <c r="O1223" i="13"/>
  <c r="Q1223" i="13"/>
  <c r="V1223" i="13"/>
  <c r="G1226" i="13"/>
  <c r="I1226" i="13"/>
  <c r="I1211" i="13" s="1"/>
  <c r="K1226" i="13"/>
  <c r="M1226" i="13"/>
  <c r="O1226" i="13"/>
  <c r="Q1226" i="13"/>
  <c r="V1226" i="13"/>
  <c r="G1231" i="13"/>
  <c r="M1231" i="13" s="1"/>
  <c r="I1231" i="13"/>
  <c r="K1231" i="13"/>
  <c r="O1231" i="13"/>
  <c r="Q1231" i="13"/>
  <c r="V1231" i="13"/>
  <c r="G1235" i="13"/>
  <c r="I1235" i="13"/>
  <c r="K1235" i="13"/>
  <c r="M1235" i="13"/>
  <c r="O1235" i="13"/>
  <c r="Q1235" i="13"/>
  <c r="V1235" i="13"/>
  <c r="G1237" i="13"/>
  <c r="I1237" i="13"/>
  <c r="K1237" i="13"/>
  <c r="M1237" i="13"/>
  <c r="O1237" i="13"/>
  <c r="Q1237" i="13"/>
  <c r="V1237" i="13"/>
  <c r="G1240" i="13"/>
  <c r="I1240" i="13"/>
  <c r="K1240" i="13"/>
  <c r="M1240" i="13"/>
  <c r="O1240" i="13"/>
  <c r="Q1240" i="13"/>
  <c r="V1240" i="13"/>
  <c r="G1241" i="13"/>
  <c r="I1241" i="13"/>
  <c r="K1241" i="13"/>
  <c r="M1241" i="13"/>
  <c r="O1241" i="13"/>
  <c r="Q1241" i="13"/>
  <c r="V1241" i="13"/>
  <c r="G1242" i="13"/>
  <c r="M1242" i="13" s="1"/>
  <c r="I1242" i="13"/>
  <c r="K1242" i="13"/>
  <c r="O1242" i="13"/>
  <c r="Q1242" i="13"/>
  <c r="V1242" i="13"/>
  <c r="G1243" i="13"/>
  <c r="M1243" i="13" s="1"/>
  <c r="I1243" i="13"/>
  <c r="K1243" i="13"/>
  <c r="O1243" i="13"/>
  <c r="Q1243" i="13"/>
  <c r="V1243" i="13"/>
  <c r="G1244" i="13"/>
  <c r="I1244" i="13"/>
  <c r="K1244" i="13"/>
  <c r="M1244" i="13"/>
  <c r="O1244" i="13"/>
  <c r="Q1244" i="13"/>
  <c r="V1244" i="13"/>
  <c r="G1245" i="13"/>
  <c r="M1245" i="13" s="1"/>
  <c r="I1245" i="13"/>
  <c r="K1245" i="13"/>
  <c r="O1245" i="13"/>
  <c r="Q1245" i="13"/>
  <c r="V1245" i="13"/>
  <c r="G1248" i="13"/>
  <c r="I1248" i="13"/>
  <c r="I1247" i="13" s="1"/>
  <c r="K1248" i="13"/>
  <c r="K1247" i="13" s="1"/>
  <c r="M1248" i="13"/>
  <c r="O1248" i="13"/>
  <c r="O1247" i="13" s="1"/>
  <c r="Q1248" i="13"/>
  <c r="Q1247" i="13" s="1"/>
  <c r="V1248" i="13"/>
  <c r="V1247" i="13" s="1"/>
  <c r="G1250" i="13"/>
  <c r="I1250" i="13"/>
  <c r="K1250" i="13"/>
  <c r="M1250" i="13"/>
  <c r="O1250" i="13"/>
  <c r="Q1250" i="13"/>
  <c r="V1250" i="13"/>
  <c r="G1263" i="13"/>
  <c r="I1263" i="13"/>
  <c r="K1263" i="13"/>
  <c r="M1263" i="13"/>
  <c r="O1263" i="13"/>
  <c r="Q1263" i="13"/>
  <c r="V1263" i="13"/>
  <c r="G1283" i="13"/>
  <c r="M1283" i="13" s="1"/>
  <c r="I1283" i="13"/>
  <c r="K1283" i="13"/>
  <c r="O1283" i="13"/>
  <c r="Q1283" i="13"/>
  <c r="V1283" i="13"/>
  <c r="G1295" i="13"/>
  <c r="M1295" i="13" s="1"/>
  <c r="I1295" i="13"/>
  <c r="K1295" i="13"/>
  <c r="O1295" i="13"/>
  <c r="Q1295" i="13"/>
  <c r="V1295" i="13"/>
  <c r="G1307" i="13"/>
  <c r="I1307" i="13"/>
  <c r="K1307" i="13"/>
  <c r="M1307" i="13"/>
  <c r="O1307" i="13"/>
  <c r="Q1307" i="13"/>
  <c r="V1307" i="13"/>
  <c r="G1310" i="13"/>
  <c r="M1310" i="13" s="1"/>
  <c r="I1310" i="13"/>
  <c r="K1310" i="13"/>
  <c r="O1310" i="13"/>
  <c r="Q1310" i="13"/>
  <c r="V1310" i="13"/>
  <c r="G1312" i="13"/>
  <c r="I1312" i="13"/>
  <c r="K1312" i="13"/>
  <c r="M1312" i="13"/>
  <c r="O1312" i="13"/>
  <c r="Q1312" i="13"/>
  <c r="V1312" i="13"/>
  <c r="G1314" i="13"/>
  <c r="M1314" i="13" s="1"/>
  <c r="I1314" i="13"/>
  <c r="K1314" i="13"/>
  <c r="O1314" i="13"/>
  <c r="Q1314" i="13"/>
  <c r="V1314" i="13"/>
  <c r="G1316" i="13"/>
  <c r="I1316" i="13"/>
  <c r="K1316" i="13"/>
  <c r="M1316" i="13"/>
  <c r="O1316" i="13"/>
  <c r="Q1316" i="13"/>
  <c r="V1316" i="13"/>
  <c r="G1318" i="13"/>
  <c r="I1318" i="13"/>
  <c r="K1318" i="13"/>
  <c r="M1318" i="13"/>
  <c r="O1318" i="13"/>
  <c r="Q1318" i="13"/>
  <c r="V1318" i="13"/>
  <c r="O1320" i="13"/>
  <c r="G1321" i="13"/>
  <c r="G1320" i="13" s="1"/>
  <c r="I1321" i="13"/>
  <c r="I1320" i="13" s="1"/>
  <c r="K1321" i="13"/>
  <c r="K1320" i="13" s="1"/>
  <c r="O1321" i="13"/>
  <c r="Q1321" i="13"/>
  <c r="Q1320" i="13" s="1"/>
  <c r="V1321" i="13"/>
  <c r="V1320" i="13" s="1"/>
  <c r="G1323" i="13"/>
  <c r="I1323" i="13"/>
  <c r="K1323" i="13"/>
  <c r="M1323" i="13"/>
  <c r="O1323" i="13"/>
  <c r="Q1323" i="13"/>
  <c r="V1323" i="13"/>
  <c r="G1326" i="13"/>
  <c r="G1325" i="13" s="1"/>
  <c r="I1326" i="13"/>
  <c r="I1325" i="13" s="1"/>
  <c r="K1326" i="13"/>
  <c r="M1326" i="13"/>
  <c r="O1326" i="13"/>
  <c r="O1325" i="13" s="1"/>
  <c r="Q1326" i="13"/>
  <c r="Q1325" i="13" s="1"/>
  <c r="V1326" i="13"/>
  <c r="G1328" i="13"/>
  <c r="M1328" i="13" s="1"/>
  <c r="I1328" i="13"/>
  <c r="K1328" i="13"/>
  <c r="O1328" i="13"/>
  <c r="Q1328" i="13"/>
  <c r="V1328" i="13"/>
  <c r="V1325" i="13" s="1"/>
  <c r="G1331" i="13"/>
  <c r="I1331" i="13"/>
  <c r="K1331" i="13"/>
  <c r="M1331" i="13"/>
  <c r="O1331" i="13"/>
  <c r="Q1331" i="13"/>
  <c r="V1331" i="13"/>
  <c r="G1334" i="13"/>
  <c r="I1334" i="13"/>
  <c r="K1334" i="13"/>
  <c r="M1334" i="13"/>
  <c r="O1334" i="13"/>
  <c r="Q1334" i="13"/>
  <c r="V1334" i="13"/>
  <c r="G1336" i="13"/>
  <c r="M1336" i="13" s="1"/>
  <c r="I1336" i="13"/>
  <c r="K1336" i="13"/>
  <c r="O1336" i="13"/>
  <c r="Q1336" i="13"/>
  <c r="V1336" i="13"/>
  <c r="G1339" i="13"/>
  <c r="M1339" i="13" s="1"/>
  <c r="I1339" i="13"/>
  <c r="K1339" i="13"/>
  <c r="O1339" i="13"/>
  <c r="Q1339" i="13"/>
  <c r="V1339" i="13"/>
  <c r="G1343" i="13"/>
  <c r="I1343" i="13"/>
  <c r="K1343" i="13"/>
  <c r="M1343" i="13"/>
  <c r="O1343" i="13"/>
  <c r="Q1343" i="13"/>
  <c r="V1343" i="13"/>
  <c r="G1345" i="13"/>
  <c r="M1345" i="13" s="1"/>
  <c r="I1345" i="13"/>
  <c r="K1345" i="13"/>
  <c r="K1325" i="13" s="1"/>
  <c r="O1345" i="13"/>
  <c r="Q1345" i="13"/>
  <c r="V1345" i="13"/>
  <c r="G1349" i="13"/>
  <c r="I1349" i="13"/>
  <c r="K1349" i="13"/>
  <c r="M1349" i="13"/>
  <c r="O1349" i="13"/>
  <c r="Q1349" i="13"/>
  <c r="V1349" i="13"/>
  <c r="G1356" i="13"/>
  <c r="M1356" i="13" s="1"/>
  <c r="I1356" i="13"/>
  <c r="K1356" i="13"/>
  <c r="O1356" i="13"/>
  <c r="Q1356" i="13"/>
  <c r="V1356" i="13"/>
  <c r="G1363" i="13"/>
  <c r="I1363" i="13"/>
  <c r="K1363" i="13"/>
  <c r="M1363" i="13"/>
  <c r="O1363" i="13"/>
  <c r="Q1363" i="13"/>
  <c r="V1363" i="13"/>
  <c r="G1366" i="13"/>
  <c r="I1366" i="13"/>
  <c r="K1366" i="13"/>
  <c r="M1366" i="13"/>
  <c r="O1366" i="13"/>
  <c r="Q1366" i="13"/>
  <c r="V1366" i="13"/>
  <c r="G1369" i="13"/>
  <c r="M1369" i="13" s="1"/>
  <c r="I1369" i="13"/>
  <c r="K1369" i="13"/>
  <c r="O1369" i="13"/>
  <c r="Q1369" i="13"/>
  <c r="V1369" i="13"/>
  <c r="G1372" i="13"/>
  <c r="M1372" i="13" s="1"/>
  <c r="I1372" i="13"/>
  <c r="K1372" i="13"/>
  <c r="O1372" i="13"/>
  <c r="Q1372" i="13"/>
  <c r="V1372" i="13"/>
  <c r="G1375" i="13"/>
  <c r="I1375" i="13"/>
  <c r="K1375" i="13"/>
  <c r="M1375" i="13"/>
  <c r="O1375" i="13"/>
  <c r="Q1375" i="13"/>
  <c r="V1375" i="13"/>
  <c r="G1378" i="13"/>
  <c r="M1378" i="13" s="1"/>
  <c r="I1378" i="13"/>
  <c r="K1378" i="13"/>
  <c r="O1378" i="13"/>
  <c r="Q1378" i="13"/>
  <c r="V1378" i="13"/>
  <c r="G1381" i="13"/>
  <c r="I1381" i="13"/>
  <c r="K1381" i="13"/>
  <c r="M1381" i="13"/>
  <c r="O1381" i="13"/>
  <c r="Q1381" i="13"/>
  <c r="V1381" i="13"/>
  <c r="I1383" i="13"/>
  <c r="O1383" i="13"/>
  <c r="G1384" i="13"/>
  <c r="I1384" i="13"/>
  <c r="K1384" i="13"/>
  <c r="K1383" i="13" s="1"/>
  <c r="M1384" i="13"/>
  <c r="O1384" i="13"/>
  <c r="Q1384" i="13"/>
  <c r="Q1383" i="13" s="1"/>
  <c r="V1384" i="13"/>
  <c r="V1383" i="13" s="1"/>
  <c r="G1386" i="13"/>
  <c r="G1383" i="13" s="1"/>
  <c r="I1386" i="13"/>
  <c r="K1386" i="13"/>
  <c r="M1386" i="13"/>
  <c r="O1386" i="13"/>
  <c r="Q1386" i="13"/>
  <c r="V1386" i="13"/>
  <c r="G1389" i="13"/>
  <c r="M1389" i="13" s="1"/>
  <c r="I1389" i="13"/>
  <c r="K1389" i="13"/>
  <c r="O1389" i="13"/>
  <c r="Q1389" i="13"/>
  <c r="V1389" i="13"/>
  <c r="G1392" i="13"/>
  <c r="I1392" i="13"/>
  <c r="I1391" i="13" s="1"/>
  <c r="K1392" i="13"/>
  <c r="K1391" i="13" s="1"/>
  <c r="M1392" i="13"/>
  <c r="O1392" i="13"/>
  <c r="Q1392" i="13"/>
  <c r="V1392" i="13"/>
  <c r="V1391" i="13" s="1"/>
  <c r="G1393" i="13"/>
  <c r="M1393" i="13" s="1"/>
  <c r="I1393" i="13"/>
  <c r="K1393" i="13"/>
  <c r="O1393" i="13"/>
  <c r="O1391" i="13" s="1"/>
  <c r="Q1393" i="13"/>
  <c r="V1393" i="13"/>
  <c r="G1394" i="13"/>
  <c r="I1394" i="13"/>
  <c r="K1394" i="13"/>
  <c r="M1394" i="13"/>
  <c r="O1394" i="13"/>
  <c r="Q1394" i="13"/>
  <c r="V1394" i="13"/>
  <c r="G1406" i="13"/>
  <c r="M1406" i="13" s="1"/>
  <c r="I1406" i="13"/>
  <c r="K1406" i="13"/>
  <c r="O1406" i="13"/>
  <c r="Q1406" i="13"/>
  <c r="V1406" i="13"/>
  <c r="G1421" i="13"/>
  <c r="I1421" i="13"/>
  <c r="K1421" i="13"/>
  <c r="M1421" i="13"/>
  <c r="O1421" i="13"/>
  <c r="Q1421" i="13"/>
  <c r="Q1391" i="13" s="1"/>
  <c r="V1421" i="13"/>
  <c r="G1423" i="13"/>
  <c r="I1423" i="13"/>
  <c r="K1423" i="13"/>
  <c r="M1423" i="13"/>
  <c r="O1423" i="13"/>
  <c r="Q1423" i="13"/>
  <c r="V1423" i="13"/>
  <c r="G1425" i="13"/>
  <c r="M1425" i="13" s="1"/>
  <c r="I1425" i="13"/>
  <c r="K1425" i="13"/>
  <c r="O1425" i="13"/>
  <c r="Q1425" i="13"/>
  <c r="V1425" i="13"/>
  <c r="G1426" i="13"/>
  <c r="G1391" i="13" s="1"/>
  <c r="I1426" i="13"/>
  <c r="K1426" i="13"/>
  <c r="O1426" i="13"/>
  <c r="Q1426" i="13"/>
  <c r="V1426" i="13"/>
  <c r="G1427" i="13"/>
  <c r="I1427" i="13"/>
  <c r="K1427" i="13"/>
  <c r="M1427" i="13"/>
  <c r="O1427" i="13"/>
  <c r="Q1427" i="13"/>
  <c r="V1427" i="13"/>
  <c r="G1428" i="13"/>
  <c r="M1428" i="13" s="1"/>
  <c r="I1428" i="13"/>
  <c r="K1428" i="13"/>
  <c r="O1428" i="13"/>
  <c r="Q1428" i="13"/>
  <c r="V1428" i="13"/>
  <c r="G1431" i="13"/>
  <c r="I1431" i="13"/>
  <c r="K1431" i="13"/>
  <c r="M1431" i="13"/>
  <c r="O1431" i="13"/>
  <c r="Q1431" i="13"/>
  <c r="V1431" i="13"/>
  <c r="G1433" i="13"/>
  <c r="M1433" i="13" s="1"/>
  <c r="I1433" i="13"/>
  <c r="K1433" i="13"/>
  <c r="O1433" i="13"/>
  <c r="Q1433" i="13"/>
  <c r="V1433" i="13"/>
  <c r="G1435" i="13"/>
  <c r="I1435" i="13"/>
  <c r="K1435" i="13"/>
  <c r="M1435" i="13"/>
  <c r="O1435" i="13"/>
  <c r="Q1435" i="13"/>
  <c r="V1435" i="13"/>
  <c r="G1437" i="13"/>
  <c r="I1437" i="13"/>
  <c r="K1437" i="13"/>
  <c r="M1437" i="13"/>
  <c r="O1437" i="13"/>
  <c r="Q1437" i="13"/>
  <c r="V1437" i="13"/>
  <c r="G1440" i="13"/>
  <c r="M1440" i="13" s="1"/>
  <c r="I1440" i="13"/>
  <c r="K1440" i="13"/>
  <c r="O1440" i="13"/>
  <c r="Q1440" i="13"/>
  <c r="V1440" i="13"/>
  <c r="G1442" i="13"/>
  <c r="M1442" i="13" s="1"/>
  <c r="I1442" i="13"/>
  <c r="K1442" i="13"/>
  <c r="O1442" i="13"/>
  <c r="Q1442" i="13"/>
  <c r="V1442" i="13"/>
  <c r="G1461" i="13"/>
  <c r="I1461" i="13"/>
  <c r="K1461" i="13"/>
  <c r="M1461" i="13"/>
  <c r="O1461" i="13"/>
  <c r="Q1461" i="13"/>
  <c r="V1461" i="13"/>
  <c r="G1477" i="13"/>
  <c r="M1477" i="13" s="1"/>
  <c r="I1477" i="13"/>
  <c r="K1477" i="13"/>
  <c r="O1477" i="13"/>
  <c r="Q1477" i="13"/>
  <c r="V1477" i="13"/>
  <c r="G1480" i="13"/>
  <c r="I1480" i="13"/>
  <c r="K1480" i="13"/>
  <c r="M1480" i="13"/>
  <c r="O1480" i="13"/>
  <c r="Q1480" i="13"/>
  <c r="V1480" i="13"/>
  <c r="G1482" i="13"/>
  <c r="M1482" i="13" s="1"/>
  <c r="I1482" i="13"/>
  <c r="K1482" i="13"/>
  <c r="O1482" i="13"/>
  <c r="Q1482" i="13"/>
  <c r="V1482" i="13"/>
  <c r="G1484" i="13"/>
  <c r="I1484" i="13"/>
  <c r="K1484" i="13"/>
  <c r="M1484" i="13"/>
  <c r="O1484" i="13"/>
  <c r="Q1484" i="13"/>
  <c r="V1484" i="13"/>
  <c r="G1486" i="13"/>
  <c r="I1486" i="13"/>
  <c r="K1486" i="13"/>
  <c r="M1486" i="13"/>
  <c r="O1486" i="13"/>
  <c r="Q1486" i="13"/>
  <c r="V1486" i="13"/>
  <c r="G1488" i="13"/>
  <c r="M1488" i="13" s="1"/>
  <c r="I1488" i="13"/>
  <c r="K1488" i="13"/>
  <c r="O1488" i="13"/>
  <c r="Q1488" i="13"/>
  <c r="V1488" i="13"/>
  <c r="G1492" i="13"/>
  <c r="M1492" i="13" s="1"/>
  <c r="I1492" i="13"/>
  <c r="K1492" i="13"/>
  <c r="O1492" i="13"/>
  <c r="Q1492" i="13"/>
  <c r="V1492" i="13"/>
  <c r="G1499" i="13"/>
  <c r="I1499" i="13"/>
  <c r="K1499" i="13"/>
  <c r="M1499" i="13"/>
  <c r="O1499" i="13"/>
  <c r="Q1499" i="13"/>
  <c r="V1499" i="13"/>
  <c r="G1501" i="13"/>
  <c r="M1501" i="13" s="1"/>
  <c r="I1501" i="13"/>
  <c r="K1501" i="13"/>
  <c r="O1501" i="13"/>
  <c r="Q1501" i="13"/>
  <c r="V1501" i="13"/>
  <c r="G1546" i="13"/>
  <c r="I1546" i="13"/>
  <c r="K1546" i="13"/>
  <c r="M1546" i="13"/>
  <c r="O1546" i="13"/>
  <c r="Q1546" i="13"/>
  <c r="V1546" i="13"/>
  <c r="G1556" i="13"/>
  <c r="M1556" i="13" s="1"/>
  <c r="I1556" i="13"/>
  <c r="K1556" i="13"/>
  <c r="O1556" i="13"/>
  <c r="Q1556" i="13"/>
  <c r="V1556" i="13"/>
  <c r="G1559" i="13"/>
  <c r="I1559" i="13"/>
  <c r="K1559" i="13"/>
  <c r="M1559" i="13"/>
  <c r="O1559" i="13"/>
  <c r="Q1559" i="13"/>
  <c r="V1559" i="13"/>
  <c r="G1561" i="13"/>
  <c r="I1561" i="13"/>
  <c r="K1561" i="13"/>
  <c r="M1561" i="13"/>
  <c r="O1561" i="13"/>
  <c r="Q1561" i="13"/>
  <c r="V1561" i="13"/>
  <c r="G1563" i="13"/>
  <c r="M1563" i="13" s="1"/>
  <c r="I1563" i="13"/>
  <c r="K1563" i="13"/>
  <c r="O1563" i="13"/>
  <c r="Q1563" i="13"/>
  <c r="V1563" i="13"/>
  <c r="G1564" i="13"/>
  <c r="M1564" i="13" s="1"/>
  <c r="I1564" i="13"/>
  <c r="K1564" i="13"/>
  <c r="O1564" i="13"/>
  <c r="Q1564" i="13"/>
  <c r="V1564" i="13"/>
  <c r="G1565" i="13"/>
  <c r="I1565" i="13"/>
  <c r="K1565" i="13"/>
  <c r="M1565" i="13"/>
  <c r="O1565" i="13"/>
  <c r="Q1565" i="13"/>
  <c r="V1565" i="13"/>
  <c r="G1567" i="13"/>
  <c r="M1567" i="13" s="1"/>
  <c r="I1567" i="13"/>
  <c r="K1567" i="13"/>
  <c r="O1567" i="13"/>
  <c r="Q1567" i="13"/>
  <c r="V1567" i="13"/>
  <c r="G1584" i="13"/>
  <c r="I1584" i="13"/>
  <c r="K1584" i="13"/>
  <c r="M1584" i="13"/>
  <c r="O1584" i="13"/>
  <c r="Q1584" i="13"/>
  <c r="V1584" i="13"/>
  <c r="G1586" i="13"/>
  <c r="M1586" i="13" s="1"/>
  <c r="I1586" i="13"/>
  <c r="K1586" i="13"/>
  <c r="O1586" i="13"/>
  <c r="Q1586" i="13"/>
  <c r="V1586" i="13"/>
  <c r="G1588" i="13"/>
  <c r="I1588" i="13"/>
  <c r="K1588" i="13"/>
  <c r="M1588" i="13"/>
  <c r="O1588" i="13"/>
  <c r="Q1588" i="13"/>
  <c r="V1588" i="13"/>
  <c r="G1591" i="13"/>
  <c r="I1591" i="13"/>
  <c r="K1591" i="13"/>
  <c r="M1591" i="13"/>
  <c r="O1591" i="13"/>
  <c r="Q1591" i="13"/>
  <c r="V1591" i="13"/>
  <c r="G1599" i="13"/>
  <c r="M1599" i="13" s="1"/>
  <c r="I1599" i="13"/>
  <c r="K1599" i="13"/>
  <c r="O1599" i="13"/>
  <c r="Q1599" i="13"/>
  <c r="V1599" i="13"/>
  <c r="G1601" i="13"/>
  <c r="M1601" i="13" s="1"/>
  <c r="I1601" i="13"/>
  <c r="K1601" i="13"/>
  <c r="O1601" i="13"/>
  <c r="Q1601" i="13"/>
  <c r="V1601" i="13"/>
  <c r="G1603" i="13"/>
  <c r="I1603" i="13"/>
  <c r="K1603" i="13"/>
  <c r="M1603" i="13"/>
  <c r="O1603" i="13"/>
  <c r="Q1603" i="13"/>
  <c r="V1603" i="13"/>
  <c r="G1619" i="13"/>
  <c r="M1619" i="13" s="1"/>
  <c r="I1619" i="13"/>
  <c r="K1619" i="13"/>
  <c r="O1619" i="13"/>
  <c r="Q1619" i="13"/>
  <c r="V1619" i="13"/>
  <c r="G1621" i="13"/>
  <c r="I1621" i="13"/>
  <c r="K1621" i="13"/>
  <c r="M1621" i="13"/>
  <c r="O1621" i="13"/>
  <c r="Q1621" i="13"/>
  <c r="V1621" i="13"/>
  <c r="G1628" i="13"/>
  <c r="M1628" i="13" s="1"/>
  <c r="I1628" i="13"/>
  <c r="K1628" i="13"/>
  <c r="O1628" i="13"/>
  <c r="Q1628" i="13"/>
  <c r="V1628" i="13"/>
  <c r="G1630" i="13"/>
  <c r="I1630" i="13"/>
  <c r="K1630" i="13"/>
  <c r="M1630" i="13"/>
  <c r="O1630" i="13"/>
  <c r="Q1630" i="13"/>
  <c r="V1630" i="13"/>
  <c r="G1632" i="13"/>
  <c r="I1632" i="13"/>
  <c r="K1632" i="13"/>
  <c r="M1632" i="13"/>
  <c r="O1632" i="13"/>
  <c r="Q1632" i="13"/>
  <c r="V1632" i="13"/>
  <c r="G1634" i="13"/>
  <c r="M1634" i="13" s="1"/>
  <c r="I1634" i="13"/>
  <c r="K1634" i="13"/>
  <c r="O1634" i="13"/>
  <c r="Q1634" i="13"/>
  <c r="V1634" i="13"/>
  <c r="G1636" i="13"/>
  <c r="M1636" i="13" s="1"/>
  <c r="I1636" i="13"/>
  <c r="K1636" i="13"/>
  <c r="O1636" i="13"/>
  <c r="Q1636" i="13"/>
  <c r="V1636" i="13"/>
  <c r="I1638" i="13"/>
  <c r="G1639" i="13"/>
  <c r="M1639" i="13" s="1"/>
  <c r="I1639" i="13"/>
  <c r="K1639" i="13"/>
  <c r="K1638" i="13" s="1"/>
  <c r="O1639" i="13"/>
  <c r="Q1639" i="13"/>
  <c r="V1639" i="13"/>
  <c r="G1641" i="13"/>
  <c r="I1641" i="13"/>
  <c r="K1641" i="13"/>
  <c r="M1641" i="13"/>
  <c r="O1641" i="13"/>
  <c r="Q1641" i="13"/>
  <c r="V1641" i="13"/>
  <c r="G1645" i="13"/>
  <c r="M1645" i="13" s="1"/>
  <c r="I1645" i="13"/>
  <c r="K1645" i="13"/>
  <c r="O1645" i="13"/>
  <c r="Q1645" i="13"/>
  <c r="V1645" i="13"/>
  <c r="G1647" i="13"/>
  <c r="I1647" i="13"/>
  <c r="K1647" i="13"/>
  <c r="M1647" i="13"/>
  <c r="O1647" i="13"/>
  <c r="Q1647" i="13"/>
  <c r="V1647" i="13"/>
  <c r="G1652" i="13"/>
  <c r="I1652" i="13"/>
  <c r="K1652" i="13"/>
  <c r="M1652" i="13"/>
  <c r="O1652" i="13"/>
  <c r="Q1652" i="13"/>
  <c r="V1652" i="13"/>
  <c r="V1638" i="13" s="1"/>
  <c r="G1655" i="13"/>
  <c r="I1655" i="13"/>
  <c r="K1655" i="13"/>
  <c r="O1655" i="13"/>
  <c r="Q1655" i="13"/>
  <c r="Q1654" i="13" s="1"/>
  <c r="V1655" i="13"/>
  <c r="G1657" i="13"/>
  <c r="I1657" i="13"/>
  <c r="K1657" i="13"/>
  <c r="M1657" i="13"/>
  <c r="O1657" i="13"/>
  <c r="Q1657" i="13"/>
  <c r="V1657" i="13"/>
  <c r="G1659" i="13"/>
  <c r="M1659" i="13" s="1"/>
  <c r="I1659" i="13"/>
  <c r="K1659" i="13"/>
  <c r="O1659" i="13"/>
  <c r="Q1659" i="13"/>
  <c r="V1659" i="13"/>
  <c r="G1663" i="13"/>
  <c r="I1663" i="13"/>
  <c r="K1663" i="13"/>
  <c r="M1663" i="13"/>
  <c r="O1663" i="13"/>
  <c r="Q1663" i="13"/>
  <c r="V1663" i="13"/>
  <c r="G1666" i="13"/>
  <c r="M1666" i="13" s="1"/>
  <c r="I1666" i="13"/>
  <c r="K1666" i="13"/>
  <c r="O1666" i="13"/>
  <c r="Q1666" i="13"/>
  <c r="V1666" i="13"/>
  <c r="G1669" i="13"/>
  <c r="I1669" i="13"/>
  <c r="K1669" i="13"/>
  <c r="M1669" i="13"/>
  <c r="O1669" i="13"/>
  <c r="Q1669" i="13"/>
  <c r="V1669" i="13"/>
  <c r="G1672" i="13"/>
  <c r="I1672" i="13"/>
  <c r="K1672" i="13"/>
  <c r="M1672" i="13"/>
  <c r="O1672" i="13"/>
  <c r="Q1672" i="13"/>
  <c r="V1672" i="13"/>
  <c r="G1675" i="13"/>
  <c r="M1675" i="13" s="1"/>
  <c r="I1675" i="13"/>
  <c r="K1675" i="13"/>
  <c r="O1675" i="13"/>
  <c r="Q1675" i="13"/>
  <c r="V1675" i="13"/>
  <c r="G1677" i="13"/>
  <c r="M1677" i="13" s="1"/>
  <c r="I1677" i="13"/>
  <c r="K1677" i="13"/>
  <c r="O1677" i="13"/>
  <c r="Q1677" i="13"/>
  <c r="V1677" i="13"/>
  <c r="G1679" i="13"/>
  <c r="I1679" i="13"/>
  <c r="K1679" i="13"/>
  <c r="M1679" i="13"/>
  <c r="O1679" i="13"/>
  <c r="Q1679" i="13"/>
  <c r="V1679" i="13"/>
  <c r="G1683" i="13"/>
  <c r="M1683" i="13" s="1"/>
  <c r="I1683" i="13"/>
  <c r="K1683" i="13"/>
  <c r="O1683" i="13"/>
  <c r="Q1683" i="13"/>
  <c r="V1683" i="13"/>
  <c r="G1688" i="13"/>
  <c r="I1688" i="13"/>
  <c r="K1688" i="13"/>
  <c r="M1688" i="13"/>
  <c r="O1688" i="13"/>
  <c r="Q1688" i="13"/>
  <c r="V1688" i="13"/>
  <c r="G1691" i="13"/>
  <c r="M1691" i="13" s="1"/>
  <c r="I1691" i="13"/>
  <c r="K1691" i="13"/>
  <c r="O1691" i="13"/>
  <c r="Q1691" i="13"/>
  <c r="V1691" i="13"/>
  <c r="G1693" i="13"/>
  <c r="I1693" i="13"/>
  <c r="K1693" i="13"/>
  <c r="M1693" i="13"/>
  <c r="O1693" i="13"/>
  <c r="Q1693" i="13"/>
  <c r="V1693" i="13"/>
  <c r="G1697" i="13"/>
  <c r="I1697" i="13"/>
  <c r="K1697" i="13"/>
  <c r="M1697" i="13"/>
  <c r="O1697" i="13"/>
  <c r="Q1697" i="13"/>
  <c r="V1697" i="13"/>
  <c r="G1699" i="13"/>
  <c r="M1699" i="13" s="1"/>
  <c r="I1699" i="13"/>
  <c r="K1699" i="13"/>
  <c r="O1699" i="13"/>
  <c r="Q1699" i="13"/>
  <c r="V1699" i="13"/>
  <c r="G1707" i="13"/>
  <c r="M1707" i="13" s="1"/>
  <c r="I1707" i="13"/>
  <c r="K1707" i="13"/>
  <c r="O1707" i="13"/>
  <c r="Q1707" i="13"/>
  <c r="V1707" i="13"/>
  <c r="G1711" i="13"/>
  <c r="I1711" i="13"/>
  <c r="K1711" i="13"/>
  <c r="M1711" i="13"/>
  <c r="O1711" i="13"/>
  <c r="Q1711" i="13"/>
  <c r="V1711" i="13"/>
  <c r="G1715" i="13"/>
  <c r="M1715" i="13" s="1"/>
  <c r="I1715" i="13"/>
  <c r="K1715" i="13"/>
  <c r="O1715" i="13"/>
  <c r="Q1715" i="13"/>
  <c r="V1715" i="13"/>
  <c r="G1718" i="13"/>
  <c r="I1718" i="13"/>
  <c r="K1718" i="13"/>
  <c r="M1718" i="13"/>
  <c r="O1718" i="13"/>
  <c r="Q1718" i="13"/>
  <c r="V1718" i="13"/>
  <c r="G1721" i="13"/>
  <c r="M1721" i="13" s="1"/>
  <c r="I1721" i="13"/>
  <c r="K1721" i="13"/>
  <c r="O1721" i="13"/>
  <c r="Q1721" i="13"/>
  <c r="V1721" i="13"/>
  <c r="G1724" i="13"/>
  <c r="I1724" i="13"/>
  <c r="K1724" i="13"/>
  <c r="M1724" i="13"/>
  <c r="O1724" i="13"/>
  <c r="Q1724" i="13"/>
  <c r="V1724" i="13"/>
  <c r="G1727" i="13"/>
  <c r="I1727" i="13"/>
  <c r="K1727" i="13"/>
  <c r="M1727" i="13"/>
  <c r="O1727" i="13"/>
  <c r="Q1727" i="13"/>
  <c r="V1727" i="13"/>
  <c r="G1729" i="13"/>
  <c r="M1729" i="13" s="1"/>
  <c r="I1729" i="13"/>
  <c r="K1729" i="13"/>
  <c r="O1729" i="13"/>
  <c r="Q1729" i="13"/>
  <c r="V1729" i="13"/>
  <c r="G1731" i="13"/>
  <c r="M1731" i="13" s="1"/>
  <c r="I1731" i="13"/>
  <c r="K1731" i="13"/>
  <c r="O1731" i="13"/>
  <c r="Q1731" i="13"/>
  <c r="V1731" i="13"/>
  <c r="G1733" i="13"/>
  <c r="I1733" i="13"/>
  <c r="K1733" i="13"/>
  <c r="M1733" i="13"/>
  <c r="O1733" i="13"/>
  <c r="Q1733" i="13"/>
  <c r="V1733" i="13"/>
  <c r="K1735" i="13"/>
  <c r="G1736" i="13"/>
  <c r="I1736" i="13"/>
  <c r="K1736" i="13"/>
  <c r="M1736" i="13"/>
  <c r="O1736" i="13"/>
  <c r="Q1736" i="13"/>
  <c r="V1736" i="13"/>
  <c r="G1737" i="13"/>
  <c r="M1737" i="13" s="1"/>
  <c r="I1737" i="13"/>
  <c r="K1737" i="13"/>
  <c r="O1737" i="13"/>
  <c r="Q1737" i="13"/>
  <c r="V1737" i="13"/>
  <c r="G1739" i="13"/>
  <c r="I1739" i="13"/>
  <c r="K1739" i="13"/>
  <c r="M1739" i="13"/>
  <c r="O1739" i="13"/>
  <c r="Q1739" i="13"/>
  <c r="V1739" i="13"/>
  <c r="G1740" i="13"/>
  <c r="I1740" i="13"/>
  <c r="K1740" i="13"/>
  <c r="M1740" i="13"/>
  <c r="O1740" i="13"/>
  <c r="Q1740" i="13"/>
  <c r="V1740" i="13"/>
  <c r="G1742" i="13"/>
  <c r="M1742" i="13" s="1"/>
  <c r="I1742" i="13"/>
  <c r="K1742" i="13"/>
  <c r="O1742" i="13"/>
  <c r="Q1742" i="13"/>
  <c r="V1742" i="13"/>
  <c r="G1744" i="13"/>
  <c r="M1744" i="13" s="1"/>
  <c r="I1744" i="13"/>
  <c r="K1744" i="13"/>
  <c r="O1744" i="13"/>
  <c r="Q1744" i="13"/>
  <c r="V1744" i="13"/>
  <c r="G1746" i="13"/>
  <c r="I1746" i="13"/>
  <c r="K1746" i="13"/>
  <c r="M1746" i="13"/>
  <c r="O1746" i="13"/>
  <c r="Q1746" i="13"/>
  <c r="V1746" i="13"/>
  <c r="G1748" i="13"/>
  <c r="M1748" i="13" s="1"/>
  <c r="I1748" i="13"/>
  <c r="K1748" i="13"/>
  <c r="O1748" i="13"/>
  <c r="Q1748" i="13"/>
  <c r="V1748" i="13"/>
  <c r="G1749" i="13"/>
  <c r="I1749" i="13"/>
  <c r="K1749" i="13"/>
  <c r="M1749" i="13"/>
  <c r="O1749" i="13"/>
  <c r="Q1749" i="13"/>
  <c r="V1749" i="13"/>
  <c r="G1751" i="13"/>
  <c r="M1751" i="13" s="1"/>
  <c r="I1751" i="13"/>
  <c r="K1751" i="13"/>
  <c r="O1751" i="13"/>
  <c r="Q1751" i="13"/>
  <c r="V1751" i="13"/>
  <c r="G1753" i="13"/>
  <c r="I1753" i="13"/>
  <c r="K1753" i="13"/>
  <c r="M1753" i="13"/>
  <c r="O1753" i="13"/>
  <c r="Q1753" i="13"/>
  <c r="V1753" i="13"/>
  <c r="G1757" i="13"/>
  <c r="I1757" i="13"/>
  <c r="K1757" i="13"/>
  <c r="M1757" i="13"/>
  <c r="O1757" i="13"/>
  <c r="Q1757" i="13"/>
  <c r="V1757" i="13"/>
  <c r="G1760" i="13"/>
  <c r="I1760" i="13"/>
  <c r="K1760" i="13"/>
  <c r="O1760" i="13"/>
  <c r="Q1760" i="13"/>
  <c r="V1760" i="13"/>
  <c r="G1762" i="13"/>
  <c r="I1762" i="13"/>
  <c r="K1762" i="13"/>
  <c r="M1762" i="13"/>
  <c r="O1762" i="13"/>
  <c r="Q1762" i="13"/>
  <c r="V1762" i="13"/>
  <c r="G1765" i="13"/>
  <c r="M1765" i="13" s="1"/>
  <c r="I1765" i="13"/>
  <c r="K1765" i="13"/>
  <c r="O1765" i="13"/>
  <c r="Q1765" i="13"/>
  <c r="V1765" i="13"/>
  <c r="G1768" i="13"/>
  <c r="I1768" i="13"/>
  <c r="K1768" i="13"/>
  <c r="M1768" i="13"/>
  <c r="O1768" i="13"/>
  <c r="Q1768" i="13"/>
  <c r="V1768" i="13"/>
  <c r="G1771" i="13"/>
  <c r="M1771" i="13" s="1"/>
  <c r="I1771" i="13"/>
  <c r="K1771" i="13"/>
  <c r="O1771" i="13"/>
  <c r="Q1771" i="13"/>
  <c r="V1771" i="13"/>
  <c r="G1775" i="13"/>
  <c r="I1775" i="13"/>
  <c r="K1775" i="13"/>
  <c r="M1775" i="13"/>
  <c r="O1775" i="13"/>
  <c r="Q1775" i="13"/>
  <c r="V1775" i="13"/>
  <c r="G1778" i="13"/>
  <c r="I1778" i="13"/>
  <c r="K1778" i="13"/>
  <c r="M1778" i="13"/>
  <c r="O1778" i="13"/>
  <c r="Q1778" i="13"/>
  <c r="V1778" i="13"/>
  <c r="G1782" i="13"/>
  <c r="M1782" i="13" s="1"/>
  <c r="I1782" i="13"/>
  <c r="K1782" i="13"/>
  <c r="O1782" i="13"/>
  <c r="Q1782" i="13"/>
  <c r="V1782" i="13"/>
  <c r="G1786" i="13"/>
  <c r="M1786" i="13" s="1"/>
  <c r="I1786" i="13"/>
  <c r="K1786" i="13"/>
  <c r="O1786" i="13"/>
  <c r="Q1786" i="13"/>
  <c r="V1786" i="13"/>
  <c r="G1787" i="13"/>
  <c r="I1787" i="13"/>
  <c r="K1787" i="13"/>
  <c r="M1787" i="13"/>
  <c r="O1787" i="13"/>
  <c r="Q1787" i="13"/>
  <c r="V1787" i="13"/>
  <c r="G1790" i="13"/>
  <c r="M1790" i="13" s="1"/>
  <c r="I1790" i="13"/>
  <c r="K1790" i="13"/>
  <c r="O1790" i="13"/>
  <c r="Q1790" i="13"/>
  <c r="V1790" i="13"/>
  <c r="G1792" i="13"/>
  <c r="I1792" i="13"/>
  <c r="K1792" i="13"/>
  <c r="M1792" i="13"/>
  <c r="O1792" i="13"/>
  <c r="Q1792" i="13"/>
  <c r="V1792" i="13"/>
  <c r="G1794" i="13"/>
  <c r="M1794" i="13" s="1"/>
  <c r="I1794" i="13"/>
  <c r="K1794" i="13"/>
  <c r="O1794" i="13"/>
  <c r="Q1794" i="13"/>
  <c r="V1794" i="13"/>
  <c r="G1799" i="13"/>
  <c r="I1799" i="13"/>
  <c r="K1799" i="13"/>
  <c r="M1799" i="13"/>
  <c r="O1799" i="13"/>
  <c r="Q1799" i="13"/>
  <c r="V1799" i="13"/>
  <c r="G1804" i="13"/>
  <c r="I1804" i="13"/>
  <c r="K1804" i="13"/>
  <c r="M1804" i="13"/>
  <c r="O1804" i="13"/>
  <c r="Q1804" i="13"/>
  <c r="V1804" i="13"/>
  <c r="G1810" i="13"/>
  <c r="M1810" i="13" s="1"/>
  <c r="I1810" i="13"/>
  <c r="K1810" i="13"/>
  <c r="O1810" i="13"/>
  <c r="Q1810" i="13"/>
  <c r="V1810" i="13"/>
  <c r="G1813" i="13"/>
  <c r="M1813" i="13" s="1"/>
  <c r="I1813" i="13"/>
  <c r="K1813" i="13"/>
  <c r="O1813" i="13"/>
  <c r="Q1813" i="13"/>
  <c r="V1813" i="13"/>
  <c r="G1821" i="13"/>
  <c r="I1821" i="13"/>
  <c r="K1821" i="13"/>
  <c r="M1821" i="13"/>
  <c r="O1821" i="13"/>
  <c r="Q1821" i="13"/>
  <c r="V1821" i="13"/>
  <c r="G1828" i="13"/>
  <c r="M1828" i="13" s="1"/>
  <c r="I1828" i="13"/>
  <c r="K1828" i="13"/>
  <c r="O1828" i="13"/>
  <c r="Q1828" i="13"/>
  <c r="V1828" i="13"/>
  <c r="G1830" i="13"/>
  <c r="M1830" i="13" s="1"/>
  <c r="I1830" i="13"/>
  <c r="K1830" i="13"/>
  <c r="O1830" i="13"/>
  <c r="Q1830" i="13"/>
  <c r="V1830" i="13"/>
  <c r="G1833" i="13"/>
  <c r="M1833" i="13" s="1"/>
  <c r="I1833" i="13"/>
  <c r="K1833" i="13"/>
  <c r="O1833" i="13"/>
  <c r="Q1833" i="13"/>
  <c r="V1833" i="13"/>
  <c r="G1834" i="13"/>
  <c r="I1834" i="13"/>
  <c r="K1834" i="13"/>
  <c r="M1834" i="13"/>
  <c r="O1834" i="13"/>
  <c r="Q1834" i="13"/>
  <c r="V1834" i="13"/>
  <c r="G1835" i="13"/>
  <c r="I1835" i="13"/>
  <c r="K1835" i="13"/>
  <c r="M1835" i="13"/>
  <c r="O1835" i="13"/>
  <c r="Q1835" i="13"/>
  <c r="V1835" i="13"/>
  <c r="G1836" i="13"/>
  <c r="M1836" i="13" s="1"/>
  <c r="I1836" i="13"/>
  <c r="K1836" i="13"/>
  <c r="O1836" i="13"/>
  <c r="Q1836" i="13"/>
  <c r="V1836" i="13"/>
  <c r="G1838" i="13"/>
  <c r="M1838" i="13" s="1"/>
  <c r="I1838" i="13"/>
  <c r="K1838" i="13"/>
  <c r="O1838" i="13"/>
  <c r="Q1838" i="13"/>
  <c r="V1838" i="13"/>
  <c r="G1840" i="13"/>
  <c r="I1840" i="13"/>
  <c r="K1840" i="13"/>
  <c r="M1840" i="13"/>
  <c r="O1840" i="13"/>
  <c r="Q1840" i="13"/>
  <c r="V1840" i="13"/>
  <c r="G1843" i="13"/>
  <c r="M1843" i="13" s="1"/>
  <c r="I1843" i="13"/>
  <c r="K1843" i="13"/>
  <c r="O1843" i="13"/>
  <c r="Q1843" i="13"/>
  <c r="V1843" i="13"/>
  <c r="G1852" i="13"/>
  <c r="I1852" i="13"/>
  <c r="K1852" i="13"/>
  <c r="M1852" i="13"/>
  <c r="O1852" i="13"/>
  <c r="Q1852" i="13"/>
  <c r="V1852" i="13"/>
  <c r="G1854" i="13"/>
  <c r="M1854" i="13" s="1"/>
  <c r="I1854" i="13"/>
  <c r="K1854" i="13"/>
  <c r="O1854" i="13"/>
  <c r="Q1854" i="13"/>
  <c r="V1854" i="13"/>
  <c r="G1856" i="13"/>
  <c r="I1856" i="13"/>
  <c r="K1856" i="13"/>
  <c r="M1856" i="13"/>
  <c r="O1856" i="13"/>
  <c r="Q1856" i="13"/>
  <c r="V1856" i="13"/>
  <c r="G1858" i="13"/>
  <c r="I1858" i="13"/>
  <c r="K1858" i="13"/>
  <c r="M1858" i="13"/>
  <c r="O1858" i="13"/>
  <c r="Q1858" i="13"/>
  <c r="V1858" i="13"/>
  <c r="G1859" i="13"/>
  <c r="M1859" i="13" s="1"/>
  <c r="I1859" i="13"/>
  <c r="K1859" i="13"/>
  <c r="O1859" i="13"/>
  <c r="Q1859" i="13"/>
  <c r="V1859" i="13"/>
  <c r="G1860" i="13"/>
  <c r="M1860" i="13" s="1"/>
  <c r="I1860" i="13"/>
  <c r="K1860" i="13"/>
  <c r="O1860" i="13"/>
  <c r="Q1860" i="13"/>
  <c r="V1860" i="13"/>
  <c r="G1861" i="13"/>
  <c r="I1861" i="13"/>
  <c r="K1861" i="13"/>
  <c r="M1861" i="13"/>
  <c r="O1861" i="13"/>
  <c r="Q1861" i="13"/>
  <c r="V1861" i="13"/>
  <c r="G1862" i="13"/>
  <c r="M1862" i="13" s="1"/>
  <c r="I1862" i="13"/>
  <c r="K1862" i="13"/>
  <c r="O1862" i="13"/>
  <c r="Q1862" i="13"/>
  <c r="V1862" i="13"/>
  <c r="G1864" i="13"/>
  <c r="M1864" i="13" s="1"/>
  <c r="I1864" i="13"/>
  <c r="K1864" i="13"/>
  <c r="O1864" i="13"/>
  <c r="Q1864" i="13"/>
  <c r="V1864" i="13"/>
  <c r="G1866" i="13"/>
  <c r="M1866" i="13" s="1"/>
  <c r="I1866" i="13"/>
  <c r="K1866" i="13"/>
  <c r="O1866" i="13"/>
  <c r="Q1866" i="13"/>
  <c r="V1866" i="13"/>
  <c r="G1868" i="13"/>
  <c r="I1868" i="13"/>
  <c r="K1868" i="13"/>
  <c r="M1868" i="13"/>
  <c r="O1868" i="13"/>
  <c r="Q1868" i="13"/>
  <c r="V1868" i="13"/>
  <c r="G1879" i="13"/>
  <c r="I1879" i="13"/>
  <c r="K1879" i="13"/>
  <c r="M1879" i="13"/>
  <c r="O1879" i="13"/>
  <c r="Q1879" i="13"/>
  <c r="V1879" i="13"/>
  <c r="G1882" i="13"/>
  <c r="M1882" i="13" s="1"/>
  <c r="I1882" i="13"/>
  <c r="K1882" i="13"/>
  <c r="O1882" i="13"/>
  <c r="Q1882" i="13"/>
  <c r="V1882" i="13"/>
  <c r="G1883" i="13"/>
  <c r="M1883" i="13" s="1"/>
  <c r="I1883" i="13"/>
  <c r="K1883" i="13"/>
  <c r="O1883" i="13"/>
  <c r="Q1883" i="13"/>
  <c r="V1883" i="13"/>
  <c r="G1885" i="13"/>
  <c r="I1885" i="13"/>
  <c r="K1885" i="13"/>
  <c r="M1885" i="13"/>
  <c r="O1885" i="13"/>
  <c r="Q1885" i="13"/>
  <c r="V1885" i="13"/>
  <c r="G1887" i="13"/>
  <c r="M1887" i="13" s="1"/>
  <c r="I1887" i="13"/>
  <c r="K1887" i="13"/>
  <c r="O1887" i="13"/>
  <c r="Q1887" i="13"/>
  <c r="V1887" i="13"/>
  <c r="G1889" i="13"/>
  <c r="I1889" i="13"/>
  <c r="K1889" i="13"/>
  <c r="M1889" i="13"/>
  <c r="O1889" i="13"/>
  <c r="Q1889" i="13"/>
  <c r="V1889" i="13"/>
  <c r="G1903" i="13"/>
  <c r="M1903" i="13" s="1"/>
  <c r="I1903" i="13"/>
  <c r="K1903" i="13"/>
  <c r="O1903" i="13"/>
  <c r="Q1903" i="13"/>
  <c r="V1903" i="13"/>
  <c r="G1906" i="13"/>
  <c r="I1906" i="13"/>
  <c r="K1906" i="13"/>
  <c r="M1906" i="13"/>
  <c r="O1906" i="13"/>
  <c r="Q1906" i="13"/>
  <c r="V1906" i="13"/>
  <c r="G1909" i="13"/>
  <c r="I1909" i="13"/>
  <c r="K1909" i="13"/>
  <c r="M1909" i="13"/>
  <c r="O1909" i="13"/>
  <c r="Q1909" i="13"/>
  <c r="V1909" i="13"/>
  <c r="G1914" i="13"/>
  <c r="M1914" i="13" s="1"/>
  <c r="I1914" i="13"/>
  <c r="K1914" i="13"/>
  <c r="O1914" i="13"/>
  <c r="Q1914" i="13"/>
  <c r="V1914" i="13"/>
  <c r="G1916" i="13"/>
  <c r="M1916" i="13" s="1"/>
  <c r="I1916" i="13"/>
  <c r="K1916" i="13"/>
  <c r="O1916" i="13"/>
  <c r="Q1916" i="13"/>
  <c r="V1916" i="13"/>
  <c r="G1918" i="13"/>
  <c r="I1918" i="13"/>
  <c r="K1918" i="13"/>
  <c r="M1918" i="13"/>
  <c r="O1918" i="13"/>
  <c r="Q1918" i="13"/>
  <c r="V1918" i="13"/>
  <c r="G1922" i="13"/>
  <c r="M1922" i="13" s="1"/>
  <c r="I1922" i="13"/>
  <c r="K1922" i="13"/>
  <c r="O1922" i="13"/>
  <c r="Q1922" i="13"/>
  <c r="V1922" i="13"/>
  <c r="G1924" i="13"/>
  <c r="I1924" i="13"/>
  <c r="K1924" i="13"/>
  <c r="M1924" i="13"/>
  <c r="O1924" i="13"/>
  <c r="Q1924" i="13"/>
  <c r="V1924" i="13"/>
  <c r="G1926" i="13"/>
  <c r="M1926" i="13" s="1"/>
  <c r="I1926" i="13"/>
  <c r="K1926" i="13"/>
  <c r="O1926" i="13"/>
  <c r="Q1926" i="13"/>
  <c r="V1926" i="13"/>
  <c r="G1929" i="13"/>
  <c r="I1929" i="13"/>
  <c r="K1929" i="13"/>
  <c r="M1929" i="13"/>
  <c r="O1929" i="13"/>
  <c r="Q1929" i="13"/>
  <c r="V1929" i="13"/>
  <c r="G1949" i="13"/>
  <c r="I1949" i="13"/>
  <c r="K1949" i="13"/>
  <c r="M1949" i="13"/>
  <c r="O1949" i="13"/>
  <c r="Q1949" i="13"/>
  <c r="V1949" i="13"/>
  <c r="G1950" i="13"/>
  <c r="M1950" i="13" s="1"/>
  <c r="I1950" i="13"/>
  <c r="K1950" i="13"/>
  <c r="O1950" i="13"/>
  <c r="Q1950" i="13"/>
  <c r="V1950" i="13"/>
  <c r="G1954" i="13"/>
  <c r="M1954" i="13" s="1"/>
  <c r="I1954" i="13"/>
  <c r="K1954" i="13"/>
  <c r="O1954" i="13"/>
  <c r="Q1954" i="13"/>
  <c r="V1954" i="13"/>
  <c r="G1956" i="13"/>
  <c r="I1956" i="13"/>
  <c r="K1956" i="13"/>
  <c r="M1956" i="13"/>
  <c r="O1956" i="13"/>
  <c r="Q1956" i="13"/>
  <c r="V1956" i="13"/>
  <c r="G1958" i="13"/>
  <c r="G1959" i="13"/>
  <c r="M1959" i="13" s="1"/>
  <c r="I1959" i="13"/>
  <c r="K1959" i="13"/>
  <c r="O1959" i="13"/>
  <c r="Q1959" i="13"/>
  <c r="V1959" i="13"/>
  <c r="G1961" i="13"/>
  <c r="M1961" i="13" s="1"/>
  <c r="I1961" i="13"/>
  <c r="K1961" i="13"/>
  <c r="K1958" i="13" s="1"/>
  <c r="O1961" i="13"/>
  <c r="Q1961" i="13"/>
  <c r="V1961" i="13"/>
  <c r="G1968" i="13"/>
  <c r="I1968" i="13"/>
  <c r="K1968" i="13"/>
  <c r="M1968" i="13"/>
  <c r="O1968" i="13"/>
  <c r="Q1968" i="13"/>
  <c r="V1968" i="13"/>
  <c r="G1969" i="13"/>
  <c r="I1969" i="13"/>
  <c r="K1969" i="13"/>
  <c r="M1969" i="13"/>
  <c r="O1969" i="13"/>
  <c r="Q1969" i="13"/>
  <c r="V1969" i="13"/>
  <c r="G1973" i="13"/>
  <c r="M1973" i="13" s="1"/>
  <c r="I1973" i="13"/>
  <c r="K1973" i="13"/>
  <c r="O1973" i="13"/>
  <c r="Q1973" i="13"/>
  <c r="V1973" i="13"/>
  <c r="G1976" i="13"/>
  <c r="M1976" i="13" s="1"/>
  <c r="I1976" i="13"/>
  <c r="K1976" i="13"/>
  <c r="O1976" i="13"/>
  <c r="Q1976" i="13"/>
  <c r="V1976" i="13"/>
  <c r="G1978" i="13"/>
  <c r="I1978" i="13"/>
  <c r="K1978" i="13"/>
  <c r="M1978" i="13"/>
  <c r="O1978" i="13"/>
  <c r="Q1978" i="13"/>
  <c r="V1978" i="13"/>
  <c r="G1980" i="13"/>
  <c r="I1980" i="13"/>
  <c r="K1980" i="13"/>
  <c r="M1980" i="13"/>
  <c r="O1980" i="13"/>
  <c r="Q1980" i="13"/>
  <c r="V1980" i="13"/>
  <c r="G1982" i="13"/>
  <c r="I1982" i="13"/>
  <c r="K1982" i="13"/>
  <c r="M1982" i="13"/>
  <c r="O1982" i="13"/>
  <c r="Q1982" i="13"/>
  <c r="V1982" i="13"/>
  <c r="G1985" i="13"/>
  <c r="M1985" i="13" s="1"/>
  <c r="I1985" i="13"/>
  <c r="K1985" i="13"/>
  <c r="O1985" i="13"/>
  <c r="Q1985" i="13"/>
  <c r="V1985" i="13"/>
  <c r="G1990" i="13"/>
  <c r="I1990" i="13"/>
  <c r="K1990" i="13"/>
  <c r="M1990" i="13"/>
  <c r="O1990" i="13"/>
  <c r="Q1990" i="13"/>
  <c r="V1990" i="13"/>
  <c r="G1993" i="13"/>
  <c r="M1993" i="13" s="1"/>
  <c r="I1993" i="13"/>
  <c r="K1993" i="13"/>
  <c r="O1993" i="13"/>
  <c r="Q1993" i="13"/>
  <c r="V1993" i="13"/>
  <c r="G1994" i="13"/>
  <c r="I1994" i="13"/>
  <c r="K1994" i="13"/>
  <c r="M1994" i="13"/>
  <c r="O1994" i="13"/>
  <c r="Q1994" i="13"/>
  <c r="V1994" i="13"/>
  <c r="G1997" i="13"/>
  <c r="I1997" i="13"/>
  <c r="K1997" i="13"/>
  <c r="M1997" i="13"/>
  <c r="O1997" i="13"/>
  <c r="Q1997" i="13"/>
  <c r="V1997" i="13"/>
  <c r="G2003" i="13"/>
  <c r="M2003" i="13" s="1"/>
  <c r="I2003" i="13"/>
  <c r="K2003" i="13"/>
  <c r="O2003" i="13"/>
  <c r="Q2003" i="13"/>
  <c r="V2003" i="13"/>
  <c r="G2006" i="13"/>
  <c r="I2006" i="13"/>
  <c r="K2006" i="13"/>
  <c r="M2006" i="13"/>
  <c r="O2006" i="13"/>
  <c r="Q2006" i="13"/>
  <c r="V2006" i="13"/>
  <c r="G2010" i="13"/>
  <c r="I2010" i="13"/>
  <c r="K2010" i="13"/>
  <c r="M2010" i="13"/>
  <c r="O2010" i="13"/>
  <c r="Q2010" i="13"/>
  <c r="V2010" i="13"/>
  <c r="G2013" i="13"/>
  <c r="M2013" i="13" s="1"/>
  <c r="I2013" i="13"/>
  <c r="K2013" i="13"/>
  <c r="O2013" i="13"/>
  <c r="Q2013" i="13"/>
  <c r="V2013" i="13"/>
  <c r="G2014" i="13"/>
  <c r="I2014" i="13"/>
  <c r="K2014" i="13"/>
  <c r="M2014" i="13"/>
  <c r="O2014" i="13"/>
  <c r="Q2014" i="13"/>
  <c r="V2014" i="13"/>
  <c r="G2018" i="13"/>
  <c r="M2018" i="13" s="1"/>
  <c r="I2018" i="13"/>
  <c r="K2018" i="13"/>
  <c r="O2018" i="13"/>
  <c r="Q2018" i="13"/>
  <c r="V2018" i="13"/>
  <c r="G2019" i="13"/>
  <c r="I2019" i="13"/>
  <c r="K2019" i="13"/>
  <c r="M2019" i="13"/>
  <c r="O2019" i="13"/>
  <c r="Q2019" i="13"/>
  <c r="V2019" i="13"/>
  <c r="G2021" i="13"/>
  <c r="I2021" i="13"/>
  <c r="K2021" i="13"/>
  <c r="M2021" i="13"/>
  <c r="O2021" i="13"/>
  <c r="Q2021" i="13"/>
  <c r="V2021" i="13"/>
  <c r="G2023" i="13"/>
  <c r="M2023" i="13" s="1"/>
  <c r="I2023" i="13"/>
  <c r="K2023" i="13"/>
  <c r="O2023" i="13"/>
  <c r="Q2023" i="13"/>
  <c r="V2023" i="13"/>
  <c r="G2025" i="13"/>
  <c r="I2025" i="13"/>
  <c r="K2025" i="13"/>
  <c r="M2025" i="13"/>
  <c r="O2025" i="13"/>
  <c r="Q2025" i="13"/>
  <c r="V2025" i="13"/>
  <c r="G2027" i="13"/>
  <c r="I2027" i="13"/>
  <c r="K2027" i="13"/>
  <c r="M2027" i="13"/>
  <c r="O2027" i="13"/>
  <c r="Q2027" i="13"/>
  <c r="V2027" i="13"/>
  <c r="G2029" i="13"/>
  <c r="M2029" i="13" s="1"/>
  <c r="I2029" i="13"/>
  <c r="K2029" i="13"/>
  <c r="O2029" i="13"/>
  <c r="Q2029" i="13"/>
  <c r="V2029" i="13"/>
  <c r="G2031" i="13"/>
  <c r="I2031" i="13"/>
  <c r="K2031" i="13"/>
  <c r="M2031" i="13"/>
  <c r="O2031" i="13"/>
  <c r="Q2031" i="13"/>
  <c r="V2031" i="13"/>
  <c r="G2034" i="13"/>
  <c r="G2033" i="13" s="1"/>
  <c r="I2034" i="13"/>
  <c r="I2033" i="13" s="1"/>
  <c r="K2034" i="13"/>
  <c r="M2034" i="13"/>
  <c r="O2034" i="13"/>
  <c r="Q2034" i="13"/>
  <c r="V2034" i="13"/>
  <c r="V2033" i="13" s="1"/>
  <c r="G2037" i="13"/>
  <c r="I2037" i="13"/>
  <c r="K2037" i="13"/>
  <c r="M2037" i="13"/>
  <c r="O2037" i="13"/>
  <c r="O2033" i="13" s="1"/>
  <c r="Q2037" i="13"/>
  <c r="V2037" i="13"/>
  <c r="G2050" i="13"/>
  <c r="M2050" i="13" s="1"/>
  <c r="I2050" i="13"/>
  <c r="K2050" i="13"/>
  <c r="O2050" i="13"/>
  <c r="Q2050" i="13"/>
  <c r="Q2033" i="13" s="1"/>
  <c r="V2050" i="13"/>
  <c r="G2052" i="13"/>
  <c r="I2052" i="13"/>
  <c r="K2052" i="13"/>
  <c r="M2052" i="13"/>
  <c r="O2052" i="13"/>
  <c r="Q2052" i="13"/>
  <c r="V2052" i="13"/>
  <c r="G2054" i="13"/>
  <c r="I2054" i="13"/>
  <c r="K2054" i="13"/>
  <c r="M2054" i="13"/>
  <c r="O2054" i="13"/>
  <c r="Q2054" i="13"/>
  <c r="V2054" i="13"/>
  <c r="G2055" i="13"/>
  <c r="M2055" i="13" s="1"/>
  <c r="I2055" i="13"/>
  <c r="K2055" i="13"/>
  <c r="O2055" i="13"/>
  <c r="Q2055" i="13"/>
  <c r="V2055" i="13"/>
  <c r="G2062" i="13"/>
  <c r="I2062" i="13"/>
  <c r="K2062" i="13"/>
  <c r="M2062" i="13"/>
  <c r="O2062" i="13"/>
  <c r="Q2062" i="13"/>
  <c r="V2062" i="13"/>
  <c r="G2065" i="13"/>
  <c r="M2065" i="13" s="1"/>
  <c r="I2065" i="13"/>
  <c r="K2065" i="13"/>
  <c r="K2033" i="13" s="1"/>
  <c r="O2065" i="13"/>
  <c r="Q2065" i="13"/>
  <c r="V2065" i="13"/>
  <c r="G2072" i="13"/>
  <c r="I2072" i="13"/>
  <c r="K2072" i="13"/>
  <c r="M2072" i="13"/>
  <c r="O2072" i="13"/>
  <c r="Q2072" i="13"/>
  <c r="V2072" i="13"/>
  <c r="G2074" i="13"/>
  <c r="I2074" i="13"/>
  <c r="K2074" i="13"/>
  <c r="M2074" i="13"/>
  <c r="O2074" i="13"/>
  <c r="Q2074" i="13"/>
  <c r="V2074" i="13"/>
  <c r="G2077" i="13"/>
  <c r="M2077" i="13" s="1"/>
  <c r="I2077" i="13"/>
  <c r="K2077" i="13"/>
  <c r="O2077" i="13"/>
  <c r="Q2077" i="13"/>
  <c r="V2077" i="13"/>
  <c r="G2079" i="13"/>
  <c r="I2079" i="13"/>
  <c r="K2079" i="13"/>
  <c r="M2079" i="13"/>
  <c r="O2079" i="13"/>
  <c r="Q2079" i="13"/>
  <c r="V2079" i="13"/>
  <c r="G2081" i="13"/>
  <c r="I2081" i="13"/>
  <c r="K2081" i="13"/>
  <c r="M2081" i="13"/>
  <c r="O2081" i="13"/>
  <c r="Q2081" i="13"/>
  <c r="V2081" i="13"/>
  <c r="G2083" i="13"/>
  <c r="M2083" i="13" s="1"/>
  <c r="I2083" i="13"/>
  <c r="K2083" i="13"/>
  <c r="O2083" i="13"/>
  <c r="Q2083" i="13"/>
  <c r="V2083" i="13"/>
  <c r="G2086" i="13"/>
  <c r="G2085" i="13" s="1"/>
  <c r="I2086" i="13"/>
  <c r="K2086" i="13"/>
  <c r="K2085" i="13" s="1"/>
  <c r="O2086" i="13"/>
  <c r="Q2086" i="13"/>
  <c r="Q2085" i="13" s="1"/>
  <c r="V2086" i="13"/>
  <c r="G2090" i="13"/>
  <c r="I2090" i="13"/>
  <c r="K2090" i="13"/>
  <c r="M2090" i="13"/>
  <c r="O2090" i="13"/>
  <c r="Q2090" i="13"/>
  <c r="V2090" i="13"/>
  <c r="V2085" i="13" s="1"/>
  <c r="G2110" i="13"/>
  <c r="I2110" i="13"/>
  <c r="K2110" i="13"/>
  <c r="M2110" i="13"/>
  <c r="O2110" i="13"/>
  <c r="O2085" i="13" s="1"/>
  <c r="Q2110" i="13"/>
  <c r="V2110" i="13"/>
  <c r="G2112" i="13"/>
  <c r="M2112" i="13" s="1"/>
  <c r="I2112" i="13"/>
  <c r="K2112" i="13"/>
  <c r="O2112" i="13"/>
  <c r="Q2112" i="13"/>
  <c r="V2112" i="13"/>
  <c r="G2139" i="13"/>
  <c r="I2139" i="13"/>
  <c r="K2139" i="13"/>
  <c r="M2139" i="13"/>
  <c r="O2139" i="13"/>
  <c r="Q2139" i="13"/>
  <c r="V2139" i="13"/>
  <c r="G2160" i="13"/>
  <c r="I2160" i="13"/>
  <c r="K2160" i="13"/>
  <c r="M2160" i="13"/>
  <c r="O2160" i="13"/>
  <c r="Q2160" i="13"/>
  <c r="V2160" i="13"/>
  <c r="G2164" i="13"/>
  <c r="M2164" i="13" s="1"/>
  <c r="I2164" i="13"/>
  <c r="K2164" i="13"/>
  <c r="O2164" i="13"/>
  <c r="Q2164" i="13"/>
  <c r="V2164" i="13"/>
  <c r="G2167" i="13"/>
  <c r="I2167" i="13"/>
  <c r="I2085" i="13" s="1"/>
  <c r="K2167" i="13"/>
  <c r="M2167" i="13"/>
  <c r="O2167" i="13"/>
  <c r="Q2167" i="13"/>
  <c r="V2167" i="13"/>
  <c r="G2170" i="13"/>
  <c r="M2170" i="13" s="1"/>
  <c r="I2170" i="13"/>
  <c r="K2170" i="13"/>
  <c r="O2170" i="13"/>
  <c r="Q2170" i="13"/>
  <c r="V2170" i="13"/>
  <c r="G2173" i="13"/>
  <c r="I2173" i="13"/>
  <c r="I2172" i="13" s="1"/>
  <c r="K2173" i="13"/>
  <c r="K2172" i="13" s="1"/>
  <c r="M2173" i="13"/>
  <c r="O2173" i="13"/>
  <c r="O2172" i="13" s="1"/>
  <c r="Q2173" i="13"/>
  <c r="V2173" i="13"/>
  <c r="G2174" i="13"/>
  <c r="M2174" i="13" s="1"/>
  <c r="I2174" i="13"/>
  <c r="K2174" i="13"/>
  <c r="O2174" i="13"/>
  <c r="Q2174" i="13"/>
  <c r="Q2172" i="13" s="1"/>
  <c r="V2174" i="13"/>
  <c r="G2180" i="13"/>
  <c r="I2180" i="13"/>
  <c r="K2180" i="13"/>
  <c r="M2180" i="13"/>
  <c r="O2180" i="13"/>
  <c r="Q2180" i="13"/>
  <c r="V2180" i="13"/>
  <c r="V2172" i="13" s="1"/>
  <c r="G2186" i="13"/>
  <c r="I2186" i="13"/>
  <c r="K2186" i="13"/>
  <c r="M2186" i="13"/>
  <c r="O2186" i="13"/>
  <c r="Q2186" i="13"/>
  <c r="V2186" i="13"/>
  <c r="G2187" i="13"/>
  <c r="M2187" i="13" s="1"/>
  <c r="I2187" i="13"/>
  <c r="K2187" i="13"/>
  <c r="O2187" i="13"/>
  <c r="Q2187" i="13"/>
  <c r="V2187" i="13"/>
  <c r="G2188" i="13"/>
  <c r="I2188" i="13"/>
  <c r="K2188" i="13"/>
  <c r="M2188" i="13"/>
  <c r="O2188" i="13"/>
  <c r="Q2188" i="13"/>
  <c r="V2188" i="13"/>
  <c r="G2191" i="13"/>
  <c r="M2191" i="13" s="1"/>
  <c r="I2191" i="13"/>
  <c r="K2191" i="13"/>
  <c r="O2191" i="13"/>
  <c r="Q2191" i="13"/>
  <c r="V2191" i="13"/>
  <c r="G2193" i="13"/>
  <c r="M2193" i="13"/>
  <c r="Q2193" i="13"/>
  <c r="V2193" i="13"/>
  <c r="G2194" i="13"/>
  <c r="I2194" i="13"/>
  <c r="I2193" i="13" s="1"/>
  <c r="K2194" i="13"/>
  <c r="K2193" i="13" s="1"/>
  <c r="M2194" i="13"/>
  <c r="O2194" i="13"/>
  <c r="O2193" i="13" s="1"/>
  <c r="Q2194" i="13"/>
  <c r="V2194" i="13"/>
  <c r="K2209" i="13"/>
  <c r="Q2209" i="13"/>
  <c r="G2210" i="13"/>
  <c r="I2210" i="13"/>
  <c r="I2209" i="13" s="1"/>
  <c r="K2210" i="13"/>
  <c r="M2210" i="13"/>
  <c r="O2210" i="13"/>
  <c r="O2209" i="13" s="1"/>
  <c r="Q2210" i="13"/>
  <c r="V2210" i="13"/>
  <c r="V2209" i="13" s="1"/>
  <c r="G2224" i="13"/>
  <c r="I2224" i="13"/>
  <c r="K2224" i="13"/>
  <c r="M2224" i="13"/>
  <c r="O2224" i="13"/>
  <c r="Q2224" i="13"/>
  <c r="V2224" i="13"/>
  <c r="G2238" i="13"/>
  <c r="G2209" i="13" s="1"/>
  <c r="I2238" i="13"/>
  <c r="K2238" i="13"/>
  <c r="O2238" i="13"/>
  <c r="Q2238" i="13"/>
  <c r="V2238" i="13"/>
  <c r="G2241" i="13"/>
  <c r="I2241" i="13"/>
  <c r="K2241" i="13"/>
  <c r="M2241" i="13"/>
  <c r="O2241" i="13"/>
  <c r="Q2241" i="13"/>
  <c r="V2241" i="13"/>
  <c r="G2244" i="13"/>
  <c r="G2243" i="13" s="1"/>
  <c r="I2244" i="13"/>
  <c r="I2243" i="13" s="1"/>
  <c r="K2244" i="13"/>
  <c r="M2244" i="13"/>
  <c r="O2244" i="13"/>
  <c r="Q2244" i="13"/>
  <c r="V2244" i="13"/>
  <c r="V2243" i="13" s="1"/>
  <c r="G2247" i="13"/>
  <c r="M2247" i="13" s="1"/>
  <c r="I2247" i="13"/>
  <c r="K2247" i="13"/>
  <c r="O2247" i="13"/>
  <c r="O2243" i="13" s="1"/>
  <c r="Q2247" i="13"/>
  <c r="V2247" i="13"/>
  <c r="G2255" i="13"/>
  <c r="M2255" i="13" s="1"/>
  <c r="I2255" i="13"/>
  <c r="K2255" i="13"/>
  <c r="O2255" i="13"/>
  <c r="Q2255" i="13"/>
  <c r="Q2243" i="13" s="1"/>
  <c r="V2255" i="13"/>
  <c r="G2261" i="13"/>
  <c r="I2261" i="13"/>
  <c r="K2261" i="13"/>
  <c r="M2261" i="13"/>
  <c r="O2261" i="13"/>
  <c r="Q2261" i="13"/>
  <c r="V2261" i="13"/>
  <c r="G2284" i="13"/>
  <c r="I2284" i="13"/>
  <c r="K2284" i="13"/>
  <c r="M2284" i="13"/>
  <c r="O2284" i="13"/>
  <c r="Q2284" i="13"/>
  <c r="V2284" i="13"/>
  <c r="G2307" i="13"/>
  <c r="M2307" i="13" s="1"/>
  <c r="I2307" i="13"/>
  <c r="K2307" i="13"/>
  <c r="O2307" i="13"/>
  <c r="Q2307" i="13"/>
  <c r="V2307" i="13"/>
  <c r="G2328" i="13"/>
  <c r="I2328" i="13"/>
  <c r="K2328" i="13"/>
  <c r="M2328" i="13"/>
  <c r="O2328" i="13"/>
  <c r="Q2328" i="13"/>
  <c r="V2328" i="13"/>
  <c r="G2331" i="13"/>
  <c r="M2331" i="13" s="1"/>
  <c r="I2331" i="13"/>
  <c r="K2331" i="13"/>
  <c r="K2243" i="13" s="1"/>
  <c r="O2331" i="13"/>
  <c r="Q2331" i="13"/>
  <c r="V2331" i="13"/>
  <c r="G2333" i="13"/>
  <c r="M2333" i="13" s="1"/>
  <c r="I2333" i="13"/>
  <c r="I2332" i="13" s="1"/>
  <c r="K2333" i="13"/>
  <c r="K2332" i="13" s="1"/>
  <c r="O2333" i="13"/>
  <c r="O2332" i="13" s="1"/>
  <c r="Q2333" i="13"/>
  <c r="V2333" i="13"/>
  <c r="G2336" i="13"/>
  <c r="M2336" i="13" s="1"/>
  <c r="I2336" i="13"/>
  <c r="K2336" i="13"/>
  <c r="O2336" i="13"/>
  <c r="Q2336" i="13"/>
  <c r="Q2332" i="13" s="1"/>
  <c r="V2336" i="13"/>
  <c r="G2340" i="13"/>
  <c r="I2340" i="13"/>
  <c r="K2340" i="13"/>
  <c r="M2340" i="13"/>
  <c r="O2340" i="13"/>
  <c r="Q2340" i="13"/>
  <c r="V2340" i="13"/>
  <c r="V2332" i="13" s="1"/>
  <c r="G2343" i="13"/>
  <c r="I2343" i="13"/>
  <c r="K2343" i="13"/>
  <c r="M2343" i="13"/>
  <c r="O2343" i="13"/>
  <c r="Q2343" i="13"/>
  <c r="V2343" i="13"/>
  <c r="G2350" i="13"/>
  <c r="G2332" i="13" s="1"/>
  <c r="I2350" i="13"/>
  <c r="K2350" i="13"/>
  <c r="O2350" i="13"/>
  <c r="Q2350" i="13"/>
  <c r="V2350" i="13"/>
  <c r="I2352" i="13"/>
  <c r="V2352" i="13"/>
  <c r="G2353" i="13"/>
  <c r="M2353" i="13" s="1"/>
  <c r="M2352" i="13" s="1"/>
  <c r="I2353" i="13"/>
  <c r="K2353" i="13"/>
  <c r="K2352" i="13" s="1"/>
  <c r="O2353" i="13"/>
  <c r="Q2353" i="13"/>
  <c r="Q2352" i="13" s="1"/>
  <c r="V2353" i="13"/>
  <c r="G2354" i="13"/>
  <c r="G2352" i="13" s="1"/>
  <c r="I2354" i="13"/>
  <c r="K2354" i="13"/>
  <c r="M2354" i="13"/>
  <c r="O2354" i="13"/>
  <c r="Q2354" i="13"/>
  <c r="V2354" i="13"/>
  <c r="G2379" i="13"/>
  <c r="M2379" i="13" s="1"/>
  <c r="I2379" i="13"/>
  <c r="K2379" i="13"/>
  <c r="O2379" i="13"/>
  <c r="O2352" i="13" s="1"/>
  <c r="Q2379" i="13"/>
  <c r="V2379" i="13"/>
  <c r="Q2391" i="13"/>
  <c r="G2392" i="13"/>
  <c r="I2392" i="13"/>
  <c r="I2391" i="13" s="1"/>
  <c r="K2392" i="13"/>
  <c r="M2392" i="13"/>
  <c r="O2392" i="13"/>
  <c r="Q2392" i="13"/>
  <c r="V2392" i="13"/>
  <c r="V2391" i="13" s="1"/>
  <c r="G2399" i="13"/>
  <c r="I2399" i="13"/>
  <c r="K2399" i="13"/>
  <c r="M2399" i="13"/>
  <c r="O2399" i="13"/>
  <c r="O2391" i="13" s="1"/>
  <c r="Q2399" i="13"/>
  <c r="V2399" i="13"/>
  <c r="G2406" i="13"/>
  <c r="G2391" i="13" s="1"/>
  <c r="I2406" i="13"/>
  <c r="K2406" i="13"/>
  <c r="O2406" i="13"/>
  <c r="Q2406" i="13"/>
  <c r="V2406" i="13"/>
  <c r="G2408" i="13"/>
  <c r="I2408" i="13"/>
  <c r="K2408" i="13"/>
  <c r="M2408" i="13"/>
  <c r="O2408" i="13"/>
  <c r="Q2408" i="13"/>
  <c r="V2408" i="13"/>
  <c r="G2410" i="13"/>
  <c r="M2410" i="13" s="1"/>
  <c r="I2410" i="13"/>
  <c r="K2410" i="13"/>
  <c r="K2391" i="13" s="1"/>
  <c r="O2410" i="13"/>
  <c r="Q2410" i="13"/>
  <c r="V2410" i="13"/>
  <c r="G2413" i="13"/>
  <c r="M2413" i="13" s="1"/>
  <c r="I2413" i="13"/>
  <c r="I2412" i="13" s="1"/>
  <c r="K2413" i="13"/>
  <c r="O2413" i="13"/>
  <c r="O2412" i="13" s="1"/>
  <c r="Q2413" i="13"/>
  <c r="V2413" i="13"/>
  <c r="G2415" i="13"/>
  <c r="M2415" i="13" s="1"/>
  <c r="I2415" i="13"/>
  <c r="K2415" i="13"/>
  <c r="K2412" i="13" s="1"/>
  <c r="O2415" i="13"/>
  <c r="Q2415" i="13"/>
  <c r="Q2412" i="13" s="1"/>
  <c r="V2415" i="13"/>
  <c r="G2417" i="13"/>
  <c r="I2417" i="13"/>
  <c r="K2417" i="13"/>
  <c r="M2417" i="13"/>
  <c r="O2417" i="13"/>
  <c r="Q2417" i="13"/>
  <c r="V2417" i="13"/>
  <c r="V2412" i="13" s="1"/>
  <c r="G2418" i="13"/>
  <c r="I2418" i="13"/>
  <c r="K2418" i="13"/>
  <c r="M2418" i="13"/>
  <c r="O2418" i="13"/>
  <c r="Q2418" i="13"/>
  <c r="V2418" i="13"/>
  <c r="G2419" i="13"/>
  <c r="G2412" i="13" s="1"/>
  <c r="I2419" i="13"/>
  <c r="K2419" i="13"/>
  <c r="O2419" i="13"/>
  <c r="Q2419" i="13"/>
  <c r="V2419" i="13"/>
  <c r="G2421" i="13"/>
  <c r="M2421" i="13" s="1"/>
  <c r="I2421" i="13"/>
  <c r="K2421" i="13"/>
  <c r="K2420" i="13" s="1"/>
  <c r="O2421" i="13"/>
  <c r="Q2421" i="13"/>
  <c r="Q2420" i="13" s="1"/>
  <c r="V2421" i="13"/>
  <c r="G2422" i="13"/>
  <c r="G2420" i="13" s="1"/>
  <c r="I2422" i="13"/>
  <c r="K2422" i="13"/>
  <c r="M2422" i="13"/>
  <c r="O2422" i="13"/>
  <c r="Q2422" i="13"/>
  <c r="V2422" i="13"/>
  <c r="G2423" i="13"/>
  <c r="M2423" i="13" s="1"/>
  <c r="I2423" i="13"/>
  <c r="K2423" i="13"/>
  <c r="O2423" i="13"/>
  <c r="O2420" i="13" s="1"/>
  <c r="Q2423" i="13"/>
  <c r="V2423" i="13"/>
  <c r="G2424" i="13"/>
  <c r="M2424" i="13" s="1"/>
  <c r="I2424" i="13"/>
  <c r="K2424" i="13"/>
  <c r="O2424" i="13"/>
  <c r="Q2424" i="13"/>
  <c r="V2424" i="13"/>
  <c r="G2425" i="13"/>
  <c r="I2425" i="13"/>
  <c r="K2425" i="13"/>
  <c r="M2425" i="13"/>
  <c r="O2425" i="13"/>
  <c r="Q2425" i="13"/>
  <c r="V2425" i="13"/>
  <c r="V2420" i="13" s="1"/>
  <c r="G2426" i="13"/>
  <c r="I2426" i="13"/>
  <c r="K2426" i="13"/>
  <c r="M2426" i="13"/>
  <c r="O2426" i="13"/>
  <c r="Q2426" i="13"/>
  <c r="V2426" i="13"/>
  <c r="G2427" i="13"/>
  <c r="M2427" i="13" s="1"/>
  <c r="I2427" i="13"/>
  <c r="K2427" i="13"/>
  <c r="O2427" i="13"/>
  <c r="Q2427" i="13"/>
  <c r="V2427" i="13"/>
  <c r="G2428" i="13"/>
  <c r="I2428" i="13"/>
  <c r="I2420" i="13" s="1"/>
  <c r="K2428" i="13"/>
  <c r="M2428" i="13"/>
  <c r="O2428" i="13"/>
  <c r="Q2428" i="13"/>
  <c r="V2428" i="13"/>
  <c r="G2429" i="13"/>
  <c r="M2429" i="13" s="1"/>
  <c r="I2429" i="13"/>
  <c r="K2429" i="13"/>
  <c r="O2429" i="13"/>
  <c r="Q2429" i="13"/>
  <c r="V2429" i="13"/>
  <c r="AE2432" i="13"/>
  <c r="AF2432" i="13"/>
  <c r="G28" i="12"/>
  <c r="BA25" i="12"/>
  <c r="BA23" i="12"/>
  <c r="BA21" i="12"/>
  <c r="BA19" i="12"/>
  <c r="BA12" i="12"/>
  <c r="BA10" i="12"/>
  <c r="G8" i="12"/>
  <c r="I8" i="12"/>
  <c r="G9" i="12"/>
  <c r="M9" i="12" s="1"/>
  <c r="M8" i="12" s="1"/>
  <c r="I9" i="12"/>
  <c r="K9" i="12"/>
  <c r="K8" i="12" s="1"/>
  <c r="O9" i="12"/>
  <c r="O8" i="12" s="1"/>
  <c r="Q9" i="12"/>
  <c r="Q8" i="12" s="1"/>
  <c r="V9" i="12"/>
  <c r="V8" i="12" s="1"/>
  <c r="G11" i="12"/>
  <c r="I11" i="12"/>
  <c r="K11" i="12"/>
  <c r="M11" i="12"/>
  <c r="O11" i="12"/>
  <c r="Q11" i="12"/>
  <c r="V11" i="12"/>
  <c r="G13" i="12"/>
  <c r="I13" i="12"/>
  <c r="K13" i="12"/>
  <c r="M13" i="12"/>
  <c r="O13" i="12"/>
  <c r="Q13" i="12"/>
  <c r="V13" i="12"/>
  <c r="G15" i="12"/>
  <c r="M15" i="12" s="1"/>
  <c r="I15" i="12"/>
  <c r="K15" i="12"/>
  <c r="O15" i="12"/>
  <c r="Q15" i="12"/>
  <c r="V15" i="12"/>
  <c r="Q17" i="12"/>
  <c r="V17" i="12"/>
  <c r="G18" i="12"/>
  <c r="I18" i="12"/>
  <c r="I17" i="12" s="1"/>
  <c r="K18" i="12"/>
  <c r="K17" i="12" s="1"/>
  <c r="M18" i="12"/>
  <c r="O18" i="12"/>
  <c r="O17" i="12" s="1"/>
  <c r="Q18" i="12"/>
  <c r="V18" i="12"/>
  <c r="G20" i="12"/>
  <c r="G17" i="12" s="1"/>
  <c r="I20" i="12"/>
  <c r="K20" i="12"/>
  <c r="O20" i="12"/>
  <c r="Q20" i="12"/>
  <c r="V20" i="12"/>
  <c r="G22" i="12"/>
  <c r="M22" i="12" s="1"/>
  <c r="I22" i="12"/>
  <c r="K22" i="12"/>
  <c r="O22" i="12"/>
  <c r="Q22" i="12"/>
  <c r="V22" i="12"/>
  <c r="G24" i="12"/>
  <c r="M24" i="12" s="1"/>
  <c r="I24" i="12"/>
  <c r="K24" i="12"/>
  <c r="O24" i="12"/>
  <c r="Q24" i="12"/>
  <c r="V24" i="12"/>
  <c r="AE28" i="12"/>
  <c r="I20" i="1"/>
  <c r="I19" i="1"/>
  <c r="I18" i="1"/>
  <c r="I17" i="1"/>
  <c r="I16" i="1"/>
  <c r="I148" i="1"/>
  <c r="J146" i="1" s="1"/>
  <c r="F51" i="1"/>
  <c r="G51" i="1"/>
  <c r="G25" i="1" s="1"/>
  <c r="A25" i="1" s="1"/>
  <c r="A26" i="1" s="1"/>
  <c r="G26" i="1" s="1"/>
  <c r="H50" i="1"/>
  <c r="I50" i="1" s="1"/>
  <c r="H49" i="1"/>
  <c r="I49" i="1" s="1"/>
  <c r="H48" i="1"/>
  <c r="I48" i="1" s="1"/>
  <c r="H47" i="1"/>
  <c r="I47" i="1" s="1"/>
  <c r="H46" i="1"/>
  <c r="I46" i="1" s="1"/>
  <c r="H45" i="1"/>
  <c r="I45" i="1" s="1"/>
  <c r="H44" i="1"/>
  <c r="I44" i="1" s="1"/>
  <c r="H43" i="1"/>
  <c r="I43" i="1" s="1"/>
  <c r="H42" i="1"/>
  <c r="H41" i="1"/>
  <c r="I41" i="1" s="1"/>
  <c r="H40" i="1"/>
  <c r="I40" i="1" s="1"/>
  <c r="H39" i="1"/>
  <c r="H51" i="1" s="1"/>
  <c r="J28" i="1"/>
  <c r="J26" i="1"/>
  <c r="G38" i="1"/>
  <c r="F38" i="1"/>
  <c r="J23" i="1"/>
  <c r="J24" i="1"/>
  <c r="J25" i="1"/>
  <c r="J27" i="1"/>
  <c r="E24" i="1"/>
  <c r="E26" i="1"/>
  <c r="J71" i="1" l="1"/>
  <c r="J79" i="1"/>
  <c r="J75" i="1"/>
  <c r="J83" i="1"/>
  <c r="J91" i="1"/>
  <c r="J99" i="1"/>
  <c r="J115" i="1"/>
  <c r="J139" i="1"/>
  <c r="J127" i="1"/>
  <c r="J131" i="1"/>
  <c r="J103" i="1"/>
  <c r="J119" i="1"/>
  <c r="J143" i="1"/>
  <c r="J76" i="1"/>
  <c r="J84" i="1"/>
  <c r="J92" i="1"/>
  <c r="J100" i="1"/>
  <c r="J108" i="1"/>
  <c r="J116" i="1"/>
  <c r="J128" i="1"/>
  <c r="J136" i="1"/>
  <c r="J144" i="1"/>
  <c r="J73" i="1"/>
  <c r="J77" i="1"/>
  <c r="J85" i="1"/>
  <c r="J93" i="1"/>
  <c r="J101" i="1"/>
  <c r="J109" i="1"/>
  <c r="J117" i="1"/>
  <c r="J125" i="1"/>
  <c r="J133" i="1"/>
  <c r="J141" i="1"/>
  <c r="J70" i="1"/>
  <c r="J78" i="1"/>
  <c r="J86" i="1"/>
  <c r="J98" i="1"/>
  <c r="J110" i="1"/>
  <c r="J142" i="1"/>
  <c r="J87" i="1"/>
  <c r="J95" i="1"/>
  <c r="J107" i="1"/>
  <c r="J111" i="1"/>
  <c r="J123" i="1"/>
  <c r="J135" i="1"/>
  <c r="J72" i="1"/>
  <c r="J80" i="1"/>
  <c r="J88" i="1"/>
  <c r="J96" i="1"/>
  <c r="J104" i="1"/>
  <c r="J112" i="1"/>
  <c r="J120" i="1"/>
  <c r="J124" i="1"/>
  <c r="J132" i="1"/>
  <c r="J140" i="1"/>
  <c r="J69" i="1"/>
  <c r="J81" i="1"/>
  <c r="J89" i="1"/>
  <c r="J97" i="1"/>
  <c r="J105" i="1"/>
  <c r="J113" i="1"/>
  <c r="J121" i="1"/>
  <c r="J129" i="1"/>
  <c r="J137" i="1"/>
  <c r="J145" i="1"/>
  <c r="J74" i="1"/>
  <c r="J82" i="1"/>
  <c r="J90" i="1"/>
  <c r="J94" i="1"/>
  <c r="J102" i="1"/>
  <c r="J106" i="1"/>
  <c r="J114" i="1"/>
  <c r="J118" i="1"/>
  <c r="J122" i="1"/>
  <c r="J126" i="1"/>
  <c r="J130" i="1"/>
  <c r="J134" i="1"/>
  <c r="J138" i="1"/>
  <c r="J147" i="1"/>
  <c r="G28" i="1"/>
  <c r="G23" i="1"/>
  <c r="M107" i="18"/>
  <c r="M155" i="18"/>
  <c r="M127" i="18"/>
  <c r="M75" i="18"/>
  <c r="M55" i="18"/>
  <c r="M134" i="18"/>
  <c r="M81" i="18"/>
  <c r="M45" i="18"/>
  <c r="M44" i="18" s="1"/>
  <c r="M138" i="18"/>
  <c r="M137" i="18" s="1"/>
  <c r="M103" i="18"/>
  <c r="M102" i="18" s="1"/>
  <c r="G155" i="18"/>
  <c r="M180" i="18"/>
  <c r="M179" i="18" s="1"/>
  <c r="M73" i="18"/>
  <c r="M72" i="18" s="1"/>
  <c r="M9" i="18"/>
  <c r="M8" i="18" s="1"/>
  <c r="AF189" i="18"/>
  <c r="M8" i="17"/>
  <c r="M86" i="17"/>
  <c r="M84" i="17" s="1"/>
  <c r="M18" i="17"/>
  <c r="AF103" i="17"/>
  <c r="M97" i="17"/>
  <c r="M95" i="17" s="1"/>
  <c r="M46" i="16"/>
  <c r="M74" i="16"/>
  <c r="M8" i="16"/>
  <c r="G74" i="16"/>
  <c r="M157" i="16"/>
  <c r="M154" i="16" s="1"/>
  <c r="M62" i="16"/>
  <c r="M59" i="16" s="1"/>
  <c r="M149" i="16"/>
  <c r="M148" i="16" s="1"/>
  <c r="M133" i="16"/>
  <c r="M121" i="16" s="1"/>
  <c r="M103" i="16"/>
  <c r="M100" i="16" s="1"/>
  <c r="M48" i="16"/>
  <c r="M39" i="16"/>
  <c r="M34" i="16" s="1"/>
  <c r="M28" i="16"/>
  <c r="M18" i="16" s="1"/>
  <c r="M57" i="15"/>
  <c r="M38" i="15"/>
  <c r="M26" i="15"/>
  <c r="M78" i="15"/>
  <c r="M77" i="15" s="1"/>
  <c r="M54" i="15"/>
  <c r="M53" i="15" s="1"/>
  <c r="M64" i="15"/>
  <c r="M63" i="15" s="1"/>
  <c r="M48" i="15"/>
  <c r="M47" i="15" s="1"/>
  <c r="M40" i="15"/>
  <c r="M24" i="15"/>
  <c r="M22" i="15" s="1"/>
  <c r="M17" i="15"/>
  <c r="M16" i="15" s="1"/>
  <c r="M9" i="15"/>
  <c r="M8" i="15" s="1"/>
  <c r="AF90" i="15"/>
  <c r="M43" i="14"/>
  <c r="M214" i="14"/>
  <c r="M11" i="14"/>
  <c r="M266" i="14"/>
  <c r="M271" i="14"/>
  <c r="M218" i="14"/>
  <c r="M206" i="14"/>
  <c r="M200" i="14" s="1"/>
  <c r="M183" i="14"/>
  <c r="M178" i="14" s="1"/>
  <c r="M105" i="14"/>
  <c r="M92" i="14" s="1"/>
  <c r="M283" i="14"/>
  <c r="M282" i="14" s="1"/>
  <c r="M58" i="14"/>
  <c r="M254" i="14"/>
  <c r="M2332" i="13"/>
  <c r="M2420" i="13"/>
  <c r="M2412" i="13"/>
  <c r="M2243" i="13"/>
  <c r="M2172" i="13"/>
  <c r="M2209" i="13"/>
  <c r="M1958" i="13"/>
  <c r="M2391" i="13"/>
  <c r="M2033" i="13"/>
  <c r="M2419" i="13"/>
  <c r="M2406" i="13"/>
  <c r="M2350" i="13"/>
  <c r="M2238" i="13"/>
  <c r="M2086" i="13"/>
  <c r="M2085" i="13" s="1"/>
  <c r="Q1759" i="13"/>
  <c r="M1735" i="13"/>
  <c r="O1654" i="13"/>
  <c r="V1654" i="13"/>
  <c r="M1383" i="13"/>
  <c r="M1325" i="13"/>
  <c r="M1211" i="13"/>
  <c r="M713" i="13"/>
  <c r="Q1958" i="13"/>
  <c r="V1958" i="13"/>
  <c r="O1958" i="13"/>
  <c r="K1759" i="13"/>
  <c r="I1735" i="13"/>
  <c r="M901" i="13"/>
  <c r="I1759" i="13"/>
  <c r="G1735" i="13"/>
  <c r="K1654" i="13"/>
  <c r="Q1638" i="13"/>
  <c r="O1638" i="13"/>
  <c r="M579" i="13"/>
  <c r="G2172" i="13"/>
  <c r="G1759" i="13"/>
  <c r="M1760" i="13"/>
  <c r="M1759" i="13" s="1"/>
  <c r="I1654" i="13"/>
  <c r="M493" i="13"/>
  <c r="I1958" i="13"/>
  <c r="G1654" i="13"/>
  <c r="M1655" i="13"/>
  <c r="M1654" i="13" s="1"/>
  <c r="Q1735" i="13"/>
  <c r="M1638" i="13"/>
  <c r="M1247" i="13"/>
  <c r="O1759" i="13"/>
  <c r="V1759" i="13"/>
  <c r="V1735" i="13"/>
  <c r="O1735" i="13"/>
  <c r="G1638" i="13"/>
  <c r="G1208" i="13"/>
  <c r="G901" i="13"/>
  <c r="G1247" i="13"/>
  <c r="G1211" i="13"/>
  <c r="M893" i="13"/>
  <c r="M890" i="13" s="1"/>
  <c r="M874" i="13"/>
  <c r="M873" i="13" s="1"/>
  <c r="M620" i="13"/>
  <c r="M619" i="13" s="1"/>
  <c r="M465" i="13"/>
  <c r="M464" i="13" s="1"/>
  <c r="M179" i="13"/>
  <c r="M178" i="13" s="1"/>
  <c r="M1426" i="13"/>
  <c r="M1391" i="13" s="1"/>
  <c r="M1321" i="13"/>
  <c r="M1320" i="13" s="1"/>
  <c r="M819" i="13"/>
  <c r="M792" i="13" s="1"/>
  <c r="M396" i="13"/>
  <c r="M395" i="13" s="1"/>
  <c r="M238" i="13"/>
  <c r="M233" i="13" s="1"/>
  <c r="M92" i="13"/>
  <c r="M46" i="13" s="1"/>
  <c r="M31" i="13"/>
  <c r="M24" i="13" s="1"/>
  <c r="M14" i="13"/>
  <c r="M8" i="13" s="1"/>
  <c r="AF28" i="12"/>
  <c r="M20" i="12"/>
  <c r="M17" i="12" s="1"/>
  <c r="I21" i="1"/>
  <c r="I39" i="1"/>
  <c r="I51" i="1" s="1"/>
  <c r="J148" i="1" l="1"/>
  <c r="A23" i="1"/>
  <c r="A24" i="1" s="1"/>
  <c r="G24" i="1" s="1"/>
  <c r="A27" i="1" s="1"/>
  <c r="A29" i="1" s="1"/>
  <c r="G29" i="1" s="1"/>
  <c r="G27" i="1" s="1"/>
  <c r="J46" i="1"/>
  <c r="J40" i="1"/>
  <c r="J43" i="1"/>
  <c r="J41" i="1"/>
  <c r="J48" i="1"/>
  <c r="J50" i="1"/>
  <c r="J45" i="1"/>
  <c r="J39" i="1"/>
  <c r="J51" i="1" s="1"/>
  <c r="J44" i="1"/>
  <c r="J49" i="1"/>
  <c r="J4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B76DCC6-C7F3-42E5-B9B9-93E892A2D787}">
      <text>
        <r>
          <rPr>
            <sz val="9"/>
            <color indexed="81"/>
            <rFont val="Tahoma"/>
            <family val="2"/>
            <charset val="238"/>
          </rPr>
          <t>Jedná se o informaci, zda se jedná o položku, která je do rozpočtu zadána z cenové soustavy RTS, nebo vlastní.</t>
        </r>
      </text>
    </comment>
    <comment ref="T6" authorId="0" shapeId="0" xr:uid="{376B6872-7300-44A2-BC03-048E5ACDD59D}">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71D728C-DAE1-4C34-AB72-C66BEA5C9685}">
      <text>
        <r>
          <rPr>
            <sz val="9"/>
            <color indexed="81"/>
            <rFont val="Tahoma"/>
            <family val="2"/>
            <charset val="238"/>
          </rPr>
          <t>Jedná se o informaci, zda se jedná o položku, která je do rozpočtu zadána z cenové soustavy RTS, nebo vlastní.</t>
        </r>
      </text>
    </comment>
    <comment ref="T6" authorId="0" shapeId="0" xr:uid="{60775014-8052-4795-8DF1-9FDA4DDC354D}">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194B5E08-781B-4312-82BE-C6227FB5ACB4}">
      <text>
        <r>
          <rPr>
            <sz val="9"/>
            <color indexed="81"/>
            <rFont val="Tahoma"/>
            <family val="2"/>
            <charset val="238"/>
          </rPr>
          <t>Jedná se o informaci, zda se jedná o položku, která je do rozpočtu zadána z cenové soustavy RTS, nebo vlastní.</t>
        </r>
      </text>
    </comment>
    <comment ref="T6" authorId="0" shapeId="0" xr:uid="{33A214D8-FAA3-48F2-87C9-E9C3F6107D3C}">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E9F67148-10D1-4805-B07D-34A7654DF281}">
      <text>
        <r>
          <rPr>
            <sz val="9"/>
            <color indexed="81"/>
            <rFont val="Tahoma"/>
            <family val="2"/>
            <charset val="238"/>
          </rPr>
          <t>Jedná se o informaci, zda se jedná o položku, která je do rozpočtu zadána z cenové soustavy RTS, nebo vlastní.</t>
        </r>
      </text>
    </comment>
    <comment ref="T6" authorId="0" shapeId="0" xr:uid="{5C1E3FFD-5396-4DFA-B2F4-B8D6B404E049}">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440E68EE-88BC-4B7F-A653-16C589EB00CA}">
      <text>
        <r>
          <rPr>
            <sz val="9"/>
            <color indexed="81"/>
            <rFont val="Tahoma"/>
            <family val="2"/>
            <charset val="238"/>
          </rPr>
          <t>Jedná se o informaci, zda se jedná o položku, která je do rozpočtu zadána z cenové soustavy RTS, nebo vlastní.</t>
        </r>
      </text>
    </comment>
    <comment ref="T6" authorId="0" shapeId="0" xr:uid="{8A89F1AA-2EE3-4AA5-B105-5746BFF71BB2}">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66A6420-9580-4AA1-A81B-D7E92412745A}">
      <text>
        <r>
          <rPr>
            <sz val="9"/>
            <color indexed="81"/>
            <rFont val="Tahoma"/>
            <family val="2"/>
            <charset val="238"/>
          </rPr>
          <t>Jedná se o informaci, zda se jedná o položku, která je do rozpočtu zadána z cenové soustavy RTS, nebo vlastní.</t>
        </r>
      </text>
    </comment>
    <comment ref="T6" authorId="0" shapeId="0" xr:uid="{E73A398A-F35E-47D6-978F-D65BD7A64AA6}">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04137B0-A2F9-43C0-B7B3-E5E341DC2434}">
      <text>
        <r>
          <rPr>
            <sz val="9"/>
            <color indexed="81"/>
            <rFont val="Tahoma"/>
            <family val="2"/>
            <charset val="238"/>
          </rPr>
          <t>Jedná se o informaci, zda se jedná o položku, která je do rozpočtu zadána z cenové soustavy RTS, nebo vlastní.</t>
        </r>
      </text>
    </comment>
    <comment ref="T6" authorId="0" shapeId="0" xr:uid="{EB2C4FB6-2DD5-4CB0-AAB8-FE0765CEB17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<sst xmlns="http://schemas.openxmlformats.org/spreadsheetml/2006/main" count="14555" uniqueCount="3957">
  <si>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</si>
  <si>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</si>
  <si>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</si>
  <si>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</si>
  <si>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</si>
  <si>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</si>
  <si>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</si>
  <si>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</si>
  <si>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</si>
  <si>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</si>
  <si>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</si>
  <si>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</si>
  <si>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</si>
  <si>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</si>
  <si>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</si>
  <si>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</si>
  <si>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</si>
  <si>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</si>
  <si>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</si>
  <si>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</si>
  <si>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</si>
  <si>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</si>
  <si>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</si>
  <si>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</si>
  <si>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</si>
  <si>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</si>
  <si>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</si>
  <si>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</si>
  <si>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</si>
  <si>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</si>
  <si>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</si>
  <si>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</si>
  <si>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</si>
  <si>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</si>
  <si>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</si>
  <si>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</si>
  <si>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</si>
  <si>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</si>
  <si>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</si>
  <si>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</si>
  <si>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</si>
  <si>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</si>
  <si>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</si>
  <si>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S.ARCH23/01</t>
  </si>
  <si>
    <t>Základní škola Petrovice, č.p. 44, Petrovice u Blanska</t>
  </si>
  <si>
    <t>Obec Petrovice</t>
  </si>
  <si>
    <t>134</t>
  </si>
  <si>
    <t>Petrovice</t>
  </si>
  <si>
    <t>67902</t>
  </si>
  <si>
    <t>00636771</t>
  </si>
  <si>
    <t>CZ00636771</t>
  </si>
  <si>
    <t>Stavba</t>
  </si>
  <si>
    <t>Ostatní a vedlejší náklady</t>
  </si>
  <si>
    <t>001</t>
  </si>
  <si>
    <t>Stavební objekt</t>
  </si>
  <si>
    <t>SO 01</t>
  </si>
  <si>
    <t>ZÁKLADNÍ ŠKOLA</t>
  </si>
  <si>
    <t>D.1.1</t>
  </si>
  <si>
    <t>Architektonicko stavební řešení</t>
  </si>
  <si>
    <t>D.1.4.1</t>
  </si>
  <si>
    <t>Zdravotně technické instalce</t>
  </si>
  <si>
    <t>D.1.4.3</t>
  </si>
  <si>
    <t>Vzduchotechnika</t>
  </si>
  <si>
    <t>D.1.4.4</t>
  </si>
  <si>
    <t>Vytápění</t>
  </si>
  <si>
    <t>D.1.4.5</t>
  </si>
  <si>
    <t>Elektroinstalace</t>
  </si>
  <si>
    <t>SO 02</t>
  </si>
  <si>
    <t>ZAHRADA, OPLOCENÍ</t>
  </si>
  <si>
    <t>Zahrada, oplocení</t>
  </si>
  <si>
    <t>Celkem za stavbu</t>
  </si>
  <si>
    <t>CZK</t>
  </si>
  <si>
    <t>#POPS</t>
  </si>
  <si>
    <t>Popis stavby: S.ARCH23/01 - Základní škola Petrovice, č.p. 44, Petrovice u Blanska</t>
  </si>
  <si>
    <t>#POPO</t>
  </si>
  <si>
    <t>Popis objektu: OVN - Ostatní a vedlejší náklady</t>
  </si>
  <si>
    <t>#POPR</t>
  </si>
  <si>
    <t>Popis rozpočtu: 001 - Ostatní a vedlejší náklady</t>
  </si>
  <si>
    <t>Popis objektu: SO 01 - ZÁKLADNÍ ŠKOLA</t>
  </si>
  <si>
    <t>Popis rozpočtu: D.1.1 - Architektonicko stavební řešení</t>
  </si>
  <si>
    <t>Popis rozpočtu: D.1.4.1 - Zdravotně technické instalce</t>
  </si>
  <si>
    <t>Popis rozpočtu: D.1.4.3 - Vzduchotechnika</t>
  </si>
  <si>
    <t>Popis rozpočtu: D.1.4.4 - Vytápění</t>
  </si>
  <si>
    <t>Popis rozpočtu: D.1.4.5 - Elektroinstalace</t>
  </si>
  <si>
    <t>Popis objektu: SO 02 - ZAHRADA, OPLOCENÍ</t>
  </si>
  <si>
    <t>Popis rozpočtu: D.1.1 - Zahrada, oplocení</t>
  </si>
  <si>
    <t>Rekapitulace dílů</t>
  </si>
  <si>
    <t>Typ dílu</t>
  </si>
  <si>
    <t>1</t>
  </si>
  <si>
    <t>Zemní práce</t>
  </si>
  <si>
    <t>11</t>
  </si>
  <si>
    <t>Přípravné a přidružené práce</t>
  </si>
  <si>
    <t>18</t>
  </si>
  <si>
    <t>Povrchové úpravy terénu</t>
  </si>
  <si>
    <t>2</t>
  </si>
  <si>
    <t>Základy a zvláštní zakládání</t>
  </si>
  <si>
    <t>3</t>
  </si>
  <si>
    <t>Svislé a kompletní konstrukce</t>
  </si>
  <si>
    <t>31</t>
  </si>
  <si>
    <t>Zdi podpěrné a volné</t>
  </si>
  <si>
    <t>32</t>
  </si>
  <si>
    <t>Zdi přehradní a opěrné</t>
  </si>
  <si>
    <t>34</t>
  </si>
  <si>
    <t>Stěny a příčky</t>
  </si>
  <si>
    <t>342</t>
  </si>
  <si>
    <t>Stěny a příčky montované lehké</t>
  </si>
  <si>
    <t>4</t>
  </si>
  <si>
    <t>Vodorovné konstrukce</t>
  </si>
  <si>
    <t>416</t>
  </si>
  <si>
    <t>Podhledy a mezistropy montované lehké</t>
  </si>
  <si>
    <t>43</t>
  </si>
  <si>
    <t>Schodiště</t>
  </si>
  <si>
    <t>56</t>
  </si>
  <si>
    <t>Podkladní vrstvy komunikací a zpevněných ploch</t>
  </si>
  <si>
    <t>59</t>
  </si>
  <si>
    <t>Dlažby a předlažby komunikací</t>
  </si>
  <si>
    <t>61</t>
  </si>
  <si>
    <t>Úpravy povrchů vnitřní</t>
  </si>
  <si>
    <t>62</t>
  </si>
  <si>
    <t>Úpravy povrchů vnější</t>
  </si>
  <si>
    <t>63</t>
  </si>
  <si>
    <t>Podlahy a podlahové konstrukce</t>
  </si>
  <si>
    <t>64</t>
  </si>
  <si>
    <t>Výplně otvorů</t>
  </si>
  <si>
    <t>9</t>
  </si>
  <si>
    <t>Ostatní konstrukce, bourání</t>
  </si>
  <si>
    <t>91</t>
  </si>
  <si>
    <t>Doplňující práce na komunikaci</t>
  </si>
  <si>
    <t>94</t>
  </si>
  <si>
    <t>Lešení a stavební výtahy</t>
  </si>
  <si>
    <t>95</t>
  </si>
  <si>
    <t>Dokončovací konstrukce na pozemních stavbách</t>
  </si>
  <si>
    <t>96</t>
  </si>
  <si>
    <t>Bourání konstrukcí</t>
  </si>
  <si>
    <t>98</t>
  </si>
  <si>
    <t>Demolice</t>
  </si>
  <si>
    <t>99</t>
  </si>
  <si>
    <t>Staveništní přesun hmot</t>
  </si>
  <si>
    <t>D1.5</t>
  </si>
  <si>
    <t>SANACE VLHKÉHO ZDIVA</t>
  </si>
  <si>
    <t>700</t>
  </si>
  <si>
    <t>HZS - hodinové zúčtovací sazby, zkoušky, revize</t>
  </si>
  <si>
    <t>700B</t>
  </si>
  <si>
    <t>Demontáže</t>
  </si>
  <si>
    <t>711</t>
  </si>
  <si>
    <t>Izolace proti vodě</t>
  </si>
  <si>
    <t>712</t>
  </si>
  <si>
    <t>Povlakové krytiny</t>
  </si>
  <si>
    <t>713</t>
  </si>
  <si>
    <t>Izolace tepelné</t>
  </si>
  <si>
    <t>715</t>
  </si>
  <si>
    <t>Izolace chemické</t>
  </si>
  <si>
    <t>721</t>
  </si>
  <si>
    <t>Vnitřní kanalizace</t>
  </si>
  <si>
    <t>722</t>
  </si>
  <si>
    <t>Vnitřní vodovod</t>
  </si>
  <si>
    <t>723</t>
  </si>
  <si>
    <t>Vnitřní plynovod</t>
  </si>
  <si>
    <t>724</t>
  </si>
  <si>
    <t>Strojní vybavení</t>
  </si>
  <si>
    <t>724.1</t>
  </si>
  <si>
    <t>Strojní vybavení - dopouštění s úpravnou vody</t>
  </si>
  <si>
    <t>725</t>
  </si>
  <si>
    <t>Zařizovací předměty</t>
  </si>
  <si>
    <t>726</t>
  </si>
  <si>
    <t>Předstěnové systémy</t>
  </si>
  <si>
    <t>728.01</t>
  </si>
  <si>
    <t>Větrání WC - stravovací úsek 1.NP</t>
  </si>
  <si>
    <t>728.02</t>
  </si>
  <si>
    <t>Větrání WC - dívky 1.NP</t>
  </si>
  <si>
    <t>728.03</t>
  </si>
  <si>
    <t>Větrání šatny a technického zázemí 1.NP</t>
  </si>
  <si>
    <t>728.04</t>
  </si>
  <si>
    <t>Větrání WC - učitelé 1.NP</t>
  </si>
  <si>
    <t>728.05</t>
  </si>
  <si>
    <t>Větrání výdejny jídla a jídelny 1.NP</t>
  </si>
  <si>
    <t>728.06</t>
  </si>
  <si>
    <t>Větrání WC a umývárny - chlapci 2.NP</t>
  </si>
  <si>
    <t>728.07</t>
  </si>
  <si>
    <t>Větrání WC a umývárny - učitelé 2.NP</t>
  </si>
  <si>
    <t>728.08</t>
  </si>
  <si>
    <t>Větrání WC - imobilní 2.NP</t>
  </si>
  <si>
    <t>728.09</t>
  </si>
  <si>
    <t>Větrání šatny a technického zázemí 3.NP</t>
  </si>
  <si>
    <t>728.10</t>
  </si>
  <si>
    <t>Větrání WC a umývárny chlapci + technické místnosti 3.NP</t>
  </si>
  <si>
    <t>728.11</t>
  </si>
  <si>
    <t>Větrání WC - učitelé muži 3.NP</t>
  </si>
  <si>
    <t>728.O</t>
  </si>
  <si>
    <t>Ostatní</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</si>
  <si>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</si>
  <si>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</si>
  <si>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</si>
  <si>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</si>
  <si>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</si>
  <si>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</si>
  <si>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</si>
  <si>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</si>
  <si>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</si>
  <si>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</si>
  <si>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</si>
  <si>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</si>
  <si>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</si>
  <si>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</si>
  <si>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</si>
  <si>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</si>
  <si>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765</t>
  </si>
  <si>
    <t>Krytiny tvrdé</t>
  </si>
  <si>
    <t>766</t>
  </si>
  <si>
    <t>Konstrukce truhlářské</t>
  </si>
  <si>
    <t>767</t>
  </si>
  <si>
    <t>Konstrukce zámečnické</t>
  </si>
  <si>
    <t>769</t>
  </si>
  <si>
    <t>Otvorové prvky z plastu</t>
  </si>
  <si>
    <t>771</t>
  </si>
  <si>
    <t>Podlahy z dlaždic a obklady</t>
  </si>
  <si>
    <t>775</t>
  </si>
  <si>
    <t>Podlahy vlysové a parketové</t>
  </si>
  <si>
    <t>776</t>
  </si>
  <si>
    <t>Podlahy povlakové</t>
  </si>
  <si>
    <t>777</t>
  </si>
  <si>
    <t>Podlahy ze syntetických hmot</t>
  </si>
  <si>
    <t>781</t>
  </si>
  <si>
    <t>Obklady keramické</t>
  </si>
  <si>
    <t>783</t>
  </si>
  <si>
    <t>Nátěry</t>
  </si>
  <si>
    <t>784</t>
  </si>
  <si>
    <t>Malby</t>
  </si>
  <si>
    <t>786</t>
  </si>
  <si>
    <t>Zastiňující technika</t>
  </si>
  <si>
    <t>799</t>
  </si>
  <si>
    <t>M21</t>
  </si>
  <si>
    <t>Elektromontáže</t>
  </si>
  <si>
    <t>M36</t>
  </si>
  <si>
    <t>Montáže měřících a regulačních zařízení</t>
  </si>
  <si>
    <t>M700</t>
  </si>
  <si>
    <t>Hodinové zúčtovací sazby</t>
  </si>
  <si>
    <t>M799</t>
  </si>
  <si>
    <t>D96</t>
  </si>
  <si>
    <t>Přesuny suti a vybouraných hmot</t>
  </si>
  <si>
    <t>PSU</t>
  </si>
  <si>
    <t>VN</t>
  </si>
  <si>
    <t>ON</t>
  </si>
  <si>
    <t>Soupis vedlejších a ostatních nákladů</t>
  </si>
  <si>
    <t>#TypZaznamu#</t>
  </si>
  <si>
    <t>STA</t>
  </si>
  <si>
    <t>OVN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</si>
  <si>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</si>
  <si>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</si>
  <si>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</si>
  <si>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</si>
  <si>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</si>
  <si>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</si>
  <si>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</si>
  <si>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</si>
  <si>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</si>
  <si>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</si>
  <si>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</si>
  <si>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</si>
  <si>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</si>
  <si>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</si>
  <si>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</si>
  <si>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</si>
  <si>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</si>
  <si>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</si>
  <si>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</si>
  <si>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</si>
  <si>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</si>
  <si>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</si>
  <si>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</si>
  <si>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</si>
  <si>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</si>
  <si>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</si>
  <si>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</si>
  <si>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00411 R</t>
  </si>
  <si>
    <t>Přípravné a průzkumné služby či práce</t>
  </si>
  <si>
    <t>Soubor</t>
  </si>
  <si>
    <t>RTS 23/ II</t>
  </si>
  <si>
    <t>Indiv</t>
  </si>
  <si>
    <t>VRN</t>
  </si>
  <si>
    <t>Běžná</t>
  </si>
  <si>
    <t>POL99_8</t>
  </si>
  <si>
    <t>Náklady dodavatele vyplývající z povinností dodavatele stanovených obchodními podmínkami před zahájením stavebních prací. Tato skupina zahrnuje zejména náklady na přípravné činnosti.</t>
  </si>
  <si>
    <t>POP</t>
  </si>
  <si>
    <t>005111021R</t>
  </si>
  <si>
    <t>Vytyčení inženýrských sítí</t>
  </si>
  <si>
    <t>Zaměření a vytýčení stávajících inženýrských sítí v místě stavby z hlediska jejich ochrany při provádění stavby.</t>
  </si>
  <si>
    <t>005121 R</t>
  </si>
  <si>
    <t>Zařízení staveniště</t>
  </si>
  <si>
    <t>POL99_0</t>
  </si>
  <si>
    <t>Veškeré náklady spojené s vybudováním, provozem a odstraněním zařízení staveniště.</t>
  </si>
  <si>
    <t>005124010R</t>
  </si>
  <si>
    <t>Koordinační činnost</t>
  </si>
  <si>
    <t>POL99_2</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</si>
  <si>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</si>
  <si>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</si>
  <si>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</si>
  <si>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</si>
  <si>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 R</t>
  </si>
  <si>
    <t>Předání a převzetí díla</t>
  </si>
  <si>
    <t>Náklady zhotovitele, které vzniknou v souvislosti s povinnostmi zhotovitele při předání a převzetí díla.</t>
  </si>
  <si>
    <t>005241020R</t>
  </si>
  <si>
    <t xml:space="preserve">Geodetické zaměření skutečného provedení  </t>
  </si>
  <si>
    <t>Náklady na provedení skutečného zaměření stavby v rozsahu nezbytném pro zápis změny do katastru nemovitostí.</t>
  </si>
  <si>
    <t>005261030R</t>
  </si>
  <si>
    <t xml:space="preserve">Finanční rezerva </t>
  </si>
  <si>
    <t>Finanční rezerva požadovaná objednatelem jako součást smluvní ceny. Způsob jejího stanovení, čerpání a vykazování definuje objednatel.</t>
  </si>
  <si>
    <t>nepředvídatelné práce při rekonstrukci  2% : 1</t>
  </si>
  <si>
    <t>VV</t>
  </si>
  <si>
    <t>SUM</t>
  </si>
  <si>
    <t>END</t>
  </si>
  <si>
    <t>Položkový soupis prací a dodávek</t>
  </si>
  <si>
    <t>131201110R00</t>
  </si>
  <si>
    <t>Hloubení nezapažených jam a zářezů do 50 m3, v hornině 3, hloubení strojně</t>
  </si>
  <si>
    <t>m3</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</si>
  <si>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</si>
  <si>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</si>
  <si>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</si>
  <si>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</si>
  <si>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</si>
  <si>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venkovní schodiště : 2,2*4,3*1,1</t>
  </si>
  <si>
    <t>162701105R00</t>
  </si>
  <si>
    <t>Vodorovné přemístění výkopku z horniny 1 až 4, na vzdálenost přes 9 000  do 10 000 m</t>
  </si>
  <si>
    <t>po suchu, bez naložení výkopku, avšak se složením bez rozhrnutí, zpáteční cesta vozidla.</t>
  </si>
  <si>
    <t>162701109R00</t>
  </si>
  <si>
    <t>Vodorovné přemístění výkopku příplatek k ceně za každých dalších i započatých 1 000 m přes 10 000 m  z horniny 1 až 4</t>
  </si>
  <si>
    <t>167101101R00</t>
  </si>
  <si>
    <t>Nakládání, skládání, překládání neulehlého výkopku nakládání výkopku  do 100 m3, z horniny 1 až 4</t>
  </si>
  <si>
    <t>Odkaz na mn. položky pořadí 1 : 10,40600</t>
  </si>
  <si>
    <t>Odkaz na mn. položky pořadí 6 : 2,86880*-1</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</si>
  <si>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</si>
  <si>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</si>
  <si>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</si>
  <si>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</si>
  <si>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</si>
  <si>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venkovní schodiště : 0,8*0,5*2,06/2+0,35*0,15*2,06+2,06*1,05*0,85/2+2,06*0,5*0,1+3,93*0,4*0,1+3,93*0,7*0,85/2</t>
  </si>
  <si>
    <t>199000002R00</t>
  </si>
  <si>
    <t>Poplatky za skládku horniny 1- 4, skupina 17 05 04 z Katalogu odpadů</t>
  </si>
  <si>
    <t>216904391R00</t>
  </si>
  <si>
    <t>Očištění ploch tlak. vodou nebo stlač. vzduchem  ,  , příplatek za ruční dočištění ocelovými kartáči</t>
  </si>
  <si>
    <t>m2</t>
  </si>
  <si>
    <t>800-2</t>
  </si>
  <si>
    <t>Zelená</t>
  </si>
  <si>
    <t>pod terénem-severní strana : (13,295+3,28+13,0)*0,5</t>
  </si>
  <si>
    <t>pod terénem-jiižní a východní strana : (10,5+2,97+0,25*2+5,225+7,6)*0,5</t>
  </si>
  <si>
    <t>273313611R00</t>
  </si>
  <si>
    <t>Beton základových desek prostý třídy C 16/20</t>
  </si>
  <si>
    <t>801-1</t>
  </si>
  <si>
    <t>dodávka a uložení betonu do připravené konstrukce,</t>
  </si>
  <si>
    <t>venkovní schodiště : 2,06*3,93*0,5</t>
  </si>
  <si>
    <t>273351215R00</t>
  </si>
  <si>
    <t>Bednění stěn základových desek zřízení</t>
  </si>
  <si>
    <t>svislé nebo šikmé (odkloněné) , půdorysně přímé nebo zalomené, stěn základových desek ve volných nebo zapažených jámách, rýhách, šachtách, včetně případných vzpěr,</t>
  </si>
  <si>
    <t>venkovní schodiště : (2,06+3,93+2,06)*0,5</t>
  </si>
  <si>
    <t>273351216R00</t>
  </si>
  <si>
    <t>Bednění stěn základových desek odstranění</t>
  </si>
  <si>
    <t>Včetně očištění, vytřídění a uložení bednicího materiálu.</t>
  </si>
  <si>
    <t>274313621R00</t>
  </si>
  <si>
    <t>Beton základových pasů prostý třídy C 20/25</t>
  </si>
  <si>
    <t>Včetně dodávky a uložení betonu a kamene.</t>
  </si>
  <si>
    <t>0,3*0,2*3,93</t>
  </si>
  <si>
    <t>274351215R00</t>
  </si>
  <si>
    <t>Bednění stěn základových pasů zřízení</t>
  </si>
  <si>
    <t>svislé nebo šikmé (odkloněné), půdorysně přímé nebo zalomené, stěn základových pasů ve volných nebo zapažených jámách, rýhách, šachtách, včetně případných vzpěr,</t>
  </si>
  <si>
    <t>0,2*3,93*2+0,2*0,3*2</t>
  </si>
  <si>
    <t>274351216R00</t>
  </si>
  <si>
    <t>Bednění stěn základových pasů odstranění</t>
  </si>
  <si>
    <t>317234410RT2</t>
  </si>
  <si>
    <t>Vyzdívka mezi nosníky cementovou</t>
  </si>
  <si>
    <t>801-4</t>
  </si>
  <si>
    <t>Modrá</t>
  </si>
  <si>
    <t>jakýmikoliv cihlami pálenými na jakoukoliv maltu,</t>
  </si>
  <si>
    <t>101/KO : 1,86*0,7*0,06</t>
  </si>
  <si>
    <t>102/KO : 2,5*0,3*0,06</t>
  </si>
  <si>
    <t>103/KO : 1,25*0,5*0,06</t>
  </si>
  <si>
    <t>104/KO : 1,675*0,5*0,06</t>
  </si>
  <si>
    <t>105/KO : 1,25*0,3*0,06</t>
  </si>
  <si>
    <t>107/KO : 0,6*0,45*0,06</t>
  </si>
  <si>
    <t>201/KO : 2,65*0,7*0,06</t>
  </si>
  <si>
    <t>202/KO : 2,75*0,7*0,06</t>
  </si>
  <si>
    <t>203/KO : 2,25*0,7*0,06</t>
  </si>
  <si>
    <t>204/KO : 2,75*0,7*0,06</t>
  </si>
  <si>
    <t>205/KO : 2,9*0,7*0,06</t>
  </si>
  <si>
    <t>206/KO : 2,36*0,33*0,06</t>
  </si>
  <si>
    <t>211/KO : 1,7*0,5*0,06</t>
  </si>
  <si>
    <t>317314125R00</t>
  </si>
  <si>
    <t>Podbetonování zhlaví nosníků zdivo šířky 250 mm</t>
  </si>
  <si>
    <t>kus</t>
  </si>
  <si>
    <t>Žlutá</t>
  </si>
  <si>
    <t>betonem C 16/20. Tloušťka lože 50 mm, délka 200 mm.</t>
  </si>
  <si>
    <t>212/KO : 2</t>
  </si>
  <si>
    <t>304/KO : 2</t>
  </si>
  <si>
    <t>Odkaz na mn. položky pořadí 69 : 27,00000</t>
  </si>
  <si>
    <t>317314130R00</t>
  </si>
  <si>
    <t>Podbetonování zhlaví nosníků zdivo šířky 300 mm</t>
  </si>
  <si>
    <t>102/KO : 2</t>
  </si>
  <si>
    <t>206/KO : 2</t>
  </si>
  <si>
    <t>317314136R00</t>
  </si>
  <si>
    <t>Podbetonování zhlaví nosníků zdivo šířky 365 mm</t>
  </si>
  <si>
    <t>105/KO : 2</t>
  </si>
  <si>
    <t>317314140R00</t>
  </si>
  <si>
    <t>Podbetonování zhlaví nosníků zdivo šířky 400 mm</t>
  </si>
  <si>
    <t>107/KO : 2</t>
  </si>
  <si>
    <t>317314150R00</t>
  </si>
  <si>
    <t>Podbetonování zhlaví nosníků zdivo šířky 500 mm</t>
  </si>
  <si>
    <t>103/KO : 2</t>
  </si>
  <si>
    <t>104/KO : 2</t>
  </si>
  <si>
    <t>211/KO : 2</t>
  </si>
  <si>
    <t>317314160R00</t>
  </si>
  <si>
    <t>Podbetonování zhlaví nosníků zdivo šířky 600 mm</t>
  </si>
  <si>
    <t>101/KO : 2</t>
  </si>
  <si>
    <t>201/KO : 2</t>
  </si>
  <si>
    <t>202/KO : 2</t>
  </si>
  <si>
    <t>203/KO : 2</t>
  </si>
  <si>
    <t>204/KO : 2</t>
  </si>
  <si>
    <t>205/KO : 2</t>
  </si>
  <si>
    <t>PŘ101,102,103,202,203,205 : 6</t>
  </si>
  <si>
    <t>PŘ104,201,204 : 3</t>
  </si>
  <si>
    <t>317321611R00</t>
  </si>
  <si>
    <t>Beton překladů železový třídy C 30/37</t>
  </si>
  <si>
    <t>107/KO : 0,6*0,45*0,04</t>
  </si>
  <si>
    <t>317941121R00</t>
  </si>
  <si>
    <t>Osazení ocelových válcovaných nosníků na zdivu bez dodávky materiálu, výšky do 120 mm</t>
  </si>
  <si>
    <t>t</t>
  </si>
  <si>
    <t>profilu I, nebo IE, nebo U, nebo UE, nebo L</t>
  </si>
  <si>
    <t xml:space="preserve">HEA100 - 17,10 kg/m : </t>
  </si>
  <si>
    <t>107/KO : 0,6*2*17,1*0,001</t>
  </si>
  <si>
    <t xml:space="preserve">HEA120 - 20,40 kg/m : </t>
  </si>
  <si>
    <t>101/KO : 1,86*4*20,4*0,001</t>
  </si>
  <si>
    <t>102/KO : 2,5*2*20,4*0,001</t>
  </si>
  <si>
    <t>103/KO : 1,25*2*20,4*0,001</t>
  </si>
  <si>
    <t>104/KO : 1,675*2*20,4*0,001</t>
  </si>
  <si>
    <t>105/KO : 1,25*2*20,4*0,001</t>
  </si>
  <si>
    <t>201/KO : 2,65*4*20,4*0,001</t>
  </si>
  <si>
    <t>202/KO : 2,75*4*20,4*0,001</t>
  </si>
  <si>
    <t>203/KO : 2,25*4*20,4*0,001</t>
  </si>
  <si>
    <t>204/KO : 2,75*4*20,4*0,001</t>
  </si>
  <si>
    <t>205/KO : 2,9*4*20,4*0,001</t>
  </si>
  <si>
    <t>206/KO : 2,36*2*20,4*0,001</t>
  </si>
  <si>
    <t>211/KO : 1,7*2*20,4*0,001</t>
  </si>
  <si>
    <t>212/KO : 1,05*1*20,4*0,001</t>
  </si>
  <si>
    <t>304/KO : 1,05*1*20,4*0,001</t>
  </si>
  <si>
    <t>346244381RT2</t>
  </si>
  <si>
    <t>Plentování ocelových nosníků jednostranné výšky do 200 mm</t>
  </si>
  <si>
    <t>jakýmikoliv cihlami,</t>
  </si>
  <si>
    <t>101/KO : 1,86*0,12*2</t>
  </si>
  <si>
    <t>102/KO : 2,5*0,12*2</t>
  </si>
  <si>
    <t>103/KO : 1,25*0,12*2</t>
  </si>
  <si>
    <t>104/KO : 1,675*0,12*2</t>
  </si>
  <si>
    <t>105/KO : 1,25*0,12*2</t>
  </si>
  <si>
    <t>107/KO : 0,6*0,1*2</t>
  </si>
  <si>
    <t>201/KO : 2,65*0,12*2</t>
  </si>
  <si>
    <t>202/KO : 2,75*0,12*2</t>
  </si>
  <si>
    <t>203/KO : 2,25*0,12*2</t>
  </si>
  <si>
    <t>204/KO : 2,75*0,12*2</t>
  </si>
  <si>
    <t>205/KO : 2,9*0,12*2</t>
  </si>
  <si>
    <t>206/KO : 2,36*0,12*2</t>
  </si>
  <si>
    <t>211/KO : 1,7*0,12*2</t>
  </si>
  <si>
    <t>212/KO : 1,05*0,12</t>
  </si>
  <si>
    <t>304/KO : 1,05*0,12</t>
  </si>
  <si>
    <t>346481111RT2</t>
  </si>
  <si>
    <t>Plentování rýh, nosníků apod. pletivem ve stěnách nebo před stěnami, pletivem rabicovým</t>
  </si>
  <si>
    <t>plentování potrubí, válcovaných nosníků, výklenků nebo nik, jakéhokoliv tvaru, na jakoukoliv maltu, s potřebným vypnutím pletiva, přetažením a zakotvením drátů a provedení postřiku maltou,</t>
  </si>
  <si>
    <t>101/KO : 1,86*1,1</t>
  </si>
  <si>
    <t>102/KO : 2,5*0,7</t>
  </si>
  <si>
    <t>103/KO : 1,25*0,9</t>
  </si>
  <si>
    <t>104/KO : 1,675*0,9</t>
  </si>
  <si>
    <t>105/KO : 1,25*0,7</t>
  </si>
  <si>
    <t>107/KO : 0,6*0,8</t>
  </si>
  <si>
    <t>201/KO : 2,65*1,1</t>
  </si>
  <si>
    <t>202/KO : 2,75*1,1</t>
  </si>
  <si>
    <t>203/KO : 2,25*1,1</t>
  </si>
  <si>
    <t>204/KO : 2,75*1,1</t>
  </si>
  <si>
    <t>205/KO : 2,9*1,1</t>
  </si>
  <si>
    <t>206/KO : 2,36*0,6</t>
  </si>
  <si>
    <t>211/KO : 1,7*0,9</t>
  </si>
  <si>
    <t>212/KO : 1,05*0,3</t>
  </si>
  <si>
    <t>304/KO : 1,05*0,3</t>
  </si>
  <si>
    <t>13388125R</t>
  </si>
  <si>
    <t>Tyč ocelová válcovaná za tepla průřez: HEA; značka: S235JR (1.0038); h = 96 mm; b = 100 mm; s = 5,0 mm; t = 8,0 mm</t>
  </si>
  <si>
    <t>SPCM</t>
  </si>
  <si>
    <t>Specifikace</t>
  </si>
  <si>
    <t>POL3_</t>
  </si>
  <si>
    <t xml:space="preserve">hmotnost 17,10 kg/m : </t>
  </si>
  <si>
    <t>107/KO : 0,6*2*17,1*0,001*1,08</t>
  </si>
  <si>
    <t>13388130R</t>
  </si>
  <si>
    <t>Tyč ocelová válcovaná za tepla průřez: HEA; značka: S235JR (1.0038); h = 114 mm; b = 120 mm; s = 5,0 mm; t = 8,0 mm</t>
  </si>
  <si>
    <t xml:space="preserve">hmotnost 20,40 kg/m : </t>
  </si>
  <si>
    <t>101/KO : 1,86*4*20,4*0,001*1,08</t>
  </si>
  <si>
    <t>102/KO : 2,5*2*20,4*0,001*1,08</t>
  </si>
  <si>
    <t>103/KO : 1,25*2*20,4*0,001*1,08</t>
  </si>
  <si>
    <t>104/KO : 1,675*2*20,4*0,001*1,08</t>
  </si>
  <si>
    <t>105/KO : 1,25*2*20,4*0,001*1,08</t>
  </si>
  <si>
    <t>201/KO : 2,65*4*20,4*0,001*1,08</t>
  </si>
  <si>
    <t>202/KO : 2,75*4*20,4*0,001*1,08</t>
  </si>
  <si>
    <t>203/KO : 2,25*4*20,4*0,001*1,08</t>
  </si>
  <si>
    <t>204/KO : 2,75*4*20,4*0,001*1,08</t>
  </si>
  <si>
    <t>205/KO : 2,9*4*20,4*0,001*1,08</t>
  </si>
  <si>
    <t>206/KO : 2,36*2*20,4*0,001*1,08</t>
  </si>
  <si>
    <t>211/KO : 1,7*2*20,4*0,001*1,08</t>
  </si>
  <si>
    <t>212/KO : 1,05*1*20,4*0,001*1,08</t>
  </si>
  <si>
    <t>304/KO : 1,05*1*20,4*0,001*1,08</t>
  </si>
  <si>
    <t>310238211RT1</t>
  </si>
  <si>
    <t>Zazdívka otvorů o ploše přes 0,25 m2 do 1 m2 ve zdivu nadzákladovém cihlami pálenými pro jakoukoliv maltu vápenocementovou</t>
  </si>
  <si>
    <t>včetně pomocného pracovního lešení</t>
  </si>
  <si>
    <t>1.NP : 0,7*1,2*0,5</t>
  </si>
  <si>
    <t>2.NP : 2,44*0,53*0,3+2,44*0,49*0,25</t>
  </si>
  <si>
    <t>3.NP : (0,6*1,15+0,6*1,04+0,6*0,6)*0,5</t>
  </si>
  <si>
    <t>310239211RT2</t>
  </si>
  <si>
    <t>Zazdívka otvorů o ploše přes 1 m2 do 4 m2 ve zdivu nadzákladovém cihlami pálenými pro jakoukoliv maltu vápenocementovou</t>
  </si>
  <si>
    <t>stáv. vstup do sklepa : 1,04*1,7*0,7</t>
  </si>
  <si>
    <t>311112320RT2</t>
  </si>
  <si>
    <t>Stěny z betonových bednicích tvárnic a betonu šířky 200 mm, zálivka betonem C16/20</t>
  </si>
  <si>
    <t>(ztracené bednění) z betonových tvárnic a zálivka betonem,</t>
  </si>
  <si>
    <t>venkovní schodiště-západní strana : (1,25*2,35-0,52*0,25+1,15*0,67+0,3*0,3+0,35*0,15)*3+0,65*1,75+0,5*1,75</t>
  </si>
  <si>
    <t>311237374R00</t>
  </si>
  <si>
    <t>Zdivo nosné z cihel a tvarovek pálených akusticky tlumivé tloušťky 250 mm, akustický útlum Rw = 55 dB, charakteristická pevnost v tlaku fk = 8,00 MPa, součinitel prostupu tepla U=1,05 W/m2.K</t>
  </si>
  <si>
    <t>2.NP : 4,0*(4,0+3,655)</t>
  </si>
  <si>
    <t>3.NP : 3,3*(10,5+0,15)-2,3*1,98-1,5*1,4*2</t>
  </si>
  <si>
    <t>311321826R00</t>
  </si>
  <si>
    <t>Beton nadzákladových zdí železový pohledový třídy PB 2 v přírodní barvě drtí a přísad z betonu třídy C 30/37</t>
  </si>
  <si>
    <t>nosných, výplňových, obkladových, půdních, štítových, poprsních apod. (bez výztuže), s pomocným lešením o výšce podlahy do 1900 mm a pro zatížení 1,5 kPa,</t>
  </si>
  <si>
    <t>Včetně pomocného lešení o výšce podlahy do 1900 mm a pro zatížení 1,5 kPa.</t>
  </si>
  <si>
    <t xml:space="preserve">pohledová 1 strana : </t>
  </si>
  <si>
    <t>monolitická zeď-venk. schodiště jižní strana : 0,2*3,24*2,07</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</si>
  <si>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</si>
  <si>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</si>
  <si>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</si>
  <si>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monolitická zeď-venk. schodiště jižní strana : 3,24*2,07</t>
  </si>
  <si>
    <t>311351806R00</t>
  </si>
  <si>
    <t>Bednění nadzákladových zdí oboustranné za každou stranu pro beton pohledový, odstranění</t>
  </si>
  <si>
    <t>311361821R00</t>
  </si>
  <si>
    <t>Výztuž nadzákladových zdí z betonářské oceli 10 505(R)</t>
  </si>
  <si>
    <t>včetně distančních prvků</t>
  </si>
  <si>
    <t>schodiště ZB 20 cm - západní strana : 2,24*0,01</t>
  </si>
  <si>
    <t>schodiště ZB 20 cm - jižní strana : (28,0+48,0+27,0)*0,001</t>
  </si>
  <si>
    <t>monolitická zeď : (11,0+2,0+18,0)*0,001</t>
  </si>
  <si>
    <t>311361921RT9</t>
  </si>
  <si>
    <t>Výztuž nadzákladových zdí ze svařovaných sítí průměr drátu 8 mm, velikost oka 150/150 mm</t>
  </si>
  <si>
    <t xml:space="preserve">- viz výpis výztuže : </t>
  </si>
  <si>
    <t>monolitická zeď : 65,0*0,001</t>
  </si>
  <si>
    <t>311941111R00</t>
  </si>
  <si>
    <t>Připojení zděných stěn ke konstrukci hmoždinkou</t>
  </si>
  <si>
    <t>m</t>
  </si>
  <si>
    <t>nerezovou kotvou ve spáře nového zdiva (4 ks/m spáry)</t>
  </si>
  <si>
    <t>Včetně dodávky kotev i spojovacího materiálu.</t>
  </si>
  <si>
    <t>2.NP : 4,0*2</t>
  </si>
  <si>
    <t>3.NP : 3,3</t>
  </si>
  <si>
    <t>317167214R00</t>
  </si>
  <si>
    <t>Překlady keramické montáž a dodávka nosné, délky 2000 mm, šířky 70 mm, výšky 238 mm</t>
  </si>
  <si>
    <t>Včetně:</t>
  </si>
  <si>
    <t>- podepření plochých překladů v montážním stavu,</t>
  </si>
  <si>
    <t>- dodávky překladů.</t>
  </si>
  <si>
    <t>3.NP : 3+3</t>
  </si>
  <si>
    <t>317167216R00</t>
  </si>
  <si>
    <t>Překlady keramické montáž a dodávka nosné, délky 2500 mm, šířky 70 mm, výšky 238 mm</t>
  </si>
  <si>
    <t>3.NP : 3</t>
  </si>
  <si>
    <t>318261112RT2</t>
  </si>
  <si>
    <t>Ploty z betonových tvárnic s výztuží a betonovou zálivkou tvárnice, tloušťky 190 mm, jednostranně štípané, barevné</t>
  </si>
  <si>
    <t>venkovní schodiště-západní strana : 0,2*(2,7+2,3+2,0+1,7+1,4+1,1)</t>
  </si>
  <si>
    <t>342247372R00</t>
  </si>
  <si>
    <t>Příčky z tvárnic pálených Příčky z tvárnic pálených AKU tloušťky 115 mm,  , zvuková neprůzvučnost 47 dB, součinitel prostupu tepla U=1,98 W/m2.K</t>
  </si>
  <si>
    <t>jednoduché nebo příčky zděné do svislé dřevěné, cihelné, betonové nebo ocelové konstrukce na jakoukoliv maltu vápenocementovou (MVC) nebo cementovou (MC),</t>
  </si>
  <si>
    <t>3.NP : 1,5*1,4*2</t>
  </si>
  <si>
    <t>342261112RT1</t>
  </si>
  <si>
    <t>Příčky z desek sádrokartonových jednoduché opláštění, jednoduchá konstrukce CW 75 tloušťka příčky 100 mm, desky standard, tloušťky 12,5 mm, tloušťka izolace 50 mm, požární odolnost EI 30</t>
  </si>
  <si>
    <t>Nachový</t>
  </si>
  <si>
    <t>zřízení nosné konstrukce příčky, vložení tepelné izolace tl. do 5 cm, montáž desek, tmelení spár Q2 a úprava rohů. Včetně dodávek materiálu.</t>
  </si>
  <si>
    <t xml:space="preserve">"ST 03" : </t>
  </si>
  <si>
    <t>3.NP : 2,9*(1,655+1,97)-2,0*0,7</t>
  </si>
  <si>
    <t>342261112RT3</t>
  </si>
  <si>
    <t>Příčky z desek sádrokartonových jednoduché opláštění, jednoduchá konstrukce CW 75 tloušťka příčky 100 mm, desky impregnované, tloušťky 12,5 mm, tloušťka izolace 50 mm, požární odolnost EI 30</t>
  </si>
  <si>
    <t xml:space="preserve">"ST 05" : </t>
  </si>
  <si>
    <t>2.NP : 2,9*(1,985+1,93)-2,0*0,7*2</t>
  </si>
  <si>
    <t>3.NP : 2,6*1,345+2,6*1,475-2,0*0,7</t>
  </si>
  <si>
    <t>342261113RT1</t>
  </si>
  <si>
    <t>Příčky z desek sádrokartonových jednoduché opláštění, jednoduchá konstrukce CW 100 tloušťka příčky 125 mm, desky standard, tloušťky 12,5 mm, tloušťka izolace 50 mm, požární odolnost EI 30</t>
  </si>
  <si>
    <t xml:space="preserve">"ST 08" : </t>
  </si>
  <si>
    <t>2.NP : 2,9*0,92</t>
  </si>
  <si>
    <t>3.NP : 3,3*0,92</t>
  </si>
  <si>
    <t>342261113RT3</t>
  </si>
  <si>
    <t>Příčky z desek sádrokartonových jednoduché opláštění, jednoduchá konstrukce CW 100 tloušťka příčky 125 mm, desky impregnované, tloušťky 12,5 mm, tloušťka izolace 50 mm, požární odolnost EI 30</t>
  </si>
  <si>
    <t xml:space="preserve">"ST 13" : </t>
  </si>
  <si>
    <t>2.NP : 2,9*(1,285+1,7)-2,0*0,7</t>
  </si>
  <si>
    <t>342261211RS1</t>
  </si>
  <si>
    <t>Příčky z desek sádrokartonových dvojité opláštění, jednoduchá konstrukce CW 50  tloušťka příčky 100 mm, desky standard, tloušťky 12,5 mm, tloušťka izolace 40 mm</t>
  </si>
  <si>
    <t xml:space="preserve">"ST 09" : </t>
  </si>
  <si>
    <t>1.NP : 2,4*0,972+2,025*0,9</t>
  </si>
  <si>
    <t>342261212RT1</t>
  </si>
  <si>
    <t>Příčky z desek sádrokartonových dvojité opláštění, jednoduchá konstrukce CW 75 tloušťka příčky 125 mm, desky standard, tloušťky12,5 mm, tloušťka izolace 50 mm, požární odolnost EI 60</t>
  </si>
  <si>
    <t xml:space="preserve">"ST 01" : </t>
  </si>
  <si>
    <t>1.NP : 2,9*4,8-2,0*0,8</t>
  </si>
  <si>
    <t>2.NP : 3,3*(1,425+2,19+1,28)-2,25*0,9*3</t>
  </si>
  <si>
    <t>3.NP : 3,2*3,7-2,25*0,9+3,2*2,07</t>
  </si>
  <si>
    <t xml:space="preserve">"ST 02" : </t>
  </si>
  <si>
    <t>1.NP : 2,9*3,857</t>
  </si>
  <si>
    <t>3.NP : 3,2*5,7</t>
  </si>
  <si>
    <t xml:space="preserve">"ST 04" : </t>
  </si>
  <si>
    <t>1.NP : 2,5*(4,5+1,2)-2,0*0,7*2-2,0*0,9</t>
  </si>
  <si>
    <t>3.NP : 2,9*1,895+3,3*1,74-2,0*0,7+2,5*1,05-2,0*0,7</t>
  </si>
  <si>
    <t>342261213RT1</t>
  </si>
  <si>
    <t>Příčky z desek sádrokartonových dvojité opláštění, jednoduchá konstrukce CW 100 tloušťka příčky 150 mm, desky standard, tloušťky 12,5 mm, tloušťka izolace 50 mm, požární odolnost EI 60</t>
  </si>
  <si>
    <t xml:space="preserve">"ST 06" : </t>
  </si>
  <si>
    <t>3.NP : 2,9*1,965</t>
  </si>
  <si>
    <t>342263310RT1</t>
  </si>
  <si>
    <t>Úpravy, doplňkové práce a příplatky pro sádrokartonové a sádrovláknité příčky úpravy příček pro osazení zařizovacích předmět  úprava pro osazení umývadla</t>
  </si>
  <si>
    <t>342263320R00</t>
  </si>
  <si>
    <t>Úpravy, doplňkové práce a příplatky pro sádrokartonové a sádrovláknité příčky úpravy příček pro osazení zařizovacích předmět  úprava pro osazení WC</t>
  </si>
  <si>
    <t>RTS 14/ I</t>
  </si>
  <si>
    <t>342263340R00</t>
  </si>
  <si>
    <t>Úpravy, doplňkové práce a příplatky pro sádrokartonové a sádrovláknité příčky úpravy příček pro osazení zařizovacích předmět  úprava pro osazení pisoáru</t>
  </si>
  <si>
    <t>342090111R00</t>
  </si>
  <si>
    <t>Úpravy, doplňkové práce a příplatky pro sádrokartonové a sádrovláknité příčky Úprava nosné konstrukce a opláštění SDK příčky pro zřízení otvoru pro dveře jednokřídlé, při hmotnosti jednoho křídla do 25 kg, v SDK příčce z R-CW a R-UW profilů š. 50 mm, 1 x opláštěné</t>
  </si>
  <si>
    <t>2.NP : 1+2</t>
  </si>
  <si>
    <t>3.NP : 1+1</t>
  </si>
  <si>
    <t>342090112R00</t>
  </si>
  <si>
    <t>Úpravy, doplňkové práce a příplatky pro sádrokartonové a sádrovláknité příčky Úprava nosné konstrukce a opláštění SDK příčky pro zřízení otvoru pro dveře jednokřídlé, při hmotnosti jednoho křídla do 25 kg, v SDK příčce z R-CW a R-UW profilů š. 50 mm, 2 x opláštěné</t>
  </si>
  <si>
    <t>1.NP : 1+2+1</t>
  </si>
  <si>
    <t>2.NP : 3</t>
  </si>
  <si>
    <t>3.NP : 1+2</t>
  </si>
  <si>
    <t>342263990RV1</t>
  </si>
  <si>
    <t>Úpravy, doplňkové práce a příplatky pro sádrokartonové a sádrovláknité příčky příplatek za desku tloušťky 12,5 mm, impregnovanou, z jedné strany příčky</t>
  </si>
  <si>
    <t>"ST 04" : 2,5*4,5-2,0*0,7*2</t>
  </si>
  <si>
    <t>"ST 06" : 2,9*1,965</t>
  </si>
  <si>
    <t>"ST 07" : (3,3*1,66)*2</t>
  </si>
  <si>
    <t>"ST 08" : 2,9*0,92+3,3*0,92</t>
  </si>
  <si>
    <t>342266211RT1</t>
  </si>
  <si>
    <t>Předstěny opláštěné sádrokartonovými deskami suchá omítka - předstěna lepená tloušťka desky 12,5 mm, standard</t>
  </si>
  <si>
    <t xml:space="preserve">"ST 24" : </t>
  </si>
  <si>
    <t>2.NP : 2,5*2,4</t>
  </si>
  <si>
    <t>347014121R00</t>
  </si>
  <si>
    <t xml:space="preserve">Předstěny opláštěné sádrokartonovými deskami předsazené stěny spřažené tl. 55 mm bez minerální izolace 1x ocelová konstrukce C, tloušťka desky12,5 mm, standard,  </t>
  </si>
  <si>
    <t>- nezbytné úpravy desek na příslušný rozměr</t>
  </si>
  <si>
    <t>- úpravy rohů, koutů a hran konstrukcí ze sádrokartonu</t>
  </si>
  <si>
    <t>- standardního tmelení Q2, to je: základní tmelení Q1+ dodatečné tmelení (tmelení najemno) a případné přebroušení.</t>
  </si>
  <si>
    <t xml:space="preserve">"ST 21" : </t>
  </si>
  <si>
    <t>2.NP : 3,3*1,425</t>
  </si>
  <si>
    <t>347016133R00</t>
  </si>
  <si>
    <t>Předstěny opláštěné sádrokartonovými deskami volně stojící, bez izolace 1x nosná ocelová konstrukce CW 100, jednoduše opláštěná, desky impregnované, tloušťky 12,5 mm, tloušťka stěny 115 mm, požární odolnost EI 15</t>
  </si>
  <si>
    <t xml:space="preserve">"ST 22" : </t>
  </si>
  <si>
    <t>1.NP : 1,2*0,95+2,5*1,2</t>
  </si>
  <si>
    <t>2.NP : 1,2*(1,22+1,285+0,89)+1,2*(1,545+1,985)+0,6*2,4+3,3*0,3+0,55*3,605</t>
  </si>
  <si>
    <t>3.NP : 1,2*(1,3+1,1)+2,55*5,8</t>
  </si>
  <si>
    <t>342266111RU9</t>
  </si>
  <si>
    <t>Předstěny opláštěné sádrokartonovými deskami obklad stěn sádrokartonem na ocelovou konstrukci z profilů CW 50 tloušťka desky 12, 5 mm, impregnovaná, bez izolace</t>
  </si>
  <si>
    <t xml:space="preserve">"ST 12" : </t>
  </si>
  <si>
    <t>1.NP : (2,6*1,465-2,0*0,7)*2</t>
  </si>
  <si>
    <t>954111201R00</t>
  </si>
  <si>
    <t>Obklady konstrukcí sádrokartonovými deskami obklady ocelových konstrukcí  obklady ocelových sloupů do 500 x 500 mm.   1 x opláštění, třístranný, deska standard tloušťky 12,5 mm</t>
  </si>
  <si>
    <t>- nezbytné úpravy desek na příslušný rozměr,</t>
  </si>
  <si>
    <t>- úpravy rohů, koutů a hran konstrukcí ze sádrokartonu,</t>
  </si>
  <si>
    <t>3.NP : 3,3*2</t>
  </si>
  <si>
    <t>954211206R00</t>
  </si>
  <si>
    <t>Obklady konstrukcí sádrokartonovými deskami obklady dřevěných konstrukcí  obklady dřevěných sloupů do 300 x 300 mm  1x opláštění, třístranný, deska protipožární tloušťky 15 mm</t>
  </si>
  <si>
    <t>Důležitá</t>
  </si>
  <si>
    <t xml:space="preserve">"PPO 1" : </t>
  </si>
  <si>
    <t>3.NP : 1,8*4</t>
  </si>
  <si>
    <t>954221206R00</t>
  </si>
  <si>
    <t>Obklady konstrukcí sádrokartonovými deskami obklady dřevěných konstrukcí  obklady dřevěných nosníků do 300 x 300 mm  1x opláštění, třístranný, deska protipožární tloušťky 15 mm</t>
  </si>
  <si>
    <t>3.NP : 10,0</t>
  </si>
  <si>
    <t>762431225R00</t>
  </si>
  <si>
    <t>Obložení stěn montáž  deskou dřevoštěpkovou, tloušťky do 8 mm</t>
  </si>
  <si>
    <t>800-762</t>
  </si>
  <si>
    <t>"ST 02" : 2,9*3,857+3,2*5,7</t>
  </si>
  <si>
    <t>"ST 09" : 2,4*0,972+2,025*0,9</t>
  </si>
  <si>
    <t>"ST 14" : 3,1*0,7</t>
  </si>
  <si>
    <t>342034131ST23</t>
  </si>
  <si>
    <t>Sádrokartonová příčka/předstěna zakřivená 2x opl.,deska 6,0 mm, ohebná deska, svislý profil CW 75, vodorovný profil UW 75, dutina</t>
  </si>
  <si>
    <t>Vlastní</t>
  </si>
  <si>
    <t xml:space="preserve">"ST 23" : </t>
  </si>
  <si>
    <t>2.NP : 3,3*2,3*2</t>
  </si>
  <si>
    <t>342262411ST10</t>
  </si>
  <si>
    <t>Příčka SDK instalační 2x OK, 1x opl. tl. 200 mm, desky standard impreg.tl.12,5 mm, minerál tl. 5 cm</t>
  </si>
  <si>
    <t>Kalkul</t>
  </si>
  <si>
    <t xml:space="preserve">"ST 07" : </t>
  </si>
  <si>
    <t>2.NP : 2,9*1,935</t>
  </si>
  <si>
    <t>3.NP : 3,3*1,66</t>
  </si>
  <si>
    <t xml:space="preserve">"ST 10" : </t>
  </si>
  <si>
    <t>1.NP : 2,6*3,543</t>
  </si>
  <si>
    <t xml:space="preserve">"ST 11" : </t>
  </si>
  <si>
    <t>1.NP : 2,6*1,465</t>
  </si>
  <si>
    <t>2.NP : 2,8*1,665</t>
  </si>
  <si>
    <t>342263360S00</t>
  </si>
  <si>
    <t>Úprava sádrokartonové příčky pro osazení sprch. baterie</t>
  </si>
  <si>
    <t>347012191ST14</t>
  </si>
  <si>
    <t>Sádrokartonová příčka - parapetní zábradlí u schodiště do podkroví, tl. 350 mm, 1x SDK 12,5 mm, desky standard, dutina 200 mm</t>
  </si>
  <si>
    <t xml:space="preserve">"ST 14" : </t>
  </si>
  <si>
    <t>3.NP : 3,4*0,7</t>
  </si>
  <si>
    <t>763111752ST23</t>
  </si>
  <si>
    <t>Příplatek za zaoblení příček SDK</t>
  </si>
  <si>
    <t>Odkaz na mn. položky pořadí 63 : 15,18000</t>
  </si>
  <si>
    <t>60725012R</t>
  </si>
  <si>
    <t>Deska z plochých třísek (OSB) typ: 3; tl. = 15,0 mm; povrch: nebroušený; hrana: rovná; RtF: D</t>
  </si>
  <si>
    <t xml:space="preserve">+4% : </t>
  </si>
  <si>
    <t>Odkaz na mn. položky pořadí 62 : 41,45460*1,04</t>
  </si>
  <si>
    <t>413232211RT2</t>
  </si>
  <si>
    <t>Zazdívka zhlaví jakýmikoliv cihlami pálenými válcovaných nosníků výšky do 150 mm</t>
  </si>
  <si>
    <t>stropnice nad 1.NP : 10+4</t>
  </si>
  <si>
    <t>stropnice nad 2.NP : 8+5</t>
  </si>
  <si>
    <t>413941123R00</t>
  </si>
  <si>
    <t>Osazení ocelových válcovaných nosníků ve stropech bez materiálu, výšky přes 120 do 220 mm</t>
  </si>
  <si>
    <t>I , IE, U , UE nebo L</t>
  </si>
  <si>
    <t xml:space="preserve">HEA140 - 25,30 kg/m : </t>
  </si>
  <si>
    <t>207/KO : 5,75*25,3*0,001</t>
  </si>
  <si>
    <t>208/KO : 3,95*25,3*0,001</t>
  </si>
  <si>
    <t>209/KO : 4,05*25,3*0,001</t>
  </si>
  <si>
    <t>210/KO : 6,1*25,3*0,001</t>
  </si>
  <si>
    <t xml:space="preserve">HEB140 - 34,50 kg/m : </t>
  </si>
  <si>
    <t>106a/KO : 3,95*2*34,5*0,001</t>
  </si>
  <si>
    <t>106b/KO : 3,85*2*34,5*0,001</t>
  </si>
  <si>
    <t>106c/KO : 2,35*1*34,5*0,001</t>
  </si>
  <si>
    <t>106d/KO : 3,48*1*34,5*0,001</t>
  </si>
  <si>
    <t>13388135R</t>
  </si>
  <si>
    <t>Tyč ocelová válcovaná za tepla průřez: HEA; značka: S235JR (1.0038); h = 133 mm; b = 140 mm; s = 5,5 mm; t = 8,5 mm</t>
  </si>
  <si>
    <t xml:space="preserve">hmotnost 25,30 kg/m : </t>
  </si>
  <si>
    <t>Začátek provozního součtu</t>
  </si>
  <si>
    <t xml:space="preserve">  207/KO : 5,75*1*25,3*0,001</t>
  </si>
  <si>
    <t xml:space="preserve">  208/KO : 3,95*1*25,3*0,001</t>
  </si>
  <si>
    <t xml:space="preserve">  209/KO : 4,05*1*25,3*0,001</t>
  </si>
  <si>
    <t xml:space="preserve">  210/KO : 6,1*25,3*0,001</t>
  </si>
  <si>
    <t xml:space="preserve">  Mezisoučet</t>
  </si>
  <si>
    <t>Konec provozního součtu</t>
  </si>
  <si>
    <t>+8% : 0,50221*1,08</t>
  </si>
  <si>
    <t>13388435R</t>
  </si>
  <si>
    <t>Tyč ocelová válcovaná za tepla průřez: HEB; značka: S235JR (1.0038); h = 140 mm; b = 140 mm; s = 7,0 mm; t = 12,0 mm</t>
  </si>
  <si>
    <t xml:space="preserve">  hmotnost 34,50 kg/m : </t>
  </si>
  <si>
    <t xml:space="preserve">  106a/KO : 3,95*2*34,5*0,001</t>
  </si>
  <si>
    <t xml:space="preserve">  106b/KO : 3,85*2*34,5*0,001</t>
  </si>
  <si>
    <t xml:space="preserve">  106c/KO : 2,35*1*34,5*0,001</t>
  </si>
  <si>
    <t xml:space="preserve">  106d/KO : 3,48*1*34,5*0,001</t>
  </si>
  <si>
    <t>+8% : 0,73934*1,08</t>
  </si>
  <si>
    <t>416021121R00</t>
  </si>
  <si>
    <t>Podhledy na kovové konstrukci opláštěné deskami sádrokartonovými nosná konstrukce z profilů CD s přímým uchycením 1x deska, tloušťky 12,5 mm, standard, bez izolace</t>
  </si>
  <si>
    <t>s úpravou rohů, koutů a hran konstrukcí, přebroušení a tmelení spár,</t>
  </si>
  <si>
    <t xml:space="preserve">1.NP : </t>
  </si>
  <si>
    <t>m.č. 1.01 : 11,9</t>
  </si>
  <si>
    <t>m.č. 1.02 : 19,3</t>
  </si>
  <si>
    <t>m.č. 1.06 : 6,4</t>
  </si>
  <si>
    <t>m.č. 1.07 : 15,0</t>
  </si>
  <si>
    <t>m.č. 1.08 : 27,3</t>
  </si>
  <si>
    <t>416021122R00</t>
  </si>
  <si>
    <t>Podhledy na kovové konstrukci opláštěné deskami sádrokartonovými nosná konstrukce z profilů CD s přímým uchycením 1x deska, tloušťky 12,5 mm, protipožární, bez izolace</t>
  </si>
  <si>
    <t xml:space="preserve">3.NP : </t>
  </si>
  <si>
    <t>m.č. 3.07a : 3,2</t>
  </si>
  <si>
    <t>m.č. 3.09 : 17,3</t>
  </si>
  <si>
    <t>416026122R00</t>
  </si>
  <si>
    <t>Podhledy na kovové konstrukci opláštěné deskami sádrokartonovými dvouúrovňový křížový rošt z profilů CD zavěšený 1x deska, tloušťky 12,5 mm, protipožární, požární odolnost REI 45, bez izolace</t>
  </si>
  <si>
    <t>m.č. 3.05, 3.06, 3.07b, 3.08, 3.09, 3,10, 3.11 : 4,0+4,4+2,5+52,1+9,0+54,3+27,2</t>
  </si>
  <si>
    <t>odpočet : -2,0*(11,5+4,3+4,6)</t>
  </si>
  <si>
    <t>416026124R00</t>
  </si>
  <si>
    <t>Podhledy na kovové konstrukci opláštěné deskami sádrokartonovými dvouúrovňový křížový rošt z profilů CD zavěšený 1x deska, tloušťky 12,5 mm, protipožární impregnovaná, požární odolnost REI 45, bez izolace</t>
  </si>
  <si>
    <t>m.č.3.01-3.04 : (6,6+1,3+1,3+1,5)*1,1</t>
  </si>
  <si>
    <t>416026222R00</t>
  </si>
  <si>
    <t>Podhledy na kovové konstrukci opláštěné deskami sádrokartonovými dvouúrovňový křížový rošt z profilů CD zavěšený 2x deska, tloušťky 12,5 mm, protipožární, požární odolnost REI 60, bez izolace</t>
  </si>
  <si>
    <t>m.č. 1.03 : 20,5</t>
  </si>
  <si>
    <t>m.č. 1.04 : 5,5</t>
  </si>
  <si>
    <t>m.č. 1.05 : 6,5</t>
  </si>
  <si>
    <t>m.č. 1.09 : 11,8</t>
  </si>
  <si>
    <t>m.č. 1.10 : 12,1</t>
  </si>
  <si>
    <t xml:space="preserve">2.NP : </t>
  </si>
  <si>
    <t>m.č. 2.03b, 2.03c, 2.06 : 3,8+3,4+10,0</t>
  </si>
  <si>
    <t>m.č. 2.05 : 14,0+0,2*3,6</t>
  </si>
  <si>
    <t>342264101R00</t>
  </si>
  <si>
    <t xml:space="preserve">Doplňkové práce osazení revizních dvířek do sádrokartonového podhledu, do 0,25 m2,  ,  </t>
  </si>
  <si>
    <t>s vyřezáním otvoru, osazením rámu s dvířky, prošroubováním a úpravou parotěsné zábrany,</t>
  </si>
  <si>
    <t>Odkaz na mn. položky pořadí 85 : 2,00000</t>
  </si>
  <si>
    <t>416091071RT1</t>
  </si>
  <si>
    <t>Příplatky k podhledům sádrokartonovým za opláštění střešního okna včetně dodávky materiálu</t>
  </si>
  <si>
    <t>Odkaz na mn. položky pořadí 500 : 2,00000</t>
  </si>
  <si>
    <t>Odkaz na mn. položky pořadí 501 : 6,00000</t>
  </si>
  <si>
    <t>416091081R00</t>
  </si>
  <si>
    <t>Příplatky k podhledům sádrokartonovým příplatek k podhledu sádrokartonovému za plochu do 2 m2</t>
  </si>
  <si>
    <t>2.NP : 0,2*3,6+0,2*3,6</t>
  </si>
  <si>
    <t>3.NP : (1,3+1,3+1,5)*1,1</t>
  </si>
  <si>
    <t>416091082R00</t>
  </si>
  <si>
    <t>Příplatky k podhledům sádrokartonovým příplatek k podhledu sádrokartonovému za plochu přes 2 do 5 m2</t>
  </si>
  <si>
    <t>1.NP : 2,75</t>
  </si>
  <si>
    <t>2.NP : 3,8+3,4+4,7+2,6+2,8</t>
  </si>
  <si>
    <t>3.NP : 3,2+4,0+4,4+2,5</t>
  </si>
  <si>
    <t>416091083R00</t>
  </si>
  <si>
    <t>Příplatky k podhledům sádrokartonovým příplatek k podhledu sádrokartonovému za plochu přes 5 do 10 m2</t>
  </si>
  <si>
    <t>1.NP : 6,4+5,5+6,5</t>
  </si>
  <si>
    <t>2.NP : 10,0</t>
  </si>
  <si>
    <t>3.NP : 9,0+6,6*1,1</t>
  </si>
  <si>
    <t>342265122RT6</t>
  </si>
  <si>
    <t>Úprava podkroví sádrokartonem na plochách šikmých na ocelový rošt 1x deska, tloušťky 12,5 mm, protipožární, bez izolace</t>
  </si>
  <si>
    <t>deskami ze sádrokartonu tl. 12,5 mm, s vloženou tepelnou izolací a parotěsnou zábranou,</t>
  </si>
  <si>
    <t>3.NP : 2,5*11,5+2,5*(4,3+4,6)</t>
  </si>
  <si>
    <t>m.č.3.01-3.04 : (5,5+6,6+9,2)*1,1</t>
  </si>
  <si>
    <t>416021222BI</t>
  </si>
  <si>
    <t>Podhledy SDK, kovová.kce CD. 2x deska RF 12,5 mm, bez tepelné izolace</t>
  </si>
  <si>
    <t>m.č. 1.08 : 13,7</t>
  </si>
  <si>
    <t>m.č. 1.13 : 2,75</t>
  </si>
  <si>
    <t>m.č. 2.02 : 11,4</t>
  </si>
  <si>
    <t>m.č. 2.03A : 35,8</t>
  </si>
  <si>
    <t>m.č. 2.04 : 43,2</t>
  </si>
  <si>
    <t>m.č. 2.06 : 46,5</t>
  </si>
  <si>
    <t>m.č. 2.07-2.09 : 4,7+2,6+2,0+2,8</t>
  </si>
  <si>
    <t>553476623R</t>
  </si>
  <si>
    <t>Dvířka revizní použití: sádrokarton; funkce: klasické; šířka = 400 mm; výška = 600 mm; materiál: hliník; počet křídel: 1</t>
  </si>
  <si>
    <t>206/OS : 1</t>
  </si>
  <si>
    <t>207/OS : 1</t>
  </si>
  <si>
    <t>434121415R00</t>
  </si>
  <si>
    <t>Osazení schodišťových stupňů železobetonových na schodnice broušených nebo leštěných</t>
  </si>
  <si>
    <t>s vyspárováním styčných spár, s provizorním dřevěným zábradlím a dočasným zakrytím stupnic prkny</t>
  </si>
  <si>
    <t>01/P : 0,9*24</t>
  </si>
  <si>
    <t>03/P : 0,8*2</t>
  </si>
  <si>
    <t>04/P : 1,5*11</t>
  </si>
  <si>
    <t>05/P : 1,24*1</t>
  </si>
  <si>
    <t>631351101R00</t>
  </si>
  <si>
    <t>Bednění stěn, rýh a otvorů v podlahách zřízení</t>
  </si>
  <si>
    <t>venkovní schodiště : (0,3+2,7+0,3)*0,05</t>
  </si>
  <si>
    <t>631351102R00</t>
  </si>
  <si>
    <t>Bednění stěn, rýh a otvorů v podlahách odstranění</t>
  </si>
  <si>
    <t>632451022R00</t>
  </si>
  <si>
    <t>Vyrovnávací potěr z cementové malty v pásu o průměrné (střední) tloušťce od 20 do 30 mm</t>
  </si>
  <si>
    <t>na zdivu jako podklad např. pod izolaci, na parapetech z prefabrikovaných dílců, pod oplechování apod., vodorovný nebo ve spádu do 15°, hlazený dřevěným hladítkem,</t>
  </si>
  <si>
    <t>venkovní schodiště : 0,3*2,7</t>
  </si>
  <si>
    <t>648922421R00</t>
  </si>
  <si>
    <t>Osazení parapetních desek ŽB nebo teracových železobetonových leštěných na jakoukoliv cementovou maltu šířky přes 200 do 400 mm</t>
  </si>
  <si>
    <t>02/P : 0,6*24</t>
  </si>
  <si>
    <t>910      T01</t>
  </si>
  <si>
    <t>Hzs-nezměřitelné stavební práce a přípomoci</t>
  </si>
  <si>
    <t>h</t>
  </si>
  <si>
    <t>venkovní schodiště - úpravy geometrie a vel. schodů, dořezávání : 16,0</t>
  </si>
  <si>
    <t>430000000RAA</t>
  </si>
  <si>
    <t>Schodišťové stupně stupeň betonový 30 x 15 cm, včetně bednění, na přímém schodišti</t>
  </si>
  <si>
    <t>AP-HSV</t>
  </si>
  <si>
    <t>Agregovaná položka</t>
  </si>
  <si>
    <t>POL2_</t>
  </si>
  <si>
    <t>beton stupňů z betonu prostého B 12,5, bez potěru, se zahlazením povrchu, bednění stupňů.</t>
  </si>
  <si>
    <t>venkovní schodiště-nově upravená geometrie a vel. vyrovnávacích schodů : 1,5*6</t>
  </si>
  <si>
    <t>5892229967R</t>
  </si>
  <si>
    <t>Odhad ceny prefabetonové dílce - beton C 40/50 pro schodiště</t>
  </si>
  <si>
    <t>Nedokončená</t>
  </si>
  <si>
    <t>03/P : 0,8*0,8*0,062*2</t>
  </si>
  <si>
    <t>05/P : 1,24*0,25*0,04*1</t>
  </si>
  <si>
    <t>5922852001</t>
  </si>
  <si>
    <t>Prefa schodišťový betonový stupeň z pohledového betonu s celoplošně tryskaným povrchem, mrazuvzdorný, s ochr.nátěrem, 900x350x150 mm</t>
  </si>
  <si>
    <t>01/P : 24</t>
  </si>
  <si>
    <t>592468010T</t>
  </si>
  <si>
    <t>Prefa betonový parapet 600 x 400 x 40 mm  s celoplošně tryskaným povrchem, mrazuvzdorný, s ochr. nátěrem</t>
  </si>
  <si>
    <t>02/P : 24</t>
  </si>
  <si>
    <t>5937375704</t>
  </si>
  <si>
    <t>Prefa schodišťový betonový stupeň z pohledového betonu s hladkým povrchem, mrazuvzdorný, s ochr.nátěrem, 1500x350x150 mm</t>
  </si>
  <si>
    <t>04/P : 11</t>
  </si>
  <si>
    <t>346481121RT2</t>
  </si>
  <si>
    <t>Plentování rýh, nosníků apod. pletivem pod stropy, pletivem rabicovým</t>
  </si>
  <si>
    <t>1.NP : 0,5*0,35+0,2*(0,75+0,4)+0,35*2,05+0,505*1,22+0,5*0,85</t>
  </si>
  <si>
    <t>0,5*1,5+0,2*(7,6+3,5)</t>
  </si>
  <si>
    <t>2.NP : 0,53*0,65+0,33*1,86+0,7*(2,2+2,3+1,8+2,3+2,45)+0,2*7,72</t>
  </si>
  <si>
    <t>602011141RT1</t>
  </si>
  <si>
    <t xml:space="preserve">Omítka stěn z hotových směsí vrstva štuková, vápenná,  , tloušťka vrstvy 2 mm,  </t>
  </si>
  <si>
    <t>po jednotlivých vrstvách</t>
  </si>
  <si>
    <t>Odkaz na mn. položky pořadí 104 : 94,09915</t>
  </si>
  <si>
    <t>Odkaz na mn. položky pořadí 105 : 227,65435</t>
  </si>
  <si>
    <t>610991111R00</t>
  </si>
  <si>
    <t>Zakrývání výplní vnitřních otvorů, předmětů apod. fólií Pe 0,05-0,2 mm, Fólie hladká separační</t>
  </si>
  <si>
    <t>které se zřizují před úpravami povrchu, a obalení osazených dveřních zárubní před znečištěním při úpravách povrchu nástřikem plastických maltovin včetně pozdějšího odkrytí,</t>
  </si>
  <si>
    <t>1.NP : 1,15*1,46*2+1,14*1,47*2+1,1*1,47+1,15*0,56+1,16*0,56+1,16*1,46+1,24*2,18+0,5*0,55*4+1,045*1,62</t>
  </si>
  <si>
    <t>2.NP : 2,2*2,525+2,3*2,525*2+1,8*2,525+1,1*1,77+1,04*1,85+1,05*1,85+1,24*1,85+0,5*0,65*3+1,15*0,6*2+1,165*1,77+1,195*1,77+1,17*1,77</t>
  </si>
  <si>
    <t>3.NP : (1,64+1,92*2+1,845+1,54)*1,685+0,55*0,55*2+1,19*1,48*2</t>
  </si>
  <si>
    <t>611401311RT2</t>
  </si>
  <si>
    <t>Omítka malých ploch na stropech přes 0,25 do 1 m2, vápennou štukovou omítkou</t>
  </si>
  <si>
    <t>jakoukoliv maltou, z pomocného pracovního lešení o výšce podlahy do 1900 mm a pro zatížení do 1,5 kPa,</t>
  </si>
  <si>
    <t>schodiště u výtahu-úprava nadpraží : 1</t>
  </si>
  <si>
    <t>611421331RT2</t>
  </si>
  <si>
    <t>Oprava vnitřních vápenných omítek stropů železobetonových rovných tvárnicových a kleneb v množství opravované plochy  v množství opravované plochy přes 10 do 30 %, štukových</t>
  </si>
  <si>
    <t>Včetně pomocného pracovního lešení o výšce podlahy do 1900 mm a pro zatížení do 1,5 kPa.</t>
  </si>
  <si>
    <t>m.č. 1.12, 1.14, 1.15 : 4,5*2,85</t>
  </si>
  <si>
    <t>611425621RT2</t>
  </si>
  <si>
    <t xml:space="preserve">Omítka rýh ve stropech maltou vápennou o šířce rýhy přes 150 do 300 mm, omítkou hrubou nebo hladkou ,  </t>
  </si>
  <si>
    <t>z pomocného pracovního lešení o výšce podlahy do 1900 mm a pro zatížení do 1,5 kPa,</t>
  </si>
  <si>
    <t>1.NP : 0,5*1,5+0,2*(7,6+3,5)</t>
  </si>
  <si>
    <t>611425631RT2</t>
  </si>
  <si>
    <t xml:space="preserve">Omítka rýh ve stropech maltou vápennou o šířce rýhy přes 150 do 300 mm, omítkou štukovou,  </t>
  </si>
  <si>
    <t>612421231RT2</t>
  </si>
  <si>
    <t>Oprava vnitřních vápenných omítek stěn v množství opravované plochy přes 5 do 10 %,  štukových</t>
  </si>
  <si>
    <t>m.č. 2.03A : 2,75*(9,93+3,515)*2-2,25*1,5-1,85*1,05-1,85*1,04-2,44*1,86-2,44*1,63-2,44*1,065+0,5*(1,85+1,05+1,85)+0,5*(1,85+1,04+1,85)+0,5*(2,44+1,2+2,44)+0,355*(2,44+1,86+2,44)+0,355*(2,44+1,63+2,44)+0,53*(2,44+1,65+2,44)</t>
  </si>
  <si>
    <t>m.č. 2.05 : 3,05*(3,605+3,85)-1,77*1,165+0,4*(1,77+1,165+1,77)</t>
  </si>
  <si>
    <t>612421331RT2</t>
  </si>
  <si>
    <t>Oprava vnitřních vápenných omítek stěn v množství opravované plochy přes 10 do 30 %,  štukových</t>
  </si>
  <si>
    <t xml:space="preserve">2.NP. : </t>
  </si>
  <si>
    <t>m.č. 2.01 : 3,3*(6,95+3,01+3,8+0,35)*2-1,8*1,24-2,0*0,8-0,67*0,75-2,25*1,5+0,4*(1,8+1,24+1,8)+0,25*(2,0+0,8+2,0)+0,25*(0,75+0,67+0,75)+0,51*(2,25+1,5+2,25)</t>
  </si>
  <si>
    <t>m.č. 2.03B : 3,25*(2,225+1,425)-2,44*1,63-2,25*1,0+0,25*(2,25+1,425+2,25)</t>
  </si>
  <si>
    <t>m.č. 2.03C : 3,25*(1,86+1,4)-2,44*1,86-2,0*1,25+0,75*(2,0+1,1+2,0)</t>
  </si>
  <si>
    <t>m.č. 2.04 : 3,25*(7,72+5,35+5,6)-2,25*1,0-2,525*2,3-2,525*2,2-1,77*1,17-1,77*1,195+0,55*(2,525+2,3+2,525)+0,55*(2,525+2,2+2,525)+0,4*(1,77+1,17+1,77)+0,4*(1,77+1,95+1,77)</t>
  </si>
  <si>
    <t>m.č. 2.06 : 3,3*(3,815+9,93+3,815+2,275)-0,7*2,275-1,77*1,1-2,525*2,45-2,525*2,3-2,525*1,8+0,4*(1,77+1,1+1,77)+0,6*(2,525+2,45+2,525)+0,6*(2,525+2,3+2,525)+0,6*(2,525+1,8+2,525)</t>
  </si>
  <si>
    <t>m.č. 2.07 - 2.09 : 0,9*(3,65+1,1)+2,9*1,9-2,44*1,65</t>
  </si>
  <si>
    <t>612474510RT1</t>
  </si>
  <si>
    <t xml:space="preserve">Omítka vnitřní stěn ze suché směsi jednovrstvá filcovaná,  , vápenocementová, na pálené cihly a tvarovky,  </t>
  </si>
  <si>
    <t>kompletní souvrství</t>
  </si>
  <si>
    <t>m.č. 2.01 : 2,05*(4,495+3,95+1,8+1,44+1,22)-2,0*0,8-0,4*0,5*3-0,4*1,15*2+0,25*(0,4+0,5+0,4)*3+0,25*(0,4+1,15+0,4)*2</t>
  </si>
  <si>
    <t>m.č. 2.06 : 0,7*2,275</t>
  </si>
  <si>
    <t>m.č. 2.07 - 2.09 : 0,7*2,11+2,05*(1,285+1,545+1,985+1,285)</t>
  </si>
  <si>
    <t>3.NP : 2,05*(1,4+2,95+3,8)+0,7*3,51+1,5*(0,5+0,8)</t>
  </si>
  <si>
    <t>612474611RT1</t>
  </si>
  <si>
    <t>Omítka vnitřní stěn ze suché směsi třívrstvá, vápenocementové jádro, vápenný štuk, na pálené cihly a tvarovky, ruční zpracování</t>
  </si>
  <si>
    <t>m.č. 1.01 : 1,9*(5,241+1,96)*2-1,46*1,45-1,26*2,05-1,025*0,99-1,025*1,95-1,025*0,98-1,025*0,9+0,35*((1,26+2,05+1,26)+(1,025+0,99+1,025)+(1,025+1,95+1,025)+(1,025+0,9+1,025))</t>
  </si>
  <si>
    <t>m.č. 1.03 : 1,2*(1,95+0,2+4,01)-0,5*1,4-0,76*1,16+1,8*(3,21+5,97+3,3)-1,0*0,85-1,26*1,22-1,26*1,95+0,55*(1,26+1,22+1,26)+0,55*(1,26+1,95+1,26)+0,65*(0,76+1,16+0,76)</t>
  </si>
  <si>
    <t>m.č. 1.08 : 2,0*7,68-0,8*1,8-0,8*1,1+1,8*(5,59+7,68+5,59)-1,025*0,98-1,025*0,9-1,26*1,25*2+0,45*(1,26+1,25+1,26)*2+0,35*(1,025+0,98+1,025)</t>
  </si>
  <si>
    <t>m.č. 1.09 : 1,8*(4,35+3,18+4,35)-1,2*0,9+0,33*(1,2+1,27+1,2)</t>
  </si>
  <si>
    <t>m.č. 1.10 : 2,0*(3,12+3,18+3,12)-0,8*1,8-0,8*1,1-1,62*1,15+0,38*(0,8+1,08+0,8)+0,38*(0,8+1,1+0,8)+0,35*(1,62+1,15+1,62)</t>
  </si>
  <si>
    <t>m.č. 1.11 : 1,3*(4,7+2,84+1,922+2,7+0,35+3,3)-0,6*1,25-0,5*1,4+0,25*(0,6+1,25+0,6)+0,4*(0,5+1,4+0,5)</t>
  </si>
  <si>
    <t>m.č. 1.12 - 1.15 : 0,8*(4,5+2,85)*2-0,4*0,8*2-0,4*0,9-0,45*0,5*3+0,5*(0,1+0,5+0,1)*3+0,25*(0,45+0,5+0,45)*3+0,3*(0,4+0,8+0,4)+0,37*(0,4+0,8+0,4)</t>
  </si>
  <si>
    <t>m.č. 1.13 : 0,7*(1,7+2,8+2,2+1,3+0,35+0,7+3,35)-0,45*0,5-0,4*0,8*2+0,3*(0,45+0,5+0,45)</t>
  </si>
  <si>
    <t>m.č. 1.02, 1.06, 1.07 : 1,9*(7,62+5,241)*2-1,22*1,14*2-1,22*1,2-1,0*1,1-1,05*0,85-1,26*1,22-1,25*0,99-1,26*2,05+0,45*(1,22+1,15+1,22)*3+0,75*(1,0+1,1+1,0)+0,5*(1,0+0,85+1,0)</t>
  </si>
  <si>
    <t>m.č. 2.01 : 0,7*(4,495+3,95+1,8+1,44+1,22)-0,25*0,5*3-0,25*1,15*2+0,25*(0,25+0,5+0,25)*3+0,25*(0,25+1,15+0,25)*2</t>
  </si>
  <si>
    <t>3.NP : 0,95*2,4+0,9*(1,45+2,95+3,8)+2,9*(7,05+1,27+2,45+0,35+2,4+1,3+4,6)-2,0*0,9-2,0*1,11-0,55*0,55*2+0,25*0,55*3*2+0,42*(2,0+1,11+2,0)+2,9*(3,135+2,95)*2+0,95*2,4-2,0*0,9</t>
  </si>
  <si>
    <t>2,5*12,7-2,0*1,11+3,1*(7,25+7,6+0,15+0,2)+1,6*1,95/2*2+1,332*18,5-2,0*1,0-1,48*1,18-1,48*1,19+0,15*(1,48+1,18+1,48)+0,15*(1,48+1,19+1,48)</t>
  </si>
  <si>
    <t>612474611RT2</t>
  </si>
  <si>
    <t>Omítka stěn vnitřní, VPC jádro, vápen.štuk, ručně, na pálené cihly a tvarovky - nové zdivo</t>
  </si>
  <si>
    <t>stáv. vstup do sklepa : 1,04*1,7</t>
  </si>
  <si>
    <t>1.NP : 0,7*1,2</t>
  </si>
  <si>
    <t>2.NP : 2,44*0,53+2,44*0,49</t>
  </si>
  <si>
    <t>m.č. 2.04, 2.05 : 3,1*3,85+3,2*(0,28+0,2+3,655)</t>
  </si>
  <si>
    <t>m.č. 2.07 - 2.09 : 0,9*(1,285+0,15)+2,9*(1,93+3,55)-0,7*2,11</t>
  </si>
  <si>
    <t>3.NP : 0,6*1,15+0,6*1,04+0,6*0,6+2,9*(4,45+0,15+6,0+5,8+0,15+4,15+0,2+0,25)-2,25*1,98+0,25*(2,25+1,98+2,25)</t>
  </si>
  <si>
    <t>622904121R00</t>
  </si>
  <si>
    <t xml:space="preserve">Očištění fasád ruční čištění ocelovým kartáčem,  </t>
  </si>
  <si>
    <t xml:space="preserve">dočištění pod sanační omítky - odhad 30% : </t>
  </si>
  <si>
    <t>Odkaz na mn. položky pořadí 111 : 151,81500*0,3</t>
  </si>
  <si>
    <t>632451014R00</t>
  </si>
  <si>
    <t>Vyrovnávací potěr ze suché směsi v pásu tloušťky 50 mm</t>
  </si>
  <si>
    <t>3.NP - štíty-podrovnání pod krokev : 3,5*0,4+3,5*0,3+5,0*0,4</t>
  </si>
  <si>
    <t>602015151RO0</t>
  </si>
  <si>
    <t>Štuk na stěnách sanač. vápen., ručně tl.3 mm</t>
  </si>
  <si>
    <t xml:space="preserve">SI 1 : </t>
  </si>
  <si>
    <t>m.č. 1.01 : 1,0*(5,241+1,96)*2-1,0*1,95-1,0*0,99-1,0*2,05-1,0*1,4-1,0*0,9-1,0*0,98+0,35*1,0*2*3</t>
  </si>
  <si>
    <t>m.č. 1.03 : 1,6*(1,95+0,2+4,01)-1,6*1,4-0,7*1,16+0,65*0,7*2+1,0*(3,21+5,97+3,3)-1,0*0,9-1,0*1,95-1,0*1,22-1,0*0,85+0,55*1,0*2+0,55*1,0*2</t>
  </si>
  <si>
    <t>m.č. 1.08 : 0,8*7,68+1,0*(5,59+7,68+5,59)-0,2*1,25*2-1,0*0,9-1,0*0,98</t>
  </si>
  <si>
    <t>m.č. 1.09, 1.10 : 0,8*(7,49+3,18)*2-0,8*0,9+0,33*0,8*2</t>
  </si>
  <si>
    <t>m.č. 1.11, 1.13 : 1,6*(6,9+2,8)*2+1,6*(0,35+4,0)*2-1,6*1,25-0,1*0,5-1,6*1,4-1,6*0,8*2+0,5*0,1*2+1,6*0,5*2+1,6*0,7*2</t>
  </si>
  <si>
    <t>m.č. 1.12 - 1.15 : 1,6*(4,5+2,85)*2+0,5*(0,1+0,5+0,1)*3+0,37*1,6*2*2-1,6*0,8*2-1,6*0,9</t>
  </si>
  <si>
    <t>m.č. 1.02, 1.06, 1.07 : 1,0*(7,62+5,241)*2-1,0*0,99-1,0*2,05-1,0*1,22-1,0*0,85-1,0*1,1-0,25*1,1-0,25*1,14*2+0,5*0,25*2*3+0,6*1,0*2+0,5*1,0*2</t>
  </si>
  <si>
    <t>602021151RT2</t>
  </si>
  <si>
    <t xml:space="preserve">Omítka stěn z hotových směsí vrstva štuková, vápenocementová, lehčená, sanační, tloušťka vrstvy 3 mm,  </t>
  </si>
  <si>
    <t xml:space="preserve">SE 2, SE 3 : </t>
  </si>
  <si>
    <t>Odkaz na mn. položky pořadí 279 : 36,96875</t>
  </si>
  <si>
    <t>Odkaz na mn. položky pořadí 116 : 11,64750*-1</t>
  </si>
  <si>
    <t>602015191R00</t>
  </si>
  <si>
    <t>Omítka stěn z hotových směsí Doplňkové práce pro omítky stěn z hotových směsí  podkladní nátěr pod tenkovrstvé omítky, Penetrace akrylátová; funkce: proti tvorbě skvrn, úprava savosti, adhezní můstek; ředidlo: voda (disperzní)</t>
  </si>
  <si>
    <t>622391001R00</t>
  </si>
  <si>
    <t>Příplatek za montáž KZS na podhledu, bez dodávky materiálu</t>
  </si>
  <si>
    <t>Bez dodávky materiálu.</t>
  </si>
  <si>
    <t>vstup-úprava nadpraží : 1,43*0,75</t>
  </si>
  <si>
    <t>622392913RT1</t>
  </si>
  <si>
    <t>Fasádní dekorační prvky  šambrána z EPS, tloušťky do 30 mm, šířky 100 mm, opatřená silikonovou omítkou</t>
  </si>
  <si>
    <t>Vyrobená na stavbě z polystyrénových přířezů.</t>
  </si>
  <si>
    <t>622432111R00</t>
  </si>
  <si>
    <t>Omítky vnější stěn z umělého kamene v přírodní barvě drtí dekorativní jemnozrnné, akrylátové</t>
  </si>
  <si>
    <t>sokl-mozaik.omítka : (7,0+2,97+0,25*2+5,225+7,6)*0,5</t>
  </si>
  <si>
    <t>622491141R00</t>
  </si>
  <si>
    <t>Nátěr fasády hydrofobní přípravkem polysiloxanovým, 1 x</t>
  </si>
  <si>
    <t>hydrofobizace vyzrálé fasády složitosti 1 až 3 nátěrem, z lešení</t>
  </si>
  <si>
    <t xml:space="preserve">SE 2 : </t>
  </si>
  <si>
    <t>nad terénem-severní strana : (13,295+3,28+13,0)*0,35</t>
  </si>
  <si>
    <t xml:space="preserve">SE 3 : </t>
  </si>
  <si>
    <t>sjednocení povrchu (po dem.plech.soklu) : (13,295+3,28+13,0)*(1,2-0,3)</t>
  </si>
  <si>
    <t>622903111R00</t>
  </si>
  <si>
    <t>Očištění zdiva nebo betonu zdí a valů před započetím oprav ručně</t>
  </si>
  <si>
    <t>801-5</t>
  </si>
  <si>
    <t>před započetím oprav</t>
  </si>
  <si>
    <t>Včetně odstranění mechu, případně i jiných rostlin a jejich odklizení na vzdálenost do 20 m.</t>
  </si>
  <si>
    <t>nad terénem-severní strana : (13,295+3,28+13,0)*1,2</t>
  </si>
  <si>
    <t>nad terénem-jiižní a východní strana : (10,5+2,97+0,25*2+5,225+7,6)*0,5</t>
  </si>
  <si>
    <t>625981114R00</t>
  </si>
  <si>
    <t>Obklad vnějších konstrukcí polystyrenem tloušťky 80 mm</t>
  </si>
  <si>
    <t>prováděný současně s betonováním (vložený do bednění stěn nebo dna),</t>
  </si>
  <si>
    <t>vikýř : 0,3*10,3</t>
  </si>
  <si>
    <t>622300032RAE</t>
  </si>
  <si>
    <t>Zateplení vnějších plášťů budov kontaktní zateplovací systém s polystyrénem, tloušťky 140 mm, pro budovy výšky nad 6 m, s otvory</t>
  </si>
  <si>
    <t>Zakrytí výplní otvorů. Osazení soklové lišty. Nalepení tepelně izolačních fasádních desek EPS-F (fasáda, ostění a parapety výplní otvorů). Zajištění terčovými hmoždinkami. Vyztužení rohů lištami, osazení parapetních a okenních omítkových lišt. Nanesení lepicí stěrky na zabroušený podklad, vlepení výztužné sklolaminátové síťoviny, zatření stěrky. Penetrační nátěr, povrchová úprava omítkou. Včetně montáže, demontáže a jednoměsíčního nájmu lešení.</t>
  </si>
  <si>
    <t>1,8*10,35-1,685*9,345</t>
  </si>
  <si>
    <t>622300036RAC</t>
  </si>
  <si>
    <t>Zateplení vnějších plášťů budov kontaktní zateplovací systém s polystyrénem, tloušťky 100 mm, pro budovy do výšky 6 m, bez otvorů</t>
  </si>
  <si>
    <t>Osazení soklové lišty. Nalepení tepelně izolačních fasádních desek. Zajištění terčovými hmoždinkami. Vyztužení rohů lištami. Nanesení lepicí stěrky na zabroušený podklad, vlepení výztužné sklolaminátové síťoviny, zatření stěrky. Penetrační nátěr, povrchová úprava omítkou. Včetně montáže, demontáže a jednoměsíčního nájmu lešení.</t>
  </si>
  <si>
    <t>vstup-ostění : 2,565*0,6*2</t>
  </si>
  <si>
    <t>622420110RAA</t>
  </si>
  <si>
    <t>Omítka vnější stěn vápenocementová štuková, stupeň složitosti 2, včetně nátěru nebo nástřiku Akronátem, včetně lešení</t>
  </si>
  <si>
    <t>pohled západní : 1,15*0,6+1,04*0,6+1,2*0,7+1,7*1,04</t>
  </si>
  <si>
    <t>pohled severní : 0,6*0,6</t>
  </si>
  <si>
    <t>631312611R00</t>
  </si>
  <si>
    <t xml:space="preserve">Mazanina z betonu prostého tl. přes 50 do 80 mm třídy C 16/20,  </t>
  </si>
  <si>
    <t>(z kameniva) hlazená dřevěným hladítkem</t>
  </si>
  <si>
    <t>Včetně vytvoření dilatačních spár, bez zaplnění.</t>
  </si>
  <si>
    <t>m.č. 2.03A : (9,93*3,515+0,51*1,5)*0,08</t>
  </si>
  <si>
    <t>631313611R00</t>
  </si>
  <si>
    <t xml:space="preserve">Mazanina z betonu prostého tl. přes 80 do 120 mm třídy C 16/20 ,  </t>
  </si>
  <si>
    <t>m.č. 1.14a, 1.14b, 1.12 : 4,455*1,65*0,1</t>
  </si>
  <si>
    <t>m.č. 1.13, 1.11 : (1,2*1,7+1,0*0,35)*0,1</t>
  </si>
  <si>
    <t>631312131R00</t>
  </si>
  <si>
    <t>Doplnění mazanin betonem prostým o ploše jednotlivě přes 1 do 4 m2  tloušťky přes 80 mm</t>
  </si>
  <si>
    <t>prostým betonem (s dodáním hmot) bez potěru,</t>
  </si>
  <si>
    <t>m.č. 1.01 : (1,5*0,3+1,4*0,7)*0,545+1,5*0,3*0,2+1,5*0,6*0,175</t>
  </si>
  <si>
    <t>631312141R00</t>
  </si>
  <si>
    <t>Doplnění mazanin betonem prostým rýh v dosavadních mazaninách</t>
  </si>
  <si>
    <t>m.č. 1.04 : (0,6*3,0+0,5*1,1)*0,08</t>
  </si>
  <si>
    <t>m.č. 2.04 : 0,4*3,6*0,08</t>
  </si>
  <si>
    <t>m.č. 2.05 : 0,4*3,92*0,08</t>
  </si>
  <si>
    <t>m.č. 2.04/2.06 : 0,45*10,23*0,08</t>
  </si>
  <si>
    <t>m.č. 2.07, 2.08b, 2.09 : (0,5*3,3+0,2*3,1)*0,08</t>
  </si>
  <si>
    <t>3.NP : (0,4*3,5*2+0,5*4,95+0,2*1,0+0,3*0,6+0,4*4,95+2,2*0,65+0,5*5,2+0,5*6,0+0,45*14,6)*0,08</t>
  </si>
  <si>
    <t>631319171R00</t>
  </si>
  <si>
    <t xml:space="preserve">Příplatek za stržení povrchu tloušťka mazaniny do 80 mm </t>
  </si>
  <si>
    <t>spodní vrstvy mazaniny latí před vložením výztuže nebo pletiva pro tloušťku obou vrstev mazaniny</t>
  </si>
  <si>
    <t>Odkaz na mn. položky pořadí 123 : 2,85352</t>
  </si>
  <si>
    <t>631319173R00</t>
  </si>
  <si>
    <t>Příplatek za stržení povrchu tloušťka mazaniny od 80 mm do 120 mm</t>
  </si>
  <si>
    <t>Odkaz na mn. položky pořadí 124 : 0,97408</t>
  </si>
  <si>
    <t>m.č. 1.01 : 1,35*0,57</t>
  </si>
  <si>
    <t>631361921RT3</t>
  </si>
  <si>
    <t>Výztuž mazanin z betonů a z lehkých betonů ze svařovaných sítí průměr drátu 5 mm, velikost oka 150/150 mm</t>
  </si>
  <si>
    <t xml:space="preserve">2,099 kg/m2  +20% : </t>
  </si>
  <si>
    <t>m.č. 1.14a, 1.14b, 1.12 : 4,455*1,65*2,099*0,001*1,2</t>
  </si>
  <si>
    <t>m.č. 1.13, 1.11 : (1,2*1,7+1,0*0,35)*2,099*0,001*1,2</t>
  </si>
  <si>
    <t>631361921RT5</t>
  </si>
  <si>
    <t>Výztuž mazanin z betonů a z lehkých betonů ze svařovaných sítí průměr drátu 6 mm, velikost oka 150/150 mm</t>
  </si>
  <si>
    <t xml:space="preserve">3,301 kg/m2  +20% : </t>
  </si>
  <si>
    <t>m.č. 2.03A : (9,93*3,515+0,51*1,5)*3,301*0,001*1,2</t>
  </si>
  <si>
    <t>631571003R00</t>
  </si>
  <si>
    <t>Násyp pod podlahy z kameniva z kameniva  ze štěrkopísku 0-32 pro zpevnění podkladu</t>
  </si>
  <si>
    <t>pod mazaniny a dlažby, popř. na plochých střechách, vodorovný nebo ve spádu, s udusáním a urovnáním povrchu,</t>
  </si>
  <si>
    <t>m.č. 1.14a, 1.14b, 1.12 : 4,455*1,65*0,25</t>
  </si>
  <si>
    <t>m.č. 1.13, 1.11 : (1,2*1,7+1,0*0,35)*0,25</t>
  </si>
  <si>
    <t>m.č. 1.04 : (0,6*3,0+0,5*1,1)*0,25</t>
  </si>
  <si>
    <t>631591211R00</t>
  </si>
  <si>
    <t>Násyp pod podlahy z lehkých materiálů z minerálního porobetonového granulátu</t>
  </si>
  <si>
    <t>pod  mazaniny a dlažby, popř. na plochých střechách vodorovný nebo ve spádu s udusáním a urovnáním povrchu</t>
  </si>
  <si>
    <t>3.NP : (0,4*3,5*2+0,5*4,95+0,2*1,0+0,3*0,6+0,4*4,95)*0,1</t>
  </si>
  <si>
    <t>632411901R00</t>
  </si>
  <si>
    <t>Potěr ze suchých směsí nátěr nesavých podkladů kontaktní,  , Penetrace funkce: adhezní můstek; ředidlo: bez nutnosti ředit</t>
  </si>
  <si>
    <t>s rozprostřením a uhlazením</t>
  </si>
  <si>
    <t xml:space="preserve">P1-03N-K : </t>
  </si>
  <si>
    <t>m.č. 1.03 : 20,5-2,1*3,4</t>
  </si>
  <si>
    <t>632415125RT2</t>
  </si>
  <si>
    <t>Potěr ze suchých směsí cementový samonivelační vyrovnávací, tloušťky 25 mm, včetně penetrace, Penetrace</t>
  </si>
  <si>
    <t>m.č. 1.01 : 1,4</t>
  </si>
  <si>
    <t>632421116RT1</t>
  </si>
  <si>
    <t>Potěr ze suchých směsí samonivelační podlahová hmota na bázi cementu, tloušťky 6 mm, včetně penetrace, Penetrace akrylátová; funkce: adhezní můstek; ředidlo: voda (disperzní)</t>
  </si>
  <si>
    <t>včetně penetrace podkladu.</t>
  </si>
  <si>
    <t xml:space="preserve">P2-02N-K : </t>
  </si>
  <si>
    <t>m.č. 2.07 : 4,7</t>
  </si>
  <si>
    <t>m.č. 2.08a : 2,6</t>
  </si>
  <si>
    <t>m.č. 2.08b : 2,0</t>
  </si>
  <si>
    <t>m.č. 2.09 : 2,8</t>
  </si>
  <si>
    <t>632421117RT1</t>
  </si>
  <si>
    <t>Potěr ze suchých směsí samonivelační podlahová hmota na bázi cementu, tloušťka 7 mm, včetně penetrace, Penetrace akrylátová; funkce: adhezní můstek; ředidlo: voda (disperzní)</t>
  </si>
  <si>
    <t xml:space="preserve">P1-02N-K : </t>
  </si>
  <si>
    <t>632421118RT1</t>
  </si>
  <si>
    <t>Potěr ze suchých směsí samonivelační podlahová hmota na bázi cementu, tloušťky 8 mm, včetně penetrace, Penetrace akrylátová; funkce: adhezní můstek; ředidlo: voda (disperzní)</t>
  </si>
  <si>
    <t xml:space="preserve">P3-04N-K : </t>
  </si>
  <si>
    <t>m.č. 3.03 : 6,6+1,3+1,3+1,5</t>
  </si>
  <si>
    <t>m.č. 3.05 : 2,6</t>
  </si>
  <si>
    <t>m.č. 3.06 : 2,9</t>
  </si>
  <si>
    <t>m.č. 3.07b : 2,7</t>
  </si>
  <si>
    <t>632421225RT1</t>
  </si>
  <si>
    <t>Potěr ze suchých směsí samonivelační podlahová modifikovaná hmota na bázi cementu, tloušťky 25 mm, včetně penetrace, Penetrace akrylátová; funkce: adhezní můstek; ředidlo: voda (disperzní)</t>
  </si>
  <si>
    <t>080165191400R</t>
  </si>
  <si>
    <t>Čerpadlo betonářské kolové SCHWING</t>
  </si>
  <si>
    <t>Sh</t>
  </si>
  <si>
    <t>STROJ</t>
  </si>
  <si>
    <t>Stroj</t>
  </si>
  <si>
    <t>POL6_</t>
  </si>
  <si>
    <t>výložník 27 m</t>
  </si>
  <si>
    <t>Cenu tvoří:</t>
  </si>
  <si>
    <t>- sazba za hodinu použití</t>
  </si>
  <si>
    <t>- sazba za technologické mytí (na 1 m3)</t>
  </si>
  <si>
    <t>- sazba za km jízdy. Započteno 2x25 km. Poděleno objemem nádrže (4 m3)</t>
  </si>
  <si>
    <t>622315564R00</t>
  </si>
  <si>
    <t>Zateplení parapetu extrudovaným polystyrénem, tloušťky 40 mm</t>
  </si>
  <si>
    <t>nanesení lepicího tmelu na izolační desky, nalepení desek, natažení stěrky, vtlačení výztužné tkaniny a přehlazení stěrky. Včetně parapetních lišt.</t>
  </si>
  <si>
    <t xml:space="preserve">podrovnání parapetů : </t>
  </si>
  <si>
    <t>3.NP : 0,33*(1,62+1,92*2+1,845+1,52)</t>
  </si>
  <si>
    <t>632451012R00</t>
  </si>
  <si>
    <t>Vyrovnávací potěr ze suché směsi v pásu tloušťky 30 mm</t>
  </si>
  <si>
    <t>1.NP : 0,25*1,2*4+0,4*1,2*4</t>
  </si>
  <si>
    <t>2.NP : 0,55*(2,2+2,3*2+1,8+2,45)+0,25*1,2+0,15*1,2*3+0,25*1,2*2+0,5*1,28</t>
  </si>
  <si>
    <t>3.NP : 0,16*(1,62+1,92*2+1,845+1,52+1,18*2)</t>
  </si>
  <si>
    <t>642941211RT2</t>
  </si>
  <si>
    <t>Stavební pouzdra pro posuvné dveře osazené do sádrokartonové příčky, sestavení pouzdra, vložení do stavebního otvoru, vyrovnání do vodorovné a svislé polohy, ukotvení pouzdra k nosné konstrukci příčky pomocí vrutů M 2 x 20, odstranění zaslepení pouzdra tj. víka a polystyrenu z vnitřku pouzdra, upevnění vodícího trnu, vsazení vozíků do kolejnice, upevnění závěsných prvků na vozíky, vsazení brzdy a seřízení dojezdu, připevnění úchytů na horní hranu dveřního křídla, našroubování gumových dorazů na křídlo, zavěšení dveří.  jednostranné  pouzdro 700/1970 mm</t>
  </si>
  <si>
    <t>z pozinkovaného ocelového profilovaného plechu</t>
  </si>
  <si>
    <t>1.NP : 1</t>
  </si>
  <si>
    <t>642942111R00</t>
  </si>
  <si>
    <t>Osazení zárubní dveřních ocelových bez dveřních křídel, do zdiva včetně kotvení, na jakoukoliv cementovou maltu, s vybetonováním prahu v zárubni a s osazením špalíků nebo latí pro dřevěný práh  plocha do 2,5 m2</t>
  </si>
  <si>
    <t>Odkaz na mn. položky pořadí 152 : 2,00000</t>
  </si>
  <si>
    <t>Odkaz na mn. položky pořadí 153 : 1,00000</t>
  </si>
  <si>
    <t>Odkaz na mn. položky pořadí 154 : 1,00000</t>
  </si>
  <si>
    <t>642942212R00</t>
  </si>
  <si>
    <t>Osazení zárubní dveřních ocelových do sádrokartonové příčky  tloušťky 100 mm  šířky 700 mm, bez dodávky zárubně</t>
  </si>
  <si>
    <t>Včetně kotvení rámů do zdiva a platí pro jakýkoliv způsob provádění (např. bodovým přivařením k obnažené výztuži, uklínováním, zalitím pracen apod.).</t>
  </si>
  <si>
    <t>Odkaz na mn. položky pořadí 155 : 2,00000</t>
  </si>
  <si>
    <t>Odkaz na mn. položky pořadí 156 : 5,00000</t>
  </si>
  <si>
    <t>Odkaz na mn. položky pořadí 157 : 1,00000</t>
  </si>
  <si>
    <t>642942213R00</t>
  </si>
  <si>
    <t>Osazení zárubní dveřních ocelových do sádrokartonové příčky  tloušťky 125 mm  šířky 700 mm, bez dodávky zárubně</t>
  </si>
  <si>
    <t>Odkaz na mn. položky pořadí 158 : 2,00000</t>
  </si>
  <si>
    <t>Odkaz na mn. položky pořadí 159 : 2,00000</t>
  </si>
  <si>
    <t>Odkaz na mn. položky pořadí 160 : 1,00000</t>
  </si>
  <si>
    <t>Odkaz na mn. položky pořadí 161 : 4,00000</t>
  </si>
  <si>
    <t>642945121R00</t>
  </si>
  <si>
    <t>Osazení ocelových zárubní protipožárních jednokřídlových, zazděním, nebo zalitím betonovou zálivkou</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</si>
  <si>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</si>
  <si>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Odkaz na mn. položky pořadí 162 : 1,00000</t>
  </si>
  <si>
    <t>Odkaz na mn. položky pořadí 163 : 3,00000</t>
  </si>
  <si>
    <t>648991111RT4</t>
  </si>
  <si>
    <t>Osazení parapetních desek z plastických hmot Dodávka a osazení parapetních desek z plastických hmot šířky 200 mm</t>
  </si>
  <si>
    <t>a poloplastických hmot na montážní pěnu, zapravení omítky pod parapetem, těsnění spáry mezi parapetem a rámem okna, dodávka silikonu.</t>
  </si>
  <si>
    <t>308/T : 1,18</t>
  </si>
  <si>
    <t>309/T : 1,18</t>
  </si>
  <si>
    <t>648991113RT6</t>
  </si>
  <si>
    <t>Osazení parapetních desek z plastických hmot Dodávka a osazení parapetních desek z plastických hmot šířky 500 mm</t>
  </si>
  <si>
    <t>101-105/T : 1,29*5</t>
  </si>
  <si>
    <t>107-108/T : 1,2*2</t>
  </si>
  <si>
    <t>648991113RT7</t>
  </si>
  <si>
    <t>Osazení parapet.desek plast. a lamin. š.nad 20cm, včetně dodávky plastové parapetní desky š. 600 mm</t>
  </si>
  <si>
    <t>106/T : 1,2</t>
  </si>
  <si>
    <t>55330380R</t>
  </si>
  <si>
    <t>Zárubeň kovová pro přesné zdění; H' = 1 970 mm; B' = 700 mm; t = 100 mm; počet křídel: 1; materiál těsnění: bez těsnění; profil: hranatý; typ závěsů: pevné; počet závěsů = 3</t>
  </si>
  <si>
    <t>D/105 : 1</t>
  </si>
  <si>
    <t>D/113 : 1</t>
  </si>
  <si>
    <t>55330382R</t>
  </si>
  <si>
    <t>Zárubeň kovová pro přesné zdění; H' = 1 970 mm; B' = 800 mm; t = 100 mm; počet křídel: 1; materiál těsnění: bez těsnění; profil: hranatý; typ závěsů: pevné; počet závěsů = 3</t>
  </si>
  <si>
    <t>D/107 : 1</t>
  </si>
  <si>
    <t>55330383R</t>
  </si>
  <si>
    <t>D/106 : 1</t>
  </si>
  <si>
    <t>553308110R</t>
  </si>
  <si>
    <t>Zárubeň kovová - polodrážková (klasická); pro sádrokarton; H' = 1 970 mm; B' = 700 mm; t = 100 mm; počet křídel: 1; materiál těsnění: PVC; profil: hranatý; typ závěsů: stavitelné; počet závěsů = 3</t>
  </si>
  <si>
    <t>D/201 : 1</t>
  </si>
  <si>
    <t>D/308 : 1</t>
  </si>
  <si>
    <t>553308111R</t>
  </si>
  <si>
    <t>D/204 : 1</t>
  </si>
  <si>
    <t>D/205 : 1</t>
  </si>
  <si>
    <t>D/206 : 1</t>
  </si>
  <si>
    <t>D/306 : 1</t>
  </si>
  <si>
    <t>D/309 : 1</t>
  </si>
  <si>
    <t>553308131R</t>
  </si>
  <si>
    <t>Zárubeň kovová - polodrážková (klasická); pro sádrokarton; H' = 1 970 mm; B' = 900 mm; t = 100 mm; počet křídel: 1; materiál těsnění: PVC; profil: hranatý; typ závěsů: stavitelné; počet závěsů = 3</t>
  </si>
  <si>
    <t>D/110 : 1</t>
  </si>
  <si>
    <t>553308210R</t>
  </si>
  <si>
    <t>Zárubeň kovová - polodrážková (klasická); pro sádrokarton; H' = 1 970 mm; B' = 700 mm; t = 125 mm; počet křídel: 1; materiál těsnění: PVC; profil: hranatý; typ závěsů: stavitelné; počet závěsů = 3</t>
  </si>
  <si>
    <t>D/109 : 1</t>
  </si>
  <si>
    <t>D/301 : 1</t>
  </si>
  <si>
    <t>553308211R</t>
  </si>
  <si>
    <t>D/111 : 1</t>
  </si>
  <si>
    <t>553308221R</t>
  </si>
  <si>
    <t>Zárubeň kovová - polodrážková (klasická); pro sádrokarton; H' = 1 970 mm; B' = 800 mm; t = 125 mm; počet křídel: 1; materiál těsnění: PVC; profil: hranatý; typ závěsů: stavitelné; počet závěsů = 3</t>
  </si>
  <si>
    <t>D/103 : 1</t>
  </si>
  <si>
    <t>553313002207</t>
  </si>
  <si>
    <t>Zárubeň ocelová do SDK se stínovou drážkou 900/2250 L, P mm, tl. příčky 125 mm</t>
  </si>
  <si>
    <t>D/207 : 1</t>
  </si>
  <si>
    <t>D/208 : 1</t>
  </si>
  <si>
    <t>D/209 : 1</t>
  </si>
  <si>
    <t>D/312 : 1</t>
  </si>
  <si>
    <t>5533301136210</t>
  </si>
  <si>
    <t>Zárubeň ocelová YHtm 100/2100/900 L, P, EI, EW 30</t>
  </si>
  <si>
    <t>D/108 : 1</t>
  </si>
  <si>
    <t>5533301136R</t>
  </si>
  <si>
    <t>Zárubeň kovová - polodrážková (klasická); pro přesné zdění; H' = 1 970 mm; B' = 900 mm; t = 100 mm; počet křídel: 1; materiál těsnění: PVC; profil: hranatý; typ závěsů: stavitelné; počet závěsů = 3</t>
  </si>
  <si>
    <t>D/104 : 1</t>
  </si>
  <si>
    <t>D/210 : 1</t>
  </si>
  <si>
    <t>D/313 : 1</t>
  </si>
  <si>
    <t>346244361RT2</t>
  </si>
  <si>
    <t>Zazdívka rýh, potrubí, nik (výklenků) nebo kapes tloušťka 65 mm</t>
  </si>
  <si>
    <t>z jakéhokoliv druhu pálených cihel, s pomocným lešením výšky do 1,9 m a pro zatížení do 1,5 kPa.</t>
  </si>
  <si>
    <t>1.NP/3.NP : 10,0*0,3+8,5*0,1</t>
  </si>
  <si>
    <t>1.NP/2.NP : 3,15*0,12</t>
  </si>
  <si>
    <t>3.NP : 0,8*0,2</t>
  </si>
  <si>
    <t>612423521R00</t>
  </si>
  <si>
    <t xml:space="preserve">Omítka rýh ve stěnách maltou vápennou hladká, o šířce rýhy do 150 mm,  </t>
  </si>
  <si>
    <t>1.NP/3.NP : 8,5*0,1+8,0*0,08</t>
  </si>
  <si>
    <t>612423621R00</t>
  </si>
  <si>
    <t xml:space="preserve">Omítka rýh ve stěnách maltou vápennou hladká, šířky rýhy přes 150 do 300 mm,  </t>
  </si>
  <si>
    <t>1.NP/3.NP : 10,0*0,3</t>
  </si>
  <si>
    <t>967031733R00</t>
  </si>
  <si>
    <t>Přisekání plošné zdiva cihelného na jakoukoliv maltu vápennou nebo vépenocementovou, tloušťky do 150 mm</t>
  </si>
  <si>
    <t>801-3</t>
  </si>
  <si>
    <t>z jakýchkoliv cihel pálených, včetně pomocného lešení o výšce podlahy do 1900 mm a pro zatížení do 1,5 kPa  (150 kg/m2),</t>
  </si>
  <si>
    <t>3.NP - štíty : 3,5*0,4+3,5*0,3+5,0*0,4</t>
  </si>
  <si>
    <t>969021111R00</t>
  </si>
  <si>
    <t>Vybourání kanalizačního potrubí DN do 100 mm</t>
  </si>
  <si>
    <t>včetně pomocného lešení o výšce podlahy do 1900 mm a pro zatížení do 1,5 kPa  (150 kg/m2),</t>
  </si>
  <si>
    <t>znovuobnovení svodu : 7,5</t>
  </si>
  <si>
    <t>970031130R00</t>
  </si>
  <si>
    <t>Jádrové vrtání, kruhové prostupy v cihelném zdivu jádrové vrtání, do D 130 mm</t>
  </si>
  <si>
    <t>1.NP : 0,55*2+0,7*1</t>
  </si>
  <si>
    <t>3.NP : 0,4</t>
  </si>
  <si>
    <t>970031160R00</t>
  </si>
  <si>
    <t>Jádrové vrtání, kruhové prostupy v cihelném zdivu jádrové vrtání, do D 160 mm</t>
  </si>
  <si>
    <t>1.NP : 0,37</t>
  </si>
  <si>
    <t>2.NP : 0,5</t>
  </si>
  <si>
    <t>970031300R00</t>
  </si>
  <si>
    <t>Jádrové vrtání, kruhové prostupy v cihelném zdivu jádrové vrtání, do D 300 mm</t>
  </si>
  <si>
    <t>1.NP : 0,75*2+0,38</t>
  </si>
  <si>
    <t>970033130R00</t>
  </si>
  <si>
    <t>Jádrové vrtání, kruhové prostupy v cihelném zdivu příplatek za jádrové vrtání ve H nad 1,5 m , do D 130 mm</t>
  </si>
  <si>
    <t>1.NP : 0,55*2</t>
  </si>
  <si>
    <t>970033160R00</t>
  </si>
  <si>
    <t>Jádrové vrtání, kruhové prostupy v cihelném zdivu příplatek za jádrové vrtání ve H nad 1,5 m , do D 160 mm</t>
  </si>
  <si>
    <t>970033300R00</t>
  </si>
  <si>
    <t>Jádrové vrtání, kruhové prostupy v cihelném zdivu příplatek za jádrové vrtání ve H nad 1,5 m , do D 300 mm</t>
  </si>
  <si>
    <t>970034130R00</t>
  </si>
  <si>
    <t>Jádrové vrtání, kruhové prostupy v cihelném zdivu příplatek za jádrové vrtání vodorovně ve stěně, do D 130 mm</t>
  </si>
  <si>
    <t>970034300R00</t>
  </si>
  <si>
    <t>Jádrové vrtání, kruhové prostupy v cihelném zdivu příplatek za jádrové vrtání vodorovně ve stěně, do D 300 mm</t>
  </si>
  <si>
    <t>970037130R00</t>
  </si>
  <si>
    <t>Jádrové vrtání, kruhové prostupy v cihelném zdivu příplatek za časté přemístění stroje jádrového vrtání, do D 130 mm</t>
  </si>
  <si>
    <t>970037160R00</t>
  </si>
  <si>
    <t>Jádrové vrtání, kruhové prostupy v cihelném zdivu příplatek za časté přemístění stroje jádrového vrtání, do D 160 mm</t>
  </si>
  <si>
    <t>970037300R00</t>
  </si>
  <si>
    <t>Jádrové vrtání, kruhové prostupy v cihelném zdivu příplatek za časté přemístění stroje jádrového vrtání, do D 300 mm</t>
  </si>
  <si>
    <t>973031325R00</t>
  </si>
  <si>
    <t>Vysekání v cihelném zdivu výklenků a kapes kapes na jakoukoliv maltu vápennou nebo vápenocementovou, plochy do 0,1 m2, hloubky do 300 mm</t>
  </si>
  <si>
    <t>Oranžová</t>
  </si>
  <si>
    <t>Včetně pomocného lešení o výšce podlahy do 1900 mm a pro zatížení do 1,5 kPa  (150 kg/m2).</t>
  </si>
  <si>
    <t>974031143R00</t>
  </si>
  <si>
    <t>Vysekání rýh v jakémkoliv zdivu cihelném v ploše  do hloubky 70 mm, šířky do 100 mm</t>
  </si>
  <si>
    <t>1.NP/3.NP : 8,0</t>
  </si>
  <si>
    <t>974031153R00</t>
  </si>
  <si>
    <t>Vysekání rýh v jakémkoliv zdivu cihelném v ploše  do hloubky 100 mm, šířky do 100 mm</t>
  </si>
  <si>
    <t>1.NP/3.NP : 8,5</t>
  </si>
  <si>
    <t>974031154R00</t>
  </si>
  <si>
    <t>Vysekání rýh v jakémkoliv zdivu cihelném v ploše  do hloubky 100 mm, šířky do 150 mm</t>
  </si>
  <si>
    <t>1.NP/2.NP : 3,15</t>
  </si>
  <si>
    <t>974031155R00</t>
  </si>
  <si>
    <t>Vysekání rýh v jakémkoliv zdivu cihelném v ploše  do hloubky 100 mm, šířky do 200 mm</t>
  </si>
  <si>
    <t>3.NP : 0,8</t>
  </si>
  <si>
    <t>974031167R00</t>
  </si>
  <si>
    <t>Vysekání rýh v jakémkoliv zdivu cihelném v ploše  do hloubky 150 mm, šířky do 300 mm</t>
  </si>
  <si>
    <t>1.NP/3.NP : 10,0</t>
  </si>
  <si>
    <t>974031664R00</t>
  </si>
  <si>
    <t>Vysekání rýh v jakémkoliv zdivu cihelném pro vtahování nosníků do zdí, před vybouráním otvorů  do hloubky 150 mm, při výšce nosníku do 150 mm</t>
  </si>
  <si>
    <t>Červená</t>
  </si>
  <si>
    <t>102/KO : 2,5*2</t>
  </si>
  <si>
    <t>105/KO : 1,25*2</t>
  </si>
  <si>
    <t>107/KO : 0,6*3</t>
  </si>
  <si>
    <t>206/KO : 2,36*3</t>
  </si>
  <si>
    <t>212/KO : 1,05</t>
  </si>
  <si>
    <t>304/KO : 1,05</t>
  </si>
  <si>
    <t>974031666R00</t>
  </si>
  <si>
    <t>Vysekání rýh v jakémkoliv zdivu cihelném pro vtahování nosníků do zdí, před vybouráním otvorů  do hloubky 150 mm, při výšce nosníku do 250 mm</t>
  </si>
  <si>
    <t>101/KO : 1,86*3</t>
  </si>
  <si>
    <t>103/KO : 1,25*2</t>
  </si>
  <si>
    <t>104/KO : 1,675*2</t>
  </si>
  <si>
    <t>201/KO : 2,65*3</t>
  </si>
  <si>
    <t>202/KO : 2,75*3</t>
  </si>
  <si>
    <t>203/KO : 2,25*3</t>
  </si>
  <si>
    <t>204/KO : 2,75*3</t>
  </si>
  <si>
    <t>205/KO : 2,9*3</t>
  </si>
  <si>
    <t>211/KO : 1,7*2</t>
  </si>
  <si>
    <t>977000012R00</t>
  </si>
  <si>
    <t>Zvětšení průměru komínového průduchu frézováním úběr do 50 mm</t>
  </si>
  <si>
    <t>978036391R00</t>
  </si>
  <si>
    <t>Otlučení vnějších omítek šlechtěných z umělého kamene, v rozsahu do 100 %</t>
  </si>
  <si>
    <t>711170201R00</t>
  </si>
  <si>
    <t>Odstranění izolace proti vodě - fólie svislá, volně</t>
  </si>
  <si>
    <t>800-711</t>
  </si>
  <si>
    <t>pod terénem-severní strana : (12,8+3,3+13,4)*0,5</t>
  </si>
  <si>
    <t>767134801R00</t>
  </si>
  <si>
    <t>Demontáž stěn a příček z plechu oplechování stěn  plechy nýtovanými</t>
  </si>
  <si>
    <t>800-767</t>
  </si>
  <si>
    <t>plech. soklová předstěna : (12,8+3,3+13,4)*1,2</t>
  </si>
  <si>
    <t>941941041R00</t>
  </si>
  <si>
    <t>Montáž lešení lehkého pracovního řadového s podlahami šířky od 1,00 do 1,20 m, výšky do 10 m</t>
  </si>
  <si>
    <t>800-3</t>
  </si>
  <si>
    <t>včetně kotvení</t>
  </si>
  <si>
    <t>Včetně kotvení lešení.</t>
  </si>
  <si>
    <t>pohled JIH : 10,0*11,0+8,0*11,0</t>
  </si>
  <si>
    <t>pohled VÝCHOD : 10,0*4,0+7,0*4,5</t>
  </si>
  <si>
    <t>pohled SEVER : 8,0*8,5+8,5*15,0</t>
  </si>
  <si>
    <t>pohled ZÁPAD : 9,0*6,5+12,0*11,5</t>
  </si>
  <si>
    <t>941941291R00</t>
  </si>
  <si>
    <t>Montáž lešení lehkého pracovního řadového s podlahami příplatek za každý další i započatý měsíc použití lešení  šířky od 1,00 do 1,20 m a výšky do 10 m</t>
  </si>
  <si>
    <t>941941841R00</t>
  </si>
  <si>
    <t>Demontáž lešení lehkého řadového s podlahami šířky přes 1 do 1,2 m, výšky do 10 m</t>
  </si>
  <si>
    <t>941955001R00</t>
  </si>
  <si>
    <t>Lešení lehké pracovní pomocné pomocné, o výšce lešeňové podlahy do 1,2 m</t>
  </si>
  <si>
    <t>1.NP : 11,9+19,3+20,5+5,5+6,5+6,4+15,0+42,9+11,8+12,1+17,7+2,8+2,5+2,0+1,4+3,0</t>
  </si>
  <si>
    <t>2.NP : 19,5+11,4+35,8+3,8+3,4+43,2+13,0+46,5+4,7+2,6+2,0+2,8+3,9</t>
  </si>
  <si>
    <t>3.NP : 5,5+6,6+6,6+1,3+1,3+1,5+9,2+2,6+2,9+3,2+2,7+52,1+26,2+54,3+27,2</t>
  </si>
  <si>
    <t>941955003R00</t>
  </si>
  <si>
    <t>Lešení lehké pracovní pomocné pomocné, o výšce lešeňové podlahy přes 1,9 do 2,5 m</t>
  </si>
  <si>
    <t>941955102R00</t>
  </si>
  <si>
    <t>Lešení lehké pracovní pomocné ve schodišti, o výšce lešeňové podlahy přes 1,5 do 3,5 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</si>
  <si>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</si>
  <si>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</si>
  <si>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(19,38*10,14+12,79*3,86)*3</t>
  </si>
  <si>
    <t>952902110R00</t>
  </si>
  <si>
    <t>Čištění budov zametáním v místnostech, chodbách, na schodišti a na půdě</t>
  </si>
  <si>
    <t xml:space="preserve">schodišťová hala, výtah : </t>
  </si>
  <si>
    <t>1.NP : (13,1+3,9+2,6+6,0)*3</t>
  </si>
  <si>
    <t>2.NP : (21,7+2,5+3,9)*3</t>
  </si>
  <si>
    <t>3.NP : (18,2+2,5+3,9)*3</t>
  </si>
  <si>
    <t>953941312R00</t>
  </si>
  <si>
    <t>Osazení předmětů na hmoždinky osazení hasicího přístroje</t>
  </si>
  <si>
    <t>722212440R00</t>
  </si>
  <si>
    <t>Štítky orientační na zeď</t>
  </si>
  <si>
    <t>soubor</t>
  </si>
  <si>
    <t>800-721</t>
  </si>
  <si>
    <t>44984114R</t>
  </si>
  <si>
    <t>přístoj hasicí práškový; P6Te; výtlačný prostředek dusík; náplň 6 kg; dostřik 4 m; doba činnosti min 12 s</t>
  </si>
  <si>
    <t>962031113R00</t>
  </si>
  <si>
    <t>Bourání příček z cihel pálených plných, tloušťky 65 mm</t>
  </si>
  <si>
    <t>nebo vybourání otvorů průřezové plochy přes 4 m2 v příčkách, včetně pomocného lešení o výšce podlahy do 1900 mm a pro zatížení do 1,5 kPa  (150 kg/m2),</t>
  </si>
  <si>
    <t>m.č. 1.01/1.03 : 3,0*3,15+2,0*0,85*2</t>
  </si>
  <si>
    <t>m.č. 2.02 : 3,3*(2,8*2+1,7*2+0,8+1,8)-2,0*0,6*5</t>
  </si>
  <si>
    <t>m.č. 2.01/2.03a : 3,3*1,5-2,0*0,9</t>
  </si>
  <si>
    <t>m.č. 3.03a,b,c,d, 3.01 : 2,3*(4,0+2,86*2+1,9*2+1,8+0,8)-2,0*0,6*5-2,0*0,7*2</t>
  </si>
  <si>
    <t>962031123R00</t>
  </si>
  <si>
    <t>Bourání příček z cihel pálených děrovaných, tloušťky 80 mm</t>
  </si>
  <si>
    <t>m.č. 1.14a, 1.14b, 1.12, 1.15 : 3,0*(4,455+1,5+1,5+1,5)-1,97*0,6*2</t>
  </si>
  <si>
    <t>m.č. 2.03a : 3,3*3,5-2,0*0,7</t>
  </si>
  <si>
    <t>962031124R00</t>
  </si>
  <si>
    <t>Bourání příček z cihel pálených děrovaných, tloušťky 115 mm</t>
  </si>
  <si>
    <t>m.č. 1.02, 1.06, 1.07 : 3,0*(7,6+3,8)-2,0*0,8*2</t>
  </si>
  <si>
    <t>m.č. 2.03b, 2.03c, 2.06 : 3,3*(9,93+3,85)-2,0*0,9*2</t>
  </si>
  <si>
    <t>m.č. 2.04, 2.05. 2.07, 2.08a, 2.08b, 2.09 : 3,3*(7,72+5,3+2,95+1,0)-2,0*0,8*2-2,0*0,9</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</si>
  <si>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</si>
  <si>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</si>
  <si>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</si>
  <si>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m.č. 2.03a : (3,3*3,5-2,1*0,95)*0,3+2,44*1,86*0,33</t>
  </si>
  <si>
    <t>3.NP : 1,65*4,0*0,5+1,65*1,6*0,5/2</t>
  </si>
  <si>
    <t>962032641R00</t>
  </si>
  <si>
    <t>Bourání zdiva nadzákladového komínového z jakýchkoliv cihel pálených, šamotových nebo vápenopískových nad střechou, na maltu cementovou</t>
  </si>
  <si>
    <t>3.NP : 6,3*0,9*0,5</t>
  </si>
  <si>
    <t>963016111R00</t>
  </si>
  <si>
    <t>Demontáž sádrokartonových a sádrovláknitých podhledů z desek bez minerální izolace, na jednoduché ocelové konstrukci, 1x opláštěné tl. 12,5 mm</t>
  </si>
  <si>
    <t>3.NP : 2,6*18,5*2</t>
  </si>
  <si>
    <t>963016151R00</t>
  </si>
  <si>
    <t>Demontáž sádrokartonových a sádrovláknitých podhledů z desek bez minerální izolace, na dvouúrovňovém křížovém roštu, 1x opláštěné tl. 12,5 mm</t>
  </si>
  <si>
    <t>1.NP : 2,2*1,2</t>
  </si>
  <si>
    <t>2.NP : 4,45*2,8</t>
  </si>
  <si>
    <t>3.NP : 18,5*5,25+2,95*3,1+8,5*2,9</t>
  </si>
  <si>
    <t>963023712R00</t>
  </si>
  <si>
    <t>Vybourání schodišťových stupňů ze zdi cihelné, oboustranně</t>
  </si>
  <si>
    <t>oblých, rovných nebo kosých,</t>
  </si>
  <si>
    <t>3.NP : 1,3*12</t>
  </si>
  <si>
    <t>963042819R00</t>
  </si>
  <si>
    <t>Bourání jakýchkoliv betonových schodišťových stupňů zhotovených na místě</t>
  </si>
  <si>
    <t>1.NP : 1,5*3</t>
  </si>
  <si>
    <t>965042121RT2</t>
  </si>
  <si>
    <t>Bourání podkladů pod dlažby nebo litých celistvých dlažeb a mazanin  betonových nebo z litého asfaltu, tloušťky do 100 mm, plochy do 1 m2</t>
  </si>
  <si>
    <t>m.č. 1.17 : 0,55*0,55*0,1</t>
  </si>
  <si>
    <t>965042131RT1</t>
  </si>
  <si>
    <t>Bourání podkladů pod dlažby nebo litých celistvých dlažeb a mazanin  betonových nebo z litého asfaltu, tloušťky do 100 mm, plochy do 4 m2</t>
  </si>
  <si>
    <t>m.č. 1.13, 1.11 : (1,2*1,7+1,0*0,35)*0,08</t>
  </si>
  <si>
    <t>m.č. 1.14a, 1.14b, 1.12 : 4,455*1,65*0,08</t>
  </si>
  <si>
    <t>souvrství stropu 1.NP/2.NP : (1,95*3,4+3,15*4,0+3,6*3,6)*0,08</t>
  </si>
  <si>
    <t>2.NP - vybourání zóny podlahy : (4,7*0,3+2,025*0,3+0,8*0,3+0,8*0,45+1,55*0,45+0,45*0,45+0,5*0,45+0,15*3,25)*0,08+(3,15*0,9+4,25*0,7)*0,08</t>
  </si>
  <si>
    <t>m.č. 3.09, 3.10, 3.11 : 0,45*(1,9+2,0+1,9)*0,08</t>
  </si>
  <si>
    <t>965042141RT1</t>
  </si>
  <si>
    <t>Bourání podkladů pod dlažby nebo litých celistvých dlažeb a mazanin  betonových nebo z litého asfaltu, tloušťky do 100 mm, plochy přes 4 m2</t>
  </si>
  <si>
    <t>m.č. 3.05 - 3.11 : (5,2*0,54+6,95*0,54-0,8*0,25)*0,08+0,38*(3,5+3,5+5,65)*0,08+(0,436*5,3+0,3*1,0+0,2*0,25)*0,08</t>
  </si>
  <si>
    <t>965043431RT2</t>
  </si>
  <si>
    <t>Bourání podkladů pod dlažby nebo litých celistvých dlažeb a mazanin  betonových s potěrem nebo teracem, tloušťky do 150 mm, plochy do 4 m2</t>
  </si>
  <si>
    <t>m.č. 1.15 : 1,05*1,2*0,18</t>
  </si>
  <si>
    <t>965048150R00</t>
  </si>
  <si>
    <t>Bourání podkladů pod dlažby nebo litých celistvých dlažeb a mazanin  Dočištění povrchu po vybourání dlažeb do tmele, plochy do 50%</t>
  </si>
  <si>
    <t>Odkaz na mn. položky pořadí 217 : 0,90250</t>
  </si>
  <si>
    <t>Odkaz na mn. položky pořadí 218 : 137,05400</t>
  </si>
  <si>
    <t>Odkaz na mn. položky pořadí 219 : 2,35000</t>
  </si>
  <si>
    <t>965081712RT1</t>
  </si>
  <si>
    <t>Bourání podlah z keramických dlaždic, tloušťky do 10 mm, plochy do 1 m2</t>
  </si>
  <si>
    <t>bez podkladního lože, s jakoukoliv výplní spár</t>
  </si>
  <si>
    <t>m.č. 1.16, 1.17 : 0,55*0,55+1,5*0,4</t>
  </si>
  <si>
    <t>965081713RT2</t>
  </si>
  <si>
    <t>Bourání podlah z keramických dlaždic, tloušťky do 10 mm, plochy přes 1 m2</t>
  </si>
  <si>
    <t>m.č. 1.01 : 2,0*9,15+0,9*0,5+0,3*1,0*4</t>
  </si>
  <si>
    <t>m.č. 1.02 : 2,4*3,8</t>
  </si>
  <si>
    <t>m.č. 1.06 : 7,6*1,3+1,1*1,0</t>
  </si>
  <si>
    <t>m.č. 1.07 : 4,1*3,8</t>
  </si>
  <si>
    <t>m.č. 1.13, 1.11 : 1,2*1,7+1,0*0,35+5,0*1,25+1,9*2,8+1,4*0,7+1,2*0,665</t>
  </si>
  <si>
    <t>m.č. 1.14a, 1.14b, 1.12, 1.15 : 4,455*2,8+0,9*0,4+0,55*1,0+1,2*0,65-0,1*(4,455+1,5*2+0,75)</t>
  </si>
  <si>
    <t>m.č. 2.02 : 4,45*2,8</t>
  </si>
  <si>
    <t>m.č. 2.07 : 2,95*1,15+2,95*2,5</t>
  </si>
  <si>
    <t>m.č. 3.03a,b,c,d, 3.01 : 4,25*2,86+1,45*2,6</t>
  </si>
  <si>
    <t>m.č. 3.05 : 1,6*2,15+2,5*3,9</t>
  </si>
  <si>
    <t>965081813RT2</t>
  </si>
  <si>
    <t>Bourání podlah z dlaždic teracových, tloušťky do 30 mm, plochy přes 1 m2</t>
  </si>
  <si>
    <t>m.č. 1.04 : 0,6*3,0+0,5*1,1</t>
  </si>
  <si>
    <t>965081702R00</t>
  </si>
  <si>
    <t>Bourání podlah Soklíků z dlažeb keramických tloušťky do 10 mm, výšky do 100 mm</t>
  </si>
  <si>
    <t>m.č. 1.01 : 0,7+0,2+2,0+0,3+0,3+1,3+0,3+0,3+2,5+0,5+0,5+0,45+2,0+4,0+0,3+0,3+1,05+0,3+0,3+2,05+0,3+0,7</t>
  </si>
  <si>
    <t>m.č. 1.06 : (7,6+1,3)*2+1,0+1,0-1,0</t>
  </si>
  <si>
    <t>m.č. 1.08 : 1,65+0,2+1,2+0,2+1,9+0,2+1,2+0,2+1,6+2,0+1,3+0,35</t>
  </si>
  <si>
    <t>1.NP/2.NP schodiště : 0,26*21*2+(2,3+3,4)*2+2,0+0,3*3+0,9+0,25+0,75+0,15+1,0</t>
  </si>
  <si>
    <t>m.č. 2.07 : (2,95+1,15)*2+(2,95*2,5)*2-0,8-0,9</t>
  </si>
  <si>
    <t>965082923R00</t>
  </si>
  <si>
    <t>Odstranění násypu pod podlahami a ochranného na střechách tloušťky do 100 mm, plochy přes 2 m2</t>
  </si>
  <si>
    <t>965082941R00</t>
  </si>
  <si>
    <t>Odstranění násypu pod podlahami a ochranného na střechách tloušťky přes 200 mm, jakékoliv plochy</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</si>
  <si>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</si>
  <si>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</si>
  <si>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</si>
  <si>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m.č. 1.01 : 0,7*(2,68+1,43+2,68)</t>
  </si>
  <si>
    <t>m.č. 1.03 : 0,9*1,15+0,15*(0,9+1,15+0,9)</t>
  </si>
  <si>
    <t>m.č. 2.03a : 0,68*0,7+0,26*(0,68+0,7)*2+1,0*1,12+0,18*(1,0+1,12)*2</t>
  </si>
  <si>
    <t>m.č. 2.07 : 2,1*0,5</t>
  </si>
  <si>
    <t>m.č. 3.11 : 0,68*0,7+0,25*(0,68+0,7)*2</t>
  </si>
  <si>
    <t>968061112R00</t>
  </si>
  <si>
    <t>Vyvěšení nebo zavěšení dřevěných křídel oken, plochy do 1,5 m2</t>
  </si>
  <si>
    <t>oken, dveří a vrat, s uložením a opětovným zavěšením po provedení stavebních změn,</t>
  </si>
  <si>
    <t>1.NP : 2+2</t>
  </si>
  <si>
    <t>2.NP : 6*2</t>
  </si>
  <si>
    <t>968061125R00</t>
  </si>
  <si>
    <t>Vyvěšení nebo zavěšení dřevěných křídel dveří, plochy do 2 m2</t>
  </si>
  <si>
    <t>1.NP : 14+2</t>
  </si>
  <si>
    <t>2.NP : 17</t>
  </si>
  <si>
    <t>3.NP : 7+3+8</t>
  </si>
  <si>
    <t>968061126R00</t>
  </si>
  <si>
    <t>Vyvěšení nebo zavěšení dřevěných křídel dveří, plochy přes 2 m2</t>
  </si>
  <si>
    <t>2.NP : 1+1</t>
  </si>
  <si>
    <t>968062456R00</t>
  </si>
  <si>
    <t>Vybourání dřevěných rámů dveřních zárubní, plochy přes 2 m2</t>
  </si>
  <si>
    <t>2.03A : 2,1*1,0</t>
  </si>
  <si>
    <t>968072455R00</t>
  </si>
  <si>
    <t>Vybourání a vyjmutí kovových rámů a rolet rámů, včetně pomocného lešení o výšce podlahy do 1900 mm a pro zatížení do 1,5 kPa  (150 kg/m2) dveřních zárubní, plochy do 2 m2</t>
  </si>
  <si>
    <t>1.NP : 2,05*0,65*2+2,05*0,85*5+2,05*0,95*6</t>
  </si>
  <si>
    <t>2.NP : 2,05*0,65*5+2,05*0,85*6+2,05*0,95*5+2,05*0,75</t>
  </si>
  <si>
    <t>3.NP : 2,05*0,65*5+2,05*0,75*2+2,05*0,85*3+2,05*0,95*8</t>
  </si>
  <si>
    <t>968072456R00</t>
  </si>
  <si>
    <t>Vybourání a vyjmutí kovových rámů a rolet rámů, včetně pomocného lešení o výšce podlahy do 1900 mm a pro zatížení do 1,5 kPa  (150 kg/m2) dveřních zárubní, plochy přes 2 m2</t>
  </si>
  <si>
    <t>1.NP : 2,05*1,15+2,05*1,3</t>
  </si>
  <si>
    <t>2.NP : 2,05*1,0</t>
  </si>
  <si>
    <t>968083002R00</t>
  </si>
  <si>
    <t>Vybourání plastových výplní otvorů oken, do 2 m2</t>
  </si>
  <si>
    <t>1.NP : 1,25*1,0+1,1*1,5</t>
  </si>
  <si>
    <t>2.NP : 1,15*1,77*6</t>
  </si>
  <si>
    <t>968083012R00</t>
  </si>
  <si>
    <t>Vybourání plastových výplní otvorů prosklených dveří, nad 2 m2</t>
  </si>
  <si>
    <t>m.č. 1.16 : 2,68*1,5</t>
  </si>
  <si>
    <t>968095002R00</t>
  </si>
  <si>
    <t xml:space="preserve">Vybourání vnitřních parapetů dřevěných, šířky do 50 cm,  </t>
  </si>
  <si>
    <t>1.NP : 1,1*2</t>
  </si>
  <si>
    <t>971033561R00</t>
  </si>
  <si>
    <t>Vybourání otvorů ve zdivu cihelném z jakýchkoliv cihel pálených  na jakoukoliv maltu vápenou nebo vápenocementovou, plochy do 1 m2, tloušťky do 600 mm</t>
  </si>
  <si>
    <t>základovém nebo nadzákladovém,</t>
  </si>
  <si>
    <t>m.č. 2.07 : 2,1*0,5*0,45</t>
  </si>
  <si>
    <t>971033641R00</t>
  </si>
  <si>
    <t>Vybourání otvorů ve zdivu cihelném z jakýchkoliv cihel pálených  na jakoukoliv maltu vápenou nebo vápenocementovou, plochy do 4 m2, tloušťky do 300 mm</t>
  </si>
  <si>
    <t>m.č. 1.13/1.12 : 2,05*0,85*0,35</t>
  </si>
  <si>
    <t>m.č. 1.01/1.02 : 2,26*1,0*0,3</t>
  </si>
  <si>
    <t>971033651R00</t>
  </si>
  <si>
    <t>Vybourání otvorů ve zdivu cihelném z jakýchkoliv cihel pálených  na jakoukoliv maltu vápenou nebo vápenocementovou, plochy do 4 m2, tloušťky do 600 mm</t>
  </si>
  <si>
    <t>m.č. 1.11 : 1,24*0,9*0,5</t>
  </si>
  <si>
    <t>m.č. 1.03/1.06 : 2,26*1,22*0,45</t>
  </si>
  <si>
    <t>m.č. 1.05/1.06 : 2,05*0,85*0,45</t>
  </si>
  <si>
    <t>971033681R00</t>
  </si>
  <si>
    <t>Vybourání otvorů ve zdivu cihelném z jakýchkoliv cihel pálených  na jakoukoliv maltu vápenou nebo vápenocementovou, plochy do 4 m2, tloušťky do 900 mm</t>
  </si>
  <si>
    <t>zvětšení otv. pro nová okna : ((2,252*2,2-1,77*1,15)+(2,525*2,3-1,77*1,15)+(2,525*1,8-1,77*1,175)+(2,525*2,3-1,77*1,14)+(2,525*2,45-1,77*1,14))*0,7</t>
  </si>
  <si>
    <t>973031151R00</t>
  </si>
  <si>
    <t>Vysekání v cihelném zdivu výklenků a kapes výklenků  na jakoukoliv maltu vápennou nebo vápenocementovou, plochy větší než 0,25 m2</t>
  </si>
  <si>
    <t>m.č. 1.03 : 0,9*1,15*0,15</t>
  </si>
  <si>
    <t>m.č. 2.03A : 0,68*0,7*0,26+1,0*1,12*0,18</t>
  </si>
  <si>
    <t>m.č. 3.11 : 0,68*0,7*0,25</t>
  </si>
  <si>
    <t>976071111R00</t>
  </si>
  <si>
    <t>Vybourání kovových doplňkových konstrukcí madel a zábradlí  v jakémkoliv zdivu</t>
  </si>
  <si>
    <t>1.NP : 1,0*2</t>
  </si>
  <si>
    <t>978013191R00</t>
  </si>
  <si>
    <t>Otlučení omítek vápenných nebo vápenocementových vnitřních s vyškrabáním spár, s očištěním zdiva stěn, v rozsahu do 100 %</t>
  </si>
  <si>
    <t>m.č. 1.01 : 2,8*(2,0+9,15)*2-2,05*0,9*3-2,05*1,0*2-2,2*1,35+0,2*(2,05+1,0+2,05)*2-2,68*1,43+0,45*(2,68+1,43+2,68)</t>
  </si>
  <si>
    <t>m.č. 1.02, 1.06, 1.07 : 2,8*(5,25+7,6)*2-1,47*1,2*3-2,0*1,1-2,05*1,0*2+0,4*(1,47+1,2+1,47)*3+0,7*(2,0+1,1+2,0)</t>
  </si>
  <si>
    <t>m.č. 1.03 : 2,8*(3,15+3,9)*2-2,05*0,85-1,47*1,15+0,25*(2,05+0,85+2,05)+0,6*(1,47+1,15+1,47)</t>
  </si>
  <si>
    <t>m.č. 1.08 : 2,8*(7,65+5,6)*2-1,1*1,1*2-2,05*0,95*2-1,3*1,47*2+0,2*(2,05+0,95+2,05)*2+0,4*(1,47+1,3+1,47)*2-(2,0*7,6-1,1*1,1*2+1,0*5,6)</t>
  </si>
  <si>
    <t>m.č. 1.10, 1.09 : 0,8*(3,15+7,5)*2+0,3*1,1+0,35*1,04+0,4*(2,0+0,9+2,0)</t>
  </si>
  <si>
    <t>m.č. 1.13, 1.11 : 2,8*(1,9+2,8+6,9+2,8+3,1+0,9+0,3+4,0+0,3+1,15)-1,24*0,9-2,2*1,4-2,0*0,9-0,5*0,6+0,25*(0,6+0,5+0,6)</t>
  </si>
  <si>
    <t>m.č. 1.14a, 1.14b, 1.12, 1.15 : 0,8*(1,5+1,3)*2+2,0*(1,5+1,0)*2+2,0*(1,5+0,85)*2+2,0*(1,5+1,0)*2+1,2*(1,25+4,455+1,25)-0,4*(0,8+0,9)+0,3*(2,05+0,9+2,05)</t>
  </si>
  <si>
    <t>m.č. 2.02 : 1,2*(4,45+2,8)*2-0,6*1,1*2-0,5*0,5*3+0,3*(0,6+1,1+0,6)*2+0,3*0,5*3*3</t>
  </si>
  <si>
    <t>978059531R00</t>
  </si>
  <si>
    <t>Odsekání a odebrání obkladů stěn z obkládaček vnitřních z jakýchkoliv materiálů, plochy přes 2 m2</t>
  </si>
  <si>
    <t>včetně otlučení podkladní omítky až na zdivo,</t>
  </si>
  <si>
    <t>m.č. 1.08 : 2,0*7,6-1,1*1,1*2+1,0*5,6</t>
  </si>
  <si>
    <t>m.č. 1.10, 1.09 : 2,0*(3,15+7,5)*2+0,3*(2,1+2,1)+0,35*(1,46+1,04+1,46)-1,1*1,1*2-2,0*0,95</t>
  </si>
  <si>
    <t>m.č. 1.14a, 1.14b, 1.12, 1.15 : 2,0*(1,5+1,3)*2+2,0*(1,5+1,0)*2+2,0*(1,5+0,85)*2+2,0*(1,5+1,0)*2-2,0*0,65*2+1,6*(1,25+4,455+1,25)-1,6*(0,8+0,9)</t>
  </si>
  <si>
    <t>m.č. 2.02 : 2,0*(4,45+2,8)*2-0,3*1,1*2-0,5*0,5*3</t>
  </si>
  <si>
    <t>m.č. 2.08A,B : 2,0*(2,95+1,1)</t>
  </si>
  <si>
    <t>m.č. 3.03a,b,c,d, 3.01 : 2,0*(1,5+0,8+1,5+1,9+0,8+0,15+1,1+0,95+0,8+0,8*2+1,9*2+1,0*2+1,9*2+1,2*2+1,8*2+1,4*2+1,8*2)-2,0*0,65*9-2,0*0,75*3</t>
  </si>
  <si>
    <t>713101428R00</t>
  </si>
  <si>
    <t xml:space="preserve">Odstranění tepelné izolace z desek, lamel, rohoží, pásů a foukané izolace stropů a podhledů, foukané, ze skelné vlny,  </t>
  </si>
  <si>
    <t>800-713</t>
  </si>
  <si>
    <t>3.NP : (18,5*5,25+2,95*3,1+8,5*2,9)*0,14</t>
  </si>
  <si>
    <t>713105428R00</t>
  </si>
  <si>
    <t xml:space="preserve">Odstranění tepelné izolace z desek, lamel, rohoží, pásů a foukané izolace šikmých střech, foukané, ze skelné vlny,  </t>
  </si>
  <si>
    <t>3.NP : 2,6*18,5*2*0,14</t>
  </si>
  <si>
    <t>762341811R00</t>
  </si>
  <si>
    <t>Demontáž bednění a laťování bednění střech rovných, obloukových, o sklonu do 60 stupňů včetně všech nadstřešních konstrukcí z prken hrubých</t>
  </si>
  <si>
    <t>střecha : 98,0</t>
  </si>
  <si>
    <t>762342811R00</t>
  </si>
  <si>
    <t>Demontáž bednění a laťování laťování střech o sklonu do 60 stupňů včetně všech nadstřešních konstrukcí rozteč latí do 22 cm</t>
  </si>
  <si>
    <t>762342814R00</t>
  </si>
  <si>
    <t>Demontáž bednění a laťování kontralatí střech o sklonu do 60 stupňů včetně všech nadstřešních konstrukcí</t>
  </si>
  <si>
    <t>762521912R00</t>
  </si>
  <si>
    <t>Podlahy tesařské vyřezání části podlahy, bez vyřezání polštářů, z prken tloušťky do 32 mm  plochy jednotlivě přes 0,25 do 1 m2</t>
  </si>
  <si>
    <t xml:space="preserve">2.NP - vybourání zóny podlahy : </t>
  </si>
  <si>
    <t>m.č. 2.03, 2.06 : 0,47*0,8+0,45*1,53+0,45*0,45+0,45*0,5</t>
  </si>
  <si>
    <t>m.č. 2.05 : 0,16*3,25</t>
  </si>
  <si>
    <t xml:space="preserve">3.NP - vybourání zóny podlahy : </t>
  </si>
  <si>
    <t>m.č. 3.09, 3.10, 3.11 : 0,45*(1,9+2,0+0,6+0,6)</t>
  </si>
  <si>
    <t>762521914R00</t>
  </si>
  <si>
    <t>Podlahy tesařské vyřezání části podlahy, bez vyřezání polštářů, z prken tloušťky do 32 mm  plochy jednotlivě přes 2 do 4 m2</t>
  </si>
  <si>
    <t>m.č. 2.03B, 2.03C : 0,3*(4,7+2,025+0,8)</t>
  </si>
  <si>
    <t>762521915R00</t>
  </si>
  <si>
    <t>Podlahy tesařské vyřezání části podlahy, bez vyřezání polštářů, z prken tloušťky do 32 mm  plochy jednotlivě přes 4 do 8 m2</t>
  </si>
  <si>
    <t>m.č. 2.05, 2.09 : 0,9*3,18+0,7*4,25</t>
  </si>
  <si>
    <t>m.č. 3.05 - 3.11 : 0,54*(5,2+6,95)-0,5*0,45</t>
  </si>
  <si>
    <t>762521916R00</t>
  </si>
  <si>
    <t>Podlahy tesařské vyřezání části podlahy, bez vyřezání polštářů, z prken tloušťky do 32 mm  plochy jednotlivě přes 8 do m2</t>
  </si>
  <si>
    <t>m.č. 2.01 : 3,75*1,35+1,65*0,35+1,8*1,35</t>
  </si>
  <si>
    <t>762711820R00</t>
  </si>
  <si>
    <t>Demontáž prostorových vázaných konstrukcí z řeziva hraněného nebo polohraněného, průřezové plochy přes 120 do 224 cm2</t>
  </si>
  <si>
    <t>3.NP : 3,5*2</t>
  </si>
  <si>
    <t>762812811R00</t>
  </si>
  <si>
    <t>Demontáž záklopů stropů vrchních, zapuštěných z hoblovaných prken s olištováním tloušťky do 32 mm</t>
  </si>
  <si>
    <t>3.NP : 7,0*2,86-1,5*2,5</t>
  </si>
  <si>
    <t>762811913R00</t>
  </si>
  <si>
    <t>Záklop stropů vyříznutí části záklopů nebo v podbíjení tloušťky do 32 mm  plochy přes1 do 2 m2</t>
  </si>
  <si>
    <t>762822820R00</t>
  </si>
  <si>
    <t>Demontáž stropnic z řeziva průřezové plochy přes 144 do 288 cm2</t>
  </si>
  <si>
    <t>Odkaz na mn. položky pořadí 254 : 49,40000</t>
  </si>
  <si>
    <t>762822840R00</t>
  </si>
  <si>
    <t>Demontáž stropnic z řeziva průřezové plochy přes 450 do 540 cm2</t>
  </si>
  <si>
    <t>souvrství stropu 1.NP/2.NP : 3,8*13</t>
  </si>
  <si>
    <t>762831942R00</t>
  </si>
  <si>
    <t>Stropní trámy vyřezání části stropního trámu průřezové plochy řeziva do 450 cm2, délky vyřezané části stropního trámu do 5 m</t>
  </si>
  <si>
    <t>m.č. 3.03a, 3.01 : 3,3*8+3,3*3</t>
  </si>
  <si>
    <t>762841812R00</t>
  </si>
  <si>
    <t>Demontáž podbití stropů a střech do 60° z prken tl. do 35 mm s omítkou</t>
  </si>
  <si>
    <t>m.č. 1.08 : 2,74*3,76</t>
  </si>
  <si>
    <t>souvrství stropu 1.NP/2.NP : 1,95*3,4+3,15*4,0+3,6*3,6</t>
  </si>
  <si>
    <t>m.č. 2.06 : 9,9*0,7</t>
  </si>
  <si>
    <t>m.č. 2.04 : 6,25*0,7+1,4*3,0</t>
  </si>
  <si>
    <t>m.č. 2.05 : 3,59*5,54+2,0*0,65</t>
  </si>
  <si>
    <t>m.č. 3.03a, 3.01 : 7,0*2,86+1,55*1,1+1,75*0,3</t>
  </si>
  <si>
    <t>764362811R00</t>
  </si>
  <si>
    <t>Demontáž střešních otvorů střešních oken a poklopů, na krytině hladké a drážkové, sklonu přes 30 do 45°</t>
  </si>
  <si>
    <t>800-764</t>
  </si>
  <si>
    <t>764410850R00</t>
  </si>
  <si>
    <t>Demontáž oplechování parapetů rš od 100 do 330 mm</t>
  </si>
  <si>
    <t>1.NP : 1,25+1,15</t>
  </si>
  <si>
    <t>2.NP : 1,2*6</t>
  </si>
  <si>
    <t>765312860R00</t>
  </si>
  <si>
    <t>Demontáž pálené krytiny z tašek drážkových, se zvětralou maltou, do suti</t>
  </si>
  <si>
    <t>800-765</t>
  </si>
  <si>
    <t>765799301R00</t>
  </si>
  <si>
    <t>Fólie parotěsné, difúzní a vodotěsné demontáž</t>
  </si>
  <si>
    <t>18,5*5,25+2,95*3,1+8,5*2,9</t>
  </si>
  <si>
    <t>766411811R00</t>
  </si>
  <si>
    <t>Demontáž obložení stěn panely velikosti do 1,5 m2</t>
  </si>
  <si>
    <t>800-766</t>
  </si>
  <si>
    <t>1.NP : 0,35*1,1*3*2+0,2*1,1*3*2*2</t>
  </si>
  <si>
    <t>766661821R00</t>
  </si>
  <si>
    <t>Demontáž dveřních křídel dokování  samozavírače</t>
  </si>
  <si>
    <t>767137803R00</t>
  </si>
  <si>
    <t>Demontáž stěn a příček z plechu příček sádrokartonových  desek do suti</t>
  </si>
  <si>
    <t>m.č. 3.05 - 3.11 : 3,0*(18,45*2+4,15*3+1,15+2,1+3,9*5+0,85+0,7+1,5-0,9)-2,0*0,83-2,0*0,9*8</t>
  </si>
  <si>
    <t>767311810R00</t>
  </si>
  <si>
    <t>Demontáž světlíků všech typů včetně zasklení</t>
  </si>
  <si>
    <t>1.NP nad vchod.dveřmi : 1,5*0,6</t>
  </si>
  <si>
    <t>767581803R00</t>
  </si>
  <si>
    <t>Demontáž podhledů tvarovaných plechů</t>
  </si>
  <si>
    <t>m.č. 2.03A : 3,5*2,0</t>
  </si>
  <si>
    <t>m.č. 2.03B : 9,9*1,4</t>
  </si>
  <si>
    <t>767582800R00</t>
  </si>
  <si>
    <t>Demontáž podhledů roštů</t>
  </si>
  <si>
    <t>Odkaz na mn. položky pořadí 265 : 20,86000</t>
  </si>
  <si>
    <t>767996801R00</t>
  </si>
  <si>
    <t>Demontáž ostatních doplňků staveb atypických konstrukcí  o hmotnosti přes 20 do 50 kg</t>
  </si>
  <si>
    <t>kg</t>
  </si>
  <si>
    <t>Pá 40/8 (oc.táhla) - 2,51 kg/m : 2,5*6*2,51</t>
  </si>
  <si>
    <t>775521800R00</t>
  </si>
  <si>
    <t>Demontáž podlah vlysových přibíjených včetně lišt</t>
  </si>
  <si>
    <t>800-775</t>
  </si>
  <si>
    <t>776401800R00</t>
  </si>
  <si>
    <t>Demontáž soklíků nebo lišt pryžových nebo PVC odstranění a uložení na hromady</t>
  </si>
  <si>
    <t>1.NP : 0,8+2,1+1,2+0,2+1,2+0,2+0,9+3,8+3,35+3,8+1,2+0,2+1,2+0,2+1,7+1,2+0,2+1,1+0,2+1,35+4,1</t>
  </si>
  <si>
    <t>2.NP : 3,5*4+3,9*2+3,5*2+2,0+0,3*2+0,4+1,0*2+0,4*3+3,5-0,7*2-0,9*2+(10,1+1,4)*2+(5,6+3,8)*2+(4,2+3,8)*2-0,95*2*2+7,72*2+3,8*2+4,4*2+5,3*2+3,5*2+1,4-0,8*3-0,9*2</t>
  </si>
  <si>
    <t>3.NP : 158,0</t>
  </si>
  <si>
    <t>776511810R00</t>
  </si>
  <si>
    <t>Odstranění povlakových podlah z nášlapné plochy lepených, bez podložky, z ploch přes 20 m2</t>
  </si>
  <si>
    <t xml:space="preserve">  2.NP : </t>
  </si>
  <si>
    <t xml:space="preserve">  2.01 : 3,75*1,35+1,65*0,35+1,8*1,35</t>
  </si>
  <si>
    <t xml:space="preserve">  2.03A : 3,5*3,5+3,5*3,9+2,0*3,5+1,6*0,3</t>
  </si>
  <si>
    <t xml:space="preserve">  2.03B, 2.03C, 2.06 : 10,1*1,4+5,6*3,8+4,2*3,8</t>
  </si>
  <si>
    <t xml:space="preserve">  2.04, 2.05. 2.07, 2.08A, 2.08B, 2.09 : 7,72*3,8+3,1*1,4+4,4*5,3</t>
  </si>
  <si>
    <t xml:space="preserve">  3.NP : 18,45*9,8-(1,6*2,15+2,5*3,9)</t>
  </si>
  <si>
    <t>2 vrstvy : 317,446*2</t>
  </si>
  <si>
    <t>776511820R00</t>
  </si>
  <si>
    <t>Odstranění povlakových podlah z nášlapné plochy lepených, s podložkou, z ploch přes 20 m2</t>
  </si>
  <si>
    <t>784402801R00</t>
  </si>
  <si>
    <t>Odstranění maleb oškrabáním, v místnostech do 3,8 m</t>
  </si>
  <si>
    <t>800-784</t>
  </si>
  <si>
    <t>m.č. 2.01 : 3,21*(6,9*2+2,8*2+3,75*2+0,3*2)-2,6*1,5-1,2*1,8-2,0*0,8*2+0,2*(1,8+1,2+1,8)</t>
  </si>
  <si>
    <t>m.č. 2.03A : 3,21*(9,9+3,55)*2-2,6*1,5-2,4*1,35-1,8*1,1*2-2,1*1,6+0,4*(1,8+1,35+1,8)*2+0,5*(2,0+1,3+2,0)-0,7*0,6</t>
  </si>
  <si>
    <t>m.č. 2.06, 2.03B, 2.03C : 3,21*(9,93+5,365)*2-2,1*1,6-2,1*1,4-1,0*1,8*2-2,44*1,86-2,525*2,45-2,525*2,3-2,525*1,8+0,4*(2,1+1,4)+0,4*(1,8+1,0+1,8)*2</t>
  </si>
  <si>
    <t>m.č. 2.04, 2.05. 2.07, 2.08a, 2.08b, 2.09 : 3,21*(7,72+9,25)*2-1,4*2,1-2,44*1,065-2,525*2,3-2,525*2,2-1,15*1,8*3+0,5*(2,1+0,9)+0,4*(1,8+1,15+1,8)*3</t>
  </si>
  <si>
    <t>m.č. 3.01, 3.03a,b,c,d, 3.02, 3.04 : 0,3*(1,75+0,15+3,0+4,75+2,95)+0,3*(1,4+1,8+1,4+1,8*2+1,3*2+1,0*2+1,85*3+1,85+0,8*2+1,85+0,85*2+1,4+0,8*2+1,35)+2,3*(2,89+3,8+1,3+2,4+0,3+2,4+1,3+2,8+0,1+0,95+2,95*2+3,1*2)-2,0*0,95*3</t>
  </si>
  <si>
    <t>m.č. 3.05 - 3.11 : 1,5*(18,45+9,8*2+7,8)+2,8*10,8-2,0*0,9*2-1,48*1,18*2+1,85*1,8/2*3+6,0*1,7+7,85*1,7</t>
  </si>
  <si>
    <t>999281108R00</t>
  </si>
  <si>
    <t xml:space="preserve">Přesun hmot pro opravy a údržbu objektů pro opravy a údržbu dosavadních objektů včetně vnějších plášťů  výšky do 12 m,  </t>
  </si>
  <si>
    <t>Přesun hmot</t>
  </si>
  <si>
    <t>POL7_</t>
  </si>
  <si>
    <t>oborů 801, 803, 811 a 812</t>
  </si>
  <si>
    <t>28160621301_SAN2</t>
  </si>
  <si>
    <t>Provedení dodatečné izolace zdiva, aplikace injektážní látky tlakovým čerpadlem, 2 řady, horizontální (odečet - půdorysná plocha s přesahy, šikmé vrty)</t>
  </si>
  <si>
    <t>602011105_SAN9</t>
  </si>
  <si>
    <t>Postřik na stěnách sanační, ručně</t>
  </si>
  <si>
    <t>Odkaz na mn. položky pořadí 111 : 151,81500</t>
  </si>
  <si>
    <t>plocha po dem.plech.soklu : (13,295+3,28+13,0)*(1,2-0,35)</t>
  </si>
  <si>
    <t>602015119_SAN10</t>
  </si>
  <si>
    <t>Sanační hydrofilní vyrovnávací omítka v tl. do 10mm, vnitřní omítky (100% ploch)</t>
  </si>
  <si>
    <t>602022122_SAN5</t>
  </si>
  <si>
    <t>Vyrovnání zdiva pod úrovní terénu v tl. do 30mm, malta cementová s vodotěsnící krystalizační přísadou ;  D+M</t>
  </si>
  <si>
    <t>SE 1 : (10,5+2,97+0,25*2+5,225+7,6+13,295+3,28+13,0)*0,5</t>
  </si>
  <si>
    <t>602034121_SAN11</t>
  </si>
  <si>
    <t>Vnitřní sanační hydrofilní systém, tep. izol vlast (?=0,09 W/mK), pórovitost &gt;40%  tl. 25mm</t>
  </si>
  <si>
    <t>602034121_SAN12</t>
  </si>
  <si>
    <t>Vnější sanační hydrofobní systém, pórovitost &gt;40%  tl. 25mm</t>
  </si>
  <si>
    <t>711212005_SAN6</t>
  </si>
  <si>
    <t>Stěrka hydroizolační stěn flexibilní polymerová, 2-komp., svislá, zemní vlhkost, 4mm, vč. penetrace ;  D+M</t>
  </si>
  <si>
    <t>dvouvrstvá</t>
  </si>
  <si>
    <t xml:space="preserve">SE 1 : </t>
  </si>
  <si>
    <t>Odkaz na mn. položky pořadí 277 : 28,18500</t>
  </si>
  <si>
    <t>711212611_SAN8</t>
  </si>
  <si>
    <t>Utěsnění detailů při stěrkových hydroizolacích, těsnicí pás do svislých koutů</t>
  </si>
  <si>
    <t>D1.5 - sanace vlhkého zdiva v 1.NP : 101</t>
  </si>
  <si>
    <t>713191100_SAN7</t>
  </si>
  <si>
    <t>Položení separační fólie, včetně dodávky PE fólie</t>
  </si>
  <si>
    <t xml:space="preserve">SE1 : </t>
  </si>
  <si>
    <t>910_SAN14</t>
  </si>
  <si>
    <t>Oddělení stávajících a nových konstrukcí - silikátová hydroizolační stěrka 3 kg/m2, vč. podrovnání zdiva</t>
  </si>
  <si>
    <t>971033123SAN1</t>
  </si>
  <si>
    <t>Vrty příklepovými vrtáky o  pr. 12 mm</t>
  </si>
  <si>
    <t>910_SAN13</t>
  </si>
  <si>
    <t>HZS - Nespecifikované práce, provedení detailů hydroizolací a doplňkových sanačních prací</t>
  </si>
  <si>
    <t>HZS</t>
  </si>
  <si>
    <t>POL10_</t>
  </si>
  <si>
    <t>2455123844_SAN4</t>
  </si>
  <si>
    <t>Injektážní 2-komponentní roztok na bázi silikonátů a esterů do velmi vysokého stupně zavlhčení, (95% nasycení zdiva vodou), princip působení: zúžení, vyplnění pórů / hydrofobizace / zpevnění</t>
  </si>
  <si>
    <t>2834800102_SAN3</t>
  </si>
  <si>
    <t>Osazení pakrů pro nízkotlakou injektáž ;  D+M</t>
  </si>
  <si>
    <t>999281105R00</t>
  </si>
  <si>
    <t xml:space="preserve">Přesun hmot pro opravy a údržbu objektů pro opravy a údržbu dosavadních objektů včetně vnějších plášťů  výšky do 6 m,  </t>
  </si>
  <si>
    <t>711212000RU1</t>
  </si>
  <si>
    <t>Izolace proti vodě nátěr podkladní pod hydroizolační stěrky, Penetrace epoxidová (EP); funkce: zpevnění povrchu, úprava savosti, adhezní můstek; ředidlo: voda (disperzní)</t>
  </si>
  <si>
    <t>Odkaz na mn. položky pořadí 290 : 65,10650</t>
  </si>
  <si>
    <t>711212002RT3</t>
  </si>
  <si>
    <t>Izolace proti vodě stěrka hydroizolační  proti zemní vlhkosti</t>
  </si>
  <si>
    <t>jednovrstvá</t>
  </si>
  <si>
    <t>m.č. 2.02 : 11,4+2,2*(1,3+0,92+1,3)+0,1*(1,665+2,83+1,76+1,85+0,18+1,3+0,92+4,0+1,22+1,65+0,2+1,65+1,44-0,8)</t>
  </si>
  <si>
    <t>m.č. 2.07 : 4,7+0,1*((2,11+1,94)*2-1,065-0,7*2)</t>
  </si>
  <si>
    <t>m.č. 2.08a : 2,6+0,1*((1,985+1,285)*2-0,7*2)</t>
  </si>
  <si>
    <t>m.č. 2.08b : 2,0+0,1*((1,545+1,285)*2-0,7)</t>
  </si>
  <si>
    <t>m.č. 2.09 : 2,8+0,1*((1,43+1,93)*2-0,7)</t>
  </si>
  <si>
    <t>m.č. 3.03 : 6,6+1,3+1,3+1,5+2,2*(1,2+0,92+1,3)+0,1*(3,8+0,92+1,2+0,2+1,535+1,74+4,1+3,0)</t>
  </si>
  <si>
    <t>m.č. 3.05 : 2,6+0,1*((1,05+1,74)*2-0,7*2)</t>
  </si>
  <si>
    <t>m.č. 3.06 : 2,9+0,1*((1,535+1,895)*2-0,7)</t>
  </si>
  <si>
    <t>m.č. 3.07b : 2,7+0,1*((1,97+1,345)*2-0,7)</t>
  </si>
  <si>
    <t>711212005RT1</t>
  </si>
  <si>
    <t>Izolace proti vodě stěrka hydroizolační  bitumenová, proti zemní vlhkosti, včetně penetrace</t>
  </si>
  <si>
    <t xml:space="preserve">P1-04N-K : </t>
  </si>
  <si>
    <t>m.č. 1.01 : 11,9-1,4</t>
  </si>
  <si>
    <t>m.č. 1.03 : 20,5-3,85*3,231</t>
  </si>
  <si>
    <t>m.č. 1.11 : 17,7</t>
  </si>
  <si>
    <t>m.č. 1.15 : 3,0</t>
  </si>
  <si>
    <t xml:space="preserve">P1-04bN-K : </t>
  </si>
  <si>
    <t>m.č. 1.12 : 2,8</t>
  </si>
  <si>
    <t>m.č. 1.13 : 2,5</t>
  </si>
  <si>
    <t>m.č. 1.14a : 2,0</t>
  </si>
  <si>
    <t>m.č. 1.14b : 1,4</t>
  </si>
  <si>
    <t>711212601RT2</t>
  </si>
  <si>
    <t>Izolace proti vodě doplňky  těsnicí pás š.100 mm do spoje podlaha-stěna</t>
  </si>
  <si>
    <t>m.č. 2.02 : 1,665+2,83+1,76+1,85+0,18+1,3+0,92+4,0+1,22+1,65+0,2+1,65+1,44-0,8</t>
  </si>
  <si>
    <t>m.č. 2.07 : (2,11+1,94)*2-1,065-0,7*2</t>
  </si>
  <si>
    <t>m.č. 2.08a : (1,985+1,285)*2-0,7*2</t>
  </si>
  <si>
    <t>m.č. 2.08b : (1,545+1,285)*2-0,7</t>
  </si>
  <si>
    <t>m.č. 2.09 : (1,43+1,93)*2-0,7</t>
  </si>
  <si>
    <t>m.č. 3.03 : 3,8+0,92+1,2+0,2+1,535+1,74+4,1+3,0</t>
  </si>
  <si>
    <t>m.č. 3.05 : (1,05+1,74)*2-0,7*2</t>
  </si>
  <si>
    <t>m.č. 3.06 : (1,535+1,895)*2-0,7</t>
  </si>
  <si>
    <t>m.č. 3.07b : (1,97+1,345)*2-0,7</t>
  </si>
  <si>
    <t>711212602RT2</t>
  </si>
  <si>
    <t>Izolace proti vodě doplňky  těsnicí roh do spoje podlaha stěna</t>
  </si>
  <si>
    <t>m.č. 2.02 : 12</t>
  </si>
  <si>
    <t>m.č. 2.07 : 4</t>
  </si>
  <si>
    <t>m.č. 2.08a : 4</t>
  </si>
  <si>
    <t>m.č. 2.08b : 4</t>
  </si>
  <si>
    <t>m.č. 2.09 : 4</t>
  </si>
  <si>
    <t>m.č. 3.03 : 10</t>
  </si>
  <si>
    <t>m.č. 3.05 : 4</t>
  </si>
  <si>
    <t>m.č. 3.06 : 4</t>
  </si>
  <si>
    <t>m.č. 3.07b : 4</t>
  </si>
  <si>
    <t>711212611RT2</t>
  </si>
  <si>
    <t>Izolace proti vodě doplňky  těsnicí pás šířky 100 mm do svislých koutů</t>
  </si>
  <si>
    <t>m.č. 2.02 : 2,2*2</t>
  </si>
  <si>
    <t>m.č. 3.03 : 2,2*2</t>
  </si>
  <si>
    <t>711823121RT2</t>
  </si>
  <si>
    <t>Ochrana konstrukcí nopovou fólií svisle, výška nopu 4 mm, včetně dodávky fólie</t>
  </si>
  <si>
    <t>SE 1 : (10,5+2,97+0,25*2+5,225+7,6+13,295+3,28+13,0)*1,0</t>
  </si>
  <si>
    <t>711823129RT2</t>
  </si>
  <si>
    <t>Ochrana konstrukcí nopovou fólií ukončovací lišta,  , včetně dodávky lišty</t>
  </si>
  <si>
    <t>SE 1 : 10,5+2,97+0,25*2+5,225+7,6+13,295+3,28+13,0</t>
  </si>
  <si>
    <t>711140014RAA</t>
  </si>
  <si>
    <t>Izolace proti vodě asfalt. pásy přitavením vodorovná 1 x penetrace izolačním asfaltovým lakem, 1 x pás izolační z oxidovaného asfaltu natavitelný s minerálním posypem tl. 4 mm vložka hliníková fólie,  , Pás hydroizolační asfaltový tl. = 4,0 mm; funkce: protiradonová, parobrzdná; asfalt: oxidovaný; nosná vložka: skelná tkanina; horní strana: minerál...</t>
  </si>
  <si>
    <t>AP-PSV</t>
  </si>
  <si>
    <t>venkovní schodiště-západní strana : 0,5*2,7</t>
  </si>
  <si>
    <t>711150014RAA</t>
  </si>
  <si>
    <t>Izolace proti vodě asfalt. pásy přitavením svislá 1 x penetrace izolačním asfaltovým lakem, 1 x pás izolační z oxidovaného asfaltu natavitelný s minerálním posypem tl. 4 mm vložka skelná rohož,  , Pás hydroizolační asfaltový tl. = 4,0 mm; funkce: protiradonová, parobrzdná; asfalt: oxidovaný; nosná vložka: skelná tkanina; horní strana: minerál...</t>
  </si>
  <si>
    <t>venkovní schodiště-západní strana : 2,5</t>
  </si>
  <si>
    <t>998711102R00</t>
  </si>
  <si>
    <t>Přesun hmot pro izolace proti vodě svisle do 12 m</t>
  </si>
  <si>
    <t>50 m vodorovně měřeno od těžiště půdorysné plochy skládky do těžiště půdorysné plochy objektu</t>
  </si>
  <si>
    <t>712351111RT2</t>
  </si>
  <si>
    <t>Povlakové krytiny střech do 10° samolepicími pásy 1 vrstva, včetně dodávky samolepicího asfaltového pásu, Pás hydroizolační asfaltový tl. = 3,0 mm; funkce: protiradonová, parobrzdná; asfalt: modifikovaný; nosná vložka: skelná tkanina; horní strana: mine...</t>
  </si>
  <si>
    <t>"ST 01" : 40,5+9,0</t>
  </si>
  <si>
    <t>998712102R00</t>
  </si>
  <si>
    <t>Přesun hmot pro povlakové krytiny v objektech výšky přes 6 do 12 m</t>
  </si>
  <si>
    <t>50 m vodorovně</t>
  </si>
  <si>
    <t>713111111RT2</t>
  </si>
  <si>
    <t>Montáž tepelné izolace stropů kladené vrchem, volně, dvouvrstvá</t>
  </si>
  <si>
    <t>4,38*(9,8+0,3+0,3)+5,35*4,595+9,545*(7,9+0,3)+1,7*2,0</t>
  </si>
  <si>
    <t>713111121RT1</t>
  </si>
  <si>
    <t xml:space="preserve">Montáž tepelné izolace stropů rovných, spodem, uchycení drátem,  </t>
  </si>
  <si>
    <t>1,3*8,3+1,3*1,4/2*2+1,8*1,3*2+1,3*1,3/2*2</t>
  </si>
  <si>
    <t>2,7*(11,4+4,6+4,4)</t>
  </si>
  <si>
    <t>713111130RT1</t>
  </si>
  <si>
    <t xml:space="preserve">Montáž tepelné izolace stropů vložené mezi krokve,  </t>
  </si>
  <si>
    <t>1,5*8,3+1,5*1,4/2*2+1,8*1,5*2+1,5*1,3/2*2</t>
  </si>
  <si>
    <t>3,0*(11,4+4,6+4,4)</t>
  </si>
  <si>
    <t>713111221RK6</t>
  </si>
  <si>
    <t>Montáž tepelné izolace stropů parotěsná zábrana zavěšených podhledů s přelepením spojů, včetně dodávky fólie, Parozábrana polymerní</t>
  </si>
  <si>
    <t>včetně dodávky fólie a spojovacích prostředků.</t>
  </si>
  <si>
    <t>713121111RT1</t>
  </si>
  <si>
    <t>Montáž tepelné izolace podlah  jednovrstvá, bez dodávky materiálu</t>
  </si>
  <si>
    <t xml:space="preserve">2.NP  "P2 03 N-D" : </t>
  </si>
  <si>
    <t>m.č. 2.03A : 9,93*3,515+0,51*1,5</t>
  </si>
  <si>
    <t>713121121RT1</t>
  </si>
  <si>
    <t>Montáž tepelné izolace podlah  dvouvrstvá, bez dodávky materiálu</t>
  </si>
  <si>
    <t>Nařezání izolace na potřebný rozměr a položení na podklad ve dvou vrstvách bez dodávky izolace.</t>
  </si>
  <si>
    <t>2.NP : 0,4*3,92+0,4*3,6+0,45*10,23+0,5*3,3+0,2*3,1</t>
  </si>
  <si>
    <t>3.NP : 2,2*0,65+0,5*5,2+0,5*6,0+0,45*14,6</t>
  </si>
  <si>
    <t>713131142R00</t>
  </si>
  <si>
    <t>Montáž izolace lepením a zajištění hmoždinkami na tmel a hmoždinky - 4 ks/m2, na cihly plné</t>
  </si>
  <si>
    <t>3.NP : (1,4+0,15+0,3)*7,3</t>
  </si>
  <si>
    <t>713191100RT9</t>
  </si>
  <si>
    <t>Izolace tepelné běžných konstrukcí - doplňky položení separační fólie, včetně dodávky PE fólie, Fólie hladká separační</t>
  </si>
  <si>
    <t>3.NP : 0,4*3,5*2+0,5*4,95+0,2*1,0+0,3*0,6+0,4*4,95+2,2*0,65+0,5*5,2+0,5*6,0+0,45*14,6</t>
  </si>
  <si>
    <t>713191221R00</t>
  </si>
  <si>
    <t>Izolace tepelné běžných konstrukcí - doplňky obložení stěn pásky 100 mm, včetně dodávky materiálu</t>
  </si>
  <si>
    <t xml:space="preserve">1.NP. : </t>
  </si>
  <si>
    <t>m.č. 1.01 : (1,5+2,6)*2</t>
  </si>
  <si>
    <t>m.č. 1.14a, 1.14b, 1.12 : (4,455+1,65)*2</t>
  </si>
  <si>
    <t>m.č. 1.13, 1.11 : (1,2+1,7)*2+(1,0+0,35)*2</t>
  </si>
  <si>
    <t>m.č. 2.03A : (9,93+3,55)*2+0,3515*2*4+0,51*2</t>
  </si>
  <si>
    <t>28375705R</t>
  </si>
  <si>
    <t>Výrobek izolační pro budovy z pěnového polystyrenu (EPS) tvar: deska; OH = 25 kg/m3; lambda = 0,035 W/(m.K); pevnost v tlaku CS 150 kPa; RtF: E</t>
  </si>
  <si>
    <t xml:space="preserve">  2.NP : 0,4*3,92+0,4*3,6+0,45*10,23+0,5*3,3+0,2*3,1</t>
  </si>
  <si>
    <t xml:space="preserve">  3.NP : 2,2*0,65+0,5*5,2+0,5*6,0+0,45*14,6</t>
  </si>
  <si>
    <t>tl. 100mm,  +2% : 23,4815*0,1*1,02</t>
  </si>
  <si>
    <t>63151375.AR</t>
  </si>
  <si>
    <t>Výrobek izolační pro budovy z minerální vlny (MW) tvar: deska; tloušťka d = 120,0 mm; OH = 30 kg/m3; lambda = 0,037 W/(m.K); RtF: A1</t>
  </si>
  <si>
    <t xml:space="preserve">+2% : </t>
  </si>
  <si>
    <t>Odkaz na mn. položky pořadí 302 : 151,80425*1,02</t>
  </si>
  <si>
    <t>63151376.AR</t>
  </si>
  <si>
    <t>Výrobek izolační pro budovy z minerální vlny (MW) tvar: deska; tloušťka d = 140,0 mm; OH = 30 kg/m3; lambda = 0,037 W/(m.K); RtF: A1</t>
  </si>
  <si>
    <t>Odkaz na mn. položky pořadí 304 : 83,10000*1,02</t>
  </si>
  <si>
    <t>63151410R</t>
  </si>
  <si>
    <t>Výrobek izolační pro budovy z minerální vlny (MW) tvar: deska; tloušťka d = 140,0 mm; OH = 40 kg/m3; lambda = 0,035 W/(m.K); RtF: A1</t>
  </si>
  <si>
    <t>Odkaz na mn. položky pořadí 303 : 74,06000*1,02</t>
  </si>
  <si>
    <t>63151412R</t>
  </si>
  <si>
    <t>Výrobek izolační pro budovy z minerální vlny (MW) tvar: deska; tloušťka d = 160,0 mm; OH = 40 kg/m3; lambda = 0,035 W/(m.K); RtF: A1</t>
  </si>
  <si>
    <t>63151545R</t>
  </si>
  <si>
    <t>Výrobek izolační pro budovy z minerální vlny (MW) tvar: deska; tloušťka d = 140,0 mm; vlákna: podélná; OH = 150 kg/m3; lambda = 0,035 W/(m.K); pevnost v tlaku CS 30 kPa; RtF: A1</t>
  </si>
  <si>
    <t>Odkaz na mn. položky pořadí 308 : 13,50500*1,02</t>
  </si>
  <si>
    <t>63153802.AR</t>
  </si>
  <si>
    <t>Výrobek izolační pro budovy z minerální vlny (MW) tvar: deska; tloušťka d = 40,0 mm; OH = 140 kg/m3; lambda = 0,037 W/(m.K); pevnost v tlaku CS 30 kPa; RtF: A1</t>
  </si>
  <si>
    <t>Odkaz na mn. položky pořadí 306 : 35,66895*1,02</t>
  </si>
  <si>
    <t>998713102R00</t>
  </si>
  <si>
    <t>Přesun hmot pro izolace tepelné v objektech výšky do 12 m</t>
  </si>
  <si>
    <t>713571115R00</t>
  </si>
  <si>
    <t>Požárně ochranná manžeta EI 90, D 110 mm</t>
  </si>
  <si>
    <t>Montáž manžety ke stěně nebo stropu pomocí rozpěrné hmoždinky se šroubem. Cena obsahuje i dodávku manžety a spojovacích prostředků.</t>
  </si>
  <si>
    <t>713582147R50</t>
  </si>
  <si>
    <t>Revizní dvířka Promat do masivních stropů, 700 x 500 mm, typ SP, požární odolnost EI 60</t>
  </si>
  <si>
    <t>Položka obsahuje prořezání otvoru, osazení a dodávku rámu s dvířky včetně prošroubování a tmelení.</t>
  </si>
  <si>
    <t>306/OS : 1</t>
  </si>
  <si>
    <t>998715102R00</t>
  </si>
  <si>
    <t>Přesun hmot pro izolace proti chemickým vlivům v objektech výšky do 12 m</t>
  </si>
  <si>
    <t>800-715</t>
  </si>
  <si>
    <t>50 m vodorovně, měřeno od těžiště půdorysné plochy skládky do těžiště půdorysné plochy objektu</t>
  </si>
  <si>
    <t>953981103R00</t>
  </si>
  <si>
    <t>Chemické kotvy do betonu, do cihelného zdiva do betonu, hloubky 110 mm, M 12, ampule pro chemickou kotvu</t>
  </si>
  <si>
    <t>953981104R00</t>
  </si>
  <si>
    <t>Chemické kotvy do betonu, do cihelného zdiva do betonu, hloubky 125 mm, M 16, ampule pro chemickou kotvu</t>
  </si>
  <si>
    <t>713511321R00</t>
  </si>
  <si>
    <t>Izolace tepelné protipožárním nástřikem Nátěr protipožární dřeva stupeň hořlavosti C1</t>
  </si>
  <si>
    <t>Provedení jedné vrstvy zpěňujícího protipožárního nátěru a vrstvy krycího protipožárního nátěru včetně dodávky.</t>
  </si>
  <si>
    <t>DP02 - pozednice vikýře 6x160 KVH : 10,35*0,44</t>
  </si>
  <si>
    <t>DP18 - nová dvojice kleštin (u sloupků)-jih 160x80 : 2,55*2*2*0,48</t>
  </si>
  <si>
    <t>DP18b - nová dvojice kleštin (u sloupků)-sever 160x80 : 2,65*2*2*0,48</t>
  </si>
  <si>
    <t>DP19a - nová vzpěra - hl.vazba-jih 160 x160 : 3,0*2*0,64</t>
  </si>
  <si>
    <t>DP19b - nová vzpěra - hl.vazba-jih 160 x160 : 3,6*1*0,64</t>
  </si>
  <si>
    <t>DP19c - nová vzpěra-sever 160 x160 : 3,4*2*0,64</t>
  </si>
  <si>
    <t>DP20 - nová dvoj.kleštin 160x80 : 5,7*1*2*0,48</t>
  </si>
  <si>
    <t>S1,S2 - sloupek pod středovou vaznici 160x160 : 3,1*2*0,64</t>
  </si>
  <si>
    <t>S3,S4 - sloupek pod vrcholovou vaznici 160x160 : 5,2*2*0,64</t>
  </si>
  <si>
    <t>S5,S6 - sloupek pod středovou vaznici 160x160 : 3,1*2*0,64</t>
  </si>
  <si>
    <t>762085151R00</t>
  </si>
  <si>
    <t>Zvláštní výkony hoblování viditelných částí krovu  strojně na pile</t>
  </si>
  <si>
    <t xml:space="preserve">  DP12g - doplněná krokev ve štítové stěně 140x120 : 7,1*4*0,14*0,12</t>
  </si>
  <si>
    <t xml:space="preserve">  DP18 - nová dvojice kleštin (u sloupků)-jih 160x80 : 2,55*2*2*0,16*0,08</t>
  </si>
  <si>
    <t xml:space="preserve">  DP18b - nová dvojice kleštin (u sloupků)-sever 160x80 : 2,65*2*2*0,16*0,08</t>
  </si>
  <si>
    <t xml:space="preserve">  DP19a - nová vzpěra - hl.vazba-jih 160 x160 : 3,0*2*0,16*0,16</t>
  </si>
  <si>
    <t xml:space="preserve">  DP19b - nová vzpěra - hl.vazba-jih 160 x160 : 3,6*1*0,16*0,16</t>
  </si>
  <si>
    <t xml:space="preserve">  DP19c - nová vzpěra-sever 160 x160 : 3,4*2*0,16*0,16</t>
  </si>
  <si>
    <t xml:space="preserve">  DP20 - nová dvoj.kleštin 160x80 : 5,7*1*2*0,16*0,08</t>
  </si>
  <si>
    <t xml:space="preserve">  S1,S2 - sloupek pod středovou vaznici 160x160 : 3,1*2*0,16*0,16</t>
  </si>
  <si>
    <t xml:space="preserve">  S3,S4 - sloupek pod vrcholovou vaznici 160x160 : 5,2*2*0,16*0,16</t>
  </si>
  <si>
    <t xml:space="preserve">  S5,S6 - sloupek pod středovou vaznici 160x160 : 3,1*2*0,16*0,16</t>
  </si>
  <si>
    <t>+8% : 1,8928*1,08</t>
  </si>
  <si>
    <t>762085153R00</t>
  </si>
  <si>
    <t>Zvláštní výkony hoblování viditelných částí krovu  ručně, před osazením</t>
  </si>
  <si>
    <t>očištění zhlaví napadených trámů-na zdravé jádro : 3</t>
  </si>
  <si>
    <t>762088116R00</t>
  </si>
  <si>
    <t>Zvláštní výkony zakrývání rozpracovaných tesařských konstrukcí těžkou plachtou na ochranu před srážkovou vodou, včetně odstranění 15 x 20 m</t>
  </si>
  <si>
    <t>Zakrývání rozpracovaných tesařských konstrukcí těžkou plachtou na ochranu před srážkovou vodou.</t>
  </si>
  <si>
    <t>762311103R00</t>
  </si>
  <si>
    <t>Montáž ocelových spojovacích prostředků kotevních želez  příložek, patek, táhel, s připojením k dřevěné konstrukci</t>
  </si>
  <si>
    <t>762313112R00</t>
  </si>
  <si>
    <t>Montáž ocelových spojovacích prostředků svorníků, šroubů   délky přes 150 do 300 mm</t>
  </si>
  <si>
    <t>762313113R00</t>
  </si>
  <si>
    <t>Montáž ocelových spojovacích prostředků svorníků, šroubů   délky přes 300 do 450 mm</t>
  </si>
  <si>
    <t>762321911RV1</t>
  </si>
  <si>
    <t>Zavětrování a ztužení konstrukcí bez dodávky prken</t>
  </si>
  <si>
    <t>s podepřením starých krovů</t>
  </si>
  <si>
    <t>*** zavětrování-prkno 120x25mm : 4,5*4</t>
  </si>
  <si>
    <t>762331911R00</t>
  </si>
  <si>
    <t>Vázané konstrukce krovů vyřezání střešní vazby  průřezové plochy řeziva do 120 cm2, délky vyřezané části krovu do 3 m</t>
  </si>
  <si>
    <t>DP06a - stávající dvojice kleštin zkrátit 2x 160x75 : 2,0*2*5</t>
  </si>
  <si>
    <t>762331921R00</t>
  </si>
  <si>
    <t>Vázané konstrukce krovů vyřezání střešní vazby  průřezové plochy řeziva přes 120 do 224 cm2, délky vyřezané části krovu do 3 m</t>
  </si>
  <si>
    <t>DP12a - stáv.upr.krokev vikýře 140x115 : 3,0*11</t>
  </si>
  <si>
    <t>762331923R00</t>
  </si>
  <si>
    <t>Vázané konstrukce krovů vyřezání střešní vazby  průřezové plochy řeziva přes 120 do 224 cm2, délky vyřezané části krovu přes 5 do 8 m</t>
  </si>
  <si>
    <t>DP13a - přesunutá dvojice kleštin 160x80 : 6,2*11*2</t>
  </si>
  <si>
    <t>762331924R00</t>
  </si>
  <si>
    <t>Vázané konstrukce krovů vyřezání střešní vazby  průřezové plochy řeziva přes 120 do 224 cm2, délky vyřezané části krovu přes 8 m</t>
  </si>
  <si>
    <t>DP01 - stáv.pozednice-část u vikýře odstraněna : 10,355</t>
  </si>
  <si>
    <t>DP07 - stávající středová vaznice 150x140 : 10,35</t>
  </si>
  <si>
    <t>762332931RV1</t>
  </si>
  <si>
    <t>Vázané konstrukce krovů doplnění části střešní vazby z hranolků, hranolů včetně dodávky řeziva  průřezové plochy do 120 cm2, bez dodávky řeziva</t>
  </si>
  <si>
    <t>DP02 - pozednice vikýře 6x160 KVH : 10,35</t>
  </si>
  <si>
    <t>762332932RV1</t>
  </si>
  <si>
    <t>Vázané konstrukce krovů doplnění části střešní vazby z hranolků, hranolů včetně dodávky řeziva  průřezové plochy přes 120 do 224 cm2, bez dodávky řeziva</t>
  </si>
  <si>
    <t>DP11 - krokev vikýře 180x120 : 3,43*13</t>
  </si>
  <si>
    <t>DP12b - doplněná krokev hl.nové vazby-jih 140x120 : 6,4*2</t>
  </si>
  <si>
    <t>DP12d - doplněná krokev hl.nové vazby-sever 140x120 : 4,0*1</t>
  </si>
  <si>
    <t>DP12f - doplněná krokev u štítu a valby 140x120 : 3,4*5</t>
  </si>
  <si>
    <t>DP12g - doplněná krokev ve štítové stěně 140x120 : 7,1*4</t>
  </si>
  <si>
    <t>DP13b - doplněná nast.dvojice kleštin 160x80 : 3,9*3*2</t>
  </si>
  <si>
    <t>DP13c - doplněná dvoj.kleštin hl.vazby 160x80 : 6,2*1*2</t>
  </si>
  <si>
    <t>DP13d - doplněná nast.dvoj.kleštin krátké160x80 : 1,8*7*2</t>
  </si>
  <si>
    <t>DP13v - doplněná vložka 160x80 : 2,9*11*2</t>
  </si>
  <si>
    <t>DP17a - nová podélná dvojice kleštin 160x80 : 4,8*2*2</t>
  </si>
  <si>
    <t>DP17b - nová podélná dvojice kleštin 160x80 : 10,35*1*2</t>
  </si>
  <si>
    <t>DP18 - nová dvojice kleštin (u sloupků)-jih 160x80 : 2,55*2*2</t>
  </si>
  <si>
    <t>DP18b - nová dvojice kleštin (u sloupků)-sever 160x80 : 2,65*2*2</t>
  </si>
  <si>
    <t>DP20 - nová dvoj.kleštin 160x80 : 5,7*1*2</t>
  </si>
  <si>
    <t>DP21 - nový trám prokotven s věncem 160x80 : 10,5*1</t>
  </si>
  <si>
    <t>DP34 - trámek-podepření trámů 140x140 : 3,0*1</t>
  </si>
  <si>
    <t>S11-S14 - sloupek pod vrcholovou vaznici 160x120 : 1,675*4</t>
  </si>
  <si>
    <t>762332933RV1</t>
  </si>
  <si>
    <t>Vázané konstrukce krovů doplnění části střešní vazby z hranolků, hranolů včetně dodávky řeziva  průřezové plochy přes 224 do 288 cm2, bez dodávky řeziva</t>
  </si>
  <si>
    <t>DP08 - doplněná středová vaznice 160x160 : 19,75</t>
  </si>
  <si>
    <t>DP09- pásek 160x160 : 3,0*4</t>
  </si>
  <si>
    <t>DP10 - doplněná středová vaznice 160x160 : 19,75</t>
  </si>
  <si>
    <t>DP15 - vazník vikýřové střechy 160x160 : 10,35</t>
  </si>
  <si>
    <t>DP16 - nový pásek horního sloupku 160x160 : 1,8*4</t>
  </si>
  <si>
    <t>DP19a - nová vzpěra - hl.vazba-jih 160 x160 : 3,0*2</t>
  </si>
  <si>
    <t>DP19b - nová vzpěra - hl.vazba-jih 160 x160 : 3,6*1</t>
  </si>
  <si>
    <t>DP19c - nová vzpěra-sever 160 x160 : 3,4*2</t>
  </si>
  <si>
    <t>DP23 - vaznice podepření kleštin stáv.zdi 160x160 : 4,0*2</t>
  </si>
  <si>
    <t>S1,S2 - sloupek pod středovou vaznici 160x160 : 3,1*2</t>
  </si>
  <si>
    <t>S3,S4 - sloupek pod vrcholovou vaznici 160x160 : 5,2*2</t>
  </si>
  <si>
    <t>S5,S6 - sloupek pod středovou vaznici 160x160 : 3,1*2</t>
  </si>
  <si>
    <t>S7,S8 - sloupek rohový vikýře 160x160 : 1,675*2</t>
  </si>
  <si>
    <t>S1,S2 - sloupek horní 160x160 : 2,0*2</t>
  </si>
  <si>
    <t>S15,S18 - sloupek horní, kraje 160x160 : 2,0*4</t>
  </si>
  <si>
    <t>762341210R00</t>
  </si>
  <si>
    <t xml:space="preserve">Montáž bednění střech rovných o sklonu do 60° z prken hrubých na sraz tloušťky do 32 mm včetně vyřezání otvorů ,  </t>
  </si>
  <si>
    <t>bednění</t>
  </si>
  <si>
    <t>762342202RT4</t>
  </si>
  <si>
    <t>Montáž laťování střech o sklonu do 60° při vzdálenost latí do 220 mm, včetně dodávky latí 40/60 mm</t>
  </si>
  <si>
    <t>"ST 02, ST 03" : 17,0+43,5+17,5+107,5+89,5</t>
  </si>
  <si>
    <t>762342205R00</t>
  </si>
  <si>
    <t>Montáž kontralatí na vruty, s dodávkou těsnicí pěny pod kontralatě, bez dodávky řeziva</t>
  </si>
  <si>
    <t>762342205RT3</t>
  </si>
  <si>
    <t>Montáž kontralatí na vruty, s dodávkou těsnicí pěny pod kontralatě, a dodávkou hranolků 50 x 50 mm</t>
  </si>
  <si>
    <t>60x60 mm : 17,0+43,5+17,5+107,5+89,5</t>
  </si>
  <si>
    <t>762521108R00</t>
  </si>
  <si>
    <t>Položení podlah montáž  z hrubých fošen nehoblovaných na sraz</t>
  </si>
  <si>
    <t>KO 301 - fošny na půdě : 30,0*0,24</t>
  </si>
  <si>
    <t>762822110R00</t>
  </si>
  <si>
    <t>Stropnice montáž  z hraněného a polohraněného řeziva s trámovými výměnami, průřezové plochy do 144 cm2</t>
  </si>
  <si>
    <t>PŘ104 : 4,15</t>
  </si>
  <si>
    <t>PŘ201 : 4,15</t>
  </si>
  <si>
    <t>PŘ204 : 4,15</t>
  </si>
  <si>
    <t>762822120R00</t>
  </si>
  <si>
    <t>Stropnice montáž  z hraněného a polohraněného řeziva s trámovými výměnami, průřezové plochy přes 144 do 288 cm2</t>
  </si>
  <si>
    <t>PŘ101 : 4,15</t>
  </si>
  <si>
    <t>PŘ102 : 4,15</t>
  </si>
  <si>
    <t>PŘ103 : 4,15</t>
  </si>
  <si>
    <t>PŘ202 : 4,15</t>
  </si>
  <si>
    <t>PŘ203 : 4,15</t>
  </si>
  <si>
    <t>PŘ205 : 4,15</t>
  </si>
  <si>
    <t>762837113RT1</t>
  </si>
  <si>
    <t>Stropní trámy cetodřevěný plátový spoj stropního trámu průřezové plochy řeziva do 450 cm2, čtyřkolíkový spoj</t>
  </si>
  <si>
    <t>Příložkování napadených stropních trámů : 9</t>
  </si>
  <si>
    <t>762911111R00</t>
  </si>
  <si>
    <t xml:space="preserve">Impregnace řeziva máčením, ochrana proti dřevokazným houbám, plísním a dřevokaznému hmyzu </t>
  </si>
  <si>
    <t xml:space="preserve">  DP01 - stávající pozednice 140x140 : (4,3+4,3)*0,14*4</t>
  </si>
  <si>
    <t xml:space="preserve">  DP03 - stávající krokev 140x115 : 7,0*2*21*0,51</t>
  </si>
  <si>
    <t xml:space="preserve">  DP06, DP06a - stávající dvojice kleštin 2x 160x75 : 6,5*9*2*0,47</t>
  </si>
  <si>
    <t xml:space="preserve">  DP07 - stávající středová vaznice 150x140 : (4,3+4,3)*0,58</t>
  </si>
  <si>
    <t xml:space="preserve">  DP08 - doplněná středová vaznice 160x160 : 19,75*0,64</t>
  </si>
  <si>
    <t xml:space="preserve">  DP09- pásek 160x160 : 3,0*4*0,64</t>
  </si>
  <si>
    <t xml:space="preserve">  DP10 - doplněná středová vaznice 160x160 : 19,75*0,64</t>
  </si>
  <si>
    <t xml:space="preserve">  DP11 - krokev vikýře 180x120 : 3,43*13*0,6</t>
  </si>
  <si>
    <t xml:space="preserve">  DP12a - stáv.upr.krokev vikýře 140x115 : 3,0*11*0,51</t>
  </si>
  <si>
    <t xml:space="preserve">  DP12b - doplněná krokev hl.nové vazbyjih 140x120 : 6,4*2*0,52</t>
  </si>
  <si>
    <t xml:space="preserve">  DP12c - stáv.krokev-sever 140x115 : 7,0*13*0,51</t>
  </si>
  <si>
    <t xml:space="preserve">  DP12d - doplněná krokev hl.nové vazby-sever 140x120 : 4,0*1*0,52</t>
  </si>
  <si>
    <t xml:space="preserve">  DP12e - stáv.krokev u štítu a valby 140x120 : 3,4*5*0,52</t>
  </si>
  <si>
    <t xml:space="preserve">  DP12f - doplněná krokev u štítu a valby 140x120 : 3,4*5*0,52</t>
  </si>
  <si>
    <t xml:space="preserve">  DP12g - doplněná krokev ve štítové stěně 140x120 : 7,1*4*0,52</t>
  </si>
  <si>
    <t xml:space="preserve">  DP12h - doplněná krokev ve valbě 140x120 : 4,0*4*0,52</t>
  </si>
  <si>
    <t xml:space="preserve">  DP13a - přesunutá dvojice kleštin 160x80 : 6,2*11*2*0,48</t>
  </si>
  <si>
    <t xml:space="preserve">  DP13b - doplněná nast.dvojice kleštin 160x80 : 3,9*3*2*0,48</t>
  </si>
  <si>
    <t xml:space="preserve">  DP13c - doplněná dvoj.kleštin hl.vazby 160x80 : 6,2*1*2*0,48</t>
  </si>
  <si>
    <t xml:space="preserve">  DP13d - doplněná nast.dvoj.kleštin krátké160x80 : 1,8*7*2*0,48</t>
  </si>
  <si>
    <t xml:space="preserve">  DP13v - doplněná vložka 160x80 : 2,9*11*2*0,48</t>
  </si>
  <si>
    <t xml:space="preserve">  DP15 - vazník vikýřové střechy 160x160 : 10,35*0,64</t>
  </si>
  <si>
    <t xml:space="preserve">  DP16 - nový pásek horního sloupku 160x160 : 1,8*4*0,64</t>
  </si>
  <si>
    <t xml:space="preserve">  DP17a - nová podélná dvojice kleštin 160x80 : 4,8*2*2*0,48</t>
  </si>
  <si>
    <t xml:space="preserve">  DP17b - nová podélná dvojice kleštin 160x80 : 10,35*1*2*0,48</t>
  </si>
  <si>
    <t xml:space="preserve">  DP21 - nový trám prokotven s věncem 160x80 : 10,5*1*0,48</t>
  </si>
  <si>
    <t xml:space="preserve">  DP23 - vaznice podepření kleštin stáv.zdi 160x160 : 4,0*2*0,64</t>
  </si>
  <si>
    <t xml:space="preserve">  DP34 - trámek-podepření trámů 140x140 : 3,0*1*0,56</t>
  </si>
  <si>
    <t xml:space="preserve">  S7,S8 - sloupek rohový vikýře 160x160 : 1,675*2*0,64</t>
  </si>
  <si>
    <t xml:space="preserve">  S1,S2 - sloupek horní 160x160 : 2,0*2*0,64</t>
  </si>
  <si>
    <t xml:space="preserve">  S15,S18 - sloupek horní, kraje 160x160 : 2,0*4*0,64</t>
  </si>
  <si>
    <t xml:space="preserve">  S11-S14 - sloupek pod vrcholovou vaznici 160x120 : 1,675*4*0,56</t>
  </si>
  <si>
    <t xml:space="preserve">  *** zavětrování-prkno 120x25mm : 4,5*4*0,29</t>
  </si>
  <si>
    <t xml:space="preserve">  KO 301 - fošny na půdě : 30,0*0,56</t>
  </si>
  <si>
    <t xml:space="preserve">  PŘ101,102,103,202,203,205  200x100 : 4,15*6*0,6</t>
  </si>
  <si>
    <t xml:space="preserve">  PŘ104,201,204  180x80 : 4,15*3*0,52</t>
  </si>
  <si>
    <t xml:space="preserve">  střešní latě - 60x40mm : 1375,0*0,2</t>
  </si>
  <si>
    <t xml:space="preserve">  kontralatě 60x60 mm : 300,0*0,24</t>
  </si>
  <si>
    <t xml:space="preserve">  prkna tl.28mm : (40,5+9,0)*2</t>
  </si>
  <si>
    <t xml:space="preserve">  kontralatě 80x60 mm : (40,5+9,0)*1,1*0,28</t>
  </si>
  <si>
    <t>2x : 1073,048*2</t>
  </si>
  <si>
    <t>762161110RAC</t>
  </si>
  <si>
    <t>Stěny dřevostaveb kompletní nosné obvodové, opláštěné deskami OSB a sádrokartonem, se zateplovacím systémem tl. 80 mm, Dřevo konstrukční rostlé (KVH) dřevina: SM; tl. = 60,0 mm; šířka = 140 mm; nepohledové (NSi); tř. pevnosti C24</t>
  </si>
  <si>
    <t>Rozteč stojek 650 mm, výška stěny 2,82 m. Přikotvení k podkladu chemickou kotvou po 1,5 m.</t>
  </si>
  <si>
    <t>Skladba:</t>
  </si>
  <si>
    <t>- sádrokartonové desky na ocelových profilech, tepelná izolace z min. desek 60 mm</t>
  </si>
  <si>
    <t>- parozábrana</t>
  </si>
  <si>
    <t>- nosná konstrukce z hranolů KVH 60/140 mm, tepelná izolace z min. desek 140 mm</t>
  </si>
  <si>
    <t>- desky OSB 12 mm</t>
  </si>
  <si>
    <t>- kontaktní zateplovací systém s EPS tl. 80 mm</t>
  </si>
  <si>
    <t>- omítka akrylátová</t>
  </si>
  <si>
    <t>boční stěny vikýře, skladba-viz výkr.č.AS.601.107 : 4,0*2</t>
  </si>
  <si>
    <t>766420010RAB</t>
  </si>
  <si>
    <t>Obklad podhledu palubkami a deskami z aglom. dřeva palubkami MD na pero-drážku, lakování, Hranolek dřevina: jehličnatá</t>
  </si>
  <si>
    <t>Podkladový rošt, obklad palubkami z měkkého dřeva šířky do 8 cm na pero a drážku, dodávka materiálu, nátěr dvojnásobný syntetickým lakem.</t>
  </si>
  <si>
    <t>3.NP - štíty : 20,0*0,4</t>
  </si>
  <si>
    <t>13322629R</t>
  </si>
  <si>
    <t>Tyč ocelová válcovaná za tepla průřez: plochý; značka: S235JR (1.0038); a = 80 mm; t = 8,0 mm</t>
  </si>
  <si>
    <t>hmotnost 5,02 kg/m : 0,3*6*5,02*0,001*1,08</t>
  </si>
  <si>
    <t>1343243510</t>
  </si>
  <si>
    <t>Tyč ocelová L rovnoramenná S235JR, rozměr 120 x 120 x 10 mm</t>
  </si>
  <si>
    <t>hmotnost 18,20 kg/m : 0,15*2*10*18,2*0,0001*1,08</t>
  </si>
  <si>
    <t>31179127R</t>
  </si>
  <si>
    <t>tyč závitová M12; l = 1 000 mm; mat. ocel 4,8 - DIN 975; povrch pozink</t>
  </si>
  <si>
    <t>31179129R</t>
  </si>
  <si>
    <t>tyč závitová M16; l = 1 000 mm; mat. ocel 4,8 - DIN 975; povrch pozink</t>
  </si>
  <si>
    <t>60510990R</t>
  </si>
  <si>
    <t>Prkno dřevina: SM; opracování: omítané</t>
  </si>
  <si>
    <t>*** zavětrování-prkno 120x25mm : 4,5*4*0,12*0,025*1,08</t>
  </si>
  <si>
    <t>60511100R</t>
  </si>
  <si>
    <t>Fošna dřevina: jehličnatá; jakost: I</t>
  </si>
  <si>
    <t xml:space="preserve">  DP13b - doplněná nast.dvojice kleštin 160x80 : 3,9*3*2*0,16*0,08</t>
  </si>
  <si>
    <t xml:space="preserve">  DP13c - doplněná dvoj.kleštin hl.vazby 160x80 : 6,2*1*2*0,16*0,08</t>
  </si>
  <si>
    <t xml:space="preserve">  DP13d - doplněná nast.dvoj.kleštin krátké160x80 : 1,8*7*2*0,16*0,08</t>
  </si>
  <si>
    <t xml:space="preserve">  DP13v - doplněná vložka 160x80 : 2,9*11*2*0,16*0,08</t>
  </si>
  <si>
    <t xml:space="preserve">  DP17a - nová podélná dvojice kleštin 160x80 : 4,8*2*2*0,16*0,08</t>
  </si>
  <si>
    <t xml:space="preserve">  DP17b - nová podélná dvojice kleštin 160x80 : 10,35*1*2*0,16*0,08</t>
  </si>
  <si>
    <t xml:space="preserve">  DP21 - nový trám prokotven s věncem 160x80 : 10,5*1*0,16*0,08</t>
  </si>
  <si>
    <t xml:space="preserve">  PŘ101,102,103,202,203,205  200x100 : 4,15*6*0,2*0,1</t>
  </si>
  <si>
    <t xml:space="preserve">  PŘ104,201,204  180x80 : 4,15*3*0,18*0,08</t>
  </si>
  <si>
    <t>+8% : 3,332*1,08</t>
  </si>
  <si>
    <t>60511154R</t>
  </si>
  <si>
    <t>Fošna dřevina: jehličnatá; opracování: prizmované</t>
  </si>
  <si>
    <t>KO 301 - fošny na půdě : 0,24*30,0*0,04*1,08</t>
  </si>
  <si>
    <t>60511170R</t>
  </si>
  <si>
    <t>Prkno dřevina: jehličnatá; jakost: II; opracování: neomítané</t>
  </si>
  <si>
    <t>"ST 01" - tl. 28mm ;  +10% : (40,5+9,0)*0,028*1,1</t>
  </si>
  <si>
    <t>605152002R</t>
  </si>
  <si>
    <t>Hranolek dřevina: SM</t>
  </si>
  <si>
    <t>kontralatě 80x60 mm : (40,5+9,0)*0,08*0,06*1,1</t>
  </si>
  <si>
    <t>60515229R</t>
  </si>
  <si>
    <t>Hranol dřevina: SM</t>
  </si>
  <si>
    <t xml:space="preserve">  DP12d - doplněná krokev hl.nové vazby-sever 140x120 : 4,0*1*0,14*0,12</t>
  </si>
  <si>
    <t xml:space="preserve">  DP12f - doplněná krokev u štítu a valby 140x120 : 3,4*5*0,14*0,12</t>
  </si>
  <si>
    <t xml:space="preserve">  DP34 - trámek-podepření trámů 140x140 : 3,0*1*0,14*0,14</t>
  </si>
  <si>
    <t>+8% : 0,4116*1,08</t>
  </si>
  <si>
    <t>60515230R</t>
  </si>
  <si>
    <t>DP12b - doplněná krokev hl.nové vazby-jih 140x120 : 6,4*2*0,14*0,12*1,08</t>
  </si>
  <si>
    <t>60515231R</t>
  </si>
  <si>
    <t>DP12g - doplněná krokev ve štítové stěně 140x120 : 7,1*4*0,14*0,12*1,08</t>
  </si>
  <si>
    <t>60515247R</t>
  </si>
  <si>
    <t xml:space="preserve">  DP09- pásek 160x160 : 3,0*4*0,16*0,16</t>
  </si>
  <si>
    <t xml:space="preserve">  DP16 - nový pásek horního sloupku 160x160 : 1,8*4*0,16*0,16</t>
  </si>
  <si>
    <t xml:space="preserve">  DP23 - vaznice podepření kleštin stáv.zdi 160x160 : 4,0*2*0,16*0,16</t>
  </si>
  <si>
    <t xml:space="preserve">  S7,S8 - sloupek rohový vikýře 160x160 : 1,675*2*0,16*0,16</t>
  </si>
  <si>
    <t xml:space="preserve">  S1,S2 - sloupek horní 160x160 : 2,0*2*0,16*0,16</t>
  </si>
  <si>
    <t xml:space="preserve">  S15,S18 - sloupek horní, kraje 160x160 : 2,0*4*0,16*0,16</t>
  </si>
  <si>
    <t>+8% : 1,82656*1,08</t>
  </si>
  <si>
    <t>60515248R</t>
  </si>
  <si>
    <t>S3,S4 - sloupek pod vrcholovou vaznici 160x160 : 5,2*2*0,16*0,16*1,08</t>
  </si>
  <si>
    <t>60515250R</t>
  </si>
  <si>
    <t xml:space="preserve">  DP08 - doplněná středová vaznice 160x160 : 19,75*1*0,16*0,16</t>
  </si>
  <si>
    <t xml:space="preserve">  DP10 - doplněná středová vaznice 160x160 : 19,75*1*0,16*0,16</t>
  </si>
  <si>
    <t>+8% : 1,0112*1,08</t>
  </si>
  <si>
    <t>60515278R</t>
  </si>
  <si>
    <t>DP11 - krokev vikýře 180x120 : 3,43*13*0,18*0,12*1,08</t>
  </si>
  <si>
    <t>60515815R</t>
  </si>
  <si>
    <t>Dřevo konstrukční rostlé (KVH) dřevina: SM; tl. = 60,0 mm; šířka = 160 mm; nepohledové (NSi); tř. pevnosti C24</t>
  </si>
  <si>
    <t>DP02 - pozednice vikýře 60x160 : 10,35*1*0,06*0,16*1,08</t>
  </si>
  <si>
    <t>60515842R</t>
  </si>
  <si>
    <t>Dřevo konstrukční rostlé (KVH) dřevina: SM; tl. = 120,0 mm; šířka = 160 mm; nepohledové (NSi); tř. pevnosti C24</t>
  </si>
  <si>
    <t>S11-S14 - sloupek pod vrcholovou vaznici 160x120 : 1,675*4*0,16*0,12*1,08</t>
  </si>
  <si>
    <t>605158653160</t>
  </si>
  <si>
    <t>Hranol konstrukční masivní KVH Si 160x160 mm nad 10 m, Si - pohledový, SM, kvalita S10, vlhkost 15%</t>
  </si>
  <si>
    <t>RTS 21/ I</t>
  </si>
  <si>
    <t>DP15 - vazník vikýřové střechy 160x160 : 10,35*1*0,16*0,16*1,08</t>
  </si>
  <si>
    <t>998762103R00</t>
  </si>
  <si>
    <t>Přesun hmot pro konstrukce tesařské v objektech výšky do 24 m</t>
  </si>
  <si>
    <t>762595000R00</t>
  </si>
  <si>
    <t>Spojovací a ochranné prostředky hřebíky, vruty, impregnace</t>
  </si>
  <si>
    <t>70,57045*0,022</t>
  </si>
  <si>
    <t>762712140R00</t>
  </si>
  <si>
    <t>Prostorové vázané konstrukce z řeziva montáž hraněného , průřezové plochy přes 228 do 450 cm2</t>
  </si>
  <si>
    <t>včetně vyvrtání děr, osazení svorníků a dotažení rektifikačních článků.</t>
  </si>
  <si>
    <t xml:space="preserve">Portál ze stáv. dřevěných trámů : </t>
  </si>
  <si>
    <t>101/OS : 2,1+1,23+2,1</t>
  </si>
  <si>
    <t>762795000R00</t>
  </si>
  <si>
    <t>Spojovací a ochranné prostředky hřebíky, svory, fiksační prkna, impregnace</t>
  </si>
  <si>
    <t>101/OS : (2,1+1,23+2,1)*0,18*0,23</t>
  </si>
  <si>
    <t>763613232RW6</t>
  </si>
  <si>
    <t>Montáž záklop stropů, z desek tl. nad 18 mm, na P+D, šroubováním, včetně dodávky desky dřevoštěpkové</t>
  </si>
  <si>
    <t>800-763</t>
  </si>
  <si>
    <t>vč. dodávky a montáže spojovacího materiálu</t>
  </si>
  <si>
    <t>2.NP : 6,8+0,8*4,9+0,35*2,0+0,4*3,92+0,4*3,6+0,45*10,23+0,5*3,3+0,2*3,1</t>
  </si>
  <si>
    <t>998763101R00</t>
  </si>
  <si>
    <t>Přesun hmot dřevostaveb v objektech výšky do 6 m</t>
  </si>
  <si>
    <t>764342220R00</t>
  </si>
  <si>
    <t>Ostatní kusové prvky z pozinkovaného plechu výroba a montáž lemování trub, konzol a držáků s dilatačním kloboučkem  na hladké a drážkové krytině, průměru přes 75 do 100 mm</t>
  </si>
  <si>
    <t>315/K : 2</t>
  </si>
  <si>
    <t>764342230R00</t>
  </si>
  <si>
    <t>Ostatní kusové prvky z pozinkovaného plechu výroba a montáž lemování trub, konzol a držáků s dilatačním kloboučkem  na hladké a drážkové krytině, průměru přes 100 do 150 mm</t>
  </si>
  <si>
    <t>315/K : 1</t>
  </si>
  <si>
    <t>764774501R00</t>
  </si>
  <si>
    <t xml:space="preserve">Krytina falcovaná ze svitků šířky 500 mm na objektech výšky do 20 m, z hliníkového lakovaného plechu tl. 0,7 mm, sklon střechy do 30°, dodávka a montáž </t>
  </si>
  <si>
    <t>s úpravou krytiny u okapů, prostupů a výčnělků</t>
  </si>
  <si>
    <t>včetně těsnícího tmelu, příponek, spojovacího materiálu a pomocného lešení.</t>
  </si>
  <si>
    <t>764812230R00</t>
  </si>
  <si>
    <t xml:space="preserve">Oplechování  okapů střech z tvrdé krytiny, z lakovaného pozinkovaného plechu, rš 400 mm, dodávka a montáž </t>
  </si>
  <si>
    <t>včetně zhotovení rohů, spojů a dilatací</t>
  </si>
  <si>
    <t>317/K : 4,0</t>
  </si>
  <si>
    <t>764812670R00</t>
  </si>
  <si>
    <t xml:space="preserve">Oplechování  říms, z lakovaného pozinkovaného plechu, rš 500 mm, dodávka a montáž </t>
  </si>
  <si>
    <t>314/K : 10,7</t>
  </si>
  <si>
    <t>764813133R00</t>
  </si>
  <si>
    <t>Lemování zdí, z lakovaného pozinkovaného plechu, rš 330 mm, dodávka a montáž</t>
  </si>
  <si>
    <t>včetně krycí lišty</t>
  </si>
  <si>
    <t>318/K : 5,0</t>
  </si>
  <si>
    <t>764813140R00</t>
  </si>
  <si>
    <t>Lemování na střechách s tvrdou krytinou včetně rohů a ukončení před požární zdí, z lakovaného pozinkovaného plechu, rš 400 mm, dodávka a montáž</t>
  </si>
  <si>
    <t>306/K : 8,0</t>
  </si>
  <si>
    <t>307/K : 4,0</t>
  </si>
  <si>
    <t>764813820R00</t>
  </si>
  <si>
    <t>Lemování komínů osazených v hřebeni, střech s vlnitou krytinou, z lakovaného pozinkovaného plechu,  , dodávka a montáž</t>
  </si>
  <si>
    <t>321/K : 1</t>
  </si>
  <si>
    <t>764813830R00</t>
  </si>
  <si>
    <t>Lemování komínů osazených v ploše, střech s hladkou krytinou, z lakovaného pozinkovaného plechu,  , dodávka a montáž</t>
  </si>
  <si>
    <t>319/K : 1</t>
  </si>
  <si>
    <t>764819212R00</t>
  </si>
  <si>
    <t>Odpadní trouby kruhové, průměr 100 mm, z lakovaného pozinkovaného plechu,  , dodávka a montáž</t>
  </si>
  <si>
    <t>včetně kolena, objímky, spojovacího materiálu a zednické výpomoci.</t>
  </si>
  <si>
    <t>303/K : 2,0*5</t>
  </si>
  <si>
    <t>308/K : 2,0*2</t>
  </si>
  <si>
    <t>764815212R00</t>
  </si>
  <si>
    <t>Žlaby podokapní půlkruhové, z lakovaného pozinkovaného plechu, rš 330 mm, dodávka a montáž</t>
  </si>
  <si>
    <t>včetně háků, čel, rohů, rovných hrdel a dilatací</t>
  </si>
  <si>
    <t>včetně háku, čela a spojky.</t>
  </si>
  <si>
    <t>302/K : 51,0</t>
  </si>
  <si>
    <t>312/K : 11,2</t>
  </si>
  <si>
    <t>764775309R00</t>
  </si>
  <si>
    <t>Závětrná lišta s upevňovacím elementem, z lakovaného hliníkového plechu tl. 0,7 mm,  , dodávka a montáž</t>
  </si>
  <si>
    <t>včetně zavětrovací lišty a spojovacích prostředků.</t>
  </si>
  <si>
    <t>309/K : 14,5</t>
  </si>
  <si>
    <t>764814533R00</t>
  </si>
  <si>
    <t>Závětrná lišta  , z lakovaného pozinkovaného plechu, rš 330 mm, dodávka a montáž</t>
  </si>
  <si>
    <t>305/K : 8,0</t>
  </si>
  <si>
    <t>764775308R00</t>
  </si>
  <si>
    <t>Ostatní prvky ke střechám okapový plech šířkxy 230 mm, z lakovaného hliníkového plechu, tl. 0,7 mm, dodávka a montáž</t>
  </si>
  <si>
    <t>včetně spojovacích prostředků.</t>
  </si>
  <si>
    <t>304c/K : 45,0</t>
  </si>
  <si>
    <t>304d/K : 45,0</t>
  </si>
  <si>
    <t>764909401R00</t>
  </si>
  <si>
    <t>Ostatní prvky ke střechám hydroizolační difuzní fólie,  ,  , dodávka a montáž, Fólie hladká hydroizolační</t>
  </si>
  <si>
    <t>Odkaz na mn. položky pořadí 377 : 49,50000</t>
  </si>
  <si>
    <t>764816115R00</t>
  </si>
  <si>
    <t>Oplechování parapetů včetně rohů, lepené lepidlem, z lakovaného pozinkovaného plechu, rš 155 mm, dodávka a montáž</t>
  </si>
  <si>
    <t>včetně rohů</t>
  </si>
  <si>
    <t>včetně krytek a spojovacích prostředků.</t>
  </si>
  <si>
    <t>201/K : 2,3</t>
  </si>
  <si>
    <t>202/K : 2,4</t>
  </si>
  <si>
    <t>203/K : 1,9</t>
  </si>
  <si>
    <t>204/K : 2,4</t>
  </si>
  <si>
    <t>205/K : 2,55</t>
  </si>
  <si>
    <t>764816133R00</t>
  </si>
  <si>
    <t>Oplechování parapetů včetně rohů, lepené lepidlem, z lakovaného pozinkovaného plechu, rš 330 mm, dodávka a montáž</t>
  </si>
  <si>
    <t>101/K : 1,2</t>
  </si>
  <si>
    <t>206/K : 1,2</t>
  </si>
  <si>
    <t>764816144R00</t>
  </si>
  <si>
    <t>Oplechování parapetů včetně rohů, lepené lepidlem, z lakovaného pozinkovaného plechu, rš 445 mm, dodávka a montáž</t>
  </si>
  <si>
    <t>301/K : 1,2</t>
  </si>
  <si>
    <t>765312385R00</t>
  </si>
  <si>
    <t xml:space="preserve">Krytina pálená doplňky ke krytině drážkové, větrací pás okapní 500/10 cm plastový,  </t>
  </si>
  <si>
    <t>Dodávka a montáž ochranného okapního pásu.</t>
  </si>
  <si>
    <t>304b/K : 45,0</t>
  </si>
  <si>
    <t>765312551R00</t>
  </si>
  <si>
    <t>Krytina pálená doplňky hliníkový, profilovaný, s těsněním, šířky 600 mm, včetně dodávky</t>
  </si>
  <si>
    <t>Montáž pásu úžlabí a pásků těsnicích ke krytině, včetně dodávky.</t>
  </si>
  <si>
    <t>310/K : 18,0</t>
  </si>
  <si>
    <t>765312595R00</t>
  </si>
  <si>
    <t xml:space="preserve">Krytina pálená doplňky ke krytině drážkové, mřížka větrací 100 cm univerzální,  </t>
  </si>
  <si>
    <t>Dodávka a montáž ochranné větrací mřížky.</t>
  </si>
  <si>
    <t>304a/K : 45,0</t>
  </si>
  <si>
    <t>765312597R00</t>
  </si>
  <si>
    <t xml:space="preserve">Krytina pálená doplňky ke krytině drážkové, plech okapní profilovaný Al šířky 170 mm,  </t>
  </si>
  <si>
    <t>Dodávka a montáž okapního profilovaného plechu.</t>
  </si>
  <si>
    <t>313/K : 10,7</t>
  </si>
  <si>
    <t>314268731H</t>
  </si>
  <si>
    <t>Protidešťová hlavice průduchu komína,  nerez</t>
  </si>
  <si>
    <t>320/K : 1</t>
  </si>
  <si>
    <t>764456962NA</t>
  </si>
  <si>
    <t>Napojení nového žlabu na stávají svod Pz, D 100 mm</t>
  </si>
  <si>
    <t>303/K : 5</t>
  </si>
  <si>
    <t>5535132111O</t>
  </si>
  <si>
    <t>Odskok svodové roury, průměr 100 mm</t>
  </si>
  <si>
    <t>308/K : 2</t>
  </si>
  <si>
    <t>998764103R00</t>
  </si>
  <si>
    <t>Přesun hmot pro konstrukce klempířské v objektech výšky do 24 m</t>
  </si>
  <si>
    <t>765312517R00</t>
  </si>
  <si>
    <t xml:space="preserve">Krytina pálená střech jednoduchých přiřezání a uchycení tašek,  ,  ,  </t>
  </si>
  <si>
    <t>765312521R00</t>
  </si>
  <si>
    <t xml:space="preserve">Krytina pálená střech složitých z tašek drážkových,  , povrchová úprava režná,  </t>
  </si>
  <si>
    <t>765312561R00</t>
  </si>
  <si>
    <t>Krytina pálená doplňky ke krytině drážkové, ukončení plochy taškami okrajovými, povrchová úprava režná</t>
  </si>
  <si>
    <t>Dodávka a montáž tašek pro ukončení plochy střechy, tašek pro připojení hřebene okrajových včetně spojovacího materiálu.</t>
  </si>
  <si>
    <t>765312564R00</t>
  </si>
  <si>
    <t>765312573R00</t>
  </si>
  <si>
    <t xml:space="preserve">Krytina pálená doplňky ke krytině drážkové, mříž protisněhová 300x20 cm včetně držáků a spojek,  </t>
  </si>
  <si>
    <t>Dodávka a montáž protisněhové mříže včetně držáků a spojek.</t>
  </si>
  <si>
    <t>765312582R00</t>
  </si>
  <si>
    <t>Krytina pálená doplňky ke krytině drážkové, taška prostupová s nástavcem pro anténu, povrchová úprava režná</t>
  </si>
  <si>
    <t>Dodávka a montáž prostupové tašky a nástavce pro anténu.</t>
  </si>
  <si>
    <t>765312587R00</t>
  </si>
  <si>
    <t>Krytina pálená doplňky ke krytině drážkové, taška prostupová s nástavcem pro odvětrání, povrchová úprava režná</t>
  </si>
  <si>
    <t>765312531R00</t>
  </si>
  <si>
    <t>Krytina pálená Hřeben ke krytině drážkové, z hřebenáčů režných, s větracím pásem z hliníku</t>
  </si>
  <si>
    <t>Dodávka a montáž hřebene včetně hřebenové latě, větracího pásu, ukončení hřebenáče a spojovacích prostředků.</t>
  </si>
  <si>
    <t>765312541R00</t>
  </si>
  <si>
    <t>Krytina pálená Nároží ke krytině drážkové, z hřebenáčů režných, s větracím pásem z hliníku</t>
  </si>
  <si>
    <t>Dodávka a montáž nároží včetně nárožní latě, větracího pásu a spojovacích prostředků.</t>
  </si>
  <si>
    <t>765799311RK4</t>
  </si>
  <si>
    <t>Fólie parotěsné, difúzní a vodotěsné Fólie podstřešní difuzní na krokve, s přelepením spojů, Fólie hladká hydroizolační</t>
  </si>
  <si>
    <t>Dodávka a montáž fólie, spojovací pásky včetně spojovacích prostředků.</t>
  </si>
  <si>
    <t>998765103R00</t>
  </si>
  <si>
    <t>Přesun hmot pro krytiny tvrdé v objektech výšky do 24 m</t>
  </si>
  <si>
    <t>766231111R00</t>
  </si>
  <si>
    <t>Montáž schodů stahovacích půdních schodů</t>
  </si>
  <si>
    <t>Odkaz na mn. položky pořadí 469 : 1,00000</t>
  </si>
  <si>
    <t>766492100R00</t>
  </si>
  <si>
    <t>Ostatní montáž obložení montáž obložení ostění</t>
  </si>
  <si>
    <t>109/T : 0,4*(1,08+0,8*2)</t>
  </si>
  <si>
    <t>110/T : 0,4*(1,1+0,8*2)</t>
  </si>
  <si>
    <t>766601213R00</t>
  </si>
  <si>
    <t>Těsnění připojovací spáry spára ostění, interiér - fólie parotěsná šířky 70 mm samolepicí, výplň PU pěnou, exteriér - fólie paropropustná šířky 50 mm samolepicí, expanzní pá..., Parozábrana polymerní</t>
  </si>
  <si>
    <t>Dodávka a aplikace parotěsné a paropropustné okenní fólie.</t>
  </si>
  <si>
    <t>D/101 : 2,68+1,435+2,68</t>
  </si>
  <si>
    <t>766711021RT2</t>
  </si>
  <si>
    <t>Montáž otvorových prvků plastových nebo z dřevěných europrofilů vstupních dveří, na úchytky a hmoždinky</t>
  </si>
  <si>
    <t>Montáž plastových dveří včetně dodávky a montáže PU pěny.</t>
  </si>
  <si>
    <t>766661112R00</t>
  </si>
  <si>
    <t>Montáž dveřních křídel kompletizovaných otevíravých ,  , do ocelové nebo fošnové zárubně, jednokřídlových, šířky do 800 mm</t>
  </si>
  <si>
    <t>Odkaz na mn. položky pořadí 456 : 13,00000</t>
  </si>
  <si>
    <t>Odkaz na mn. položky pořadí 457 : 2,00000</t>
  </si>
  <si>
    <t>Odkaz na mn. položky pořadí 460 : 1,00000</t>
  </si>
  <si>
    <t>766661122R00</t>
  </si>
  <si>
    <t>Montáž dveřních křídel kompletizovaných otevíravých ,  , do ocelové nebo fošnové zárubně, jednokřídlových, šířky přes 800 mm</t>
  </si>
  <si>
    <t>Odkaz na mn. položky pořadí 458 : 2,00000</t>
  </si>
  <si>
    <t>Odkaz na mn. položky pořadí 459 : 4,00000</t>
  </si>
  <si>
    <t>766661422R00</t>
  </si>
  <si>
    <t>Montáž dveřních křídel kompletizovaných otevíravých , protipožárních, do ocelové nebo fošnové zárubně, jednokřídlových, šířky přes 800 mm</t>
  </si>
  <si>
    <t>Dveře s protipožární odolností do 30 minut.</t>
  </si>
  <si>
    <t>Odkaz na mn. položky pořadí 461 : 1,00000</t>
  </si>
  <si>
    <t>Odkaz na mn. položky pořadí 462 : 3,00000</t>
  </si>
  <si>
    <t>766666112R00</t>
  </si>
  <si>
    <t xml:space="preserve">Montáž dveřních křídel kompletizovaných posuvných,  , do předem osazeného stavebního pouzdra, jednokřídlových,  </t>
  </si>
  <si>
    <t>Bez osazení madla a zámku.</t>
  </si>
  <si>
    <t>Odkaz na mn. položky pořadí 463 : 1,00000</t>
  </si>
  <si>
    <t>Odkaz na mn. položky pořadí 464 : 1,00000</t>
  </si>
  <si>
    <t>766669113R00</t>
  </si>
  <si>
    <t>Montáž dveřních křídel kompletizovaných dokování  okopného plechu</t>
  </si>
  <si>
    <t>766669117R00</t>
  </si>
  <si>
    <t>Montáž dveřních křídel kompletizovaných dokování  samozavírače na ocelovou zárubeň</t>
  </si>
  <si>
    <t>Odkaz na mn. položky pořadí 489 : 3,00000</t>
  </si>
  <si>
    <t>Odkaz na mn. položky pořadí 490 : 1,00000</t>
  </si>
  <si>
    <t>766664916R00</t>
  </si>
  <si>
    <t>Oprava dveřních křídel doplňkové práce pro opravu dveřních křídel  seříznutí dveřních křídel, z tvrdého dřeva</t>
  </si>
  <si>
    <t>Úprava-nasávání pro VZT : 11</t>
  </si>
  <si>
    <t>766670011R00</t>
  </si>
  <si>
    <t>Montáž obložkové zárubně a dveřního křídla jednokřídlového</t>
  </si>
  <si>
    <t>Odkaz na mn. položky pořadí 465 : 2,00000</t>
  </si>
  <si>
    <t>766670021R00</t>
  </si>
  <si>
    <t xml:space="preserve">Montáž kliky a štítku </t>
  </si>
  <si>
    <t>Odkaz na mn. položky pořadí 443 : 5,00000</t>
  </si>
  <si>
    <t>Odkaz na mn. položky pořadí 444 : 12,00000</t>
  </si>
  <si>
    <t>Odkaz na mn. položky pořadí 445 : 8,00000</t>
  </si>
  <si>
    <t>Odkaz na mn. položky pořadí 446 : 2,00000</t>
  </si>
  <si>
    <t>766694112R00</t>
  </si>
  <si>
    <t>Ostatní montáž parapetních desek dřevěných pro jakékoliv upevnění   šířky do 300 mm, délky přes 1000 do 1600 mm</t>
  </si>
  <si>
    <t xml:space="preserve">Nábytkový parapet : </t>
  </si>
  <si>
    <t>207/T : 1</t>
  </si>
  <si>
    <t xml:space="preserve">Nábytkový parapet okna : </t>
  </si>
  <si>
    <t>305/T : 1</t>
  </si>
  <si>
    <t>766694113R00</t>
  </si>
  <si>
    <t>Ostatní montáž parapetních desek dřevěných pro jakékoliv upevnění   šířky do 300 mm, délky přes 1600 do 2600 mm</t>
  </si>
  <si>
    <t>301/T : 1</t>
  </si>
  <si>
    <t>302/T : 1</t>
  </si>
  <si>
    <t>303/T : 1</t>
  </si>
  <si>
    <t>304/T : 1</t>
  </si>
  <si>
    <t>766694121R00</t>
  </si>
  <si>
    <t>Ostatní montáž parapetních desek dřevěných pro jakékoliv upevnění   šířky přes 300 mm, délky do 1000 mm</t>
  </si>
  <si>
    <t xml:space="preserve">Nábytkový parapet schodiště : </t>
  </si>
  <si>
    <t>306/T : 1</t>
  </si>
  <si>
    <t>766694122R00</t>
  </si>
  <si>
    <t>Ostatní montáž parapetních desek dřevěných pro jakékoliv upevnění   šířky přes 300 mm, délky přes 1000 do 1600 mm</t>
  </si>
  <si>
    <t>206/T : 1</t>
  </si>
  <si>
    <t>208/T : 1</t>
  </si>
  <si>
    <t>209/T : 1</t>
  </si>
  <si>
    <t>210/T : 1</t>
  </si>
  <si>
    <t>211/T : 1</t>
  </si>
  <si>
    <t>212/T : 1</t>
  </si>
  <si>
    <t>766694123R00</t>
  </si>
  <si>
    <t>Ostatní montáž parapetních desek dřevěných pro jakékoliv upevnění   šířky přes 300 mm, délky přes 1600 do 2600 mm</t>
  </si>
  <si>
    <t>201/T : 1</t>
  </si>
  <si>
    <t>202/T : 1</t>
  </si>
  <si>
    <t>203/T : 1</t>
  </si>
  <si>
    <t>204/T : 1</t>
  </si>
  <si>
    <t>205/T : 1</t>
  </si>
  <si>
    <t>766699742R00</t>
  </si>
  <si>
    <t xml:space="preserve">Ostatní montáž překrytí spár latí nebo prknem,  z tvrdého dřeva,  </t>
  </si>
  <si>
    <t>112/T : 5,97</t>
  </si>
  <si>
    <t>766122410MTZ</t>
  </si>
  <si>
    <t>Mntáž stěny s dveřmi komplet.polozaskl.s par.do 2,2 m,H do 2,75 m</t>
  </si>
  <si>
    <t>D/310 : 1,805*2,3</t>
  </si>
  <si>
    <t>D/311 : 1,98*2,3</t>
  </si>
  <si>
    <t>766124100MTZ</t>
  </si>
  <si>
    <t>Montáž stěny kompletizované záchod. 286 x 199 cm, 2křídla</t>
  </si>
  <si>
    <t>766124101MTZ</t>
  </si>
  <si>
    <t>Montáž stěny kompletizované záchod. 589 x 199 cm, 3křídla</t>
  </si>
  <si>
    <t>766124200MTZ</t>
  </si>
  <si>
    <t>Montáž stěny kompletizované záchod. 153,5 x 199 cm, 1křídlo</t>
  </si>
  <si>
    <t>766694124R89</t>
  </si>
  <si>
    <t>Montáž parapetních desek š.nad 80 cm,dl.nad 260 cm</t>
  </si>
  <si>
    <t>111/T : 1</t>
  </si>
  <si>
    <t>434200002DR</t>
  </si>
  <si>
    <t>Schodiště s dřev. nosnou konstrukcí, dřev.stupnice</t>
  </si>
  <si>
    <t>m DVČ</t>
  </si>
  <si>
    <t>Výroba a osazení podesty a schodišťového ramene s podpěrami stupňů, výroba a osazení zábradlí s dřevěným madlem, osazení dřevěných schodišťových stupňů, nátěr dřevěných části lazurovacím lakem.</t>
  </si>
  <si>
    <t>766410010OB</t>
  </si>
  <si>
    <t>Obložení venkovního schodiště dřevěným rastrem, modřín.hranoly 60/80 mm, na podkl.rošt 50/100mm, kotvení;  D+M</t>
  </si>
  <si>
    <t>monolitická zeď-venk. schodiště : (0,3+3,24+0,3)*2,07+1,82*0,75</t>
  </si>
  <si>
    <t>766810010SP</t>
  </si>
  <si>
    <t>Kuchyňské linky - dodávka a montáž, ATYP dle specifikace PD</t>
  </si>
  <si>
    <t>kpl.</t>
  </si>
  <si>
    <t>Součástí kuchyňské linky bude:</t>
  </si>
  <si>
    <t>- nerez dřez s odkapem, jedn.dřez nerez (umyvadlo), velký dřez 700x500 mm</t>
  </si>
  <si>
    <t>- indukční plotna, horkovzdušná trouba</t>
  </si>
  <si>
    <t>- nerez transportní vozík na kolečkách, 770x665x1595 mm, kapacita 22x podnos</t>
  </si>
  <si>
    <t>- podpultové lednice 2ks</t>
  </si>
  <si>
    <t>- profi myčka 600x600x820 mm</t>
  </si>
  <si>
    <t>- dohřívací pult/výdejní vozík, 3x dělená vyhřívací vana GN 1/1, 2,1kW, 1120x630x900 mm</t>
  </si>
  <si>
    <t>113/T : 1</t>
  </si>
  <si>
    <t>766810010U1</t>
  </si>
  <si>
    <t>Nábytková skříňka pro vestavěné umyvadlo a úložné prostory dodávka a montáž, 3600 x hl.450 x v.850 mm, ATYP dle specifikace PD</t>
  </si>
  <si>
    <t>215/T : 1</t>
  </si>
  <si>
    <t>766810010U2</t>
  </si>
  <si>
    <t>Nábytková skříňka pro vestavěné umyvadlo a úložné prostory dodávka a montáž, 5600 x hl.450 x v.850 mm, ATYP dle specifikace PD</t>
  </si>
  <si>
    <t>216/T : 1</t>
  </si>
  <si>
    <t>766810010U3</t>
  </si>
  <si>
    <t>Nábytková skříňka pro vestavěné umyvadlo a úložné prostory dodávka a montáž, 3500 x hl.450 x v.850 mm, ATYP dle specifikace PD</t>
  </si>
  <si>
    <t>310/T : 1</t>
  </si>
  <si>
    <t>54914582R</t>
  </si>
  <si>
    <t>kování stavební - prvek: dveřní kování se zajištěním; provedení Cr; pro dveře WC, koupelen</t>
  </si>
  <si>
    <t>54914585R</t>
  </si>
  <si>
    <t>kování stavební - prvek: kliky se štíty mezipokojovými; provedení Cr; pro mezipokojové dveře, zajištění z 1 strany</t>
  </si>
  <si>
    <t>54914594R</t>
  </si>
  <si>
    <t>kování stavební - prvek: kliky se štíty pro cylindrickou vložku; provedení Cr; pro dveře</t>
  </si>
  <si>
    <t>54915312R</t>
  </si>
  <si>
    <t>miska kulatá, široká; bez otvoru, se širokým středem; chrom matný</t>
  </si>
  <si>
    <t>606216197N</t>
  </si>
  <si>
    <t>Nábytkový panel na zakrytí okna, bílé matné lamino tl. 18 mm, kotveno do ostění  do prof. 40x40mm, 1800x1230x18mm, dodávka+montáž</t>
  </si>
  <si>
    <t>sbr.</t>
  </si>
  <si>
    <t>207b/T : 1</t>
  </si>
  <si>
    <t>606216198N</t>
  </si>
  <si>
    <t>Přepážka mezi pisoáry, šedé lamino tl. 18 mm, kotveno do systémové lišty, ABS 2mm, 450x600x18mm, dodávka+montáž</t>
  </si>
  <si>
    <t>213/T : 1</t>
  </si>
  <si>
    <t>606216199N</t>
  </si>
  <si>
    <t>Otevíravý, uzamykatelný nábytkový panel, bílé lamino tl. 18 mm, zakrytí ohř.vody, 670x750x18mm, dodávka+montáž</t>
  </si>
  <si>
    <t>214/T : 1</t>
  </si>
  <si>
    <t>6062171925</t>
  </si>
  <si>
    <t>Překližka truhlářská bříza tl. 25 mm, jak. B/BB</t>
  </si>
  <si>
    <t xml:space="preserve">  Nábytkový parapet okna : </t>
  </si>
  <si>
    <t xml:space="preserve">  301/T : 1,62*0,23</t>
  </si>
  <si>
    <t xml:space="preserve">  302/T : 1,92*0,23</t>
  </si>
  <si>
    <t xml:space="preserve">  303/T : 1,92*0,23</t>
  </si>
  <si>
    <t xml:space="preserve">  304/T : 1,845*0,23</t>
  </si>
  <si>
    <t xml:space="preserve">  305/T : 1,52*0,23</t>
  </si>
  <si>
    <t>+10% : 2,02975*1,1</t>
  </si>
  <si>
    <t>60756018HPL</t>
  </si>
  <si>
    <t>Deska obkl. HPL  tl. 18 mm, dekor</t>
  </si>
  <si>
    <t xml:space="preserve">+15% : </t>
  </si>
  <si>
    <t>Odkaz na mn. položky pořadí 414 : 2,15200*1,15</t>
  </si>
  <si>
    <t>60780026928</t>
  </si>
  <si>
    <t>Parapet výdejního okénka - CPL pracobní deska se zaoblenou přední hranou, tl. 28mm s vyříz.tvaru, 3790x900x28 mm, vč. lištování, podepřeno 5 konzolami</t>
  </si>
  <si>
    <t>61110399101</t>
  </si>
  <si>
    <t>Vnější vstupní tepelně izolační dveře 1kř. 1435x2680 (950x2460)mm, dřev.masiv borovice, izol.trojsklo, bezp.zámek elektromech. klika-klika nerez; dle specifikace PD</t>
  </si>
  <si>
    <t>D/101 : 1</t>
  </si>
  <si>
    <t>61110493310</t>
  </si>
  <si>
    <t>Dveře otočné 1kř. 1805 x 2300 (800x2250) mm, nábytková masívní zárubeň, boční světlík, kalené sklo 4mm+fólie+4mm, vč. kování, viz. specifikace PD</t>
  </si>
  <si>
    <t>D/310 : 1</t>
  </si>
  <si>
    <t>61110493311</t>
  </si>
  <si>
    <t>Dveře otočné 1kř. 1980 x 2300 (900x2250) mm, nábytková masívní zárubeň, boční světlík, kalené sklo 4mm+fólie+4mm, vč. kování, viz. specifikace PD</t>
  </si>
  <si>
    <t>D/311 : 1</t>
  </si>
  <si>
    <t>611601202R</t>
  </si>
  <si>
    <t>Dveře vnitřní jednostranně otevíravé; funkce: klasické; šířka = 700 mm; výška = 1 970 mm; počet křídel: 1; materiál rámu křídla: MDF; materiál výplně: voština; materiál pláště: MDF; povrchová úprava: CPL; struktura povrchu: oboustranně hladká; míra zasklení: plné křídlo; barva: dekor dle vzorníku</t>
  </si>
  <si>
    <t>D/305 : 1</t>
  </si>
  <si>
    <t>611601203R</t>
  </si>
  <si>
    <t>Dveře vnitřní jednostranně otevíravé; funkce: klasické; šířka = 800 mm; výška = 1 970 mm; počet křídel: 1; materiál rámu křídla: MDF; materiál výplně: voština; materiál pláště: MDF; povrchová úprava: CPL; struktura povrchu: oboustranně hladká; míra zasklení: plné křídlo; barva: dekor dle vzorníku</t>
  </si>
  <si>
    <t>611601204R</t>
  </si>
  <si>
    <t>Dveře vnitřní jednostranně otevíravé; funkce: klasické; šířka = 900 mm; výška = 1 970 mm; počet křídel: 1; materiál rámu křídla: MDF; materiál výplně: voština; materiál pláště: MDF; povrchová úprava: CPL; struktura povrchu: oboustranně hladká; míra zasklení: plné křídlo; barva: dekor dle vzorníku</t>
  </si>
  <si>
    <t>D/211 : 1</t>
  </si>
  <si>
    <t>61165033207</t>
  </si>
  <si>
    <t>Dveře vnitřní rámové 1-křídlé 900 x 2250 mm CPL, d400mm čiré sklo kalené</t>
  </si>
  <si>
    <t>61165432R</t>
  </si>
  <si>
    <t>Dveře vnitřní jednostranně otevíravé; funkce: klasické; šířka = 800 mm; výška = 1 970 mm; počet křídel: 1; materiál rámu křídla: MDF; materiál výplně: děrovaná DTD; materiál pláště: MDF; povrchová úprava: CPL; struktura povrchu: profilovaná; míra zasklení: prosklené; barva: dekory dle vzorníku</t>
  </si>
  <si>
    <t>61165612210</t>
  </si>
  <si>
    <t>Dveře protipožární EI30 plné 1-křídlé 900 x 2100 mm CPL 0,2</t>
  </si>
  <si>
    <t>61165612R</t>
  </si>
  <si>
    <t>Dveře vnitřní jednostranně otevíravé; funkce: protipožární; šířka = 900 mm; výška = 1 970 mm; počet křídel: 1; materiál rámu křídla: masiv; materiál výplně: plná DTD; materiál pláště: MDF; povrchová úprava: CPL; struktura povrchu: oboustranně hladká; míra zasklení: plné křídlo; požární odolnost: E, I, W; 30; barva: dekor dle vzorníku</t>
  </si>
  <si>
    <t>61169502102</t>
  </si>
  <si>
    <t>Dveře posuvné na stěnu celoskleněné 700 x 1970 mm, nerez madlo, pojezdové kování AL, tlumič, poj.lišta, nerez vodítko v podlaze</t>
  </si>
  <si>
    <t>D/102 : 1</t>
  </si>
  <si>
    <t>61169702R</t>
  </si>
  <si>
    <t>Dveře vnitřní posuvné uvnitř; funkce: klasické; šířka = 700 mm; výška = 1 970 mm; počet křídel: 1; materiál rámu křídla: MDF; materiál výplně: voština; materiál pláště: HDF; povrchová úprava: fólie; struktura povrchu: oboustranně hladká; míra zasklení: plné křídlo; barva: dekor dle vzorníku</t>
  </si>
  <si>
    <t>D/112 : 1</t>
  </si>
  <si>
    <t>61181556100</t>
  </si>
  <si>
    <t>Zárubeň pro posuvné dveře, CPL bílá</t>
  </si>
  <si>
    <t>61187553S2</t>
  </si>
  <si>
    <t>Deska parapetní, smrkové dřevo - spárovka tl. 28mm, voskový olej</t>
  </si>
  <si>
    <t xml:space="preserve">  Nábytkový parapet : </t>
  </si>
  <si>
    <t xml:space="preserve">  201/T : 2,2*0,6</t>
  </si>
  <si>
    <t xml:space="preserve">  202/T : 2,3*0,6</t>
  </si>
  <si>
    <t xml:space="preserve">  203/T : 1,8*0,6</t>
  </si>
  <si>
    <t xml:space="preserve">  204/T : 2,6*0,6</t>
  </si>
  <si>
    <t xml:space="preserve">  205/T : 2,45*0,6</t>
  </si>
  <si>
    <t xml:space="preserve">  206/T : 1,28*0,4</t>
  </si>
  <si>
    <t xml:space="preserve">  207/T : 1,25*0,25</t>
  </si>
  <si>
    <t xml:space="preserve">  208/T : 1,3*0,44</t>
  </si>
  <si>
    <t xml:space="preserve">  209/T : 1,28*0,44</t>
  </si>
  <si>
    <t xml:space="preserve">  210/T : 1,16*0,5</t>
  </si>
  <si>
    <t xml:space="preserve">  211/T : 1,16*0,5</t>
  </si>
  <si>
    <t xml:space="preserve">  212/T : 1,3*0,525</t>
  </si>
  <si>
    <t xml:space="preserve">  Nábytkový parapet schodiště : </t>
  </si>
  <si>
    <t xml:space="preserve">  306/T : 0,73*0,36</t>
  </si>
  <si>
    <t>+10% : 10,875*1,1</t>
  </si>
  <si>
    <t>611981813N</t>
  </si>
  <si>
    <t>Nábytkový krycí panel, dřev. masiv-douglaska 5970 x 150 x 25 mm,  hoblovaná bez PÚ, kotvení vruty</t>
  </si>
  <si>
    <t>61241177D2023</t>
  </si>
  <si>
    <t>WC BOX - nábytková stěna s dveřmi, lamino tl.25mm, ABS hrana, stav. nožky 140mm, kování WC</t>
  </si>
  <si>
    <t>bm</t>
  </si>
  <si>
    <t>D/202, D/203 : 2,86</t>
  </si>
  <si>
    <t>D/302, D/303, D/304 : 1,225+(0,56+0,97+0,9+0,4+0,1)+1,435+0,3</t>
  </si>
  <si>
    <t>D/307 : 1,535</t>
  </si>
  <si>
    <t>6125002130</t>
  </si>
  <si>
    <t>Schody skládací pož. EI 30  1000 x 600 mm, s AL mechanismem, sv.v. místnosti 2730mm</t>
  </si>
  <si>
    <t>307/OS : 1</t>
  </si>
  <si>
    <t>998766202R00</t>
  </si>
  <si>
    <t>Přesun hmot pro konstrukce truhlářské v objektech výšky do 12 m</t>
  </si>
  <si>
    <t>venk. schodiště : 6</t>
  </si>
  <si>
    <t>767427234R00</t>
  </si>
  <si>
    <t>Provětrávané fasády oplechování XPS pod kastlíky se žaluziemi RŠ do 300 mm, z hliníkového komaxitovaného plechu, uchycení viditelné pomocí nýtů</t>
  </si>
  <si>
    <t>Dodávka a montáž oplechování XPS pod kastlíky se žaliuziemi z hliníkového komaxitovaného plechu RŠ do 300 mm - viditelné uchycení včetně kotevních prvků.</t>
  </si>
  <si>
    <t>301/OS : 1,85</t>
  </si>
  <si>
    <t>302/OS : 1,92</t>
  </si>
  <si>
    <t>303/OS : 1,92</t>
  </si>
  <si>
    <t>304/OS : 1,845</t>
  </si>
  <si>
    <t>305/OS : 1,75</t>
  </si>
  <si>
    <t>767616101R00</t>
  </si>
  <si>
    <t>Montáž oken jednoduchých, nebo okenních rámů ostatní osazovacích rámů z hliníkových profilů</t>
  </si>
  <si>
    <t>767616111R00</t>
  </si>
  <si>
    <t>Montáž oken jednoduchých, nebo okenních rámů ostatní oken z Al-profilů</t>
  </si>
  <si>
    <t>Včetně dokončení okování křídel.</t>
  </si>
  <si>
    <t>ON/101 : 1,12*1,47</t>
  </si>
  <si>
    <t>ON/206 : 1,12*1,77</t>
  </si>
  <si>
    <t>767649191R00</t>
  </si>
  <si>
    <t>Montáž dveří montáž doplňků dveří samozavírače hydraulického</t>
  </si>
  <si>
    <t>767649194R00</t>
  </si>
  <si>
    <t>Montáž dveří montáž doplňků dveří madla</t>
  </si>
  <si>
    <t>Odkaz na mn. položky pořadí 496 : 1,00000</t>
  </si>
  <si>
    <t>767851101R00</t>
  </si>
  <si>
    <t>Montáž komínových lávek pochůzné konstrukce (rám a rošty)</t>
  </si>
  <si>
    <t>Odkaz na mn. položky pořadí 481 : 2,00000</t>
  </si>
  <si>
    <t>767896120R00</t>
  </si>
  <si>
    <t>Montáž ostatních kovových doplňků staveb okopových plechů výšky do 50 cm</t>
  </si>
  <si>
    <t>D/211 : 0,9*2</t>
  </si>
  <si>
    <t>767995106R00</t>
  </si>
  <si>
    <t>Výroba a montáž atypických kovovových doplňků staveb hmotnosti přes 100 do 250 kg</t>
  </si>
  <si>
    <t xml:space="preserve">HEA160 - 31,20 kg/m : </t>
  </si>
  <si>
    <t>302/KO : 7,99*2*31,2</t>
  </si>
  <si>
    <t>767995107R00</t>
  </si>
  <si>
    <t>Výroba a montáž atypických kovovových doplňků staveb hmotnosti přes 250 do 500 kg</t>
  </si>
  <si>
    <t xml:space="preserve">UPE180 - 19,7 kg/m : </t>
  </si>
  <si>
    <t>303/KO : 20,0*19,7</t>
  </si>
  <si>
    <t>301/KO : 10,12*2*31,2</t>
  </si>
  <si>
    <t>765312574SL</t>
  </si>
  <si>
    <t>Střešní lávka, rošt 800 x 500 mm</t>
  </si>
  <si>
    <t>Dodávka a montáž střešní lávky (2 ks držáků univerzálních, 2 ks držáku roštu a rošt).</t>
  </si>
  <si>
    <t>401/Z : 2</t>
  </si>
  <si>
    <t>767646510AL</t>
  </si>
  <si>
    <t>Montáž dveří AL jednokřídlových</t>
  </si>
  <si>
    <t>767200001MD</t>
  </si>
  <si>
    <t>Schodištové, madlo, nerez kartáč., dodávka+montáž, dle specifikace PD</t>
  </si>
  <si>
    <t>102/Z : 0,3+1,635</t>
  </si>
  <si>
    <t>301/Z : 0,38+2,497+1,099</t>
  </si>
  <si>
    <t>767200001OC</t>
  </si>
  <si>
    <t>Ocelové  madlo, nátěr kovář. barvou, dodávka+montáž, dle specifikace PD</t>
  </si>
  <si>
    <t>201/Z : 2,1</t>
  </si>
  <si>
    <t>202/Z : 2,2</t>
  </si>
  <si>
    <t>203/Z : 1,7</t>
  </si>
  <si>
    <t>204/Z : 2,2</t>
  </si>
  <si>
    <t>205/Z : 2,35</t>
  </si>
  <si>
    <t>767200001RLV</t>
  </si>
  <si>
    <t>Zábradlí schodištové, madlo, nátěry, lanková výplň-nerezová síť, dodávka+montáž, dle specifikace PD</t>
  </si>
  <si>
    <t>101/Z : 1,69</t>
  </si>
  <si>
    <t>103/Z : 0,965+1,767</t>
  </si>
  <si>
    <t>13388140R</t>
  </si>
  <si>
    <t>Tyč ocelová válcovaná za tepla průřez: HEA; značka: S235JR (1.0038); h = 152 mm; b = 160 mm; s = 6,0 mm; t = 9,0 mm</t>
  </si>
  <si>
    <t xml:space="preserve">hmotnost 31,20 kg/m : </t>
  </si>
  <si>
    <t>301/KO : 10,12*2*31,2*0,001*1,08</t>
  </si>
  <si>
    <t>302/KO : 7,99*2*31,2*0,001*1,08</t>
  </si>
  <si>
    <t>13485310R</t>
  </si>
  <si>
    <t>Tyč ocelová válcovaná za tepla průřez: UPE; značka: S235JR (1.0038); h = 180 mm; b = 75 mm; s = 5,5 mm; t = 10,5 mm</t>
  </si>
  <si>
    <t xml:space="preserve">hmotnost 19,70 kg/m : </t>
  </si>
  <si>
    <t>303/KO : 20,0*19,7*0,001*1,08</t>
  </si>
  <si>
    <t>194751010OP</t>
  </si>
  <si>
    <t>Okopový plech</t>
  </si>
  <si>
    <t>54917025R</t>
  </si>
  <si>
    <t>zavírač dveří hydraulický hmotnost dveří 42 až 70 kg; š. dveří 1 050 mm; zlatá bronz</t>
  </si>
  <si>
    <t>54917265E</t>
  </si>
  <si>
    <t>Zavírač dveří elektronický</t>
  </si>
  <si>
    <t>55341411101</t>
  </si>
  <si>
    <t>Okno hliník.protipožární, fixní, MB60-EI30 1120x1470mm, izol.trojsklo 0,5 W/m2K, barva bílá/hnědá, celoobv.kování; dle specifikace PD</t>
  </si>
  <si>
    <t>ON/101 : 1</t>
  </si>
  <si>
    <t>55341411206</t>
  </si>
  <si>
    <t>Okno hliník.protipožární, fixní, MB60-EI30 1120x1770mm, izol.trojsklo 0,5 W/m2K, barva bílá/hnědá, celoobv.kování; dle specifikace PD</t>
  </si>
  <si>
    <t>ON/206 : 1</t>
  </si>
  <si>
    <t>55341489102</t>
  </si>
  <si>
    <t>Dveře 1kř.fix/otočné, hliníkové 1500x2340mm, izol.dvojsklo 1,1 W/m2K, barva bílá/hnědá, kování bezp.nerez klika-koule, panikový zámek s elektromotorem; dle specifikace PD</t>
  </si>
  <si>
    <t>ON/102 : 1</t>
  </si>
  <si>
    <t>55341489103</t>
  </si>
  <si>
    <t>Dveře 1kř.otočné, hliníkové 1180x2150mm, izol.dvojsklo 1,1 W/m2K, barva bílá/hnědá, kování bezp.nerez klika-koule, panikový zámek; dle specifikace PD</t>
  </si>
  <si>
    <t>ON/103 : 1</t>
  </si>
  <si>
    <t>55341489104</t>
  </si>
  <si>
    <t>Dveře 1kř.otočné, hliníkové 900x2000mm, izol.dvojsklo 1,1 W/m2K, barva bílá/hnědá, kování bezp.nerez klika-koule; dle specifikace PD</t>
  </si>
  <si>
    <t>ON/104 : 1</t>
  </si>
  <si>
    <t>55440006R</t>
  </si>
  <si>
    <t>madlo pro koupelny; rovné; kov; v = 65 mm; š = 870 mm; hl = 100 mm; tl = 28,0 mm; bílý</t>
  </si>
  <si>
    <t>998767202R00</t>
  </si>
  <si>
    <t>Přesun hmot pro kovové stavební doplňk. konstrukce Přesun hmot pro zámečnické konstr., výšky do 12 m</t>
  </si>
  <si>
    <t>OPN</t>
  </si>
  <si>
    <t>POL13_0</t>
  </si>
  <si>
    <t>765312571R00</t>
  </si>
  <si>
    <t xml:space="preserve">Krytina pálená doplňky ke krytině drážkové, vikýř 45 x 55 cm,  </t>
  </si>
  <si>
    <t>Dodávka a montáž vikýře včetně latí a spojovacích prostředků.</t>
  </si>
  <si>
    <t>318/ON : 1</t>
  </si>
  <si>
    <t>766601211R00</t>
  </si>
  <si>
    <t>Těsnění připojovací spáry spára ostění, interiér - fólie parotěsná šířky 70 mm samolepicí, výplň PU pěnou, exteriér - páska paropropustná šířky 10 mm, tl. 2/10 mm expanzní,  , Parozábrana polymerní</t>
  </si>
  <si>
    <t>Instalace a dodávka parotěsné okenní fólie a paropropustné expanzní pásky.</t>
  </si>
  <si>
    <t>ON/101 : 1,47+1,12+1,47</t>
  </si>
  <si>
    <t>ON/102 : 2,34+1,5+2,34</t>
  </si>
  <si>
    <t>ON/103 : 2,15+1,18+2,15</t>
  </si>
  <si>
    <t>ON/104 : 2,0+0,9+2,0</t>
  </si>
  <si>
    <t>ON/201 : 2,525+2,2+2,525</t>
  </si>
  <si>
    <t>ON/202 : 2,525+2,3+2,525</t>
  </si>
  <si>
    <t>ON/203 : 2,525+1,8+2,525</t>
  </si>
  <si>
    <t>ON/204 : 2,525+2,3+2,525</t>
  </si>
  <si>
    <t>ON/205 : 2,525+2,45+2,525</t>
  </si>
  <si>
    <t>ON/206 : 1,77+1,12+1,77</t>
  </si>
  <si>
    <t>ON/301,302,303,304,305 : 1,735+(1,64+0,12+1,92+0,12+1,92+0,12+1,845+0,12+1,54)+1,735</t>
  </si>
  <si>
    <t>766624042R00</t>
  </si>
  <si>
    <t>Montáž střešních oken rozměru 78/98 - 118 cm</t>
  </si>
  <si>
    <t>Odkaz na mn. položky pořadí 504 : 2,00000</t>
  </si>
  <si>
    <t>766624043R00</t>
  </si>
  <si>
    <t>Montáž střešních oken rozměru 78/140 - 160 cm</t>
  </si>
  <si>
    <t>Odkaz na mn. položky pořadí 505 : 6,00000</t>
  </si>
  <si>
    <t>766624052R00</t>
  </si>
  <si>
    <t>Montáž střešních oken výlez o rozměru 46/61 cm</t>
  </si>
  <si>
    <t>766629310R00</t>
  </si>
  <si>
    <t xml:space="preserve">Montáž otvorových prvků plastových nebo z dřevěných europrofilů stěn prosklených,  </t>
  </si>
  <si>
    <t>ON/201 : 2,2*2,525</t>
  </si>
  <si>
    <t>ON/202 : 2,3*2,525</t>
  </si>
  <si>
    <t>ON/203 : 1,8*2,525</t>
  </si>
  <si>
    <t>ON/204 : 2,3*2,525</t>
  </si>
  <si>
    <t>ON/205 : 2,45*2,525</t>
  </si>
  <si>
    <t>ON/301,302,303,304,305 : (1,64+0,12+1,92+0,12+1,92+0,12+1,845+0,12+1,54)*1,735</t>
  </si>
  <si>
    <t>611437472R</t>
  </si>
  <si>
    <t>Okno kyvné; funkce: střešní; počet křídel: 1; křídlo: plastové; rám: plastový; šířka = 650 mm; výška = 1 180 mm; tvar: pravidelný; počet skel: trojsklo; ESG4 - 10 - ESG4 - 10 - VSG4; plocha prosklení = 0,42 m2; počet komor rámu: 4; Uw = 0,99 W/(m2.K); Ug = 0,8 W/(m2.K); g = 0,47; Rw = 37 dB; ovládání: manuální; RtF: B; - s3, d0; povrchová úprava: fólie; kování: 4-bodové celoobvodové; barva: bílá</t>
  </si>
  <si>
    <t>312/ON : 1</t>
  </si>
  <si>
    <t>313/ON : 1</t>
  </si>
  <si>
    <t>611437475R</t>
  </si>
  <si>
    <t>Okno kyvné; funkce: střešní; počet křídel: 1; křídlo: plastové; rám: plastový; šířka = 740 mm; výška = 1 400 mm; tvar: pravidelný; počet skel: trojsklo; ESG4 - 10 - ESG4 - 10 - VSG4; plocha prosklení = 0,63 m2; počet komor rámu: 4; Uw = 0,99 W/(m2.K); Ug = 0,8 W/(m2.K); g = 0,47; Rw = 37 dB; ovládání: manuální; RtF: B; - s3, d0; povrchová úprava: fólie; kování: 4-bodové celoobvodové; barva: bílá</t>
  </si>
  <si>
    <t>306/ON : 1</t>
  </si>
  <si>
    <t>307/ON : 1</t>
  </si>
  <si>
    <t>308/ON : 1</t>
  </si>
  <si>
    <t>309/ON : 1</t>
  </si>
  <si>
    <t>310/ON : 1</t>
  </si>
  <si>
    <t>311/ON : 1</t>
  </si>
  <si>
    <t>61143865201</t>
  </si>
  <si>
    <t>Okno plastové se sloupkem, trojsklo 0,5 W/m2K  2200 x 2525 mm, barva bílá/šedá, dle specifikace PD</t>
  </si>
  <si>
    <t>ON/201 : 1</t>
  </si>
  <si>
    <t>61143865202</t>
  </si>
  <si>
    <t>Okno plastové se sloupkem, trojsklo 0,5 W/m2K  2300 x 2525 mm, barva bílá/šedá, dle specifikace PD</t>
  </si>
  <si>
    <t>ON/202 : 1</t>
  </si>
  <si>
    <t>ON/204 : 1</t>
  </si>
  <si>
    <t>61143865203</t>
  </si>
  <si>
    <t>Okno plastové se sloupkem, trojsklo 0,5 W/m2K  1800 x 2525 mm, barva bílá/šedá, dle specifikace PD</t>
  </si>
  <si>
    <t>ON/203 : 1</t>
  </si>
  <si>
    <t>61143865205</t>
  </si>
  <si>
    <t>Okno plastové se sloupkem, trojsklo 0,5 W/m2K  2450 x 2525 mm, barva bílá/šedá, dle specifikace PD</t>
  </si>
  <si>
    <t>ON/205 : 1</t>
  </si>
  <si>
    <t>61196004300</t>
  </si>
  <si>
    <t>Plastová sestava oken se sloupky, spoj.profilem, trojsklo 0,5 W/m2K  9345 x 1735 mm, barva bílá/šedá, dle specifikace PD</t>
  </si>
  <si>
    <t>ON/301,302,303,304,305 : 1</t>
  </si>
  <si>
    <t>771101210R00</t>
  </si>
  <si>
    <t>Příprava podkladu pod dlažby penetrace podkladu pod dlažby, Penetrace epoxidová (EP); funkce: zpevnění povrchu, úprava savosti, adhezní můstek; ředidlo: voda (disperzní)</t>
  </si>
  <si>
    <t>800-771</t>
  </si>
  <si>
    <t>Odkaz na mn. položky pořadí 513 : 186,81400*0,1</t>
  </si>
  <si>
    <t>Odkaz na mn. položky pořadí 514 : 3,09000*0,1</t>
  </si>
  <si>
    <t>Odkaz na mn. položky pořadí 515 : 162,40000</t>
  </si>
  <si>
    <t>771475014R00</t>
  </si>
  <si>
    <t>Montáž soklíků z dlaždic keramických výšky 100 mm, soklíků vodorovných, kladených do flexibilního tmele</t>
  </si>
  <si>
    <t>m.č. 1.01 : (5,75+1,9+5,75)-0,98-2,05-0,99+0,35*2*3+0,25*2</t>
  </si>
  <si>
    <t>m.č. 1.02/1.06 : 3,495+3,857+4,125+1,3+7,6+5,241-0,8-1,1-0,85-1,22-0,99-2,05+0,505*2*2+0,6*2+0,3*2</t>
  </si>
  <si>
    <t>m.č. 1.03 : (5,97+3,172+0,2)*2-1,95-1,22-0,9*2+0,4*2+0,3*2</t>
  </si>
  <si>
    <t>m.č. 1.04 : (1,54+3,52)*2-0,9+0,3*2+0,3*2</t>
  </si>
  <si>
    <t>m.č. 1.05 : (1,85+3,543+0,2)*2-0,8+0,3*2</t>
  </si>
  <si>
    <t>m.č. 1.07 : (4,0+3,732)*2-0,8+0,3*2*2</t>
  </si>
  <si>
    <t>m.č. 1.08 : (7,68+5,59)*2-1,05+0,3*2*2</t>
  </si>
  <si>
    <t>m.č. 1.09/1.10 : (7,49+3,18)*2-0,9+0,3*2+0,33*2</t>
  </si>
  <si>
    <t>m.č. 1.11 : 4,667+2,84+1,922+0,33+2,7+(1,24+1,975)*2-0,7-0,9-0,8-1,38+1,359*2+1,24-0,8-1,24+0,25*2+0,37*2</t>
  </si>
  <si>
    <t>m.č. 1.12 : 1,655+1,465+1,655-0,8-0,7+0,3*2</t>
  </si>
  <si>
    <t>m.č. 1.13 : 0,972+1,4-0,8</t>
  </si>
  <si>
    <t>m.č. 1.14a : (1,339+1,465)*2-0,7*2</t>
  </si>
  <si>
    <t>m.č. 1.15 : (2,4+1,24)*2-0,7-0,9*2</t>
  </si>
  <si>
    <t>m.č. 2.09 : 1,23+1,43+1,93+1,05-0,7</t>
  </si>
  <si>
    <t>m.č. 3.01 : 1,45+0,92+0,335+1,9+2,6+1,5+0,35-0,7</t>
  </si>
  <si>
    <t>771475034R00</t>
  </si>
  <si>
    <t>Montáž soklíků z dlaždic keramických výšky 100 mm, soklíků schodišťových stupňovitých, kladených do flexibilního tmele</t>
  </si>
  <si>
    <t>m.č. 1.11 : 1,545*2</t>
  </si>
  <si>
    <t>771575113RT2</t>
  </si>
  <si>
    <t>Montáž podlah vnitřních z dlaždic keramických 300 x 600 mm, režných nebo glazovaných, hladkých, kladených do flexibilního tmele</t>
  </si>
  <si>
    <t>m.č. 3.01 : 5,5</t>
  </si>
  <si>
    <t>m.č. 3.03a-3.03d : 6,6+1,3+1,3+1,5</t>
  </si>
  <si>
    <t>771578011R00</t>
  </si>
  <si>
    <t>Montáž podlah vnitřních z dlaždic keramických Zvláštní úpravy spár spára podlaha-stěna silikonem</t>
  </si>
  <si>
    <t>vč. dodávky a montáže silikonu.</t>
  </si>
  <si>
    <t xml:space="preserve">soklíky : </t>
  </si>
  <si>
    <t>Odkaz na mn. položky pořadí 513 : 186,81400</t>
  </si>
  <si>
    <t>m.č. 1.04 : 1,5</t>
  </si>
  <si>
    <t>m.č. 1.05 : 1,1</t>
  </si>
  <si>
    <t>m.č. 1.12 : 1,465</t>
  </si>
  <si>
    <t>m.č. 1.13 : 0,25+0,6+1,25+1,62</t>
  </si>
  <si>
    <t>m.č. 1.14b : (0,95+1,465)*2</t>
  </si>
  <si>
    <t>m.č. 2.02 : 4,0+0,92+0,18+1,8+1,76+2,83+1,665+1,44+1,665+0,2+1,665+1,22</t>
  </si>
  <si>
    <t>m.č. 2.08a : (1,985+1,285)*2</t>
  </si>
  <si>
    <t>m.č. 2.08b : (1,545+1,285)*2</t>
  </si>
  <si>
    <t>m.č. 2.09 : 0,2+0,89</t>
  </si>
  <si>
    <t>m.č. 3.03 : 1,465+2,95+3,8+0,92+1,2+0,2+1,535+0,85</t>
  </si>
  <si>
    <t>m.č. 3.05 : (1,05+1,74)*2</t>
  </si>
  <si>
    <t>m.č. 3.06 : (1,895+1,535)*2</t>
  </si>
  <si>
    <t>m.č. 3.07b : 1,97</t>
  </si>
  <si>
    <t>m.č. 3.09 : 1,4</t>
  </si>
  <si>
    <t>771579791R00</t>
  </si>
  <si>
    <t>Montáž podlah vnitřních z dlaždic keramických Příplatky k položkám montáže podlah keramických příplatek za plochu podlah keramických do 5 m2 jednotlivě</t>
  </si>
  <si>
    <t>1.NP : 2,8+2,5+2,0+1,4+3,0</t>
  </si>
  <si>
    <t>2.NP : 4,7</t>
  </si>
  <si>
    <t>3.NP : 2,6+2,9+2,7</t>
  </si>
  <si>
    <t>597642060R</t>
  </si>
  <si>
    <t>Dlažba keramická bez glazury (UGL); tl. = 10,0 mm; a = 298 mm; b = 598 mm; povrch: hladký, matný; mrazuvzdorný; protiskluznost: R9; µ = 0,5; barva: černá</t>
  </si>
  <si>
    <t xml:space="preserve">+12% ;  předběžný typ, cena : </t>
  </si>
  <si>
    <t>Odkaz na mn. položky pořadí 515 : 162,40000*1,12</t>
  </si>
  <si>
    <t>597642410R</t>
  </si>
  <si>
    <t>Obklad keramický typ: sokl; bez glazury (UGL); tl. = 9,0 mm; a = 80 mm; b = 298 mm; povrch: hladký, matný; mrazuvzdorný; barva: černá</t>
  </si>
  <si>
    <t xml:space="preserve">+5% ;  předběžný typ, cena : </t>
  </si>
  <si>
    <t>Odkaz na mn. položky pořadí 513 : 186,81400*3,5</t>
  </si>
  <si>
    <t>998771102R00</t>
  </si>
  <si>
    <t>Přesun hmot pro podlahy z dlaždic v objektech výšky do 12 m</t>
  </si>
  <si>
    <t>775101101R00</t>
  </si>
  <si>
    <t>Příprava podkladu vysávání vlysových, parketových a lamelových podlah průmyslovým vysavačem</t>
  </si>
  <si>
    <t>775413021R00</t>
  </si>
  <si>
    <t>Podlahové soklíky nebo lišty montáž lišt připevněné vruty, výšky do 60 mm</t>
  </si>
  <si>
    <t>bez základního nátěru</t>
  </si>
  <si>
    <t>m.č. 2.01 : 1,86+3,01+2,76+1,1+0,35+0,2</t>
  </si>
  <si>
    <t>m.č. 2.03A : (9,93+3,55)*2+0,355*2*4+0,51*2+0,5*2+0,53*2</t>
  </si>
  <si>
    <t>775511000R00</t>
  </si>
  <si>
    <t xml:space="preserve">Podlahy vlysové lepené montáž (položení) podlah z vlysů do tmele (lepidla),  </t>
  </si>
  <si>
    <t>do tmele (lepidla), rybinovitě nebo palubovitě včetně olištování stěn dřevěnou lištou</t>
  </si>
  <si>
    <t>včetně penetrace a podlahových lišt.</t>
  </si>
  <si>
    <t>m.č. 2.01 : 6,8</t>
  </si>
  <si>
    <t>775599145R00</t>
  </si>
  <si>
    <t>Ostatní práce lak dřevěných podlah 1x základní + 3x lak, přebroušení</t>
  </si>
  <si>
    <t>611938108R</t>
  </si>
  <si>
    <t>dílec podlahový 1-lamela, V-drážka; š = 190,0 mm; l = 1 820,0 mm; tl. 14,0 mm; dub; typ agate; třída estremo; spoj zámkový; nášlap dřevo; tl. 3,00 mm; povrch. úprava olej; pokládka plovoucí způsob; 3,9</t>
  </si>
  <si>
    <t>RTS 18/ I</t>
  </si>
  <si>
    <t>61418051R</t>
  </si>
  <si>
    <t>lišta parketová, profilovaná, 2vlnka; materiál dub; š = 29,0 mm; h = 29,0 mm</t>
  </si>
  <si>
    <t xml:space="preserve">cca 35/x15 mm ; +5% : </t>
  </si>
  <si>
    <t>Odkaz na mn. položky pořadí 522 : 42,16000*1,05</t>
  </si>
  <si>
    <t>998775102R00</t>
  </si>
  <si>
    <t>Přesun hmot pro podlahy vlysové a parketové v objektech výšky do 12 m</t>
  </si>
  <si>
    <t>776520010RAC</t>
  </si>
  <si>
    <t>Podlahy povlakové podlahovina heterogenní, akustická, oblast použití 34-42, tl. 3,3 mm, z pásů, včetně soklíku, bez vyrovnání podkladu, Sokl plastový</t>
  </si>
  <si>
    <t>lepení a dodávka podlahoviny z PVC, bez podkladu. Svaření podlahoviny. Dodávka a lepení podlahových soklíků z měkčeného PVC. Pastování a vyleštění podlah.</t>
  </si>
  <si>
    <t>bez vyrovnání podkladu</t>
  </si>
  <si>
    <t>m.č. 2.03B : 3,8</t>
  </si>
  <si>
    <t>m.č. 2.03C : 3,4</t>
  </si>
  <si>
    <t>m.č. 2.05 : 13,0</t>
  </si>
  <si>
    <t>m.č. 3.08 : 52,1</t>
  </si>
  <si>
    <t>m.č. 3.09 : 26,2</t>
  </si>
  <si>
    <t>m.č. 3.10 : 54,3</t>
  </si>
  <si>
    <t>m.č. 3.11 : 27,2</t>
  </si>
  <si>
    <t>777531023R00</t>
  </si>
  <si>
    <t xml:space="preserve"> Podlahy ze stěrky akrylátové s disperzí samonivelační hmota, tloušťky 3 mm, Penetrace</t>
  </si>
  <si>
    <t>800-773</t>
  </si>
  <si>
    <t>včetně penetrace podkladu</t>
  </si>
  <si>
    <t xml:space="preserve">P2-03N-D : </t>
  </si>
  <si>
    <t>777531024R00</t>
  </si>
  <si>
    <t xml:space="preserve"> Podlahy ze stěrky akrylátové s disperzí samonivelační hmota, tloušťky 4 mm, Penetrace</t>
  </si>
  <si>
    <t xml:space="preserve">P2-01N-L : </t>
  </si>
  <si>
    <t xml:space="preserve">P3-01bN-L : </t>
  </si>
  <si>
    <t>m.č. 3.08 : 52,1-1,44*3,86</t>
  </si>
  <si>
    <t>777531025R00</t>
  </si>
  <si>
    <t xml:space="preserve"> Podlahy ze stěrky akrylátové s disperzí samonivelační hmota, tloušťky 5 mm, Penetrace</t>
  </si>
  <si>
    <t>m.č. 3.08 - navýšení-odhad : 1,44*3,86</t>
  </si>
  <si>
    <t>998777101R00</t>
  </si>
  <si>
    <t>Přesun hmot pro podlahy syntetické v objektech výšky do 6 m</t>
  </si>
  <si>
    <t>781101210R00</t>
  </si>
  <si>
    <t>Příprava podkladu pod obklady penetrace podkladu pod obklady, Penetrace epoxidová (EP); funkce: zpevnění povrchu, úprava savosti, adhezní můstek; ředidlo: voda (disperzní)</t>
  </si>
  <si>
    <t>včetně dodávky materiálu.</t>
  </si>
  <si>
    <t>Odkaz na mn. položky pořadí 536 : 148,30140</t>
  </si>
  <si>
    <t>781310111R00</t>
  </si>
  <si>
    <t>Obkládání ostění do tmele šířky do 150 mm</t>
  </si>
  <si>
    <t>i nadpraží z obkladaček pórovinových, keramických, hutných i polohutných, do tmele,</t>
  </si>
  <si>
    <t>m.č. 1.14b : 0,95</t>
  </si>
  <si>
    <t>m.č. 2.02 : 1,22</t>
  </si>
  <si>
    <t>m.č. 2.08a : 1,985</t>
  </si>
  <si>
    <t>m.č. 2.08b : 1,545+1,1</t>
  </si>
  <si>
    <t>m.č. 2.09 : 0,89</t>
  </si>
  <si>
    <t>m.č. 3.03 : 2,95+2,51</t>
  </si>
  <si>
    <t>781310121R00</t>
  </si>
  <si>
    <t>Obkládání ostění do tmele šířky přes 150 do 300 mm</t>
  </si>
  <si>
    <t>m.č. 1.08 : 1,08+1,1</t>
  </si>
  <si>
    <t>m.č. 1.13 : 0,5</t>
  </si>
  <si>
    <t>m.č. 1.14b : 0,5</t>
  </si>
  <si>
    <t>m.č. 2.02 : (0,4+0,5+0,4)*3+(0,4+1,15+0,4)*2</t>
  </si>
  <si>
    <t>781475116RT2</t>
  </si>
  <si>
    <t>Montáž obkladů vnitřních z dlaždic keramických 300 x 300 mm,  , kladených do flexibilního tmele</t>
  </si>
  <si>
    <t>m.č. 1.04 : 1,5*1,5</t>
  </si>
  <si>
    <t>m.č. 1.05 : 1,5*1,1</t>
  </si>
  <si>
    <t>m.č. 1.08 : 0,8*7,68-0,7*1,1-0,7*0,8+0,38*(0,7+1,08+0,7)+0,38*(0,7+1,1+0,7)</t>
  </si>
  <si>
    <t>m.č. 1.09, 1.10 : 0,7*(4,3+1,1+7,68)-0,6*1,1-0,6*1,08</t>
  </si>
  <si>
    <t>m.č. 1.12 : 2,0*1,465</t>
  </si>
  <si>
    <t>m.č. 1.13 : 2,0*(0,25+0,6+1,25+1,62)-0,5*0,5+0,3*(0,5+0,5+0,5)</t>
  </si>
  <si>
    <t>m.č. 1.14b : 2,0*(0,95+1,465)*2-2,0*0,7-0,5*0,5+0,25*(0,5+0,5+0,5)</t>
  </si>
  <si>
    <t>m.č. 2.02 : 2,0*(4,0+0,92+0,18+1,8+1,76+2,83+1,665+1,44+1,665+0,2+1,665+1,22)-2,0*0,7-0,4*0,5*3-0,4*1,15*2+0,2*(0,4+0,5+0,4)*3+0,2*(0,4+1,15+0,4)*2</t>
  </si>
  <si>
    <t>m.č. 2.06 : 0,7*2,45</t>
  </si>
  <si>
    <t>m.č. 2.07 : 0,7*2,11</t>
  </si>
  <si>
    <t>m.č. 2.08a : 2,0*(1,985+1,285)*2-2,0*0,7*2</t>
  </si>
  <si>
    <t>m.č. 2.08b : 2,0*(1,545+1,285)*2-2,0*0,7</t>
  </si>
  <si>
    <t>m.č. 2.09 : 1,2*(0,2+0,89)</t>
  </si>
  <si>
    <t>m.č. 3.03 : 2,0*(1,465+2,95+3,8+0,92+1,2+0,2+1,535+0,85)</t>
  </si>
  <si>
    <t>m.č. 3.05 : 1,5*(1,05+1,74)*2-1,5*0,7*2</t>
  </si>
  <si>
    <t>m.č. 3.06 : 1,5*(1,895+1,535)*2-1,5*0,7</t>
  </si>
  <si>
    <t>m.č. 3.07b : 1,5*1,97</t>
  </si>
  <si>
    <t>m.č. 3.09 : 1,5*(0,5+0,9)</t>
  </si>
  <si>
    <t>m.č. 3.10 : 0,7*3,51</t>
  </si>
  <si>
    <t>781497111RS3</t>
  </si>
  <si>
    <t xml:space="preserve">Lišty k obkladům profil ukončovací leštěný hliník, uložení do tmele, výška profilu 10 mm,  </t>
  </si>
  <si>
    <t>m.č. 1.04 : 3,0</t>
  </si>
  <si>
    <t>m.č. 1.05 : 2,6</t>
  </si>
  <si>
    <t>m.č. 1.08 : 7,68+5,5</t>
  </si>
  <si>
    <t>m.č. 1.09, 1.10 : 7,68+5,5+0,7*2+4,3*2</t>
  </si>
  <si>
    <t>m.č. 1.14b : (0,95+1,465)*2-0,7</t>
  </si>
  <si>
    <t>m.č. 2.02 : 4,0+0,92+0,18+1,8+1,76+2,83+1,665+1,44+1,665+0,2+1,665+1,22-0,5*3-1,15*2</t>
  </si>
  <si>
    <t>m.č. 2.06 : 2,45*2</t>
  </si>
  <si>
    <t>m.č. 2.07 : 2,11*2</t>
  </si>
  <si>
    <t>m.č. 2.08a : (1,985+1,285)*2-0,7*2+2,0</t>
  </si>
  <si>
    <t>m.č. 2.09 : 1,2*2+0,89</t>
  </si>
  <si>
    <t>m.č. 3.05 : 1,5*2+(1,05+1,74)*2-0,7*2</t>
  </si>
  <si>
    <t>m.č. 3.06 : 1,5+(1,895+1,535)*2-0,7</t>
  </si>
  <si>
    <t>m.č. 3.07b : 1,5*2+1,97</t>
  </si>
  <si>
    <t>m.č. 3.09 : 1,5+1,5+1,4</t>
  </si>
  <si>
    <t>m.č. 3.10 : 0,7*2+3,51*2</t>
  </si>
  <si>
    <t>781497121RS3</t>
  </si>
  <si>
    <t xml:space="preserve">Lišty k obkladům profil rohový eloxovaný hliník, uložení do tmele,  , výška profilu 10 mm,  </t>
  </si>
  <si>
    <t>m.č. 1.05 : 1,5</t>
  </si>
  <si>
    <t>m.č. 1.08 : 0,8*2+2,48*2+2,5*2</t>
  </si>
  <si>
    <t>m.č. 1.09, 1.10 : 0,7*2</t>
  </si>
  <si>
    <t>m.č. 1.12 : 2,0*2</t>
  </si>
  <si>
    <t>m.č. 1.13 : 2,0*5+1,5</t>
  </si>
  <si>
    <t>m.č. 1.14b : 2,0*4+0,5*3+1,2*2+0,95</t>
  </si>
  <si>
    <t>m.č. 2.02 : 2,0*12+1,3*3+1,915*2+1,22</t>
  </si>
  <si>
    <t>m.č. 2.06 : 0,7*2</t>
  </si>
  <si>
    <t>m.č. 2.07 : 0,7*2</t>
  </si>
  <si>
    <t>m.č. 2.08a : 2,0*3+1,985</t>
  </si>
  <si>
    <t>m.č. 2.08b : 2,0*3+1,1+1,35</t>
  </si>
  <si>
    <t>m.č. 2.09 : 1,2+0,2+0,98</t>
  </si>
  <si>
    <t>m.č. 3.03 : 2,0*7+2,95*2+0,8*4</t>
  </si>
  <si>
    <t>m.č. 3.05 : 1,5*4</t>
  </si>
  <si>
    <t>m.č. 3.06 : 1,5*4</t>
  </si>
  <si>
    <t>m.č. 3.09 : 1,5</t>
  </si>
  <si>
    <t>597813706R</t>
  </si>
  <si>
    <t>Obklad keramický typ: běžný; s glazurou (GL); tl. = 7,0 mm; a = 250 mm; b = 330 mm; povrch: hladký, matný; barva: šedá</t>
  </si>
  <si>
    <t xml:space="preserve">předběžný typ, cena; +15% : </t>
  </si>
  <si>
    <t>Odkaz na mn. položky pořadí 536 : 148,30140*1,15</t>
  </si>
  <si>
    <t>998781102R00</t>
  </si>
  <si>
    <t>Přesun hmot pro obklady keramické v objektech výšky do 12 m</t>
  </si>
  <si>
    <t>783626311R00</t>
  </si>
  <si>
    <t>Nátěry truhlářských výrobků syntetické lazurovací, 3x lakování</t>
  </si>
  <si>
    <t>800-783</t>
  </si>
  <si>
    <t>Montáž a dodávka lešení. Trojnásobný nátěr výrobku, dodávka nátěrové hmoty. Demontáž lešení.</t>
  </si>
  <si>
    <t>101/OS : (2,1+1,23+2,1)*(0,18+0,23)*2</t>
  </si>
  <si>
    <t>783683111R00</t>
  </si>
  <si>
    <t>Nátěry dřevěných podlah a parket voskovým olejem, bezbarvým, lazura 1x</t>
  </si>
  <si>
    <t>783897122R00</t>
  </si>
  <si>
    <t>Nátěr betonových povrchů vodoodpudivý vodní přípravek (voda, SiO2), pro exteriér a interiér, jednonásobný</t>
  </si>
  <si>
    <t xml:space="preserve">pohledový beton : </t>
  </si>
  <si>
    <t>monolitická zeď-venk. schodiště : (0,2+3,24)*2*2,07</t>
  </si>
  <si>
    <t>783220010RAA</t>
  </si>
  <si>
    <t>Nátěry kovových doplňkových konstrukcí syntetické základní</t>
  </si>
  <si>
    <t>UPE180 - 0,639 m2/m : 20,0*0,639</t>
  </si>
  <si>
    <t>HEA100 - 0,561 m2/m : 0,6*2*0,561</t>
  </si>
  <si>
    <t>HEA120 - 0,677 m2/m : (1,86*4+2,5*2+1,25*2+1,675*2+1,25*2+2,65*4+2,75*4+2,25*4+2,75*4+2,9*4+2,36*2+1,7*2+1,05+1,05)*0,677</t>
  </si>
  <si>
    <t>HEB140 - 0,805 m2/m : (3,95*2+3,85*2+2,35+3,48)*0,805</t>
  </si>
  <si>
    <t>HEA140 - 0,794 m2/m : (5,75+3,95+4,05+6,1)*0,794</t>
  </si>
  <si>
    <t>HEA160 - 0,906 m2/m : (10,12*2+7,99*2)*0,906</t>
  </si>
  <si>
    <t>783220010RAC</t>
  </si>
  <si>
    <t>Nátěry kovových doplňkových konstrukcí syntetické dvojnásobý krycí s emailováním</t>
  </si>
  <si>
    <t>ocel.zárubně : 0,25*(2,05+0,85+2,05)*1+0,225*(2,05+0,95+2,05)*5+0,225*(2,05+0,75+2,05)*9+0,225*(2,08+0,85+2,05)*2+0,225*(2,15+0,95+2,15)*1+0,25*(2,05+0,75+2,05)*4+0,25*(2,25+0,95+2,25)*4</t>
  </si>
  <si>
    <t>784111701R00</t>
  </si>
  <si>
    <t>Příprava povrchu Penetrace (napouštění) podkladu disperzní, jednonásobná</t>
  </si>
  <si>
    <t>784115712R00</t>
  </si>
  <si>
    <t>Malby z malířských směsí omyvatelných, pro sádrokarton,  , bílé, dvojnásobné</t>
  </si>
  <si>
    <t xml:space="preserve">SDK stropy : </t>
  </si>
  <si>
    <t>Odkaz na mn. položky pořadí 73 : 79,90000</t>
  </si>
  <si>
    <t>Odkaz na mn. položky pořadí 74 : 20,50000</t>
  </si>
  <si>
    <t>Odkaz na mn. položky pořadí 75 : 112,70000</t>
  </si>
  <si>
    <t>Odkaz na mn. položky pořadí 76 : 11,77000</t>
  </si>
  <si>
    <t>Odkaz na mn. položky pořadí 77 : 88,32000</t>
  </si>
  <si>
    <t>Odkaz na mn. položky pořadí 83 : 74,43000</t>
  </si>
  <si>
    <t>Odkaz na mn. položky pořadí 84 : 165,45000</t>
  </si>
  <si>
    <t>2.NP : 0,7*(4,45+1,75+1,8+0,18+1,3+0,92+3,9+1,22+1,665+0,2+1,665+1,44)-0,25*0,5*3-0,25*1,15*2+0,25*(0,25+0,5+0,25)*3+0,25*(0,25+1,15+0,25)*2</t>
  </si>
  <si>
    <t>3,21*(6,95+3,01+6,1+0,15+0,75+2,85+3,8+0,35+3,8+0,35)-0,75*0,67-2,0*0,7-1,24*1,77+0,2*(1,77+1,24+1,77)+0,51*(2,0+1,5+2,0)+0,25*(0,75+0,67+0,75)+0,25*(2,0+0,7+2,0)</t>
  </si>
  <si>
    <t>3,605*(3,87+0,28+0,25+3,655+5,615+7,72+9,2)-1,77*1,2*3-2,525*2,2-2,525*2,3-2,25*0,9+0,3*(2,525+2,3+2,525)+0,3*(2,525+2,2+2,525)+0,3*(1,77+1,3+1,77)*3-0,7*3,605</t>
  </si>
  <si>
    <t>0,85*(1,545+1,285)*2+0,85*(1,985+1,285)*2+1,65*0,89</t>
  </si>
  <si>
    <t>2,85*(1,43+1,93+1,43+1,035)-2,0*0,7</t>
  </si>
  <si>
    <t>2,85*(2,11+1,94)*2-0,7*2,11-2,0*0,7*2-2,44*1,065+0,53*(2,44+1,065+2,44)</t>
  </si>
  <si>
    <t>3,21*(9,93+3,515)*2-1,85*1,04-1,85*1,05-2,0*1,5-2,44*1,065-2,44*1,63-2,44*1,86+0,355*(2,44+1,63+2,44)+0,4*(2,44+1,86+2,44)+0,5*(2,0+1,28+2,0)+0,5*(1,85+1,12+1,85)*2</t>
  </si>
  <si>
    <t>3,21*(2,225+1,425)*2-2,225*0,9*2-2,44*1,63+0,2*(2,25+0,9+2,25)+3,21*(1,4+1,2+1,85+0,3+1,3)-2,25*0,9-2,0*1,2-2,44*1,86+0,8*(2,0+1,1+2,0)</t>
  </si>
  <si>
    <t>3,21*(3,815+1,2+0,99+2,25+2,275+0,15*2+1,455+2,25+0,65+0,63+3,815+9,93)-2,25*0,9*2-1,77*1,2-2,525*2,45-2,525*2,3-2,525*1,8+0,4*(1,77+1,2+1,77)+0,3*(2,525+2,45+2,525)+0,3*(2,525+2,3+2,525)+0,3*(2,525+1,8+2,525)-0,7*2,275</t>
  </si>
  <si>
    <t>3.NP : 0,5*(3,135+2,95)*2-0,5*0,9+3,25*(4,25+1,95+0,336+0,92+4,6+1,32+2,4+0,3+2,4+1,27)-2,0*0,7-2,0*0,9-2,0*1,11+0,42*(2,0+1,11+2,0)</t>
  </si>
  <si>
    <t>0,3*(1,85+0,1+2,4+1,74+1,535+0,2+1,2+0,92+3,8+1,1+0,24+0,44+0,24+1,4)</t>
  </si>
  <si>
    <t>0,98*(1,05+1,74)*2-0,5*0,7*2+0,98*(1,895+1,535)*2-0,5*0,7+2,48*(1,97+1,345)*2-2,0*0,7-1,97*1,5</t>
  </si>
  <si>
    <t>2,78*(1,655+1,995)*2-2,0*0,7*2-1,48*1,19+0,15*(1,48+1,19+1,48)</t>
  </si>
  <si>
    <t>2,78*(6,005+4,38)*2-2,25*1,805-1,48*1,18+0,15*(1,48+1,18+1,48)-2,0*1,6</t>
  </si>
  <si>
    <t>3,02*(9,295+5,85)*2-2,25*0,9-1,685*9,295-2,25*1,95</t>
  </si>
  <si>
    <t>2,73*(1,44+3,86+2,12+12,81+9,69+0,2*2+4,835+1,515+0,62+13,35)+1,5*4,595-2,0*0,9-2,25*0,9-2,25*1,95-2,25*1,805-2,0*0,7*2-2,0*1,1-1,6*2,0-4,38*1,9</t>
  </si>
  <si>
    <t>784450020SAN</t>
  </si>
  <si>
    <t>Malba na sanační omítky, penetrace 1x, bílá 2x</t>
  </si>
  <si>
    <t>786622211RT2</t>
  </si>
  <si>
    <t>Zastiňující zařízení lamelové žaluzie vnitřní vč. dodávky, pro okna plastová</t>
  </si>
  <si>
    <t>800-786</t>
  </si>
  <si>
    <t xml:space="preserve">RAL 9006, rozměr 56x58 mm : </t>
  </si>
  <si>
    <t>201/OS : 2,4*2,12</t>
  </si>
  <si>
    <t>202/OS : 2,4*2,22</t>
  </si>
  <si>
    <t>203/OS : 2,4*1,72</t>
  </si>
  <si>
    <t>204/OS : 2,4*2,22</t>
  </si>
  <si>
    <t>205/OS : 2,4*2,37</t>
  </si>
  <si>
    <t>786623121M</t>
  </si>
  <si>
    <t>Žaluzie lamelové venkovní pro okna, motoricky ovládané, D+M</t>
  </si>
  <si>
    <t xml:space="preserve">- viz specifikace PD : </t>
  </si>
  <si>
    <t>301/OS : 1,65*1,8</t>
  </si>
  <si>
    <t>302/OS : 1,65*1,92</t>
  </si>
  <si>
    <t>303/OS : 1,65*1,92</t>
  </si>
  <si>
    <t>304/OS : 1,65*1,845</t>
  </si>
  <si>
    <t>305/OS : 1,65*1,75</t>
  </si>
  <si>
    <t>786632170BO</t>
  </si>
  <si>
    <t>Vnitřní black-outová roleta, s postranními zatemňovacími lištami, bílá, manuál.ovládání, š.1220 x v.1750 mm, dodávkas+montáž</t>
  </si>
  <si>
    <t>208/OS : 1</t>
  </si>
  <si>
    <t>611407591102</t>
  </si>
  <si>
    <t>Síť proti hmyzu na okno 1040 x 1620 mm, dodávka+montáž</t>
  </si>
  <si>
    <t>102/OS : 1</t>
  </si>
  <si>
    <t>998786102R00</t>
  </si>
  <si>
    <t>Přesun hmot pro čalounické úpravy v objektech výšky do 12 m</t>
  </si>
  <si>
    <t>725291131R00</t>
  </si>
  <si>
    <t>Invalidní program madlo dvojité pevné, rozměr 500 mm, bílé</t>
  </si>
  <si>
    <t>209/OS : 1+1</t>
  </si>
  <si>
    <t>725291136R00</t>
  </si>
  <si>
    <t>Invalidní program madlo dvojité sklopné, rozměr 830 mm, bílé</t>
  </si>
  <si>
    <t>210/OS : 1+1</t>
  </si>
  <si>
    <t>799-01</t>
  </si>
  <si>
    <t>Vybavení šatny žáků - plechová šatní skříň 900 x 1850 x450 mm, šedá/modrá, antracit/červená, 6 boxů, vč. sestavení, ukotvení</t>
  </si>
  <si>
    <t>799-02</t>
  </si>
  <si>
    <t>Vybavení šatny žáků - nábytková lavice s botníkem, police na boty ve dvou řadách nad sebou, 1060 x 340 x500 mm</t>
  </si>
  <si>
    <t>799-03</t>
  </si>
  <si>
    <t>Vybavení šatny žáků - nábytková lavice pouze na sezení, čalouněná, 350-400 x 1000-1100 mm</t>
  </si>
  <si>
    <t>979094211R00</t>
  </si>
  <si>
    <t>Nakládání nebo překládání vybourané suti</t>
  </si>
  <si>
    <t>Přesun suti</t>
  </si>
  <si>
    <t>POL8_</t>
  </si>
  <si>
    <t>979011211R00</t>
  </si>
  <si>
    <t>Svislá doprava suti a vybouraných hmot nošením za prvé podlaží nad základním podlažím</t>
  </si>
  <si>
    <t>979011219R00</t>
  </si>
  <si>
    <t>Svislá doprava suti a vybouraných hmot nošením příplatek zakaždé další podlaží nad prvním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</si>
  <si>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</si>
  <si>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</si>
  <si>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</si>
  <si>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</si>
  <si>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</si>
  <si>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</si>
  <si>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</si>
  <si>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</si>
  <si>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</si>
  <si>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skládku za uložení, směs betonu, cihel a dřeva,  , skupina 17 09 04 z Katalogu odpadů</t>
  </si>
  <si>
    <t>979093111R00</t>
  </si>
  <si>
    <t>Uložení suti na skládku bez zhutnění</t>
  </si>
  <si>
    <t>800-6</t>
  </si>
  <si>
    <t>s hrubým urovnáním,</t>
  </si>
  <si>
    <t>JKSO:</t>
  </si>
  <si>
    <t>801.32</t>
  </si>
  <si>
    <t>budovy učeben všeobecně vzdělávacích škol</t>
  </si>
  <si>
    <t>JKSO</t>
  </si>
  <si>
    <t>2930 m3</t>
  </si>
  <si>
    <t>svislá nosná konstrukce zděná z cihel,tvárnic, bloků</t>
  </si>
  <si>
    <t>JKSOChar</t>
  </si>
  <si>
    <t>rekonstrukce a modernizace objektu s opravou</t>
  </si>
  <si>
    <t>JKSOAkce</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</si>
  <si>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</si>
  <si>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909      T00</t>
  </si>
  <si>
    <t>Hzs - nezměřitelné stavebné práce a přípomoci</t>
  </si>
  <si>
    <t>Sekání drážek, prostupů : 24,0</t>
  </si>
  <si>
    <t>721171803R00</t>
  </si>
  <si>
    <t>Demontáž potrubí z novodurových trub do D 75 mm</t>
  </si>
  <si>
    <t>odpadního nebo připojovacího,</t>
  </si>
  <si>
    <t>721171808R00</t>
  </si>
  <si>
    <t>Demontáž potrubí z novodurových trub přes D 75 mm do D 114 mm</t>
  </si>
  <si>
    <t>721290821R00</t>
  </si>
  <si>
    <t>Vnitrostaveništní přemístění vybouraných hmot svislý , v objektech výšky do 6m</t>
  </si>
  <si>
    <t>vodorovně do 100 m</t>
  </si>
  <si>
    <t>721290822R00</t>
  </si>
  <si>
    <t>Vnitrostaveništní přemístění vybouraných hmot svislý , v objektech výšky přes 6 do 12 m</t>
  </si>
  <si>
    <t>722130801R00</t>
  </si>
  <si>
    <t>Demontáž potrubí z ocelových trubek závitových do DN 25</t>
  </si>
  <si>
    <t>722130802R00</t>
  </si>
  <si>
    <t>Demontáž potrubí z ocelových trubek závitových přes DN 25 do DN 40</t>
  </si>
  <si>
    <t>722181812R00</t>
  </si>
  <si>
    <t>Demontáž plstěných pásů z trub do D 50</t>
  </si>
  <si>
    <t>722290821R00</t>
  </si>
  <si>
    <t>Vnitrostaveništní přemístění vybouraných hmot svislé, v objektech výšky do 6m</t>
  </si>
  <si>
    <t>vodorovně do 100 m,</t>
  </si>
  <si>
    <t>722290822R00</t>
  </si>
  <si>
    <t>Vnitrostaveništní přemístění vybouraných hmot svislé, v objektech výšky přes 6 do 12 m</t>
  </si>
  <si>
    <t>723150802R00</t>
  </si>
  <si>
    <t>Demontáž potrubí svařovaného z trubek hladkých přes D 32 mm do D 44,5 mm</t>
  </si>
  <si>
    <t>723150803R00</t>
  </si>
  <si>
    <t>Demontáž potrubí svařovaného z trubek hladkých přes D 44,5 mm do D 76 mm</t>
  </si>
  <si>
    <t>723290821R00</t>
  </si>
  <si>
    <t>725110814R00</t>
  </si>
  <si>
    <t>Demontáž klozetů kombinovaných</t>
  </si>
  <si>
    <t>725122813R00</t>
  </si>
  <si>
    <t>Demontáž pisoárů s nádrží + 1 záchodkem</t>
  </si>
  <si>
    <t>725210821R00</t>
  </si>
  <si>
    <t>Demontáž umyvadel umyvadel bez výtokových armatur</t>
  </si>
  <si>
    <t>725210984R00</t>
  </si>
  <si>
    <t>Opravy umyvadel odmontování rohového ventilu G 1/2</t>
  </si>
  <si>
    <t>725220841R00</t>
  </si>
  <si>
    <t>Demontáž van ocelových</t>
  </si>
  <si>
    <t>725330820R00</t>
  </si>
  <si>
    <t>Demontáž výlevek diturvitových</t>
  </si>
  <si>
    <t>bez výtokových armatur a bez nádrže a splachovacího potrubí,</t>
  </si>
  <si>
    <t>725590812R00</t>
  </si>
  <si>
    <t>Vnitrostaveništní  přemístění vybouraných hmot svislé, v objektech výšky přes 6 do 12 m</t>
  </si>
  <si>
    <t>725820801R00</t>
  </si>
  <si>
    <t>Demontáž baterií nástěnných do G 3/4"</t>
  </si>
  <si>
    <t>732212815R00</t>
  </si>
  <si>
    <t>Demontáž ohříváků zásobníkových stojatých  o obsahu do 1 600 l</t>
  </si>
  <si>
    <t>800-731</t>
  </si>
  <si>
    <t>732214813R00</t>
  </si>
  <si>
    <t>Demontáž ohříváků zásobníkových - vypouštění vody z ohříváků  o obsahu do 630 l</t>
  </si>
  <si>
    <t>892855114R00</t>
  </si>
  <si>
    <t>Kamerové prohlídky potrubí do 200 m</t>
  </si>
  <si>
    <t>827-1</t>
  </si>
  <si>
    <t>721140916R00</t>
  </si>
  <si>
    <t>Opravy odpadního potrubí litinového propojení dosavadního potrubí , DN 125</t>
  </si>
  <si>
    <t>721176102R00</t>
  </si>
  <si>
    <t>Potrubí HT připojovací vnější průměr D 40 mm, tloušťka stěny 1,8 mm, DN 40</t>
  </si>
  <si>
    <t>včetně tvarovek, objímek. Bez zednických výpomocí.</t>
  </si>
  <si>
    <t>Potrubí včetně tvarovek. Bez zednických výpomocí.</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</si>
  <si>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</si>
  <si>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</si>
  <si>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</si>
  <si>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</si>
  <si>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</si>
  <si>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</si>
  <si>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</si>
  <si>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</si>
  <si>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</si>
  <si>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</si>
  <si>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</si>
  <si>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</si>
  <si>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721176136R00</t>
  </si>
  <si>
    <t>Potrubí svodné (ležaté) zavěšené vnější průměr D 125 mm, tloušťka stěny 3,1 mm, DN 125</t>
  </si>
  <si>
    <t>721194104R00</t>
  </si>
  <si>
    <t>Zřízení přípojek na potrubí D 40 mm, materiál ve specifikaci</t>
  </si>
  <si>
    <t>vyvedení a upevnění odpadních výpustek,</t>
  </si>
  <si>
    <t>721194105R00</t>
  </si>
  <si>
    <t>Zřízení přípojek na potrubí D 50 mm, materiál ve specifikaci</t>
  </si>
  <si>
    <t>721194107R00</t>
  </si>
  <si>
    <t>Zřízení přípojek na potrubí D 75 mm, materiál ve specifikaci</t>
  </si>
  <si>
    <t>721194109R00</t>
  </si>
  <si>
    <t>Zřízení přípojek na potrubí D 110  mm, materiál ve specifikaci</t>
  </si>
  <si>
    <t>721273200RT3</t>
  </si>
  <si>
    <t>Ventilační hlavice D 110 mm, souprava z PP</t>
  </si>
  <si>
    <t>721290111R00</t>
  </si>
  <si>
    <t>Zkouška těsnosti kanalizace v objektech vodou, DN 125</t>
  </si>
  <si>
    <t>14+42+8+26+29+28+10</t>
  </si>
  <si>
    <t>725334301R00</t>
  </si>
  <si>
    <t>Nálevka se sifonem PP DN 32</t>
  </si>
  <si>
    <t>rozměry: 78x55 mm, výška 100 mm</t>
  </si>
  <si>
    <t>725850145R00</t>
  </si>
  <si>
    <t>Ventily odpadní pro klimatizační vzduchotechnické jednotky, odvody kondenzátu z komínů, materiál PP, odpad vodorovný; vodní zápach. uzávěrka, D 40 mm, včetnně dodávky materiálu</t>
  </si>
  <si>
    <t>721100011RA0</t>
  </si>
  <si>
    <t>Potrubí svodné pod podlahou vnitřní, PVC, D 110 mm, zemní práce, rýha 300x400 mm, Kamenivo nestanovené těžené; frakce 4,0 až 8,0 mm</t>
  </si>
  <si>
    <t>721100012RA0</t>
  </si>
  <si>
    <t>Potrubí svodné pod podlahou vnitřní, PVC, D 125 mm, zemní práce, rýha 300x400 mm, Kamenivo nestanovené těžené; frakce 4,0 až 8,0 mm</t>
  </si>
  <si>
    <t>28615422.AR</t>
  </si>
  <si>
    <t>Zátka plastová pro vnitřní kanalizaci spoj: hrdlový; potrubí: jednovrstvé; materiál: PP; DN/OD = 75</t>
  </si>
  <si>
    <t>28615423.AR</t>
  </si>
  <si>
    <t>Zátka plastová pro vnitřní kanalizaci spoj: hrdlový; potrubí: jednovrstvé; materiál: PP; DN/OD = 110</t>
  </si>
  <si>
    <t>28615442.AR</t>
  </si>
  <si>
    <t>Kus čisticí plastový pro vnitřní kanalizaci typ: přímý; spoj: hrdlový; potrubí: jednovrstvé; materiál: PP; povrch: hladký; DN/OD = 75</t>
  </si>
  <si>
    <t>28615443.AR</t>
  </si>
  <si>
    <t>Kus čisticí plastový pro vnitřní kanalizaci typ: přímý; spoj: hrdlový; potrubí: jednovrstvé; materiál: PP; povrch: hladký; DN/OD = 110</t>
  </si>
  <si>
    <t>998721102R00</t>
  </si>
  <si>
    <t>Přesun hmot pro vnitřní kanalizaci v objektech výšky do 12 m</t>
  </si>
  <si>
    <t>722130235R00</t>
  </si>
  <si>
    <t>Potrubí z ocelových trubek závitových pozinkovaných DN 40, svařovaných 11 343,  , včetně dodávky materiálu</t>
  </si>
  <si>
    <t>Potrubí včetně tvarovek a zednických výpomocí.</t>
  </si>
  <si>
    <t>PV : 12</t>
  </si>
  <si>
    <t>722130236R00</t>
  </si>
  <si>
    <t>Potrubí z ocelových trubek závitových pozinkovaných DN 50, svařovaných 11 343,  , včetně dodávky materiálu</t>
  </si>
  <si>
    <t>PV : 20</t>
  </si>
  <si>
    <t>722172917R00</t>
  </si>
  <si>
    <t>Opravy vodovodního potrubí z plastových trubek propojení plastového potrubí polyfuzí, D 63 mm</t>
  </si>
  <si>
    <t>722178711R00</t>
  </si>
  <si>
    <t>Potrubí vícevrstvé z polypropylenu, polypropylenu s čedičovými vlákny a polypropylenu PP-RCT/ PP-RCT+BF/ PP-RCT, D 20 mm, s 2,8 mm, S 3,2, polyfúzně svařované</t>
  </si>
  <si>
    <t>včetně tvarovek, bez zednických výpomocí</t>
  </si>
  <si>
    <t>Včetně pomocného lešení o výšce podlahy do 1900 mm a pro zatížení do 1,5 kPa.</t>
  </si>
  <si>
    <t>SV : 36</t>
  </si>
  <si>
    <t>TV : 48</t>
  </si>
  <si>
    <t>722178712R00</t>
  </si>
  <si>
    <t>Potrubí vícevrstvé z polypropylenu, polypropylenu s čedičovými vlákny a polypropylenu PP-RCT/ PP-RCT+BF/ PP-RCT, D 25 mm, s 3,5 mm, S 3,2, polyfúzně svařované</t>
  </si>
  <si>
    <t>SV : 38</t>
  </si>
  <si>
    <t>TV : 31</t>
  </si>
  <si>
    <t>722178713R00</t>
  </si>
  <si>
    <t>Potrubí vícevrstvé z polypropylenu, polypropylenu s čedičovými vlákny a polypropylenu PP-RCT/ PP-RCT+BF/ PP-RCT, D 32 mm, s 4,4 mm, S 3,2, polyfúzně svařované</t>
  </si>
  <si>
    <t>SV : 34</t>
  </si>
  <si>
    <t>722178714R00</t>
  </si>
  <si>
    <t>Potrubí vícevrstvé z polypropylenu, polypropylenu s čedičovými vlákny a polypropylenu PP-RCT/ PP-RCT+BF/ PP-RCT, D 40 mm, s 5,5 mm, S 3,2, polyfúzně svařované</t>
  </si>
  <si>
    <t>SV : 9</t>
  </si>
  <si>
    <t>722178716R00</t>
  </si>
  <si>
    <t>Potrubí vícevrstvé z polypropylenu, polypropylenu s čedičovými vlákny a polypropylenu PP-RCT/ PP-RCT+BF/ PP-RCT, D 63 mm, s 8,6 mm, S 3,2, polyfúzně svařované</t>
  </si>
  <si>
    <t>SV : 22</t>
  </si>
  <si>
    <t>722181212RT8</t>
  </si>
  <si>
    <t>Izolace vodovodního potrubí návleková z trubic z pěnového polyetylenu, tloušťka stěny 9 mm, d 25 mm</t>
  </si>
  <si>
    <t>V položce je kalkulována dodávka izolační trubice, spon a lepicí pásky.</t>
  </si>
  <si>
    <t>722181212RU1</t>
  </si>
  <si>
    <t>Izolace vodovodního potrubí návleková z trubic z pěnového polyetylenu, tloušťka stěny 9 mm, d 32 mm</t>
  </si>
  <si>
    <t>722181212RV9</t>
  </si>
  <si>
    <t>Izolace vodovodního potrubí návleková z trubic z pěnového polyetylenu, tloušťka stěny 9 mm, d 40 mm</t>
  </si>
  <si>
    <t>722181212RW2</t>
  </si>
  <si>
    <t>Izolace vodovodního potrubí návleková z trubic z pěnového polyetylenu, tloušťka stěny 9 mm, d 45 mm</t>
  </si>
  <si>
    <t>722181212RW8</t>
  </si>
  <si>
    <t>Izolace vodovodního potrubí návleková z trubic z pěnového polyetylenu, tloušťka stěny 9 mm, d 54 mm</t>
  </si>
  <si>
    <t>722181212RY3</t>
  </si>
  <si>
    <t>Izolace vodovodního potrubí návleková z trubic z pěnového polyetylenu, tloušťka stěny 9 mm, d 63 mm</t>
  </si>
  <si>
    <t>722181212RZ6</t>
  </si>
  <si>
    <t>Izolace vodovodního potrubí návleková z trubic z pěnového polyetylenu, tloušťka stěny 9 mm, d 20 mm</t>
  </si>
  <si>
    <t>722181213RT8</t>
  </si>
  <si>
    <t>Izolace vodovodního potrubí návleková z trubic z pěnového polyetylenu, tloušťka stěny 13 mm, d 25 mm</t>
  </si>
  <si>
    <t>722181213RZ6</t>
  </si>
  <si>
    <t>Izolace vodovodního potrubí návleková z trubic z pěnového polyetylenu, tloušťka stěny 13 mm, d 20 mm</t>
  </si>
  <si>
    <t>722190401R00</t>
  </si>
  <si>
    <t>Vyvedení a upevnění výpustek DN 15</t>
  </si>
  <si>
    <t>722224211R00</t>
  </si>
  <si>
    <t>Ventil mrazuvzdorný, DN 15, včetně dodávky</t>
  </si>
  <si>
    <t>722237621R00</t>
  </si>
  <si>
    <t>Ventil zpětný ventil, vnitřní-vnitřní závit, DN 15, PN 16, mosaz</t>
  </si>
  <si>
    <t>722237622R00</t>
  </si>
  <si>
    <t>Ventil zpětný ventil, vnitřní-vnitřní závit, DN 20, PN 16, mosaz</t>
  </si>
  <si>
    <t>722237623R00</t>
  </si>
  <si>
    <t>Ventil zpětný ventil, vnitřní-vnitřní závit, DN 25, PN 16, mosaz</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</si>
  <si>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</si>
  <si>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</si>
  <si>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</si>
  <si>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</si>
  <si>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</si>
  <si>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</si>
  <si>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722237126R00</t>
  </si>
  <si>
    <t>Kohout kulový, mosazný, vnitřní-vnitřní závit, DN 50, PN 35, včetně dodávky materiálu</t>
  </si>
  <si>
    <t>722237131R00</t>
  </si>
  <si>
    <t>Kohout kulový s vypouštěním, mosazný, vnitřní-vnitřní závit, DN 15, PN 42, včetně dodávky materiálu</t>
  </si>
  <si>
    <t>722237133R00</t>
  </si>
  <si>
    <t>Kohout kulový s vypouštěním, mosazný, vnitřní-vnitřní závit, DN 25, PN 35, včetně dodávky materiálu</t>
  </si>
  <si>
    <t>722237134R00</t>
  </si>
  <si>
    <t>Kohout kulový s vypouštěním, mosazný, vnitřní-vnitřní závit, DN 32, PN 35, včetně dodávky materiálu</t>
  </si>
  <si>
    <t>722236521R00</t>
  </si>
  <si>
    <t>Filtr vodovodní, mosazný, vnitřní-vnitřní závit , DN 15, PN 16, včetně dodávky materiálu</t>
  </si>
  <si>
    <t>722236522R00</t>
  </si>
  <si>
    <t>Filtr vodovodní, mosazný, vnitřní-vnitřní závit , DN 20, PN 16, včetně dodávky materiálu</t>
  </si>
  <si>
    <t>722254201RT3</t>
  </si>
  <si>
    <t>Požární příslušenství hydrantový systém D 25, box s plnými dveřmi, stálotvará hadice, průměr 25/30</t>
  </si>
  <si>
    <t>722259991R00</t>
  </si>
  <si>
    <t xml:space="preserve">Zkoušky a revize tlaková zkouška nástěnného požárního hydrantu </t>
  </si>
  <si>
    <t>722259994R00</t>
  </si>
  <si>
    <t xml:space="preserve">Zkoušky a revize revize nástěnného požárního hydrantu </t>
  </si>
  <si>
    <t>722259995R00</t>
  </si>
  <si>
    <t>Zkoušky a revize vystavení revizní zprávy-nástěnný požární hydrant</t>
  </si>
  <si>
    <t>722280106R00</t>
  </si>
  <si>
    <t>Tlakové zkoušky vodovodního potrubí do DN 32</t>
  </si>
  <si>
    <t>Včetně dodávky vody, uzavření a zabezpečení konců potrubí.</t>
  </si>
  <si>
    <t>84+69+34</t>
  </si>
  <si>
    <t>722280107R00</t>
  </si>
  <si>
    <t>Tlakové zkoušky vodovodního potrubí přes DN 32 do DN 40</t>
  </si>
  <si>
    <t>722280109R00</t>
  </si>
  <si>
    <t>Tlakové zkoušky vodovodního potrubí přes DN 50 do DN 65</t>
  </si>
  <si>
    <t>722290226R00</t>
  </si>
  <si>
    <t>Dílčí tlakové zkoušky vodovodního potrubí závitového, do DN 50</t>
  </si>
  <si>
    <t>12+20</t>
  </si>
  <si>
    <t>722290234R00</t>
  </si>
  <si>
    <t>Proplach a dezinfekce vodovodního potrubí do DN 80</t>
  </si>
  <si>
    <t>Včetně dodání desinfekčního prostředku.</t>
  </si>
  <si>
    <t>187+9+22+32</t>
  </si>
  <si>
    <t>722237666REA</t>
  </si>
  <si>
    <t>Kontrolovatelný zpětný ventil DN50</t>
  </si>
  <si>
    <t>998722102R00</t>
  </si>
  <si>
    <t>Přesun hmot pro vnitřní vodovod v objektech výšky do 12 m</t>
  </si>
  <si>
    <t>vodorovně do 50 m</t>
  </si>
  <si>
    <t>723120206R00</t>
  </si>
  <si>
    <t>Potrubí z trubek černých závitových svařovaných DN 40</t>
  </si>
  <si>
    <t>bezešvých ČSN 42 0250 a běžných ČSN 42 5710 - jakost 11353.0,</t>
  </si>
  <si>
    <t>723150351R00</t>
  </si>
  <si>
    <t>Zhotovení redukce kováním 2 DN, DN 40/20</t>
  </si>
  <si>
    <t>723150367R00</t>
  </si>
  <si>
    <t>Potrubí ocel. černé svařované - chráničky D 57 mm, s 2,9 mm</t>
  </si>
  <si>
    <t>723185114R00</t>
  </si>
  <si>
    <t xml:space="preserve">Potrubí ohebné vlnovcové  nerezové, DN 20, spojované šroubením se svěracím kroužkem </t>
  </si>
  <si>
    <t>včetně tvarovek, bez zednických výpomocí,</t>
  </si>
  <si>
    <t>723190203R00</t>
  </si>
  <si>
    <t>Přípojka plynovodu z trubek závitových, černých, DN 20</t>
  </si>
  <si>
    <t>Včetně vyvedení a upevnění výpustek.</t>
  </si>
  <si>
    <t>pl. kotel : 1</t>
  </si>
  <si>
    <t>723190901R00</t>
  </si>
  <si>
    <t>Opravy plynovodního potrubí doplňkové práce  uzavření nebo otevření plynového potrubí při opravách</t>
  </si>
  <si>
    <t>723190907R00</t>
  </si>
  <si>
    <t>Opravy plynovodního potrubí doplňkové práce  odvzdušnění a napuštění plynového potrubí</t>
  </si>
  <si>
    <t>723190909R00</t>
  </si>
  <si>
    <t>Opravy plynovodního potrubí doplňkové práce  neúřední tlaková zkouška dosavadního potrubí</t>
  </si>
  <si>
    <t>723237214R00</t>
  </si>
  <si>
    <t>Kohout kulový  , mosazný, závit vnitřní-vnitřní, DN 20, PN 5, včetně dodávky materiálu</t>
  </si>
  <si>
    <t>723190916PRP</t>
  </si>
  <si>
    <t>Propojení na stávající plynovod DN40</t>
  </si>
  <si>
    <t>998723102R00</t>
  </si>
  <si>
    <t>Přesun hmot pro vnitřní plynovod v objektech výšky do 12 m</t>
  </si>
  <si>
    <t>005231010R</t>
  </si>
  <si>
    <t>Revize</t>
  </si>
  <si>
    <t>náklady spojené s provedením všech technickými normami předepsaných zkoušek a revizí stavebních konstrukcí nebo stavebních prací.</t>
  </si>
  <si>
    <t>725530151R00</t>
  </si>
  <si>
    <t>Ventil pojistný DN 20, včetně dodávky materiálu</t>
  </si>
  <si>
    <t>725539201T00</t>
  </si>
  <si>
    <t>Montáž tlakových ohřívačů závěsných (svislých i vodorovných) do 15 litrů</t>
  </si>
  <si>
    <t>URS 23/II</t>
  </si>
  <si>
    <t>Včetně upevnění zásobníků na příčky tl. 15 cm, na zdi a na nosné konstrukce.</t>
  </si>
  <si>
    <t>734255115R00</t>
  </si>
  <si>
    <t>Ventil pojistný závitový 6,0 bar, mosazný, DN 15, vnitřní-vnitřní závit, včetně dodávky materiálu</t>
  </si>
  <si>
    <t>724231125M</t>
  </si>
  <si>
    <t>Manometr D 100</t>
  </si>
  <si>
    <t>725539102R30</t>
  </si>
  <si>
    <t>Montáž elektrických ohřívačů, ostatní typy do 30 l</t>
  </si>
  <si>
    <t>5413220EL</t>
  </si>
  <si>
    <t>Ohřívač vody elektrický zásobníkový tlakový 5 l</t>
  </si>
  <si>
    <t>5413221EL</t>
  </si>
  <si>
    <t>Ohřívač vody elektrický zásobníkový tlakový 10 l</t>
  </si>
  <si>
    <t>5413222EL</t>
  </si>
  <si>
    <t>Ohřívač vody elektrický zásobníkový tlakový 20 l</t>
  </si>
  <si>
    <t>5413223EL</t>
  </si>
  <si>
    <t>Ohřívač vody elektrický zásobníkový tlakový 30 l</t>
  </si>
  <si>
    <t>998724102R00</t>
  </si>
  <si>
    <t>Přesun hmot pro strojní vybavení v objektech výšky do 12 m</t>
  </si>
  <si>
    <t>725119306R00</t>
  </si>
  <si>
    <t>Klozetové mísy montáž  závěsné</t>
  </si>
  <si>
    <t>WC : 10</t>
  </si>
  <si>
    <t>WCi : 1</t>
  </si>
  <si>
    <t>725129201R00</t>
  </si>
  <si>
    <t>Montáž pisoárového záchodku bez nádrže</t>
  </si>
  <si>
    <t>725219401R00</t>
  </si>
  <si>
    <t>Umyvadlo montáž na šrouby do zdiva</t>
  </si>
  <si>
    <t>Včetně dodání zápachové uzávěrky.</t>
  </si>
  <si>
    <t>U : 14</t>
  </si>
  <si>
    <t>Um : 4</t>
  </si>
  <si>
    <t>Ui : 1</t>
  </si>
  <si>
    <t>725249102R00</t>
  </si>
  <si>
    <t>Montáž sprchové mísy a vaničky sprchových mís a vaniček</t>
  </si>
  <si>
    <t>725249103R00</t>
  </si>
  <si>
    <t xml:space="preserve">Montáž sprchového koutu  </t>
  </si>
  <si>
    <t>725291132R00</t>
  </si>
  <si>
    <t>Invalidní program madlo dvojité pevné, rozměr 830 mm, bílé</t>
  </si>
  <si>
    <t>725319101R00</t>
  </si>
  <si>
    <t>Montáž dřezu jednoduchého</t>
  </si>
  <si>
    <t>725329101R00</t>
  </si>
  <si>
    <t>Montáž dřezu dvojitého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</si>
  <si>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</si>
  <si>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</si>
  <si>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</si>
  <si>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</si>
  <si>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</si>
  <si>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</si>
  <si>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725829202R00</t>
  </si>
  <si>
    <t>Montáž baterií umyvadlových a dřezových umyvadlové a dřezové nástěnné</t>
  </si>
  <si>
    <t>VL : 3</t>
  </si>
  <si>
    <t>725829301R00</t>
  </si>
  <si>
    <t>Montáž baterií umyvadlových a dřezových umyvadlové a dřezové stojánkové</t>
  </si>
  <si>
    <t>D : 2</t>
  </si>
  <si>
    <t>DD : 2</t>
  </si>
  <si>
    <t>725849200R00</t>
  </si>
  <si>
    <t>Montáž baterie sprchové nastavitelná výška</t>
  </si>
  <si>
    <t>725849302R00</t>
  </si>
  <si>
    <t>Montáž baterie sprchové držáku sprchy</t>
  </si>
  <si>
    <t>725860180RT1</t>
  </si>
  <si>
    <t>Zápachová uzávěrka (sifon) pro zařizovací předměty D 40/50 mm; podomítková, pro pračky/myčky; PE; příslušenství přip. koleno, krycí deska nerez, montážní kryt, včetně dodávky materiálu</t>
  </si>
  <si>
    <t>725980122RO0</t>
  </si>
  <si>
    <t>Dvířka z plastu, 300 x 300 mm</t>
  </si>
  <si>
    <t>55144203R</t>
  </si>
  <si>
    <t>Baterie mechanická směšovací použití: umyvadlo, dřez; typ: nástěnný; materiál: mosaz; rozteč = 150 mm; povrchová úprava: chrom</t>
  </si>
  <si>
    <t>55144212R</t>
  </si>
  <si>
    <t>Baterie mechanická směšovací použití: sprcha; typ: nástěnný; materiál: mosaz; rozteč = 150 mm; povrchová úprava: chrom</t>
  </si>
  <si>
    <t>551450004R</t>
  </si>
  <si>
    <t>Baterie mechanická směšovací použití: umyvadlo; typ: stojánkový; materiál: mosaz; povrchová úprava: chrom</t>
  </si>
  <si>
    <t>55145000UI</t>
  </si>
  <si>
    <t>Baterie umyvadlová stojánková s prodlouženou pákou pro handicapované</t>
  </si>
  <si>
    <t>55145041R</t>
  </si>
  <si>
    <t>Baterie mechanická směšovací použití: dřez; typ: stojánkový; materiál: mosaz; povrchová úprava: chrom</t>
  </si>
  <si>
    <t>55145352R</t>
  </si>
  <si>
    <t>kombinace sprchová držák pevný; ruční sprcha d 68 mm; hadice 150 cm; povrch chrom</t>
  </si>
  <si>
    <t>551674068R</t>
  </si>
  <si>
    <t>Sedátko záchodové s poklopem; materiál: plast; tvar: oválný; barva: bílá</t>
  </si>
  <si>
    <t>5516740WCI</t>
  </si>
  <si>
    <t>Klozetové sedátko pro handicapované</t>
  </si>
  <si>
    <t>55231346R</t>
  </si>
  <si>
    <t>Dřez kuchyňský typ: jednoduchý; materiál: nerez; tvar: hranatý; šířka = 800,0 mm; hl. = 600 mm; zabudování: usazené; bez otvoru pro baterii; s odkapávací plochou</t>
  </si>
  <si>
    <t>55231350R</t>
  </si>
  <si>
    <t>Dřez kuchyňský typ: dvojitý; materiál: nerez; tvar: hranatý; šířka = 900,0 mm; hl. = 600 mm; zabudování: usazené; bez otvoru pro baterii</t>
  </si>
  <si>
    <t>55423081R</t>
  </si>
  <si>
    <t>vanička sprchová čtvercová; l = 900,0 mm; š = 900 mm; hl = 170 mm; akrylátová; bílá; umístění v rohu; podezdění</t>
  </si>
  <si>
    <t>55428083.AR</t>
  </si>
  <si>
    <t>Zástěna sprchová rohová; šířka = 900,0 mm; hl. = 900 mm; výška = 1850 mm; výplň: plast; rám: hliník</t>
  </si>
  <si>
    <t>64214361R</t>
  </si>
  <si>
    <t>Umyvadlo typ: jednoduchý; materiál: keramika; šířka = 600,0 mm; hl. = 490 mm; tvar: oválný; otvor pro baterii uprostřed; barva: bílá</t>
  </si>
  <si>
    <t>642144841R</t>
  </si>
  <si>
    <t>Umyvadlo typ: jednoduchý invalidní; materiál: keramika; šířka = 640,0 mm; hl. = 550 mm; tvar: hranatý; otvor pro baterii uprostřed; barva: dle vzorníku</t>
  </si>
  <si>
    <t>64221370R</t>
  </si>
  <si>
    <t>Umyvadlo typ: jednoduchý; materiál: keramika; šířka = 450,0 mm; hl. = 370 mm; tvar: oválný; otvor pro baterii uprostřed; barva: bílá</t>
  </si>
  <si>
    <t>64240056R</t>
  </si>
  <si>
    <t>Mísa záchodová se samostatným přívodem vody; invalidní; materiál: keramika; zabudování: nástěnné; tvar: oválný; splachování: hluboké; odpad: vodorovný; barva: bílá</t>
  </si>
  <si>
    <t>64240062R</t>
  </si>
  <si>
    <t>Mísa záchodová se samostatným přívodem vody; materiál: keramika; zabudování: nástěnné; tvar: oválný; splachování: hluboké; odpad: vodorovný; barva: bílá</t>
  </si>
  <si>
    <t>64251335R</t>
  </si>
  <si>
    <t>Pisoár nástěnný materiál: keramika; spouštění: senzorický spínač; splachování: prosté; napájení: síť; barva: bílá</t>
  </si>
  <si>
    <t>64271102R</t>
  </si>
  <si>
    <t>výlevka závěsná; keramika; bílá; h = 450 mm; š = 425 mm; hl. 500 mm; mřížka plastová; průměr odpadu 102 mm</t>
  </si>
  <si>
    <t>998725102R00</t>
  </si>
  <si>
    <t>Přesun hmot pro zařizovací předměty v objektech výšky do 12 m</t>
  </si>
  <si>
    <t>726211321R00</t>
  </si>
  <si>
    <t>Klozet zavěšené, s nádržkou, pro instalaci suchým procesem do lehkých sádrokartonových příček nebo k instalaci před masivní stěnu, bez soupravy na tlumení hluku, bez ovladacího tlačitka, ovládání zepředu, stavební výška 112 cm, včetně dodávky materiálu</t>
  </si>
  <si>
    <t>Včetně dodávky a připevnění montážního prvku vč. napojení na kanalizační popř. vodovodní potrubí.</t>
  </si>
  <si>
    <t>726211331R00</t>
  </si>
  <si>
    <t>Klozet zavěšené, pro tělesně postižené, s nádržkou, pro instalaci suchým procesem do lehkých sádrokartonových příček nebo k instalaci před masivní stěnu, bez soupravy na tlumení hluku, bez ovladacího tlačitka, ovládání zepředu, stavební výška 112 cm, včetně dodávky materiálu</t>
  </si>
  <si>
    <t>726212367R00</t>
  </si>
  <si>
    <t>Výlevka pro nástěnnou armaturu, pro instalaci suchým procesem do lehkých sádrokartonových příček nebo k instalaci před masivní stěnu, bez nástěnky pro připojení armatur, stavební výška 112 cm, včetně dodávky materiálu</t>
  </si>
  <si>
    <t>551070101R</t>
  </si>
  <si>
    <t>tlačítko ovládací plastové; ovládací síla do 20,0 N; dvoučinné mechanické splachování 3 l/6 l; 247x165x17,5 mm; barva bílá</t>
  </si>
  <si>
    <t>551070190R</t>
  </si>
  <si>
    <t>oddálené splachování pneumatické, ruční; vzdálenost od WC mísy do 3 m; materiál plast; 6 l; barva bílá; příslušenství vypouštěcí ventil, tlačítko ovládání, ovládací mechanizmus, hadička propojení, fixační set</t>
  </si>
  <si>
    <t>998726122R00</t>
  </si>
  <si>
    <t>Přesun hmot pro předstěnové systémy v objektech výšky do 12 m</t>
  </si>
  <si>
    <t>767995101R00</t>
  </si>
  <si>
    <t>Výroba a montáž atypických kovovových doplňků staveb hmotnosti do 5 kg</t>
  </si>
  <si>
    <t>55399994R</t>
  </si>
  <si>
    <t>výrobek kovový zámečnický, atypický</t>
  </si>
  <si>
    <t>998767102R00</t>
  </si>
  <si>
    <t>Přesun hmot pro kovové stavební doplňk. konstrukce v objektech výšky do 12 m</t>
  </si>
  <si>
    <t>783424340R00</t>
  </si>
  <si>
    <t>Nátěry potrubí a armatur syntetické potrubí, do DN 50 mm, dvojnásobné s 1x emailováním a základním nátěrem</t>
  </si>
  <si>
    <t>na vzduchu schnoucí</t>
  </si>
  <si>
    <t>005231020R</t>
  </si>
  <si>
    <t>Individuální a komplexní vyzkoušení</t>
  </si>
  <si>
    <t>Náklady na individuální zkoušky dodaných a smontovaných technologických zařízení včetně komplexního vyzkoušení.</t>
  </si>
  <si>
    <t>hygienický rozbor vody : 1</t>
  </si>
  <si>
    <t>1.01</t>
  </si>
  <si>
    <t>Nástěnný diagonální plastový ventilátor o100 se zpětnou klapkou</t>
  </si>
  <si>
    <t>ks</t>
  </si>
  <si>
    <t>1.01.2</t>
  </si>
  <si>
    <t>potrubí SPIRO o100/50% tvarovek</t>
  </si>
  <si>
    <t>1.01.3</t>
  </si>
  <si>
    <t>protidešťová žaluzie plastová 150x150, referenční výrobek: WFK-15</t>
  </si>
  <si>
    <t>2.01</t>
  </si>
  <si>
    <t>2.01.2</t>
  </si>
  <si>
    <t>potrubí SPIRO o100/10% tvarovek</t>
  </si>
  <si>
    <t>2.01.3</t>
  </si>
  <si>
    <t>3.01</t>
  </si>
  <si>
    <t>potrubní diagonální plastový ventilátor o100</t>
  </si>
  <si>
    <t>3.01.2</t>
  </si>
  <si>
    <t>zpětná těsná klapka o100</t>
  </si>
  <si>
    <t>3.01.3</t>
  </si>
  <si>
    <t>potrubí SPIRO o100/60% tvarovek</t>
  </si>
  <si>
    <t>3.01.4</t>
  </si>
  <si>
    <t>Talířový ventil kovový bílý o100</t>
  </si>
  <si>
    <t>3.01.5</t>
  </si>
  <si>
    <t>4.01</t>
  </si>
  <si>
    <t>4.01.2</t>
  </si>
  <si>
    <t>4.01.3</t>
  </si>
  <si>
    <t>5.01</t>
  </si>
  <si>
    <t>Kompaktní VZT jednotka s protiproudým deskovým rekuperátorem, ErP2018, A+,</t>
  </si>
  <si>
    <t>kpl</t>
  </si>
  <si>
    <t>5.02</t>
  </si>
  <si>
    <t>Odvodní čtyřhranná vyústka jednořadá s regulací do podhledu; 525x125</t>
  </si>
  <si>
    <t>5.03</t>
  </si>
  <si>
    <t>Přívodní čtyřhranná vyústka dvouřadá s regulací do spira; 1025x125</t>
  </si>
  <si>
    <t>5.04</t>
  </si>
  <si>
    <t>Detektor kouře vč. zdroje 12V</t>
  </si>
  <si>
    <t>5.04.2</t>
  </si>
  <si>
    <t>zpětná těsná klapka o250</t>
  </si>
  <si>
    <t>5.04.3</t>
  </si>
  <si>
    <t>ohebný tlumič hluku o250, délka 1m např.  	DCO25250/FF</t>
  </si>
  <si>
    <t>5.04.4</t>
  </si>
  <si>
    <t>protidešťová žaluzie plastová 300x300, Referenční výrobek: WFK-30</t>
  </si>
  <si>
    <t>5.04.5</t>
  </si>
  <si>
    <t>šikmý výfukový kus se sítem o250</t>
  </si>
  <si>
    <t>5.04.6</t>
  </si>
  <si>
    <t>potrubí SPIRO o250/50% tvarovek</t>
  </si>
  <si>
    <t>5.04.7</t>
  </si>
  <si>
    <t>potrubí SPIRO o200/30% tvarovek</t>
  </si>
  <si>
    <t>5.04.8</t>
  </si>
  <si>
    <t>tepelná izolace kaučuk samolepící s hliníkovým polepem tl. 25 mm</t>
  </si>
  <si>
    <t>6.01</t>
  </si>
  <si>
    <t>tichý potrubní diagonální kovový ventilátor o125 s integrovaným tlumičem hluku</t>
  </si>
  <si>
    <t>6.01.2</t>
  </si>
  <si>
    <t>zpětná těsná klapka o125</t>
  </si>
  <si>
    <t>6.01.3</t>
  </si>
  <si>
    <t>potrubí SPIRO o125/50% tvarovek</t>
  </si>
  <si>
    <t>6.01.4</t>
  </si>
  <si>
    <t>6.01.5</t>
  </si>
  <si>
    <t>Talířový ventil kovový bílý o125</t>
  </si>
  <si>
    <t>6.01.6</t>
  </si>
  <si>
    <t>hluktlumící hadice o100</t>
  </si>
  <si>
    <t>6.01.7</t>
  </si>
  <si>
    <t>hluktlumící hadice o125</t>
  </si>
  <si>
    <t>6.01.8</t>
  </si>
  <si>
    <t>7.01</t>
  </si>
  <si>
    <t>7.01.2</t>
  </si>
  <si>
    <t>7.01.3</t>
  </si>
  <si>
    <t>potrubí SPIRO o125/60% tvarovek</t>
  </si>
  <si>
    <t>7.01.4</t>
  </si>
  <si>
    <t>7.01.5</t>
  </si>
  <si>
    <t>8.01</t>
  </si>
  <si>
    <t>8.01.2</t>
  </si>
  <si>
    <t>8.01.3</t>
  </si>
  <si>
    <t>9.01</t>
  </si>
  <si>
    <t>9.01.2</t>
  </si>
  <si>
    <t>9.01.3</t>
  </si>
  <si>
    <t>potrubí SPIRO o125/70% tvarovek</t>
  </si>
  <si>
    <t>9.01.4</t>
  </si>
  <si>
    <t>9.01.5</t>
  </si>
  <si>
    <t>10.01</t>
  </si>
  <si>
    <t>10.01.2</t>
  </si>
  <si>
    <t>10.01.3</t>
  </si>
  <si>
    <t>10.01.4</t>
  </si>
  <si>
    <t>10.01.5</t>
  </si>
  <si>
    <t>potrubí SPIRO o160/40% tvarovek</t>
  </si>
  <si>
    <t>10.01.6</t>
  </si>
  <si>
    <t>10.01.7</t>
  </si>
  <si>
    <t>10.01.8</t>
  </si>
  <si>
    <t>Výfuková hlavice o160</t>
  </si>
  <si>
    <t>10.01.9</t>
  </si>
  <si>
    <t>Tepelná a požární izolace z minerální vlny a hliníkovým polepem tl. 50 mm</t>
  </si>
  <si>
    <t>11.01</t>
  </si>
  <si>
    <t>11.01.2</t>
  </si>
  <si>
    <t>11.01.3</t>
  </si>
  <si>
    <t>728-O01</t>
  </si>
  <si>
    <t>Propojení, oživení a zprovoznění VZT jednotky</t>
  </si>
  <si>
    <t>728-O02</t>
  </si>
  <si>
    <t>Technické a koordinační práce</t>
  </si>
  <si>
    <t>728-O03</t>
  </si>
  <si>
    <t>Montážní a spojovací materiál</t>
  </si>
  <si>
    <t>728-O04</t>
  </si>
  <si>
    <t>Montáž zařízení VZT</t>
  </si>
  <si>
    <t>728-O05</t>
  </si>
  <si>
    <t>Zaregulování systému VZT</t>
  </si>
  <si>
    <t>728-O06</t>
  </si>
  <si>
    <t>Zaškolení obsuhy</t>
  </si>
  <si>
    <t>728-O07</t>
  </si>
  <si>
    <t>Doprava a přesun hmot (mimostaveništní)</t>
  </si>
  <si>
    <t>728-O08</t>
  </si>
  <si>
    <t>Doprava a přesun hmot (vnitrostaveništní)</t>
  </si>
  <si>
    <t>728-O09</t>
  </si>
  <si>
    <t>Zařízení staveniště (lešení, plošiny,  ALP lift, manipulační technika, atd…)</t>
  </si>
  <si>
    <t>728-O10</t>
  </si>
  <si>
    <t>Úklidové práce + likvidace odpadu</t>
  </si>
  <si>
    <t>728-O11</t>
  </si>
  <si>
    <t>Dokumentace skutečného provedení stavby+předávací dokumentace (dokladová část)</t>
  </si>
  <si>
    <t>612403385R00</t>
  </si>
  <si>
    <t>Hrubá výplň rýh ve stěnách, jakoukoliv maltou maltou ze suchých směsí  100 x 50 mm</t>
  </si>
  <si>
    <t>jakékoliv šířky rýhy,</t>
  </si>
  <si>
    <t>R2</t>
  </si>
  <si>
    <t>Topná zkouška - napuštění uprav.vodou, odvzdušnění, vyregulování</t>
  </si>
  <si>
    <t>hod</t>
  </si>
  <si>
    <t>R3</t>
  </si>
  <si>
    <t>R4</t>
  </si>
  <si>
    <t>Uvedení do provozu, zaškolení obsluhy</t>
  </si>
  <si>
    <t>R5</t>
  </si>
  <si>
    <t>Revize spalinové cesty</t>
  </si>
  <si>
    <t>722182004RT2</t>
  </si>
  <si>
    <t>Montáž tepelné izolace potrubí samolepicí spoj a příčné stažení páskou, přes DN 25 do DN 40</t>
  </si>
  <si>
    <t>54+48</t>
  </si>
  <si>
    <t>722182011RT1</t>
  </si>
  <si>
    <t>Montáž tepelné izolace potrubí lepicí páska, sponky, do DN 25</t>
  </si>
  <si>
    <t>194+30+26</t>
  </si>
  <si>
    <t>722182094K00</t>
  </si>
  <si>
    <t>Příplatek za montáž izolačních tvarovek</t>
  </si>
  <si>
    <t>28323361R</t>
  </si>
  <si>
    <t>páska spojovací Al, PE; samolepicí; jednostranně; spoj parotěsný; š = 50,0 mm; l = 100 m</t>
  </si>
  <si>
    <t>283771007R</t>
  </si>
  <si>
    <t>pouzdro potrubní tvarovatelné; pěnový polyetylén; vnitřní průměr 15,0 mm; tl. izolace 13,0 mm; provozní teplota  -65 až 90 °C; tepelná vodivost (10°C) 0,0380 W/mK</t>
  </si>
  <si>
    <t>283771021R</t>
  </si>
  <si>
    <t>pouzdro potrubní tvarovatelné; pěnový polyetylén; vnitřní průměr 18,0 mm; tl. izolace 20,0 mm; provozní teplota  -65 až 90 °C; tepelná vodivost (10°C) 0,0380 W/mK</t>
  </si>
  <si>
    <t>283771032R</t>
  </si>
  <si>
    <t>pouzdro potrubní tvarovatelné; pěnový polyetylén; vnitřní průměr 22,0 mm; tl. izolace 20,0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</si>
  <si>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</si>
  <si>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</si>
  <si>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</si>
  <si>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</si>
  <si>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631547114R</t>
  </si>
  <si>
    <t>pouzdro potrubní řezané; minerální vlákno; povrchová úprava Al fólie se skelnou mřížkou; vnitřní průměr 28,0 mm; tl. izolace 30,0 mm; provozní teplota  do 250 °C; tepelná vodivost (10°C) 0,0330 W/mK; tepelná vodivost (50°C) 0,037 W/mK</t>
  </si>
  <si>
    <t>631547115R</t>
  </si>
  <si>
    <t>pouzdro potrubní řezané; minerální vlákno; povrchová úprava Al fólie se skelnou mřížkou; vnitřní průměr 35,0 mm; tl. izolace 30,0 mm; provozní teplota  do 250 °C; tepelná vodivost (10°C) 0,0330 W/mK; tepelná vodivost (50°C) 0,037 W/mK</t>
  </si>
  <si>
    <t>998713202R00</t>
  </si>
  <si>
    <t>722190221R00</t>
  </si>
  <si>
    <t>Přípojka vodovodní pro pevné připojení z ocelových závitových pozinkovaných běžných trubek 11 353.0, pro pevné připojení, DN 15</t>
  </si>
  <si>
    <t>montáž, dopojení ADZ : 1</t>
  </si>
  <si>
    <t>724231111R00</t>
  </si>
  <si>
    <t>Montáž, dopojení úpravny a příslušenství</t>
  </si>
  <si>
    <t>43632401F</t>
  </si>
  <si>
    <t>Kompaktní automatické doplňovací zařízení pro přímé doplňování z rozvodů pitné vody, připojení 1/2"</t>
  </si>
  <si>
    <t>5512001870F</t>
  </si>
  <si>
    <t>Externí tlakové čidlo</t>
  </si>
  <si>
    <t>5512001874F</t>
  </si>
  <si>
    <t>Pouzdro pro změkčovací nebo demineralizační patronu, připojení Rp 1/2"</t>
  </si>
  <si>
    <t>5512001890F</t>
  </si>
  <si>
    <t>Patrona změkčovací / demineralizační ( volba typu patrony bude specifikovaná dodavatelem)</t>
  </si>
  <si>
    <t>5512001891F</t>
  </si>
  <si>
    <t>Sada pro měření tvrdosti</t>
  </si>
  <si>
    <t>998724201R00</t>
  </si>
  <si>
    <t>Přesun hmot pro strojní vybavení v objektech výšky do 6 m</t>
  </si>
  <si>
    <t>731249312R00</t>
  </si>
  <si>
    <t>Montáž ocelových kotlů do 50 kW (100 kW) závěsných turbo bez TUV, odkouření</t>
  </si>
  <si>
    <t>731412232R00</t>
  </si>
  <si>
    <t>Odkouření odkouření pro kondenzační turbo kotle, Odkouření připojení na komín, šachtu, systém 80/125 mm</t>
  </si>
  <si>
    <t>sada</t>
  </si>
  <si>
    <t>731412243R00</t>
  </si>
  <si>
    <t>Odkouření odkouření pro kondenzační turbo kotle, spalinový adaptér, systém 80/125 mm</t>
  </si>
  <si>
    <t>731412251R00</t>
  </si>
  <si>
    <t>Odkouření odkouření pro kondenzační turbo kotle, prodlužovací kus odkouření 0,5 m, systém 80/125 mm</t>
  </si>
  <si>
    <t>731412252R00</t>
  </si>
  <si>
    <t>Odkouření odkouření pro kondenzační turbo kotle, prodlužovací kus odkouření 1,0 m, systém 80/125 mm</t>
  </si>
  <si>
    <t>731412253R00</t>
  </si>
  <si>
    <t>Odkouření odkouření pro kondenzační turbo kotle, prodlužovací kus odkouření 2,0 m, systém 80/125 mm</t>
  </si>
  <si>
    <t>731412263R00</t>
  </si>
  <si>
    <t>Odkouření odkouření pro kondenzační turbo kotle, koleno 90°, systém 80/125 mm</t>
  </si>
  <si>
    <t>731412269R00</t>
  </si>
  <si>
    <t>Odkouření odkouření pro kondenzační turbo kotle, revizní otvor, systém 80/125 mm</t>
  </si>
  <si>
    <t>731412577R00</t>
  </si>
  <si>
    <t>Odkouření odkouření pro kondenzační turbo kotle, kryt komína, šachty, oddělený systém 80 mm</t>
  </si>
  <si>
    <t>4841766R</t>
  </si>
  <si>
    <t>Plynový kondenzační závěsný kotel, jmenovitý výkon 49,9 kW, vč. oběhového čerpadla, vnitřní provedení</t>
  </si>
  <si>
    <t>998731101R00</t>
  </si>
  <si>
    <t>Přesun hmot pro kotelny umístěné ve výšce (hloubce) do 6 m</t>
  </si>
  <si>
    <t>732119191R00</t>
  </si>
  <si>
    <t>Rozdělovače a sběrače dodávka těles ve specifikaci  tělěs rozdělovačů a sběračů o délce 1 m, DN 100</t>
  </si>
  <si>
    <t>732199100RM1</t>
  </si>
  <si>
    <t>Montáž orientačních štítků s dodávkou orientačního štítku</t>
  </si>
  <si>
    <t>732339101R00</t>
  </si>
  <si>
    <t>Nádoby expanzní tlakové Montáž nádob expanzních tlakových o obsahu 12 l</t>
  </si>
  <si>
    <t>732339105R00</t>
  </si>
  <si>
    <t>Nádoby expanzní tlakové Montáž nádob expanzních tlakových o obsahu 80 l</t>
  </si>
  <si>
    <t>732349101R00</t>
  </si>
  <si>
    <t>Nádoby válcové tlakové Montáž anuloidu I - průtok 4 m3/hod</t>
  </si>
  <si>
    <t>732429112R00</t>
  </si>
  <si>
    <t>Čerpadla teplovodní Montáž čerpadel teplovodních oběhových spirálních DN 40</t>
  </si>
  <si>
    <t>286003R</t>
  </si>
  <si>
    <t>Sdružený rozdělovač / sběrač, délka 0,8 m, 7,5m3/h, PN6, vč. izolace</t>
  </si>
  <si>
    <t>4261090R</t>
  </si>
  <si>
    <t>Čerpadlo oběhové Q max = 4,8 m3/hod, H max = 6 m, max. provoz. tlak. 10 bar, připoj. dimenze G 6/4"</t>
  </si>
  <si>
    <t>48466191R</t>
  </si>
  <si>
    <t>nádrž tlaková expanzní membránová; pro topné a chladicí soustavy; objem 8 l; d nádrže 272 mm; uložení: závěsné; max. přetlak do 4 bar; prac. teplota do 70 °C; připojení R 3/4"</t>
  </si>
  <si>
    <t>48466206R</t>
  </si>
  <si>
    <t>nádrž tlaková expanzní membránová; pro topné a chladící soustavy; objem 80 l; d nádrže 480 mm; uložení: stojatý; max. přetlak do 6 bar; přetlak plynu 1,5 bar; prac. látka plyn; membrána vyměnitelná; prac. teplota do 70 °C; připojení R 1"; barva bílá, červená, šedá</t>
  </si>
  <si>
    <t>48466-991</t>
  </si>
  <si>
    <t>Příslušenství expanzní nádoby - servisní ventil se zajištěním 3/4"</t>
  </si>
  <si>
    <t>48466-992</t>
  </si>
  <si>
    <t>Příslušenství expanzní nádoby - servisní ventil se zajištěním 1"</t>
  </si>
  <si>
    <t>484816510R</t>
  </si>
  <si>
    <t>Hydraulický vyrovnávač dyn.tlaků, 6/4”, Q=2,5 m3/h, průměr: 108 mm, výška: 570 mm, vč. izolace</t>
  </si>
  <si>
    <t>998732101R00</t>
  </si>
  <si>
    <t>Přesun hmot pro strojovny v objektech výšky do 6 m</t>
  </si>
  <si>
    <t>733151212R00</t>
  </si>
  <si>
    <t>Potrubí z trubek ocelových vně pozinkovaných pro průmysl spojované lisováním vnější průměr D 15 mm, tl. stěny 1,2 mm</t>
  </si>
  <si>
    <t>733151213R00</t>
  </si>
  <si>
    <t>Potrubí z trubek ocelových vně pozinkovaných pro průmysl spojované lisováním vnější průměr D 18 mm, tl. stěny 1,2 mm</t>
  </si>
  <si>
    <t>733151214R00</t>
  </si>
  <si>
    <t>Potrubí z trubek ocelových vně pozinkovaných pro průmysl spojované lisováním vnější průměr D 22 mm, tl. stěny 1,5 mm</t>
  </si>
  <si>
    <t>733151215R00</t>
  </si>
  <si>
    <t>Potrubí z trubek ocelových vně pozinkovaných pro průmysl spojované lisováním vnější průměr D 28 mm, tl. stěny 1,5 mm</t>
  </si>
  <si>
    <t>733151216R00</t>
  </si>
  <si>
    <t>Potrubí z trubek ocelových vně pozinkovaných pro průmysl spojované lisováním vnější průměr D 35 mm, tl. stěny 1,5 mm</t>
  </si>
  <si>
    <t>733167001F00</t>
  </si>
  <si>
    <t>Příplatek za zhotovení přípojky FeC 15/1</t>
  </si>
  <si>
    <t>přípojky OT : 43*2</t>
  </si>
  <si>
    <t>733167003F00</t>
  </si>
  <si>
    <t>Příplatek za zhotovení přípojky FeC 22/1</t>
  </si>
  <si>
    <t>733167004F00</t>
  </si>
  <si>
    <t>Příplatek za zhotovení přípojky FeC 28/1,5</t>
  </si>
  <si>
    <t>URS 23/ II</t>
  </si>
  <si>
    <t>733167006F00</t>
  </si>
  <si>
    <t>Příplatek za zhotovení přípojky FeC 42/1,5</t>
  </si>
  <si>
    <t>733167007F00</t>
  </si>
  <si>
    <t>Příplatek za zhotovení přípojky FeC 54/2</t>
  </si>
  <si>
    <t>733190306F00</t>
  </si>
  <si>
    <t>Tlaková zkouška FeC potrubí do D 35</t>
  </si>
  <si>
    <t>324+48+44+54+48</t>
  </si>
  <si>
    <t>998733103R00</t>
  </si>
  <si>
    <t>Přesun hmot pro rozvody potrubí v objektech výšky do 24 m</t>
  </si>
  <si>
    <t>734209116R00</t>
  </si>
  <si>
    <t>Montáž závitové armatury se dvěma závity, G 5/4", bez dodávky materiálu</t>
  </si>
  <si>
    <t>Odkaz na mn. položky pořadí 80 : 1,00000</t>
  </si>
  <si>
    <t>734209123R00</t>
  </si>
  <si>
    <t>Montáž závitové armatury se třemi závity, G 1/2", bez dodávky materiálu</t>
  </si>
  <si>
    <t>Odkaz na mn. položky pořadí 79 : 2,00000</t>
  </si>
  <si>
    <t>734226212RT2</t>
  </si>
  <si>
    <t>Ventil termostatický, dvouregulační, přímý, bronzový, DN 15, s termostatickou hlavicí, PN 10, vnitřní závit, včetně dodávky materiálu</t>
  </si>
  <si>
    <t>734235124R00</t>
  </si>
  <si>
    <t>Kohout kulový, mosazný, DN 32, PN 35, vnitřní-vnitřní, včetně dodávky materiálu</t>
  </si>
  <si>
    <t>734235125R00</t>
  </si>
  <si>
    <t>Kohout kulový, mosazný, DN 40, PN 35, vnitřní-vnitřní, včetně dodávky materiálu</t>
  </si>
  <si>
    <t>734235126R00</t>
  </si>
  <si>
    <t>Kohout kulový, mosazný, DN 50, PN 35, vnitřní-vnitřní, včetně dodávky materiálu</t>
  </si>
  <si>
    <t>734245125R00</t>
  </si>
  <si>
    <t>Ventil zpětný, mosazný, DN 40, PN 10, vnitřní-vnitřní závit, včetně dodávky materiálu</t>
  </si>
  <si>
    <t>734266222R00</t>
  </si>
  <si>
    <t>Šroubení uzavíratelné radiátorové regulační s vypouštěním, přímé, bronzové, DN 15, PN 10, včetně dodávky materiálu</t>
  </si>
  <si>
    <t>734291113R00</t>
  </si>
  <si>
    <t>Kohout kulový, napouštěcí a vypouštěcí, mosazný, DN 15, PN 10, včetně dodávky materiálu</t>
  </si>
  <si>
    <t>734293274R00</t>
  </si>
  <si>
    <t>Kohout kulový s filtrem, mosazný, DN 32, PN 16, vnitřní-vnitřní závit, včetně dodávky materiálu</t>
  </si>
  <si>
    <t>734293275R00</t>
  </si>
  <si>
    <t>Kohout kulový s filtrem, mosazný, DN 40, PN 16, vnitřní-vnitřní závit, včetně dodávky materiálu</t>
  </si>
  <si>
    <t>734295214R00</t>
  </si>
  <si>
    <t>Filtr mosazný, DN 32, PN 20, vnitřní-vnitřní závit, včetně dodávky materiálu</t>
  </si>
  <si>
    <t>734413122R00</t>
  </si>
  <si>
    <t>Teploměr s jímkou D 63 mm, délka jímky 50 mm, T = 0 až 120°C, včetně dodávky materiálu</t>
  </si>
  <si>
    <t>734421160R00</t>
  </si>
  <si>
    <t>Tlakoměr deformační 0-10 MPa č. 03322, D 100, včetně dodávky materiálu</t>
  </si>
  <si>
    <t>4848821005R</t>
  </si>
  <si>
    <t>armatura směšovací - ventil kompaktní; mosaz; provedení čtyřcestné; ovládání ruční; připojení vnitřní závit; DN 15, Rp 1/2"; Kv 2,5 m3/hod; PN 10; max teplota 110 °C</t>
  </si>
  <si>
    <t>5512001878R</t>
  </si>
  <si>
    <t>filtr magnetický, černý, s cyklónovou vložkou; PN 3; provozní teplota  0 až 90 °C; 5/4" F x 5/4" F; max. průtok 2,13 m3/hod</t>
  </si>
  <si>
    <t>např. Filtr magnetický Ultima SafeCleaner 5/4" : 1</t>
  </si>
  <si>
    <t>998734103R00</t>
  </si>
  <si>
    <t>Přesun hmot pro armatury v objektech výšky do 4 m</t>
  </si>
  <si>
    <t>735156910R00</t>
  </si>
  <si>
    <t>Otopná tělesa panelová doplňkové práce tlakové zkoušky , těles jednořadých</t>
  </si>
  <si>
    <t>3+2</t>
  </si>
  <si>
    <t>735156920R00</t>
  </si>
  <si>
    <t>Otopná tělesa panelová doplňkové práce tlakové zkoušky , těles dvouřadých</t>
  </si>
  <si>
    <t>5+3+2+14+1+1+2+1</t>
  </si>
  <si>
    <t>735156930R00</t>
  </si>
  <si>
    <t>Otopná tělesa panelová doplňkové práce tlakové zkoušky , těles třířadých</t>
  </si>
  <si>
    <t>5+1+1+2</t>
  </si>
  <si>
    <t>735159111R00</t>
  </si>
  <si>
    <t>Otopná tělesa panelová montáž bez ohledu na počet desek, délky do 1600 mm, bez dodávky materiálu</t>
  </si>
  <si>
    <t>3+2+5+3+2+14+1+1+2+5+1+1+2</t>
  </si>
  <si>
    <t>735159121R00</t>
  </si>
  <si>
    <t>Otopná tělesa panelová montáž bez ohledu na počet desek, délky nad 1600 mm, bez dodávky materiálu</t>
  </si>
  <si>
    <t>484569631R</t>
  </si>
  <si>
    <t>Těleso do otopných soustav s přirozeným prouděním - deskové; materiál: nelegovaná ocel; typ: 11; H = 600 mm; B = 63 mm; L = 400 mm; l = 546 mm; tepelný výkon (50) = 401 W</t>
  </si>
  <si>
    <t>48456964R</t>
  </si>
  <si>
    <t>Těleso do otopných soustav s přirozeným prouděním - deskové; materiál: nelegovaná ocel; typ: 11; H = 600 mm; B = 63 mm; L = 600 mm; l = 546 mm; tepelný výkon (50) = 601 W</t>
  </si>
  <si>
    <t>48457216R</t>
  </si>
  <si>
    <t>Těleso do otopných soustav s přirozeným prouděním - deskové; materiál: nelegovaná ocel; typ: 22; H = 600 mm; B = 100 mm; L = 500 mm; l = 546 mm; tepelný výkon (50) = 840 W</t>
  </si>
  <si>
    <t>48457217R</t>
  </si>
  <si>
    <t>Těleso do otopných soustav s přirozeným prouděním - deskové; materiál: nelegovaná ocel; typ: 22; H = 600 mm; B = 100 mm; L = 600 mm; l = 546 mm; tepelný výkon (50) = 1 007 W</t>
  </si>
  <si>
    <t>48457219R</t>
  </si>
  <si>
    <t>Těleso do otopných soustav s přirozeným prouděním - deskové; materiál: nelegovaná ocel; typ: 22; H = 600 mm; B = 100 mm; L = 800 mm; l = 546 mm; tepelný výkon (50) = 1 343 W</t>
  </si>
  <si>
    <t>48457220R</t>
  </si>
  <si>
    <t>Těleso do otopných soustav s přirozeným prouděním - deskové; materiál: nelegovaná ocel; typ: 22; H = 600 mm; B = 100 mm; L = 900 mm; l = 546 mm; tepelný výkon (50) = 1 511 W</t>
  </si>
  <si>
    <t>48457221R</t>
  </si>
  <si>
    <t>Těleso do otopných soustav s přirozeným prouděním - deskové; materiál: nelegovaná ocel; typ: 22; H = 600 mm; B = 100 mm; L = 1 000 mm; l = 546 mm; tepelný výkon (50) = 1 679 W</t>
  </si>
  <si>
    <t>48457222R</t>
  </si>
  <si>
    <t>Těleso do otopných soustav s přirozeným prouděním - deskové; materiál: nelegovaná ocel; typ: 22; H = 600 mm; B = 100 mm; L = 1 100 mm; l = 546 mm; tepelný výkon (50) = 187 W</t>
  </si>
  <si>
    <t>48457225R</t>
  </si>
  <si>
    <t>Těleso do otopných soustav s přirozeným prouděním - deskové; materiál: nelegovaná ocel; typ: 22; H = 600 mm; B = 100 mm; L = 1 400 mm; l = 546 mm; tepelný výkon (50) = 2 351 W</t>
  </si>
  <si>
    <t>484572320R</t>
  </si>
  <si>
    <t>Těleso do otopných soustav s přirozeným prouděním - deskové; materiál: nelegovaná ocel; typ: 22; H = 600 mm; B = 100 mm; L = 2 300 mm; l = 546 mm; tepelný výkon (50) = 3 862 W</t>
  </si>
  <si>
    <t>48457253R</t>
  </si>
  <si>
    <t>Těleso do otopných soustav s přirozeným prouděním - deskové; materiál: nelegovaná ocel; typ: 22; H = 500 mm; B = 100 mm; L = 1 000 mm; l = 446 mm; tepelný výkon (50) = 1 452 W</t>
  </si>
  <si>
    <t>48457254R</t>
  </si>
  <si>
    <t>Těleso do otopných soustav s přirozeným prouděním - deskové; materiál: nelegovaná ocel; typ: 22; H = 500 mm; B = 100 mm; L = 1 100 mm; l = 446 mm; tepelný výkon (50) = 1 597 W</t>
  </si>
  <si>
    <t>48457336R</t>
  </si>
  <si>
    <t>Těleso do otopných soustav s přirozeným prouděním - deskové; materiál: nelegovaná ocel; typ: 33; H = 600 mm; B = 155 mm; L = 1 000 mm; l = 546 mm; tepelný výkon (50) = 2 406 W</t>
  </si>
  <si>
    <t>48457342R</t>
  </si>
  <si>
    <t>Těleso do otopných soustav s přirozeným prouděním - deskové; materiál: nelegovaná ocel; typ: 33; H = 900 mm; B = 155 mm; L = 500 mm; l = 846 mm; tepelný výkon (50) = 1 664 W</t>
  </si>
  <si>
    <t>48457343R</t>
  </si>
  <si>
    <t>Těleso do otopných soustav s přirozeným prouděním - deskové; materiál: nelegovaná ocel; typ: 33; H = 900 mm; B = 155 mm; L = 600 mm; l = 846 mm; tepelný výkon (50) = 1 997 W</t>
  </si>
  <si>
    <t>48457344R</t>
  </si>
  <si>
    <t>Těleso do otopných soustav s přirozeným prouděním - deskové; materiál: nelegovaná ocel; typ: 33; H = 900 mm; B = 155 mm; L = 700 mm; l = 846 mm; tepelný výkon (50) = 2 330 W</t>
  </si>
  <si>
    <t>998735102R00</t>
  </si>
  <si>
    <t>Přesun hmot pro otopná tělesa v objektech výšky do 12 m</t>
  </si>
  <si>
    <t>767995103R00</t>
  </si>
  <si>
    <t>Výroba a montáž atypických kovovových doplňků staveb hmotnosti přes 10 do 20 kg</t>
  </si>
  <si>
    <t>Kotvy, úhelníky apod.atypické výrobky : 20</t>
  </si>
  <si>
    <t>998767101R00</t>
  </si>
  <si>
    <t>Přesun hmot pro kovové stavební doplňk. konstrukce v objektech výšky do 6 m</t>
  </si>
  <si>
    <t>222611211R00</t>
  </si>
  <si>
    <t xml:space="preserve">Montáž servopohonu 230/ 24 V, 0-10 V/ 4-20 mA, včetně zapojení </t>
  </si>
  <si>
    <t>Odkaz na mn. položky pořadí 111 : 2,00000</t>
  </si>
  <si>
    <t>M36-001</t>
  </si>
  <si>
    <t>Montáž, prokabelování, zapojenmí regulace</t>
  </si>
  <si>
    <t>405417051E</t>
  </si>
  <si>
    <t>Ekviteemní čidlo</t>
  </si>
  <si>
    <t>405613315E</t>
  </si>
  <si>
    <t>Regulace ekvitermní</t>
  </si>
  <si>
    <t>5513808011R</t>
  </si>
  <si>
    <t>pohon pro ventily nastavovací síla 500 N; 230 V; regulace 3-bodová</t>
  </si>
  <si>
    <t>210201521RO0</t>
  </si>
  <si>
    <t>Montáž svítidla</t>
  </si>
  <si>
    <t>60+2+64+6+30</t>
  </si>
  <si>
    <t>348-001</t>
  </si>
  <si>
    <t>Svítidlo typu A</t>
  </si>
  <si>
    <t>348-002</t>
  </si>
  <si>
    <t>Svítidlo typu B</t>
  </si>
  <si>
    <t>348-003</t>
  </si>
  <si>
    <t>Svítidlo typu C</t>
  </si>
  <si>
    <t>348-004</t>
  </si>
  <si>
    <t>Svítidlo typu D</t>
  </si>
  <si>
    <t>348-005</t>
  </si>
  <si>
    <t>Svítidlo nouzové</t>
  </si>
  <si>
    <t>210810057RT3</t>
  </si>
  <si>
    <t>Montáž kabelu CYKY 750 V, 5 žilového, pevně uloženého, včetně dodávky kabelu CYKY 5 x 10 mm2</t>
  </si>
  <si>
    <t>CYKY-J : 60</t>
  </si>
  <si>
    <t>210810045RT1</t>
  </si>
  <si>
    <t>Montáž kabelu CYKY 750 V, 3 x 1,5 mm2, pevně uloženého, včetně dodávky kabelu</t>
  </si>
  <si>
    <t>CYKY-J : 800</t>
  </si>
  <si>
    <t>CYKY-O : 400</t>
  </si>
  <si>
    <t>210810056RT1</t>
  </si>
  <si>
    <t>Montáž kabelu CYKY 750 V, 5 x 2,5 mm2, pevně uloženého, včetně dodávky kabelu</t>
  </si>
  <si>
    <t>CYKY-J : 50</t>
  </si>
  <si>
    <t>210810046RT3</t>
  </si>
  <si>
    <t>Montáž kabelu CYKY 750 V, 3 x 2,5 mm2, pevně uloženého, včetně dodávky kabelu</t>
  </si>
  <si>
    <t>CYKY-J : 900</t>
  </si>
  <si>
    <t>210802333RT1</t>
  </si>
  <si>
    <t>Montáž šňůry CYSY, 2 x 1,50 mm2, pevně uložené, včetně dodávky šňůry</t>
  </si>
  <si>
    <t>210800646RT1</t>
  </si>
  <si>
    <t>Montáž vodiče H07V-K (CYA), 6 mm2, uloženého pevně, včetně dodávky vodiče</t>
  </si>
  <si>
    <t>zž : 100</t>
  </si>
  <si>
    <t>210110041RT6</t>
  </si>
  <si>
    <t>Montáž spínače zapuštěného a polozapuštěného včetně zapojení, dodávky spínače, krytu a rámečku, jednopólového,  , řazení 1</t>
  </si>
  <si>
    <t>210110043RT6</t>
  </si>
  <si>
    <t>Montáž spínače zapuštěného a polozapuštěného včetně zapojení, dodávky spínače, krytu a rámečku, sériového,  , řazení 5</t>
  </si>
  <si>
    <t>210110045RT6</t>
  </si>
  <si>
    <t>Montáž spínače zapuštěného a polozapuštěného včetně zapojení, dodávky spínače, krytu a rámečku, střídavého,  , řazení 6</t>
  </si>
  <si>
    <t>210110046RT6</t>
  </si>
  <si>
    <t>Montáž spínače zapuštěného a polozapuštěného včetně zapojení, dodávky spínače, krytu a rámečku, křížového,  , řazení 7</t>
  </si>
  <si>
    <t>210110055TR2</t>
  </si>
  <si>
    <t>Tlačítko žaluziové, vč. dodávky strojku, rámečku a krytu</t>
  </si>
  <si>
    <t>210110055TR3</t>
  </si>
  <si>
    <t>Ovladač žaluzií, vč. dodávky ovladače</t>
  </si>
  <si>
    <t>650011111R00</t>
  </si>
  <si>
    <t>Montáž kabelového žlabu drátěného, šířky do 150 mm</t>
  </si>
  <si>
    <t>M65</t>
  </si>
  <si>
    <t>5531300M1</t>
  </si>
  <si>
    <t>Žlab kabelový drátěný 100/50 - kompletní včetně kotvení</t>
  </si>
  <si>
    <t>650011112R00</t>
  </si>
  <si>
    <t>Montáž kabelového žlabu drátěného, šířky do 300 mm</t>
  </si>
  <si>
    <t>5531300M2</t>
  </si>
  <si>
    <t>Žlab kabelový drátěný 200/50 - kompletní včetně kotvení</t>
  </si>
  <si>
    <t>22026421K00</t>
  </si>
  <si>
    <t>Tvarování dílů</t>
  </si>
  <si>
    <t>210111011RT6</t>
  </si>
  <si>
    <t xml:space="preserve">Montáž zásuvky domovní zapuštěné včetně zapojení včetně dodávky zásuvky kompletní jednonásobné s ochr.kolíkem 16A/250VAC a rámečkem,  , provedení 2P+PE,  </t>
  </si>
  <si>
    <t>dle výběru investora : 75</t>
  </si>
  <si>
    <t>210111014RT6</t>
  </si>
  <si>
    <t xml:space="preserve">Montáž zásuvky domovní zapuštěné včetně zapojení,  včetně dodávky zásuvky dvojnásobné s ochrannými kolíky 16A/250VAC a rámečku,  , provedení 2x (2P+PE),  </t>
  </si>
  <si>
    <t>dle výběru investora : 35</t>
  </si>
  <si>
    <t>210010311RT3</t>
  </si>
  <si>
    <t>Montáž krabice plastové univerzální, kruhové, o průměru 73 mm, hloubky 42 mm, bez víčka, do zdiva, bez zapojení, včetně dodávky</t>
  </si>
  <si>
    <t>220711R00</t>
  </si>
  <si>
    <t>Montáž požárního čidla</t>
  </si>
  <si>
    <t>Montáž včetně napojení kabelů.</t>
  </si>
  <si>
    <t>2+1</t>
  </si>
  <si>
    <t>4498611R1</t>
  </si>
  <si>
    <t>Požární čidlo autonomní, na bateri, univerzální typ</t>
  </si>
  <si>
    <t>4498611R2</t>
  </si>
  <si>
    <t>Požární čidlo autonomní, na bateri, typ s teplotní detekcí</t>
  </si>
  <si>
    <t>222261R00</t>
  </si>
  <si>
    <t>Montáž příchytky</t>
  </si>
  <si>
    <t>345717R</t>
  </si>
  <si>
    <t>Příchytky pro sdružené vedení kabelů - např. OBO 2031M/30</t>
  </si>
  <si>
    <t>210-001</t>
  </si>
  <si>
    <t>Montáž a zapojení podružného rozvaděče</t>
  </si>
  <si>
    <t>357-R1</t>
  </si>
  <si>
    <t>Podružný rozváděč R1</t>
  </si>
  <si>
    <t>357-R2</t>
  </si>
  <si>
    <t>Podružný rozváděč R2</t>
  </si>
  <si>
    <t>357-R3</t>
  </si>
  <si>
    <t>Podružný rozváděč R3</t>
  </si>
  <si>
    <t>210-002</t>
  </si>
  <si>
    <t>Montáž dozbrojení rozváděče RE</t>
  </si>
  <si>
    <t>357-991</t>
  </si>
  <si>
    <t>Materiál dozbrojení rozváděče RE</t>
  </si>
  <si>
    <t>210-003</t>
  </si>
  <si>
    <t>Dokončovací práce v rozváděčích</t>
  </si>
  <si>
    <t>357-992</t>
  </si>
  <si>
    <t>Materiál pro dokončovací práce v rozvaděčích</t>
  </si>
  <si>
    <t>210220021RO0</t>
  </si>
  <si>
    <t>Vedení uzemňovací v zemi nerez do 120 mm2 vč.svorek</t>
  </si>
  <si>
    <t>včetně montáže svorek spojovacích, odbočných, upevňovacích a spojovacího materiálu.</t>
  </si>
  <si>
    <t>35441120N</t>
  </si>
  <si>
    <t>Pásek uzemňovací nerezový 30 x 3,5 mm</t>
  </si>
  <si>
    <t>0,84 kg/m + 5% : 0,84*120,0*1,05</t>
  </si>
  <si>
    <t>210220302R00</t>
  </si>
  <si>
    <t>Montáž svorky hromosvodové nad dva šrouby</t>
  </si>
  <si>
    <t>1+8</t>
  </si>
  <si>
    <t>35444107R</t>
  </si>
  <si>
    <t>svorka křížová; provedení nerez</t>
  </si>
  <si>
    <t>35444122R</t>
  </si>
  <si>
    <t>svorka zemnicí páska-drát; provedení nerez</t>
  </si>
  <si>
    <t>8+8</t>
  </si>
  <si>
    <t>35441925N</t>
  </si>
  <si>
    <t>Svorka zkušební SZ nerez</t>
  </si>
  <si>
    <t>35441905R</t>
  </si>
  <si>
    <t>svorka na okapové žlaby; provedení Fe/Zn</t>
  </si>
  <si>
    <t>210-004</t>
  </si>
  <si>
    <t>Ochrana antikorozní ( přechod země - vzduch) - montáž</t>
  </si>
  <si>
    <t>58556R</t>
  </si>
  <si>
    <t>Ochrana antikorozní ( přechod země - vzduch) - materiál</t>
  </si>
  <si>
    <t>210220401R00</t>
  </si>
  <si>
    <t xml:space="preserve">Označení svodu štítky plastovým, nebo smaltovaným,  </t>
  </si>
  <si>
    <t>35441846R</t>
  </si>
  <si>
    <t>štítek označení, plast</t>
  </si>
  <si>
    <t>210220101R00</t>
  </si>
  <si>
    <t xml:space="preserve">Montáž svodového vodiče  FeZn průměr do 10 mm, Al průměr do 10 mm, Cu průměr do 8 mm, a podpěr,  </t>
  </si>
  <si>
    <t>35444180R</t>
  </si>
  <si>
    <t>drát pr. 8 mm; AlMgSi T/4</t>
  </si>
  <si>
    <t>650111911R00.</t>
  </si>
  <si>
    <t>Montáž jímací tyče do 3 m</t>
  </si>
  <si>
    <t>35441040R</t>
  </si>
  <si>
    <t>tyč JR 2,0; jímací; provedení Fe/Zn; s rovným koncem; délka 2 000 mm</t>
  </si>
  <si>
    <t>35441213H</t>
  </si>
  <si>
    <t>Držák jímací tyče</t>
  </si>
  <si>
    <t>21022043K</t>
  </si>
  <si>
    <t>Tvarování jímacího vedení</t>
  </si>
  <si>
    <t>5534542R</t>
  </si>
  <si>
    <t>Držák jímacího vedení na hřebenáče</t>
  </si>
  <si>
    <t>5534543R</t>
  </si>
  <si>
    <t>Držák jímacího vedení</t>
  </si>
  <si>
    <t>34195K</t>
  </si>
  <si>
    <t>Ostatní drobný materiál pro kompletní realizaci díla</t>
  </si>
  <si>
    <t>HZS-001</t>
  </si>
  <si>
    <t>Drážkování ve zdivu</t>
  </si>
  <si>
    <t>HZS-002</t>
  </si>
  <si>
    <t>Zřízení provizorního staveništního napájení po dobu výstavby</t>
  </si>
  <si>
    <t>HZS-003</t>
  </si>
  <si>
    <t>HZS-004</t>
  </si>
  <si>
    <t>Prostupy</t>
  </si>
  <si>
    <t>HZS-005</t>
  </si>
  <si>
    <t>Vrtání kruhových krabic do SDK příček</t>
  </si>
  <si>
    <t>HZS-006</t>
  </si>
  <si>
    <t>Nepředvídatelné práce, dokončovací práce</t>
  </si>
  <si>
    <t>HZS-007</t>
  </si>
  <si>
    <t>Úklid, likvidace a odvoz odpadu</t>
  </si>
  <si>
    <t>HZS-008</t>
  </si>
  <si>
    <t>Vypracování dílenských dokumentací</t>
  </si>
  <si>
    <t>HZS-009</t>
  </si>
  <si>
    <t>Odzkoušení, provedení testu funkčnosti</t>
  </si>
  <si>
    <t>HZS-010</t>
  </si>
  <si>
    <t>Revize (elektroinstalace, LPS)</t>
  </si>
  <si>
    <t>799-001</t>
  </si>
  <si>
    <t>Pronájem pracovních konstrukcí, žebříky, apod.</t>
  </si>
  <si>
    <t>799-002</t>
  </si>
  <si>
    <t>Přípravné a koordinační práce</t>
  </si>
  <si>
    <t>799-003</t>
  </si>
  <si>
    <t>Měření umělého osvětlení</t>
  </si>
  <si>
    <t>799-004</t>
  </si>
  <si>
    <t>Projekt skutečného provedení (+ tisk 2x kompletní paré)</t>
  </si>
  <si>
    <t>799-005</t>
  </si>
  <si>
    <t>Požární utěsnění např. INTUMEX odolnost - dle PBŘ</t>
  </si>
  <si>
    <t>799-006</t>
  </si>
  <si>
    <t>Poplatek za recyklaci svítidel</t>
  </si>
  <si>
    <t>122201101R00</t>
  </si>
  <si>
    <t>Odkopávky a  prokopávky nezapažené v hornině 3  do 100 m3</t>
  </si>
  <si>
    <t>s přehozením výkopku na vzdálenost do 3 m nebo s naložením na dopravní prostředek,</t>
  </si>
  <si>
    <t>dvorek-plocha celk. : (115,0+3,14*2,0*2,0)*0,22</t>
  </si>
  <si>
    <t>záhonek : 8,0*0,8*0,45</t>
  </si>
  <si>
    <t>122201109R00</t>
  </si>
  <si>
    <t>Odkopávky a  prokopávky nezapažené v hornině 3  příplatek k cenám za lepivost horniny</t>
  </si>
  <si>
    <t xml:space="preserve">50% : </t>
  </si>
  <si>
    <t>Odkaz na mn. položky pořadí 1 : 30,94320*0,5</t>
  </si>
  <si>
    <t>139601102R00</t>
  </si>
  <si>
    <t>Ruční výkop jam, rýh a šachet v hornině 3</t>
  </si>
  <si>
    <t>s přehozením na vzdálenost do 5 m nebo s naložením na ruční dopravní prostředek</t>
  </si>
  <si>
    <t>kolem objektu : 0,6*(8,35+5,6+3,9)*0,35+0,5*(6,0+8,4)*0,35+0,6*(13,3+2,7+13,75+1,35+0,7+5,2)*0,5</t>
  </si>
  <si>
    <t>rušení vedení plynu do dílny : 0,4*8,2*0,8</t>
  </si>
  <si>
    <t>nová brána-zákl patky : 0,8*0,8*0,8*2</t>
  </si>
  <si>
    <t xml:space="preserve">Vyhloubeno : </t>
  </si>
  <si>
    <t>Odkaz na mn. položky pořadí 1 : 30,94320</t>
  </si>
  <si>
    <t>Odkaz na mn. položky pořadí 3 : 21,01650</t>
  </si>
  <si>
    <t xml:space="preserve">Zpět. zásyp, obsyp : </t>
  </si>
  <si>
    <t>Odkaz na mn. položky pořadí 8 : 2,62400*-1</t>
  </si>
  <si>
    <t>Odkaz na mn. položky pořadí 9 : 17,36850*-1</t>
  </si>
  <si>
    <t>174101102R00</t>
  </si>
  <si>
    <t>Zásyp sypaninou se zhutněním v uzavřených prostorách s urovnáním povrchu zásypu s ručním zhutněním</t>
  </si>
  <si>
    <t>z jakékoliv horniny s uložením výkopku po vrstvách,</t>
  </si>
  <si>
    <t>zrušení vedení plynu do dílny : 0,4*8,2*0,8</t>
  </si>
  <si>
    <t>181101102R00</t>
  </si>
  <si>
    <t>Úprava pláně v zářezech v hornině 1 až 4, se zhutněním</t>
  </si>
  <si>
    <t>vyrovnáním výškových rozdílů, ploch vodorovných a ploch do sklonu 1 : 5.</t>
  </si>
  <si>
    <t>dvorek : 10,9*11,5+5,8*1,35</t>
  </si>
  <si>
    <t>113106121R00</t>
  </si>
  <si>
    <t>Rozebrání komunikací pro pěší s jakýmkoliv ložem a výplní spár  z betonových nebo kameninových dlaždic nebo tvarovek</t>
  </si>
  <si>
    <t>822-1</t>
  </si>
  <si>
    <t>s přemístěním hmot na skládku na vzdálenost do 3 m nebo s naložením na dopravní prostředek</t>
  </si>
  <si>
    <t>dvorek : 4,05*4,65+8,15*6,55+1,2*0,5+3,875*0,4</t>
  </si>
  <si>
    <t>113106231R00</t>
  </si>
  <si>
    <t>Rozebrání vozovek a ploch s jakoukoliv výplní spár   v jakékoliv ploše, ze zámkové dlažky, kladených do lože z kameniva</t>
  </si>
  <si>
    <t>0,8*(8,38+6,6+2,97+5,225)+3,0*1,0/2+1,0*8,16+(6,0*2,8-1,5*0,9)</t>
  </si>
  <si>
    <t>113107315R00</t>
  </si>
  <si>
    <t>Odstranění podkladů nebo krytů z kameniva těženého, v ploše jednotlivě do 50 m2, tloušťka vrstvy 150 mm</t>
  </si>
  <si>
    <t>113107405R00</t>
  </si>
  <si>
    <t>Odstranění podkladů nebo krytů z kameniva těženého, v ploše jednotlivě nad 50 m2, tloušťka vrstvy 50 mm</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</si>
  <si>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</si>
  <si>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</si>
  <si>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</si>
  <si>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121101100R00</t>
  </si>
  <si>
    <t>Sejmutí ornice s přemístěním na vzdálenost do 50 m</t>
  </si>
  <si>
    <t>nebo lesní půdy, s vodorovným přemístěním na hromady v místě upotřebení nebo na dočasné či trvalé skládky se složením</t>
  </si>
  <si>
    <t>kolem objektu-severní strana : 0,8*(14,0+2,7+13,9)*0,2</t>
  </si>
  <si>
    <t>181301105R00</t>
  </si>
  <si>
    <t>Rozprostření a urovnání ornice v rovině v souvislé ploše do 500 m2, tloušťka vrstvy přes 250 do 300 mm</t>
  </si>
  <si>
    <t>s případným nutným přemístěním hromad nebo dočasných skládek na místo potřeby ze vzdálenosti do 30 m, v rovině nebo ve svahu do 1 : 5,</t>
  </si>
  <si>
    <t>záhonek : 7,8*0,6</t>
  </si>
  <si>
    <t>183205112R00</t>
  </si>
  <si>
    <t xml:space="preserve">Založení záhonu v rovině nebo na svahu 1:5, hornina třídy 3,  </t>
  </si>
  <si>
    <t>823-1</t>
  </si>
  <si>
    <t>pro vysazování rostlin s urovnáním a s případným naložením odpadu na dopravní prostředek, s odvozem na vzdálenost do 20 km a se složením,</t>
  </si>
  <si>
    <t>Včetně jednoho obdělání půdy nakopáním, frézováním nebo rytím.</t>
  </si>
  <si>
    <t>181300010RAA</t>
  </si>
  <si>
    <t>Rozprostření ornice v rovině nebo svahu do 1 : 5 a osetí travou při tloušťce 150 mm, dovoz ornice ze vzdálenosti 500 m</t>
  </si>
  <si>
    <t>vč. urovnání ornice, naložení na skládce, vodorovným přemístěním ornice na místo rozprostření, založení trávníku osetím a dodávky travního semene.</t>
  </si>
  <si>
    <t>Včetně přesunu hmot.</t>
  </si>
  <si>
    <t>kolem objektu-severní strana : 0,8*(14,0+2,7+13,9)+0,5*2,8</t>
  </si>
  <si>
    <t>184101114RAB</t>
  </si>
  <si>
    <t>Výsadba stromů a keřů prostokořenných s dodávkou dřevin  v rovině, výšky do 200 cm, Lípa malolistá - Tilia cordata</t>
  </si>
  <si>
    <t>Hloubení jamek v hornině 1 až 4 bez výměny půdy, s případným naložením přebytečných výkopků na dopravní prostředek, s odvozem na vzdálenost do 20 km a se složením. Výsadba stromu bez balu se zalitím. Dovoz vody. Ukotvení dřeviny třemi a více kůly, s ochranou proti poškození v místě vzepření. Osazení kůlů k dřevině s uvázáním. Dodávka kůlů, příček a motouzu.</t>
  </si>
  <si>
    <t>275313611R00</t>
  </si>
  <si>
    <t>Beton základových patek prostý třídy C 16/20</t>
  </si>
  <si>
    <t>oplocení "B" : 2*(0,3+8,0)*0,6</t>
  </si>
  <si>
    <t>318216113RT1</t>
  </si>
  <si>
    <t>Zdivo oplocení - gabiony ze svařovaných sítí šířka 300 mm, oko 100x50 mm, bez dodávky kameniva</t>
  </si>
  <si>
    <t>Al+Zn oka 100x100 mm, spirál, táhel, vazacího drátu, vrstvení po 0,5 m, vnitřní délkové dělení po 1 m, včetně pomocného pracovního lešení o výšce podlahy do 1900 mm a pro zatížení do 1,5 kPa,</t>
  </si>
  <si>
    <t>horní koš - pro zeleň : 8,0*0,5</t>
  </si>
  <si>
    <t>318216113RT2</t>
  </si>
  <si>
    <t>Zdivo oplocení - gabiony ze svařovaných sítí šířka 300 mm, oko 100x50 mm, včetně dodávky kameniva</t>
  </si>
  <si>
    <t>barva hnědá, okrová : 8,0*0,5</t>
  </si>
  <si>
    <t>380932115R00</t>
  </si>
  <si>
    <t>Vlepení výztuže do vrtu v betonu průměr výztuže 12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</si>
  <si>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</si>
  <si>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0,5*32</t>
  </si>
  <si>
    <t>327321825R37</t>
  </si>
  <si>
    <t>Zdi a valy ze železobetonu pohled. pevnost C 30/37</t>
  </si>
  <si>
    <t>oplocení "B" : 0,3*8,0*0,6</t>
  </si>
  <si>
    <t>564241111R00</t>
  </si>
  <si>
    <t>Podklad nebo podsyp ze štěrkopísku tloušťka po zhutnění 120 mm</t>
  </si>
  <si>
    <t>s rozprostřením, vlhčením a zhutněním</t>
  </si>
  <si>
    <t>Odkaz na mn. položky pořadí 33 : 36,96000</t>
  </si>
  <si>
    <t>564811112RT2</t>
  </si>
  <si>
    <t>Podklad ze štěrkodrti s rozprostřením a zhutněním frakce 0-32 mm, tloušťka po zhutnění 60 mm</t>
  </si>
  <si>
    <t>mlatová plocha dvorku : 115</t>
  </si>
  <si>
    <t>564851111RT4</t>
  </si>
  <si>
    <t>Podklad ze štěrkodrti s rozprostřením a zhutněním frakce 0-63 mm, tloušťka po zhutnění 150 mm</t>
  </si>
  <si>
    <t>564922104RT1</t>
  </si>
  <si>
    <t xml:space="preserve">Mlatový kryt z mechanicky zpevněného kameniva (MZK) frakce 0-4 mm tloušťka po zhutnění 40 mm,  </t>
  </si>
  <si>
    <t>s rozprostřením a zhutněním</t>
  </si>
  <si>
    <t>barva okrová, hnědá : 115,0</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</si>
  <si>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</si>
  <si>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</si>
  <si>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</si>
  <si>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stávající dlažba : 0,8*(8,38+5,8+2,97+5,225)+3,0*1,0/2+1,0*8,16+(6,0*2,8-3,7*2,0)</t>
  </si>
  <si>
    <t>596291111R00</t>
  </si>
  <si>
    <t>Řezání zámkové dlažby tloušťky 60 mm</t>
  </si>
  <si>
    <t>764352811R00</t>
  </si>
  <si>
    <t>Demontáž žlabů podokapních půlkruhových rovných, rš 330 mm, sklonu přes 30 do 45°</t>
  </si>
  <si>
    <t>hospodářská stavba : 11,0*2</t>
  </si>
  <si>
    <t>sklad : 7,0</t>
  </si>
  <si>
    <t>764391821R00</t>
  </si>
  <si>
    <t>Demontáž ostatních prvků střešních závětrné lišty, rš 250 a 330 mm, sklonu přes 30 do 45°</t>
  </si>
  <si>
    <t>4,0*2*2</t>
  </si>
  <si>
    <t>764430840R00</t>
  </si>
  <si>
    <t>Demontáž oplechování zdí a nadezdívek rš od 330 do 500 mm</t>
  </si>
  <si>
    <t>sklad : 7,0*2+2,5</t>
  </si>
  <si>
    <t>zeď-oplocení : 3,085+2,0+4,1+1,2</t>
  </si>
  <si>
    <t>764454801R00</t>
  </si>
  <si>
    <t>Demontáž odpadních trub nebo součástí trub kruhových , o průměru 75 a 100 mm</t>
  </si>
  <si>
    <t>hospodářská stavba : 2,7+2,9</t>
  </si>
  <si>
    <t>sklad : 2,6</t>
  </si>
  <si>
    <t>11,0*(4,0+4,0)</t>
  </si>
  <si>
    <t>765318861R00</t>
  </si>
  <si>
    <t>Demontáž pálené krytiny hřebenů a nároží  z hřebenáčů, se zvětralou maltou, do suti</t>
  </si>
  <si>
    <t>767920820R00</t>
  </si>
  <si>
    <t>Demontáž vrat a vrátek k oplocení o ploše jednotlivě přes 2 do 6 m2</t>
  </si>
  <si>
    <t>762900030RAA</t>
  </si>
  <si>
    <t>Demontáž krovů  , s laťováním</t>
  </si>
  <si>
    <t>jakýchkoliv soustav o sklonu do 60 stupňů, z hranolů, hranolků nebo fošen, demontáž laťování včetně všech nadstřešních konstrukcí z latí o průřezové ploše do 25 cm2 při osové vzdálenosti do 50 cm, demontáž bednění včetně všech nadstřešních konstrukcí z prken tloušťky do 32 mm nebo bez bednění podle popisu.</t>
  </si>
  <si>
    <t>Svislé přemístění ze 2. NP, nebo 1. PP, vodorovné vnitrostaveništní přemístění do 30 m, odvoz na skládku do 10 km. Bez poplatku za skládku.</t>
  </si>
  <si>
    <t>916131111RT2</t>
  </si>
  <si>
    <t>Osazení silniční obruby z dlažebních kostek včetně dodávky dlažebních kostek  z kostek velkých 160 mm, bez boční opěry, do lože z betonu prostého C 12/15</t>
  </si>
  <si>
    <t>v jedné řadě, se zřízením lože tl. 5 až 10 cm, s vyplněním a zatřením spár cementovou maltou</t>
  </si>
  <si>
    <t>3,9*2</t>
  </si>
  <si>
    <t>916161111RT1</t>
  </si>
  <si>
    <t>Osazení silniční obruby z dlažebních kostek včetně dodávky dlažebních kostek  z kostek velkých 160 mm, s boční opěrou z betonu prostého, do lože z betonu prostého C 12/15</t>
  </si>
  <si>
    <t>3,14*3,65*3</t>
  </si>
  <si>
    <t>916261111RT1</t>
  </si>
  <si>
    <t>Osazení silniční obruby z dlažebních kostek včetně dodávky dlažebních kostek  z kostek drobných 120 mm, s boční opěrou z betonu prostého, do lože z betonu prostého C 12/15</t>
  </si>
  <si>
    <t>(8,0+0,8)*2</t>
  </si>
  <si>
    <t>961043111R00</t>
  </si>
  <si>
    <t>Bourání základů z betonu proloženého kamenem</t>
  </si>
  <si>
    <t>nebo vybourání otvorů průřezové plochy přes 4 m2 v základech,</t>
  </si>
  <si>
    <t>hospodářská stavba : 0,7*(10,9+4,58+10,9+4,58)*0,4+0,65*4,58*0,4</t>
  </si>
  <si>
    <t>sklad : 0,5*(7,0+2,0)*2*0,2</t>
  </si>
  <si>
    <t>zeď-oplocení : 0,4*(3,085+3,875)*0,35+0,3*4,1*0,35</t>
  </si>
  <si>
    <t>zeď-oplocení : 0,4*3,085*2,0+0,3*4,1*2,0</t>
  </si>
  <si>
    <t>hospodářská stavba-štíty : 2,78*5,78/2*0,2+2,78*5,78/2*0,15</t>
  </si>
  <si>
    <t>sklad-boční stěna u schodiště : 0,3*3,12*2,745</t>
  </si>
  <si>
    <t>981011316R00</t>
  </si>
  <si>
    <t>Demolice budov prováděné postupným rozebíráním z cihel, kamene, smíšeného a hrázděného zdiva, tvárnic na maltu vápennou nebo vápenocementovou, s podílem konstrukcí přes 30 do 35 %</t>
  </si>
  <si>
    <t>Budovy výšky do 35 m.</t>
  </si>
  <si>
    <t>hospodářská stavba : 10,9*5,78*3,25</t>
  </si>
  <si>
    <t>sklad : 6,93*2,62*2,9</t>
  </si>
  <si>
    <t>998222012R00</t>
  </si>
  <si>
    <t xml:space="preserve">Přesun hmot, plochy pro tělovýchovu </t>
  </si>
  <si>
    <t>133210012R00</t>
  </si>
  <si>
    <t>Vrtání šachet pro plotové sloupky hornina třídy 3,4, průměr šachty 200 mm, hloubka 500 mm, ručně</t>
  </si>
  <si>
    <t>162201101R00</t>
  </si>
  <si>
    <t>Vodorovné přemístění výkopku z horniny 1 až 4, na vzdálenost do 20 m</t>
  </si>
  <si>
    <t>338171122R00</t>
  </si>
  <si>
    <t>Osazování sloupků a vzpěr plotových ocelových výšky do 2,60 m, se zabetonováním do 0,5 m3 do předem připravených jamek betonem C 25/30</t>
  </si>
  <si>
    <t>trubkových nebo profilovaných</t>
  </si>
  <si>
    <t>339928822R00</t>
  </si>
  <si>
    <t xml:space="preserve">Opěrné konstrukce vinic sloupek se vzpěrou, se zabetonováním,  </t>
  </si>
  <si>
    <t>767911120R00</t>
  </si>
  <si>
    <t>Montáž oplocení z pletiva strojového, o výšce do 1,6 m</t>
  </si>
  <si>
    <t>7,4+2,8+9,745+10,65</t>
  </si>
  <si>
    <t>767912110R00</t>
  </si>
  <si>
    <t>Montáž oplocení z pletiva ostnatého drátu, ve výšce do 2 m</t>
  </si>
  <si>
    <t>767920210R00</t>
  </si>
  <si>
    <t>Montáž vrat a vrátek k oplocení osazovaných na sloupky ocelové, o ploše jednotlivě do 2 m2</t>
  </si>
  <si>
    <t>767920230R00</t>
  </si>
  <si>
    <t>Montáž vrat a vrátek k oplocení osazovaných na sloupky ocelové, o ploše jednotlivě přes 4 do 6 m2</t>
  </si>
  <si>
    <t>31327514R</t>
  </si>
  <si>
    <t>pletivo drátěné 4-hranné bez napínacího drátu; h = 1,75 m; velikost ok 55 mm; d drátu 2,50 mm; povrch. úprava plast na pozink.drátu; barva zelená</t>
  </si>
  <si>
    <t>31478110R</t>
  </si>
  <si>
    <t>drát ostnatý povrch PVC Fluidex zelený; balení po 100 m</t>
  </si>
  <si>
    <t>31478152R</t>
  </si>
  <si>
    <t>drát napínací pr. 2,40 mm; povrch. úprava PVC; balení 100m</t>
  </si>
  <si>
    <t>31479012R</t>
  </si>
  <si>
    <t>stojek napínací poplastovaný, vel.2, používá se k vypnutí napínacího drátu u 4-hranných</t>
  </si>
  <si>
    <t>55342601R</t>
  </si>
  <si>
    <t>branka k oplocení 1250 x 1000 mm; ocel; výplň pletené pletivo; nastříkaný lak; příslušenství 2 sloupky, klika, 2 panty</t>
  </si>
  <si>
    <t>55342655Z401</t>
  </si>
  <si>
    <t>Ocelová brána, branka  h = 1350 mm, š = 3900 mm, komaxit, 2 sloupky</t>
  </si>
  <si>
    <t>z/401 : 1</t>
  </si>
  <si>
    <t>5534622132R</t>
  </si>
  <si>
    <t>vzpěra plotová; ocel; tl. stěny 1,50 mm; d 38 mm; l = 1 750 mm; povrch pozink, vypalovaný polyester; příslušenství hákový šroub, matice s plastovou podložkou, krytka šroubu</t>
  </si>
  <si>
    <t>55346444R</t>
  </si>
  <si>
    <t>sloupek plotový</t>
  </si>
  <si>
    <t>55346463R</t>
  </si>
  <si>
    <t>979011311R00</t>
  </si>
  <si>
    <t>Svislá doprava suti a vybouraných hmot shozem s naložením suti do shozu</t>
  </si>
  <si>
    <t>823.27</t>
  </si>
  <si>
    <t>úpravy parkové včetně příslušných úprav terénu</t>
  </si>
  <si>
    <t>150 m2</t>
  </si>
  <si>
    <t>kryt z kameniva</t>
  </si>
  <si>
    <t>rekonstrukce a modernizace objektu s rozšířením a opravou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</si>
</sst>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
      <sz val="8"/>
      <color indexed="21"/>
      <name val="Arial CE"/>
      <family val="2"/>
      <charset val="238"/>
    </font>
    <font>
      <sz val="8"/>
      <color rgb="FFDE3801"/>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5">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0" fontId="16" fillId="0" borderId="0" xfId="0" applyFont="1" applyBorder="1" applyAlignment="1">
      <alignment horizontal="center" vertical="top" shrinkToFit="1"/>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4" fontId="16" fillId="4" borderId="0" xfId="0" applyNumberFormat="1" applyFont="1" applyFill="1" applyBorder="1" applyAlignment="1" applyProtection="1">
      <alignment vertical="top" shrinkToFit="1"/>
      <protection locked="0"/>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7"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0" fillId="0" borderId="18" xfId="0" applyBorder="1" applyAlignment="1">
      <alignment vertical="top"/>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0" fontId="16" fillId="0" borderId="18"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7" fillId="0" borderId="0" xfId="0" applyNumberFormat="1" applyFont="1" applyBorder="1" applyAlignment="1">
      <alignment vertical="top" wrapText="1"/>
    </xf>
    <xf numFmtId="165" fontId="16" fillId="4" borderId="0" xfId="0" applyNumberFormat="1" applyFont="1" applyFill="1" applyBorder="1" applyAlignment="1" applyProtection="1">
      <alignment vertical="top" shrinkToFit="1"/>
      <protection locked="0"/>
    </xf>
    <xf numFmtId="0" fontId="16" fillId="0" borderId="0" xfId="0" applyNumberFormat="1" applyFont="1" applyBorder="1" applyAlignment="1">
      <alignment vertical="top" wrapText="1"/>
    </xf>
    <xf numFmtId="0" fontId="16" fillId="0" borderId="18"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20" fillId="0" borderId="0"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49" fontId="16" fillId="0" borderId="0" xfId="0" applyNumberFormat="1" applyFont="1" applyBorder="1" applyAlignment="1">
      <alignment horizontal="left" vertical="top" wrapText="1"/>
    </xf>
    <xf numFmtId="0" fontId="16"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EwScuUyO7JbGyfsGtGIdZXvpn0Pw2/N0VUtiJd09bFlJQNe7405HcZx6cL0+qhCoxW54DjOoR72i7fJqrz4q2w==" saltValue="ycyIT/Lmjqwgy1duAC38m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BF96-355D-48F8-B7C9-3870030C1FC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67</v>
      </c>
      <c r="C3" s="201" t="s">
        <v>68</v>
      </c>
      <c r="D3" s="199"/>
      <c r="E3" s="199"/>
      <c r="F3" s="199"/>
      <c r="G3" s="200"/>
      <c r="AC3" s="176" t="s">
        <v>245</v>
      </c>
      <c r="AG3" t="s">
        <v>248</v>
      </c>
    </row>
    <row r="4" spans="1:60" ht="24.95" customHeight="1" x14ac:dyDescent="0.2">
      <c r="A4" s="202" t="s">
        <v>9</v>
      </c>
      <c r="B4" s="203" t="s">
        <v>57</v>
      </c>
      <c r="C4" s="204" t="s">
        <v>69</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88</v>
      </c>
      <c r="C8" s="244" t="s">
        <v>89</v>
      </c>
      <c r="D8" s="230"/>
      <c r="E8" s="231"/>
      <c r="F8" s="232"/>
      <c r="G8" s="232">
        <f>SUMIF(AG9:AG43,"&lt;&gt;NOR",G9:G43)</f>
        <v>0</v>
      </c>
      <c r="H8" s="232"/>
      <c r="I8" s="232">
        <f>SUM(I9:I43)</f>
        <v>0</v>
      </c>
      <c r="J8" s="232"/>
      <c r="K8" s="232">
        <f>SUM(K9:K43)</f>
        <v>0</v>
      </c>
      <c r="L8" s="232"/>
      <c r="M8" s="232">
        <f>SUM(M9:M43)</f>
        <v>0</v>
      </c>
      <c r="N8" s="231"/>
      <c r="O8" s="231">
        <f>SUM(O9:O43)</f>
        <v>0</v>
      </c>
      <c r="P8" s="231"/>
      <c r="Q8" s="231">
        <f>SUM(Q9:Q43)</f>
        <v>0</v>
      </c>
      <c r="R8" s="232"/>
      <c r="S8" s="232"/>
      <c r="T8" s="233"/>
      <c r="U8" s="227"/>
      <c r="V8" s="227">
        <f>SUM(V9:V43)</f>
        <v>151.56</v>
      </c>
      <c r="W8" s="227"/>
      <c r="X8" s="227"/>
      <c r="Y8" s="227"/>
      <c r="AG8" t="s">
        <v>273</v>
      </c>
    </row>
    <row r="9" spans="1:60" outlineLevel="1" x14ac:dyDescent="0.2">
      <c r="A9" s="235">
        <v>1</v>
      </c>
      <c r="B9" s="236" t="s">
        <v>3763</v>
      </c>
      <c r="C9" s="245" t="s">
        <v>3764</v>
      </c>
      <c r="D9" s="237" t="s">
        <v>314</v>
      </c>
      <c r="E9" s="238">
        <v>30.943200000000001</v>
      </c>
      <c r="F9" s="239"/>
      <c r="G9" s="240">
        <f>ROUND(E9*F9,2)</f>
        <v>0</v>
      </c>
      <c r="H9" s="239"/>
      <c r="I9" s="240">
        <f>ROUND(E9*H9,2)</f>
        <v>0</v>
      </c>
      <c r="J9" s="239"/>
      <c r="K9" s="240">
        <f>ROUND(E9*J9,2)</f>
        <v>0</v>
      </c>
      <c r="L9" s="240">
        <v>21</v>
      </c>
      <c r="M9" s="240">
        <f>G9*(1+L9/100)</f>
        <v>0</v>
      </c>
      <c r="N9" s="238">
        <v>0</v>
      </c>
      <c r="O9" s="238">
        <f>ROUND(E9*N9,2)</f>
        <v>0</v>
      </c>
      <c r="P9" s="238">
        <v>0</v>
      </c>
      <c r="Q9" s="238">
        <f>ROUND(E9*P9,2)</f>
        <v>0</v>
      </c>
      <c r="R9" s="240" t="s">
        <v>315</v>
      </c>
      <c r="S9" s="240" t="s">
        <v>277</v>
      </c>
      <c r="T9" s="241" t="s">
        <v>277</v>
      </c>
      <c r="U9" s="223">
        <v>0.36799999999999999</v>
      </c>
      <c r="V9" s="223">
        <f>ROUND(E9*U9,2)</f>
        <v>11.39</v>
      </c>
      <c r="W9" s="223"/>
      <c r="X9" s="223" t="s">
        <v>316</v>
      </c>
      <c r="Y9" s="223" t="s">
        <v>280</v>
      </c>
      <c r="Z9" s="212"/>
      <c r="AA9" s="212"/>
      <c r="AB9" s="212"/>
      <c r="AC9" s="212"/>
      <c r="AD9" s="212"/>
      <c r="AE9" s="212"/>
      <c r="AF9" s="212"/>
      <c r="AG9" s="212" t="s">
        <v>317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7" t="s">
        <v>3765</v>
      </c>
      <c r="D10" s="256"/>
      <c r="E10" s="256"/>
      <c r="F10" s="256"/>
      <c r="G10" s="25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319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47" t="s">
        <v>3766</v>
      </c>
      <c r="D11" s="225"/>
      <c r="E11" s="226">
        <v>28.063199999999998</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308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47" t="s">
        <v>3767</v>
      </c>
      <c r="D12" s="225"/>
      <c r="E12" s="226">
        <v>2.88</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308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35">
        <v>2</v>
      </c>
      <c r="B13" s="236" t="s">
        <v>3768</v>
      </c>
      <c r="C13" s="245" t="s">
        <v>3769</v>
      </c>
      <c r="D13" s="237" t="s">
        <v>314</v>
      </c>
      <c r="E13" s="238">
        <v>15.4716</v>
      </c>
      <c r="F13" s="239"/>
      <c r="G13" s="240">
        <f>ROUND(E13*F13,2)</f>
        <v>0</v>
      </c>
      <c r="H13" s="239"/>
      <c r="I13" s="240">
        <f>ROUND(E13*H13,2)</f>
        <v>0</v>
      </c>
      <c r="J13" s="239"/>
      <c r="K13" s="240">
        <f>ROUND(E13*J13,2)</f>
        <v>0</v>
      </c>
      <c r="L13" s="240">
        <v>21</v>
      </c>
      <c r="M13" s="240">
        <f>G13*(1+L13/100)</f>
        <v>0</v>
      </c>
      <c r="N13" s="238">
        <v>0</v>
      </c>
      <c r="O13" s="238">
        <f>ROUND(E13*N13,2)</f>
        <v>0</v>
      </c>
      <c r="P13" s="238">
        <v>0</v>
      </c>
      <c r="Q13" s="238">
        <f>ROUND(E13*P13,2)</f>
        <v>0</v>
      </c>
      <c r="R13" s="240" t="s">
        <v>315</v>
      </c>
      <c r="S13" s="240" t="s">
        <v>277</v>
      </c>
      <c r="T13" s="241" t="s">
        <v>277</v>
      </c>
      <c r="U13" s="223">
        <v>5.8000000000000003E-2</v>
      </c>
      <c r="V13" s="223">
        <f>ROUND(E13*U13,2)</f>
        <v>0.9</v>
      </c>
      <c r="W13" s="223"/>
      <c r="X13" s="223" t="s">
        <v>316</v>
      </c>
      <c r="Y13" s="223" t="s">
        <v>280</v>
      </c>
      <c r="Z13" s="212"/>
      <c r="AA13" s="212"/>
      <c r="AB13" s="212"/>
      <c r="AC13" s="212"/>
      <c r="AD13" s="212"/>
      <c r="AE13" s="212"/>
      <c r="AF13" s="212"/>
      <c r="AG13" s="212" t="s">
        <v>317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7" t="s">
        <v>3765</v>
      </c>
      <c r="D14" s="256"/>
      <c r="E14" s="256"/>
      <c r="F14" s="256"/>
      <c r="G14" s="25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319</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47" t="s">
        <v>3770</v>
      </c>
      <c r="D15" s="225"/>
      <c r="E15" s="226"/>
      <c r="F15" s="223"/>
      <c r="G15" s="223"/>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308</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47" t="s">
        <v>3771</v>
      </c>
      <c r="D16" s="225"/>
      <c r="E16" s="226">
        <v>15.4716</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308</v>
      </c>
      <c r="AH16" s="212">
        <v>5</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5">
        <v>3</v>
      </c>
      <c r="B17" s="236" t="s">
        <v>3772</v>
      </c>
      <c r="C17" s="245" t="s">
        <v>3773</v>
      </c>
      <c r="D17" s="237" t="s">
        <v>314</v>
      </c>
      <c r="E17" s="238">
        <v>21.016500000000001</v>
      </c>
      <c r="F17" s="239"/>
      <c r="G17" s="240">
        <f>ROUND(E17*F17,2)</f>
        <v>0</v>
      </c>
      <c r="H17" s="239"/>
      <c r="I17" s="240">
        <f>ROUND(E17*H17,2)</f>
        <v>0</v>
      </c>
      <c r="J17" s="239"/>
      <c r="K17" s="240">
        <f>ROUND(E17*J17,2)</f>
        <v>0</v>
      </c>
      <c r="L17" s="240">
        <v>21</v>
      </c>
      <c r="M17" s="240">
        <f>G17*(1+L17/100)</f>
        <v>0</v>
      </c>
      <c r="N17" s="238">
        <v>0</v>
      </c>
      <c r="O17" s="238">
        <f>ROUND(E17*N17,2)</f>
        <v>0</v>
      </c>
      <c r="P17" s="238">
        <v>0</v>
      </c>
      <c r="Q17" s="238">
        <f>ROUND(E17*P17,2)</f>
        <v>0</v>
      </c>
      <c r="R17" s="240" t="s">
        <v>315</v>
      </c>
      <c r="S17" s="240" t="s">
        <v>277</v>
      </c>
      <c r="T17" s="241" t="s">
        <v>277</v>
      </c>
      <c r="U17" s="223">
        <v>3.5329999999999999</v>
      </c>
      <c r="V17" s="223">
        <f>ROUND(E17*U17,2)</f>
        <v>74.25</v>
      </c>
      <c r="W17" s="223"/>
      <c r="X17" s="223" t="s">
        <v>316</v>
      </c>
      <c r="Y17" s="223" t="s">
        <v>280</v>
      </c>
      <c r="Z17" s="212"/>
      <c r="AA17" s="212"/>
      <c r="AB17" s="212"/>
      <c r="AC17" s="212"/>
      <c r="AD17" s="212"/>
      <c r="AE17" s="212"/>
      <c r="AF17" s="212"/>
      <c r="AG17" s="212" t="s">
        <v>317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67" t="s">
        <v>3774</v>
      </c>
      <c r="D18" s="256"/>
      <c r="E18" s="256"/>
      <c r="F18" s="256"/>
      <c r="G18" s="25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319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2" x14ac:dyDescent="0.2">
      <c r="A19" s="219"/>
      <c r="B19" s="220"/>
      <c r="C19" s="247" t="s">
        <v>3775</v>
      </c>
      <c r="D19" s="225"/>
      <c r="E19" s="226">
        <v>17.368500000000001</v>
      </c>
      <c r="F19" s="223"/>
      <c r="G19" s="223"/>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308</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47" t="s">
        <v>3776</v>
      </c>
      <c r="D20" s="225"/>
      <c r="E20" s="226">
        <v>2.6240000000000001</v>
      </c>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308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7" t="s">
        <v>3777</v>
      </c>
      <c r="D21" s="225"/>
      <c r="E21" s="226">
        <v>1.024</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308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35">
        <v>4</v>
      </c>
      <c r="B22" s="236" t="s">
        <v>321</v>
      </c>
      <c r="C22" s="245" t="s">
        <v>322</v>
      </c>
      <c r="D22" s="237" t="s">
        <v>314</v>
      </c>
      <c r="E22" s="238">
        <v>31.967199999999998</v>
      </c>
      <c r="F22" s="239"/>
      <c r="G22" s="240">
        <f>ROUND(E22*F22,2)</f>
        <v>0</v>
      </c>
      <c r="H22" s="239"/>
      <c r="I22" s="240">
        <f>ROUND(E22*H22,2)</f>
        <v>0</v>
      </c>
      <c r="J22" s="239"/>
      <c r="K22" s="240">
        <f>ROUND(E22*J22,2)</f>
        <v>0</v>
      </c>
      <c r="L22" s="240">
        <v>21</v>
      </c>
      <c r="M22" s="240">
        <f>G22*(1+L22/100)</f>
        <v>0</v>
      </c>
      <c r="N22" s="238">
        <v>0</v>
      </c>
      <c r="O22" s="238">
        <f>ROUND(E22*N22,2)</f>
        <v>0</v>
      </c>
      <c r="P22" s="238">
        <v>0</v>
      </c>
      <c r="Q22" s="238">
        <f>ROUND(E22*P22,2)</f>
        <v>0</v>
      </c>
      <c r="R22" s="240" t="s">
        <v>315</v>
      </c>
      <c r="S22" s="240" t="s">
        <v>277</v>
      </c>
      <c r="T22" s="241" t="s">
        <v>277</v>
      </c>
      <c r="U22" s="223">
        <v>1.0999999999999999E-2</v>
      </c>
      <c r="V22" s="223">
        <f>ROUND(E22*U22,2)</f>
        <v>0.35</v>
      </c>
      <c r="W22" s="223"/>
      <c r="X22" s="223" t="s">
        <v>316</v>
      </c>
      <c r="Y22" s="223" t="s">
        <v>280</v>
      </c>
      <c r="Z22" s="212"/>
      <c r="AA22" s="212"/>
      <c r="AB22" s="212"/>
      <c r="AC22" s="212"/>
      <c r="AD22" s="212"/>
      <c r="AE22" s="212"/>
      <c r="AF22" s="212"/>
      <c r="AG22" s="212" t="s">
        <v>317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7" t="s">
        <v>323</v>
      </c>
      <c r="D23" s="256"/>
      <c r="E23" s="256"/>
      <c r="F23" s="256"/>
      <c r="G23" s="256"/>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319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5">
        <v>5</v>
      </c>
      <c r="B24" s="236" t="s">
        <v>324</v>
      </c>
      <c r="C24" s="245" t="s">
        <v>325</v>
      </c>
      <c r="D24" s="237" t="s">
        <v>314</v>
      </c>
      <c r="E24" s="238">
        <v>31.967199999999998</v>
      </c>
      <c r="F24" s="239"/>
      <c r="G24" s="240">
        <f>ROUND(E24*F24,2)</f>
        <v>0</v>
      </c>
      <c r="H24" s="239"/>
      <c r="I24" s="240">
        <f>ROUND(E24*H24,2)</f>
        <v>0</v>
      </c>
      <c r="J24" s="239"/>
      <c r="K24" s="240">
        <f>ROUND(E24*J24,2)</f>
        <v>0</v>
      </c>
      <c r="L24" s="240">
        <v>21</v>
      </c>
      <c r="M24" s="240">
        <f>G24*(1+L24/100)</f>
        <v>0</v>
      </c>
      <c r="N24" s="238">
        <v>0</v>
      </c>
      <c r="O24" s="238">
        <f>ROUND(E24*N24,2)</f>
        <v>0</v>
      </c>
      <c r="P24" s="238">
        <v>0</v>
      </c>
      <c r="Q24" s="238">
        <f>ROUND(E24*P24,2)</f>
        <v>0</v>
      </c>
      <c r="R24" s="240" t="s">
        <v>315</v>
      </c>
      <c r="S24" s="240" t="s">
        <v>277</v>
      </c>
      <c r="T24" s="241" t="s">
        <v>277</v>
      </c>
      <c r="U24" s="223">
        <v>0</v>
      </c>
      <c r="V24" s="223">
        <f>ROUND(E24*U24,2)</f>
        <v>0</v>
      </c>
      <c r="W24" s="223"/>
      <c r="X24" s="223" t="s">
        <v>316</v>
      </c>
      <c r="Y24" s="223" t="s">
        <v>280</v>
      </c>
      <c r="Z24" s="212"/>
      <c r="AA24" s="212"/>
      <c r="AB24" s="212"/>
      <c r="AC24" s="212"/>
      <c r="AD24" s="212"/>
      <c r="AE24" s="212"/>
      <c r="AF24" s="212"/>
      <c r="AG24" s="212" t="s">
        <v>317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67" t="s">
        <v>323</v>
      </c>
      <c r="D25" s="256"/>
      <c r="E25" s="256"/>
      <c r="F25" s="256"/>
      <c r="G25" s="256"/>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319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35">
        <v>6</v>
      </c>
      <c r="B26" s="236" t="s">
        <v>326</v>
      </c>
      <c r="C26" s="245" t="s">
        <v>327</v>
      </c>
      <c r="D26" s="237" t="s">
        <v>314</v>
      </c>
      <c r="E26" s="238">
        <v>31.967199999999998</v>
      </c>
      <c r="F26" s="239"/>
      <c r="G26" s="240">
        <f>ROUND(E26*F26,2)</f>
        <v>0</v>
      </c>
      <c r="H26" s="239"/>
      <c r="I26" s="240">
        <f>ROUND(E26*H26,2)</f>
        <v>0</v>
      </c>
      <c r="J26" s="239"/>
      <c r="K26" s="240">
        <f>ROUND(E26*J26,2)</f>
        <v>0</v>
      </c>
      <c r="L26" s="240">
        <v>21</v>
      </c>
      <c r="M26" s="240">
        <f>G26*(1+L26/100)</f>
        <v>0</v>
      </c>
      <c r="N26" s="238">
        <v>0</v>
      </c>
      <c r="O26" s="238">
        <f>ROUND(E26*N26,2)</f>
        <v>0</v>
      </c>
      <c r="P26" s="238">
        <v>0</v>
      </c>
      <c r="Q26" s="238">
        <f>ROUND(E26*P26,2)</f>
        <v>0</v>
      </c>
      <c r="R26" s="240" t="s">
        <v>315</v>
      </c>
      <c r="S26" s="240" t="s">
        <v>277</v>
      </c>
      <c r="T26" s="241" t="s">
        <v>277</v>
      </c>
      <c r="U26" s="223">
        <v>0.65200000000000002</v>
      </c>
      <c r="V26" s="223">
        <f>ROUND(E26*U26,2)</f>
        <v>20.84</v>
      </c>
      <c r="W26" s="223"/>
      <c r="X26" s="223" t="s">
        <v>316</v>
      </c>
      <c r="Y26" s="223" t="s">
        <v>280</v>
      </c>
      <c r="Z26" s="212"/>
      <c r="AA26" s="212"/>
      <c r="AB26" s="212"/>
      <c r="AC26" s="212"/>
      <c r="AD26" s="212"/>
      <c r="AE26" s="212"/>
      <c r="AF26" s="212"/>
      <c r="AG26" s="212" t="s">
        <v>317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47" t="s">
        <v>3778</v>
      </c>
      <c r="D27" s="225"/>
      <c r="E27" s="226"/>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308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47" t="s">
        <v>3779</v>
      </c>
      <c r="D28" s="225"/>
      <c r="E28" s="226">
        <v>30.943200000000001</v>
      </c>
      <c r="F28" s="223"/>
      <c r="G28" s="223"/>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308</v>
      </c>
      <c r="AH28" s="212">
        <v>5</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47" t="s">
        <v>3780</v>
      </c>
      <c r="D29" s="225"/>
      <c r="E29" s="226">
        <v>21.016500000000001</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308</v>
      </c>
      <c r="AH29" s="212">
        <v>5</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47" t="s">
        <v>3781</v>
      </c>
      <c r="D30" s="225"/>
      <c r="E30" s="226"/>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308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47" t="s">
        <v>3782</v>
      </c>
      <c r="D31" s="225"/>
      <c r="E31" s="226">
        <v>-2.6240000000000001</v>
      </c>
      <c r="F31" s="223"/>
      <c r="G31" s="223"/>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308</v>
      </c>
      <c r="AH31" s="212">
        <v>5</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47" t="s">
        <v>3783</v>
      </c>
      <c r="D32" s="225"/>
      <c r="E32" s="226">
        <v>-17.368500000000001</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308</v>
      </c>
      <c r="AH32" s="212">
        <v>5</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57">
        <v>7</v>
      </c>
      <c r="B33" s="258" t="s">
        <v>330</v>
      </c>
      <c r="C33" s="268" t="s">
        <v>331</v>
      </c>
      <c r="D33" s="259" t="s">
        <v>314</v>
      </c>
      <c r="E33" s="260">
        <v>31.967199999999998</v>
      </c>
      <c r="F33" s="261"/>
      <c r="G33" s="262">
        <f>ROUND(E33*F33,2)</f>
        <v>0</v>
      </c>
      <c r="H33" s="261"/>
      <c r="I33" s="262">
        <f>ROUND(E33*H33,2)</f>
        <v>0</v>
      </c>
      <c r="J33" s="261"/>
      <c r="K33" s="262">
        <f>ROUND(E33*J33,2)</f>
        <v>0</v>
      </c>
      <c r="L33" s="262">
        <v>21</v>
      </c>
      <c r="M33" s="262">
        <f>G33*(1+L33/100)</f>
        <v>0</v>
      </c>
      <c r="N33" s="260">
        <v>0</v>
      </c>
      <c r="O33" s="260">
        <f>ROUND(E33*N33,2)</f>
        <v>0</v>
      </c>
      <c r="P33" s="260">
        <v>0</v>
      </c>
      <c r="Q33" s="260">
        <f>ROUND(E33*P33,2)</f>
        <v>0</v>
      </c>
      <c r="R33" s="262" t="s">
        <v>315</v>
      </c>
      <c r="S33" s="262" t="s">
        <v>277</v>
      </c>
      <c r="T33" s="263" t="s">
        <v>277</v>
      </c>
      <c r="U33" s="223">
        <v>8.9999999999999993E-3</v>
      </c>
      <c r="V33" s="223">
        <f>ROUND(E33*U33,2)</f>
        <v>0.28999999999999998</v>
      </c>
      <c r="W33" s="223"/>
      <c r="X33" s="223" t="s">
        <v>316</v>
      </c>
      <c r="Y33" s="223" t="s">
        <v>280</v>
      </c>
      <c r="Z33" s="212"/>
      <c r="AA33" s="212"/>
      <c r="AB33" s="212"/>
      <c r="AC33" s="212"/>
      <c r="AD33" s="212"/>
      <c r="AE33" s="212"/>
      <c r="AF33" s="212"/>
      <c r="AG33" s="212" t="s">
        <v>317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35">
        <v>8</v>
      </c>
      <c r="B34" s="236" t="s">
        <v>3784</v>
      </c>
      <c r="C34" s="245" t="s">
        <v>3785</v>
      </c>
      <c r="D34" s="237" t="s">
        <v>314</v>
      </c>
      <c r="E34" s="238">
        <v>2.6240000000000001</v>
      </c>
      <c r="F34" s="239"/>
      <c r="G34" s="240">
        <f>ROUND(E34*F34,2)</f>
        <v>0</v>
      </c>
      <c r="H34" s="239"/>
      <c r="I34" s="240">
        <f>ROUND(E34*H34,2)</f>
        <v>0</v>
      </c>
      <c r="J34" s="239"/>
      <c r="K34" s="240">
        <f>ROUND(E34*J34,2)</f>
        <v>0</v>
      </c>
      <c r="L34" s="240">
        <v>21</v>
      </c>
      <c r="M34" s="240">
        <f>G34*(1+L34/100)</f>
        <v>0</v>
      </c>
      <c r="N34" s="238">
        <v>0</v>
      </c>
      <c r="O34" s="238">
        <f>ROUND(E34*N34,2)</f>
        <v>0</v>
      </c>
      <c r="P34" s="238">
        <v>0</v>
      </c>
      <c r="Q34" s="238">
        <f>ROUND(E34*P34,2)</f>
        <v>0</v>
      </c>
      <c r="R34" s="240" t="s">
        <v>315</v>
      </c>
      <c r="S34" s="240" t="s">
        <v>277</v>
      </c>
      <c r="T34" s="241" t="s">
        <v>277</v>
      </c>
      <c r="U34" s="223">
        <v>1.1499999999999999</v>
      </c>
      <c r="V34" s="223">
        <f>ROUND(E34*U34,2)</f>
        <v>3.02</v>
      </c>
      <c r="W34" s="223"/>
      <c r="X34" s="223" t="s">
        <v>316</v>
      </c>
      <c r="Y34" s="223" t="s">
        <v>280</v>
      </c>
      <c r="Z34" s="212"/>
      <c r="AA34" s="212"/>
      <c r="AB34" s="212"/>
      <c r="AC34" s="212"/>
      <c r="AD34" s="212"/>
      <c r="AE34" s="212"/>
      <c r="AF34" s="212"/>
      <c r="AG34" s="212" t="s">
        <v>317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67" t="s">
        <v>3786</v>
      </c>
      <c r="D35" s="256"/>
      <c r="E35" s="256"/>
      <c r="F35" s="256"/>
      <c r="G35" s="25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319</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7" t="s">
        <v>3787</v>
      </c>
      <c r="D36" s="225"/>
      <c r="E36" s="226">
        <v>2.6240000000000001</v>
      </c>
      <c r="F36" s="223"/>
      <c r="G36" s="22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308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5">
        <v>9</v>
      </c>
      <c r="B37" s="236" t="s">
        <v>332</v>
      </c>
      <c r="C37" s="245" t="s">
        <v>333</v>
      </c>
      <c r="D37" s="237" t="s">
        <v>314</v>
      </c>
      <c r="E37" s="238">
        <v>17.368500000000001</v>
      </c>
      <c r="F37" s="239"/>
      <c r="G37" s="240">
        <f>ROUND(E37*F37,2)</f>
        <v>0</v>
      </c>
      <c r="H37" s="239"/>
      <c r="I37" s="240">
        <f>ROUND(E37*H37,2)</f>
        <v>0</v>
      </c>
      <c r="J37" s="239"/>
      <c r="K37" s="240">
        <f>ROUND(E37*J37,2)</f>
        <v>0</v>
      </c>
      <c r="L37" s="240">
        <v>21</v>
      </c>
      <c r="M37" s="240">
        <f>G37*(1+L37/100)</f>
        <v>0</v>
      </c>
      <c r="N37" s="238">
        <v>0</v>
      </c>
      <c r="O37" s="238">
        <f>ROUND(E37*N37,2)</f>
        <v>0</v>
      </c>
      <c r="P37" s="238">
        <v>0</v>
      </c>
      <c r="Q37" s="238">
        <f>ROUND(E37*P37,2)</f>
        <v>0</v>
      </c>
      <c r="R37" s="240" t="s">
        <v>315</v>
      </c>
      <c r="S37" s="240" t="s">
        <v>277</v>
      </c>
      <c r="T37" s="241" t="s">
        <v>277</v>
      </c>
      <c r="U37" s="223">
        <v>2.1949999999999998</v>
      </c>
      <c r="V37" s="223">
        <f>ROUND(E37*U37,2)</f>
        <v>38.119999999999997</v>
      </c>
      <c r="W37" s="223"/>
      <c r="X37" s="223" t="s">
        <v>316</v>
      </c>
      <c r="Y37" s="223" t="s">
        <v>280</v>
      </c>
      <c r="Z37" s="212"/>
      <c r="AA37" s="212"/>
      <c r="AB37" s="212"/>
      <c r="AC37" s="212"/>
      <c r="AD37" s="212"/>
      <c r="AE37" s="212"/>
      <c r="AF37" s="212"/>
      <c r="AG37" s="212" t="s">
        <v>317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2" x14ac:dyDescent="0.2">
      <c r="A38" s="219"/>
      <c r="B38" s="220"/>
      <c r="C38" s="267" t="s">
        <v>334</v>
      </c>
      <c r="D38" s="256"/>
      <c r="E38" s="256"/>
      <c r="F38" s="256"/>
      <c r="G38" s="256"/>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319</v>
      </c>
      <c r="AH38" s="212"/>
      <c r="AI38" s="212"/>
      <c r="AJ38" s="212"/>
      <c r="AK38" s="212"/>
      <c r="AL38" s="212"/>
      <c r="AM38" s="212"/>
      <c r="AN38" s="212"/>
      <c r="AO38" s="212"/>
      <c r="AP38" s="212"/>
      <c r="AQ38" s="212"/>
      <c r="AR38" s="212"/>
      <c r="AS38" s="212"/>
      <c r="AT38" s="212"/>
      <c r="AU38" s="212"/>
      <c r="AV38" s="212"/>
      <c r="AW38" s="212"/>
      <c r="AX38" s="212"/>
      <c r="AY38" s="212"/>
      <c r="AZ38" s="212"/>
      <c r="BA38" s="242" t="str">
        <f>C38</f>
        <v>sypaninou z vhodných hornin tř. 1 - 4 nebo materiálem, uloženým ve vzdálenosti do 30 m od vnějšího kraje objektu, pro jakoukoliv míru zhutnění,</v>
      </c>
      <c r="BB38" s="212"/>
      <c r="BC38" s="212"/>
      <c r="BD38" s="212"/>
      <c r="BE38" s="212"/>
      <c r="BF38" s="212"/>
      <c r="BG38" s="212"/>
      <c r="BH38" s="212"/>
    </row>
    <row r="39" spans="1:60" ht="22.5" outlineLevel="2" x14ac:dyDescent="0.2">
      <c r="A39" s="219"/>
      <c r="B39" s="220"/>
      <c r="C39" s="247" t="s">
        <v>3775</v>
      </c>
      <c r="D39" s="225"/>
      <c r="E39" s="226">
        <v>17.368500000000001</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308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5">
        <v>10</v>
      </c>
      <c r="B40" s="236" t="s">
        <v>3788</v>
      </c>
      <c r="C40" s="245" t="s">
        <v>3789</v>
      </c>
      <c r="D40" s="237" t="s">
        <v>340</v>
      </c>
      <c r="E40" s="238">
        <v>133.18</v>
      </c>
      <c r="F40" s="239"/>
      <c r="G40" s="240">
        <f>ROUND(E40*F40,2)</f>
        <v>0</v>
      </c>
      <c r="H40" s="239"/>
      <c r="I40" s="240">
        <f>ROUND(E40*H40,2)</f>
        <v>0</v>
      </c>
      <c r="J40" s="239"/>
      <c r="K40" s="240">
        <f>ROUND(E40*J40,2)</f>
        <v>0</v>
      </c>
      <c r="L40" s="240">
        <v>21</v>
      </c>
      <c r="M40" s="240">
        <f>G40*(1+L40/100)</f>
        <v>0</v>
      </c>
      <c r="N40" s="238">
        <v>0</v>
      </c>
      <c r="O40" s="238">
        <f>ROUND(E40*N40,2)</f>
        <v>0</v>
      </c>
      <c r="P40" s="238">
        <v>0</v>
      </c>
      <c r="Q40" s="238">
        <f>ROUND(E40*P40,2)</f>
        <v>0</v>
      </c>
      <c r="R40" s="240" t="s">
        <v>315</v>
      </c>
      <c r="S40" s="240" t="s">
        <v>277</v>
      </c>
      <c r="T40" s="241" t="s">
        <v>277</v>
      </c>
      <c r="U40" s="223">
        <v>1.7999999999999999E-2</v>
      </c>
      <c r="V40" s="223">
        <f>ROUND(E40*U40,2)</f>
        <v>2.4</v>
      </c>
      <c r="W40" s="223"/>
      <c r="X40" s="223" t="s">
        <v>316</v>
      </c>
      <c r="Y40" s="223" t="s">
        <v>280</v>
      </c>
      <c r="Z40" s="212"/>
      <c r="AA40" s="212"/>
      <c r="AB40" s="212"/>
      <c r="AC40" s="212"/>
      <c r="AD40" s="212"/>
      <c r="AE40" s="212"/>
      <c r="AF40" s="212"/>
      <c r="AG40" s="212" t="s">
        <v>317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67" t="s">
        <v>3790</v>
      </c>
      <c r="D41" s="256"/>
      <c r="E41" s="256"/>
      <c r="F41" s="256"/>
      <c r="G41" s="256"/>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319</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7" t="s">
        <v>3791</v>
      </c>
      <c r="D42" s="225"/>
      <c r="E42" s="226">
        <v>133.18</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308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7">
        <v>11</v>
      </c>
      <c r="B43" s="258" t="s">
        <v>336</v>
      </c>
      <c r="C43" s="268" t="s">
        <v>337</v>
      </c>
      <c r="D43" s="259" t="s">
        <v>314</v>
      </c>
      <c r="E43" s="260">
        <v>31.967199999999998</v>
      </c>
      <c r="F43" s="261"/>
      <c r="G43" s="262">
        <f>ROUND(E43*F43,2)</f>
        <v>0</v>
      </c>
      <c r="H43" s="261"/>
      <c r="I43" s="262">
        <f>ROUND(E43*H43,2)</f>
        <v>0</v>
      </c>
      <c r="J43" s="261"/>
      <c r="K43" s="262">
        <f>ROUND(E43*J43,2)</f>
        <v>0</v>
      </c>
      <c r="L43" s="262">
        <v>21</v>
      </c>
      <c r="M43" s="262">
        <f>G43*(1+L43/100)</f>
        <v>0</v>
      </c>
      <c r="N43" s="260">
        <v>0</v>
      </c>
      <c r="O43" s="260">
        <f>ROUND(E43*N43,2)</f>
        <v>0</v>
      </c>
      <c r="P43" s="260">
        <v>0</v>
      </c>
      <c r="Q43" s="260">
        <f>ROUND(E43*P43,2)</f>
        <v>0</v>
      </c>
      <c r="R43" s="262" t="s">
        <v>315</v>
      </c>
      <c r="S43" s="262" t="s">
        <v>277</v>
      </c>
      <c r="T43" s="263" t="s">
        <v>277</v>
      </c>
      <c r="U43" s="223">
        <v>0</v>
      </c>
      <c r="V43" s="223">
        <f>ROUND(E43*U43,2)</f>
        <v>0</v>
      </c>
      <c r="W43" s="223"/>
      <c r="X43" s="223" t="s">
        <v>316</v>
      </c>
      <c r="Y43" s="223" t="s">
        <v>280</v>
      </c>
      <c r="Z43" s="212"/>
      <c r="AA43" s="212"/>
      <c r="AB43" s="212"/>
      <c r="AC43" s="212"/>
      <c r="AD43" s="212"/>
      <c r="AE43" s="212"/>
      <c r="AF43" s="212"/>
      <c r="AG43" s="212" t="s">
        <v>317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
      <c r="A44" s="228" t="s">
        <v>272</v>
      </c>
      <c r="B44" s="229" t="s">
        <v>90</v>
      </c>
      <c r="C44" s="244" t="s">
        <v>91</v>
      </c>
      <c r="D44" s="230"/>
      <c r="E44" s="231"/>
      <c r="F44" s="232"/>
      <c r="G44" s="232">
        <f>SUMIF(AG45:AG54,"&lt;&gt;NOR",G45:G54)</f>
        <v>0</v>
      </c>
      <c r="H44" s="232"/>
      <c r="I44" s="232">
        <f>SUM(I45:I54)</f>
        <v>0</v>
      </c>
      <c r="J44" s="232"/>
      <c r="K44" s="232">
        <f>SUM(K45:K54)</f>
        <v>0</v>
      </c>
      <c r="L44" s="232"/>
      <c r="M44" s="232">
        <f>SUM(M45:M54)</f>
        <v>0</v>
      </c>
      <c r="N44" s="231"/>
      <c r="O44" s="231">
        <f>SUM(O45:O54)</f>
        <v>0</v>
      </c>
      <c r="P44" s="231"/>
      <c r="Q44" s="231">
        <f>SUM(Q45:Q54)</f>
        <v>32.840000000000003</v>
      </c>
      <c r="R44" s="232"/>
      <c r="S44" s="232"/>
      <c r="T44" s="233"/>
      <c r="U44" s="227"/>
      <c r="V44" s="227">
        <f>SUM(V45:V54)</f>
        <v>41.629999999999995</v>
      </c>
      <c r="W44" s="227"/>
      <c r="X44" s="227"/>
      <c r="Y44" s="227"/>
      <c r="AG44" t="s">
        <v>273</v>
      </c>
    </row>
    <row r="45" spans="1:60" ht="22.5" outlineLevel="1" x14ac:dyDescent="0.2">
      <c r="A45" s="235">
        <v>12</v>
      </c>
      <c r="B45" s="236" t="s">
        <v>3792</v>
      </c>
      <c r="C45" s="245" t="s">
        <v>3793</v>
      </c>
      <c r="D45" s="237" t="s">
        <v>340</v>
      </c>
      <c r="E45" s="238">
        <v>74.364999999999995</v>
      </c>
      <c r="F45" s="239"/>
      <c r="G45" s="240">
        <f>ROUND(E45*F45,2)</f>
        <v>0</v>
      </c>
      <c r="H45" s="239"/>
      <c r="I45" s="240">
        <f>ROUND(E45*H45,2)</f>
        <v>0</v>
      </c>
      <c r="J45" s="239"/>
      <c r="K45" s="240">
        <f>ROUND(E45*J45,2)</f>
        <v>0</v>
      </c>
      <c r="L45" s="240">
        <v>21</v>
      </c>
      <c r="M45" s="240">
        <f>G45*(1+L45/100)</f>
        <v>0</v>
      </c>
      <c r="N45" s="238">
        <v>0</v>
      </c>
      <c r="O45" s="238">
        <f>ROUND(E45*N45,2)</f>
        <v>0</v>
      </c>
      <c r="P45" s="238">
        <v>0.13800000000000001</v>
      </c>
      <c r="Q45" s="238">
        <f>ROUND(E45*P45,2)</f>
        <v>10.26</v>
      </c>
      <c r="R45" s="240" t="s">
        <v>3794</v>
      </c>
      <c r="S45" s="240" t="s">
        <v>277</v>
      </c>
      <c r="T45" s="241" t="s">
        <v>277</v>
      </c>
      <c r="U45" s="223">
        <v>0.16</v>
      </c>
      <c r="V45" s="223">
        <f>ROUND(E45*U45,2)</f>
        <v>11.9</v>
      </c>
      <c r="W45" s="223"/>
      <c r="X45" s="223" t="s">
        <v>316</v>
      </c>
      <c r="Y45" s="223" t="s">
        <v>280</v>
      </c>
      <c r="Z45" s="212"/>
      <c r="AA45" s="212"/>
      <c r="AB45" s="212"/>
      <c r="AC45" s="212"/>
      <c r="AD45" s="212"/>
      <c r="AE45" s="212"/>
      <c r="AF45" s="212"/>
      <c r="AG45" s="212" t="s">
        <v>317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67" t="s">
        <v>3795</v>
      </c>
      <c r="D46" s="256"/>
      <c r="E46" s="256"/>
      <c r="F46" s="256"/>
      <c r="G46" s="256"/>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319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47" t="s">
        <v>3796</v>
      </c>
      <c r="D47" s="225"/>
      <c r="E47" s="226">
        <v>74.364999999999995</v>
      </c>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308</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35">
        <v>13</v>
      </c>
      <c r="B48" s="236" t="s">
        <v>3797</v>
      </c>
      <c r="C48" s="245" t="s">
        <v>3798</v>
      </c>
      <c r="D48" s="237" t="s">
        <v>340</v>
      </c>
      <c r="E48" s="238">
        <v>43.65</v>
      </c>
      <c r="F48" s="239"/>
      <c r="G48" s="240">
        <f>ROUND(E48*F48,2)</f>
        <v>0</v>
      </c>
      <c r="H48" s="239"/>
      <c r="I48" s="240">
        <f>ROUND(E48*H48,2)</f>
        <v>0</v>
      </c>
      <c r="J48" s="239"/>
      <c r="K48" s="240">
        <f>ROUND(E48*J48,2)</f>
        <v>0</v>
      </c>
      <c r="L48" s="240">
        <v>21</v>
      </c>
      <c r="M48" s="240">
        <f>G48*(1+L48/100)</f>
        <v>0</v>
      </c>
      <c r="N48" s="238">
        <v>0</v>
      </c>
      <c r="O48" s="238">
        <f>ROUND(E48*N48,2)</f>
        <v>0</v>
      </c>
      <c r="P48" s="238">
        <v>0</v>
      </c>
      <c r="Q48" s="238">
        <f>ROUND(E48*P48,2)</f>
        <v>0</v>
      </c>
      <c r="R48" s="240" t="s">
        <v>3794</v>
      </c>
      <c r="S48" s="240" t="s">
        <v>277</v>
      </c>
      <c r="T48" s="241" t="s">
        <v>277</v>
      </c>
      <c r="U48" s="223">
        <v>0.14199999999999999</v>
      </c>
      <c r="V48" s="223">
        <f>ROUND(E48*U48,2)</f>
        <v>6.2</v>
      </c>
      <c r="W48" s="223"/>
      <c r="X48" s="223" t="s">
        <v>316</v>
      </c>
      <c r="Y48" s="223" t="s">
        <v>280</v>
      </c>
      <c r="Z48" s="212"/>
      <c r="AA48" s="212"/>
      <c r="AB48" s="212"/>
      <c r="AC48" s="212"/>
      <c r="AD48" s="212"/>
      <c r="AE48" s="212"/>
      <c r="AF48" s="212"/>
      <c r="AG48" s="212" t="s">
        <v>317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67" t="s">
        <v>3795</v>
      </c>
      <c r="D49" s="256"/>
      <c r="E49" s="256"/>
      <c r="F49" s="256"/>
      <c r="G49" s="256"/>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319</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47" t="s">
        <v>3799</v>
      </c>
      <c r="D50" s="225"/>
      <c r="E50" s="226">
        <v>43.65</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308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57">
        <v>14</v>
      </c>
      <c r="B51" s="258" t="s">
        <v>3800</v>
      </c>
      <c r="C51" s="268" t="s">
        <v>3801</v>
      </c>
      <c r="D51" s="259" t="s">
        <v>340</v>
      </c>
      <c r="E51" s="260">
        <v>43.65</v>
      </c>
      <c r="F51" s="261"/>
      <c r="G51" s="262">
        <f>ROUND(E51*F51,2)</f>
        <v>0</v>
      </c>
      <c r="H51" s="261"/>
      <c r="I51" s="262">
        <f>ROUND(E51*H51,2)</f>
        <v>0</v>
      </c>
      <c r="J51" s="261"/>
      <c r="K51" s="262">
        <f>ROUND(E51*J51,2)</f>
        <v>0</v>
      </c>
      <c r="L51" s="262">
        <v>21</v>
      </c>
      <c r="M51" s="262">
        <f>G51*(1+L51/100)</f>
        <v>0</v>
      </c>
      <c r="N51" s="260">
        <v>0</v>
      </c>
      <c r="O51" s="260">
        <f>ROUND(E51*N51,2)</f>
        <v>0</v>
      </c>
      <c r="P51" s="260">
        <v>0.33</v>
      </c>
      <c r="Q51" s="260">
        <f>ROUND(E51*P51,2)</f>
        <v>14.4</v>
      </c>
      <c r="R51" s="262" t="s">
        <v>3794</v>
      </c>
      <c r="S51" s="262" t="s">
        <v>277</v>
      </c>
      <c r="T51" s="263" t="s">
        <v>277</v>
      </c>
      <c r="U51" s="223">
        <v>0.3135</v>
      </c>
      <c r="V51" s="223">
        <f>ROUND(E51*U51,2)</f>
        <v>13.68</v>
      </c>
      <c r="W51" s="223"/>
      <c r="X51" s="223" t="s">
        <v>316</v>
      </c>
      <c r="Y51" s="223" t="s">
        <v>280</v>
      </c>
      <c r="Z51" s="212"/>
      <c r="AA51" s="212"/>
      <c r="AB51" s="212"/>
      <c r="AC51" s="212"/>
      <c r="AD51" s="212"/>
      <c r="AE51" s="212"/>
      <c r="AF51" s="212"/>
      <c r="AG51" s="212" t="s">
        <v>317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57">
        <v>15</v>
      </c>
      <c r="B52" s="258" t="s">
        <v>3802</v>
      </c>
      <c r="C52" s="268" t="s">
        <v>3803</v>
      </c>
      <c r="D52" s="259" t="s">
        <v>340</v>
      </c>
      <c r="E52" s="260">
        <v>74.364999999999995</v>
      </c>
      <c r="F52" s="261"/>
      <c r="G52" s="262">
        <f>ROUND(E52*F52,2)</f>
        <v>0</v>
      </c>
      <c r="H52" s="261"/>
      <c r="I52" s="262">
        <f>ROUND(E52*H52,2)</f>
        <v>0</v>
      </c>
      <c r="J52" s="261"/>
      <c r="K52" s="262">
        <f>ROUND(E52*J52,2)</f>
        <v>0</v>
      </c>
      <c r="L52" s="262">
        <v>21</v>
      </c>
      <c r="M52" s="262">
        <f>G52*(1+L52/100)</f>
        <v>0</v>
      </c>
      <c r="N52" s="260">
        <v>0</v>
      </c>
      <c r="O52" s="260">
        <f>ROUND(E52*N52,2)</f>
        <v>0</v>
      </c>
      <c r="P52" s="260">
        <v>0.11</v>
      </c>
      <c r="Q52" s="260">
        <f>ROUND(E52*P52,2)</f>
        <v>8.18</v>
      </c>
      <c r="R52" s="262" t="s">
        <v>3794</v>
      </c>
      <c r="S52" s="262" t="s">
        <v>277</v>
      </c>
      <c r="T52" s="263" t="s">
        <v>277</v>
      </c>
      <c r="U52" s="223">
        <v>1.7500000000000002E-2</v>
      </c>
      <c r="V52" s="223">
        <f>ROUND(E52*U52,2)</f>
        <v>1.3</v>
      </c>
      <c r="W52" s="223"/>
      <c r="X52" s="223" t="s">
        <v>316</v>
      </c>
      <c r="Y52" s="223" t="s">
        <v>280</v>
      </c>
      <c r="Z52" s="212"/>
      <c r="AA52" s="212"/>
      <c r="AB52" s="212"/>
      <c r="AC52" s="212"/>
      <c r="AD52" s="212"/>
      <c r="AE52" s="212"/>
      <c r="AF52" s="212"/>
      <c r="AG52" s="212" t="s">
        <v>317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5">
        <v>16</v>
      </c>
      <c r="B53" s="236" t="s">
        <v>3804</v>
      </c>
      <c r="C53" s="245" t="s">
        <v>3805</v>
      </c>
      <c r="D53" s="237" t="s">
        <v>340</v>
      </c>
      <c r="E53" s="238">
        <v>74.364999999999995</v>
      </c>
      <c r="F53" s="239"/>
      <c r="G53" s="240">
        <f>ROUND(E53*F53,2)</f>
        <v>0</v>
      </c>
      <c r="H53" s="239"/>
      <c r="I53" s="240">
        <f>ROUND(E53*H53,2)</f>
        <v>0</v>
      </c>
      <c r="J53" s="239"/>
      <c r="K53" s="240">
        <f>ROUND(E53*J53,2)</f>
        <v>0</v>
      </c>
      <c r="L53" s="240">
        <v>21</v>
      </c>
      <c r="M53" s="240">
        <f>G53*(1+L53/100)</f>
        <v>0</v>
      </c>
      <c r="N53" s="238">
        <v>0</v>
      </c>
      <c r="O53" s="238">
        <f>ROUND(E53*N53,2)</f>
        <v>0</v>
      </c>
      <c r="P53" s="238">
        <v>0</v>
      </c>
      <c r="Q53" s="238">
        <f>ROUND(E53*P53,2)</f>
        <v>0</v>
      </c>
      <c r="R53" s="240" t="s">
        <v>3794</v>
      </c>
      <c r="S53" s="240" t="s">
        <v>277</v>
      </c>
      <c r="T53" s="241" t="s">
        <v>277</v>
      </c>
      <c r="U53" s="223">
        <v>0.115</v>
      </c>
      <c r="V53" s="223">
        <f>ROUND(E53*U53,2)</f>
        <v>8.5500000000000007</v>
      </c>
      <c r="W53" s="223"/>
      <c r="X53" s="223" t="s">
        <v>316</v>
      </c>
      <c r="Y53" s="223" t="s">
        <v>280</v>
      </c>
      <c r="Z53" s="212"/>
      <c r="AA53" s="212"/>
      <c r="AB53" s="212"/>
      <c r="AC53" s="212"/>
      <c r="AD53" s="212"/>
      <c r="AE53" s="212"/>
      <c r="AF53" s="212"/>
      <c r="AG53" s="212" t="s">
        <v>317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2" x14ac:dyDescent="0.2">
      <c r="A54" s="219"/>
      <c r="B54" s="220"/>
      <c r="C54" s="267" t="s">
        <v>3806</v>
      </c>
      <c r="D54" s="256"/>
      <c r="E54" s="256"/>
      <c r="F54" s="256"/>
      <c r="G54" s="256"/>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319</v>
      </c>
      <c r="AH54" s="212"/>
      <c r="AI54" s="212"/>
      <c r="AJ54" s="212"/>
      <c r="AK54" s="212"/>
      <c r="AL54" s="212"/>
      <c r="AM54" s="212"/>
      <c r="AN54" s="212"/>
      <c r="AO54" s="212"/>
      <c r="AP54" s="212"/>
      <c r="AQ54" s="212"/>
      <c r="AR54" s="212"/>
      <c r="AS54" s="212"/>
      <c r="AT54" s="212"/>
      <c r="AU54" s="212"/>
      <c r="AV54" s="212"/>
      <c r="AW54" s="212"/>
      <c r="AX54" s="212"/>
      <c r="AY54" s="212"/>
      <c r="AZ54" s="212"/>
      <c r="BA54" s="242" t="str">
        <f>C54</f>
        <v>krajníků, desek nebo panelů od spojovacího materiálu s odklizením a uložením očištěných hmot a spojovacího materiálu na skládku na vzdálenost do 10 m</v>
      </c>
      <c r="BB54" s="212"/>
      <c r="BC54" s="212"/>
      <c r="BD54" s="212"/>
      <c r="BE54" s="212"/>
      <c r="BF54" s="212"/>
      <c r="BG54" s="212"/>
      <c r="BH54" s="212"/>
    </row>
    <row r="55" spans="1:60" x14ac:dyDescent="0.2">
      <c r="A55" s="228" t="s">
        <v>272</v>
      </c>
      <c r="B55" s="229" t="s">
        <v>92</v>
      </c>
      <c r="C55" s="244" t="s">
        <v>93</v>
      </c>
      <c r="D55" s="230"/>
      <c r="E55" s="231"/>
      <c r="F55" s="232"/>
      <c r="G55" s="232">
        <f>SUMIF(AG56:AG71,"&lt;&gt;NOR",G56:G71)</f>
        <v>0</v>
      </c>
      <c r="H55" s="232"/>
      <c r="I55" s="232">
        <f>SUM(I56:I71)</f>
        <v>0</v>
      </c>
      <c r="J55" s="232"/>
      <c r="K55" s="232">
        <f>SUM(K56:K71)</f>
        <v>0</v>
      </c>
      <c r="L55" s="232"/>
      <c r="M55" s="232">
        <f>SUM(M56:M71)</f>
        <v>0</v>
      </c>
      <c r="N55" s="231"/>
      <c r="O55" s="231">
        <f>SUM(O56:O71)</f>
        <v>0.08</v>
      </c>
      <c r="P55" s="231"/>
      <c r="Q55" s="231">
        <f>SUM(Q56:Q71)</f>
        <v>0</v>
      </c>
      <c r="R55" s="232"/>
      <c r="S55" s="232"/>
      <c r="T55" s="233"/>
      <c r="U55" s="227"/>
      <c r="V55" s="227">
        <f>SUM(V56:V71)</f>
        <v>16.39</v>
      </c>
      <c r="W55" s="227"/>
      <c r="X55" s="227"/>
      <c r="Y55" s="227"/>
      <c r="AG55" t="s">
        <v>273</v>
      </c>
    </row>
    <row r="56" spans="1:60" outlineLevel="1" x14ac:dyDescent="0.2">
      <c r="A56" s="235">
        <v>17</v>
      </c>
      <c r="B56" s="236" t="s">
        <v>3807</v>
      </c>
      <c r="C56" s="245" t="s">
        <v>3808</v>
      </c>
      <c r="D56" s="237" t="s">
        <v>314</v>
      </c>
      <c r="E56" s="238">
        <v>4.8959999999999999</v>
      </c>
      <c r="F56" s="239"/>
      <c r="G56" s="240">
        <f>ROUND(E56*F56,2)</f>
        <v>0</v>
      </c>
      <c r="H56" s="239"/>
      <c r="I56" s="240">
        <f>ROUND(E56*H56,2)</f>
        <v>0</v>
      </c>
      <c r="J56" s="239"/>
      <c r="K56" s="240">
        <f>ROUND(E56*J56,2)</f>
        <v>0</v>
      </c>
      <c r="L56" s="240">
        <v>21</v>
      </c>
      <c r="M56" s="240">
        <f>G56*(1+L56/100)</f>
        <v>0</v>
      </c>
      <c r="N56" s="238">
        <v>0</v>
      </c>
      <c r="O56" s="238">
        <f>ROUND(E56*N56,2)</f>
        <v>0</v>
      </c>
      <c r="P56" s="238">
        <v>0</v>
      </c>
      <c r="Q56" s="238">
        <f>ROUND(E56*P56,2)</f>
        <v>0</v>
      </c>
      <c r="R56" s="240" t="s">
        <v>315</v>
      </c>
      <c r="S56" s="240" t="s">
        <v>277</v>
      </c>
      <c r="T56" s="241" t="s">
        <v>277</v>
      </c>
      <c r="U56" s="223">
        <v>9.5200000000000007E-2</v>
      </c>
      <c r="V56" s="223">
        <f>ROUND(E56*U56,2)</f>
        <v>0.47</v>
      </c>
      <c r="W56" s="223"/>
      <c r="X56" s="223" t="s">
        <v>316</v>
      </c>
      <c r="Y56" s="223" t="s">
        <v>280</v>
      </c>
      <c r="Z56" s="212"/>
      <c r="AA56" s="212"/>
      <c r="AB56" s="212"/>
      <c r="AC56" s="212"/>
      <c r="AD56" s="212"/>
      <c r="AE56" s="212"/>
      <c r="AF56" s="212"/>
      <c r="AG56" s="212" t="s">
        <v>317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67" t="s">
        <v>3809</v>
      </c>
      <c r="D57" s="256"/>
      <c r="E57" s="256"/>
      <c r="F57" s="256"/>
      <c r="G57" s="25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319</v>
      </c>
      <c r="AH57" s="212"/>
      <c r="AI57" s="212"/>
      <c r="AJ57" s="212"/>
      <c r="AK57" s="212"/>
      <c r="AL57" s="212"/>
      <c r="AM57" s="212"/>
      <c r="AN57" s="212"/>
      <c r="AO57" s="212"/>
      <c r="AP57" s="212"/>
      <c r="AQ57" s="212"/>
      <c r="AR57" s="212"/>
      <c r="AS57" s="212"/>
      <c r="AT57" s="212"/>
      <c r="AU57" s="212"/>
      <c r="AV57" s="212"/>
      <c r="AW57" s="212"/>
      <c r="AX57" s="212"/>
      <c r="AY57" s="212"/>
      <c r="AZ57" s="212"/>
      <c r="BA57" s="242" t="str">
        <f>C57</f>
        <v>nebo lesní půdy, s vodorovným přemístěním na hromady v místě upotřebení nebo na dočasné či trvalé skládky se složením</v>
      </c>
      <c r="BB57" s="212"/>
      <c r="BC57" s="212"/>
      <c r="BD57" s="212"/>
      <c r="BE57" s="212"/>
      <c r="BF57" s="212"/>
      <c r="BG57" s="212"/>
      <c r="BH57" s="212"/>
    </row>
    <row r="58" spans="1:60" outlineLevel="2" x14ac:dyDescent="0.2">
      <c r="A58" s="219"/>
      <c r="B58" s="220"/>
      <c r="C58" s="247" t="s">
        <v>3810</v>
      </c>
      <c r="D58" s="225"/>
      <c r="E58" s="226">
        <v>4.8959999999999999</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308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1" x14ac:dyDescent="0.2">
      <c r="A59" s="235">
        <v>18</v>
      </c>
      <c r="B59" s="236" t="s">
        <v>3811</v>
      </c>
      <c r="C59" s="245" t="s">
        <v>3812</v>
      </c>
      <c r="D59" s="237" t="s">
        <v>340</v>
      </c>
      <c r="E59" s="238">
        <v>4.68</v>
      </c>
      <c r="F59" s="239"/>
      <c r="G59" s="240">
        <f>ROUND(E59*F59,2)</f>
        <v>0</v>
      </c>
      <c r="H59" s="239"/>
      <c r="I59" s="240">
        <f>ROUND(E59*H59,2)</f>
        <v>0</v>
      </c>
      <c r="J59" s="239"/>
      <c r="K59" s="240">
        <f>ROUND(E59*J59,2)</f>
        <v>0</v>
      </c>
      <c r="L59" s="240">
        <v>21</v>
      </c>
      <c r="M59" s="240">
        <f>G59*(1+L59/100)</f>
        <v>0</v>
      </c>
      <c r="N59" s="238">
        <v>0</v>
      </c>
      <c r="O59" s="238">
        <f>ROUND(E59*N59,2)</f>
        <v>0</v>
      </c>
      <c r="P59" s="238">
        <v>0</v>
      </c>
      <c r="Q59" s="238">
        <f>ROUND(E59*P59,2)</f>
        <v>0</v>
      </c>
      <c r="R59" s="240" t="s">
        <v>315</v>
      </c>
      <c r="S59" s="240" t="s">
        <v>277</v>
      </c>
      <c r="T59" s="241" t="s">
        <v>277</v>
      </c>
      <c r="U59" s="223">
        <v>0.41599999999999998</v>
      </c>
      <c r="V59" s="223">
        <f>ROUND(E59*U59,2)</f>
        <v>1.95</v>
      </c>
      <c r="W59" s="223"/>
      <c r="X59" s="223" t="s">
        <v>316</v>
      </c>
      <c r="Y59" s="223" t="s">
        <v>280</v>
      </c>
      <c r="Z59" s="212"/>
      <c r="AA59" s="212"/>
      <c r="AB59" s="212"/>
      <c r="AC59" s="212"/>
      <c r="AD59" s="212"/>
      <c r="AE59" s="212"/>
      <c r="AF59" s="212"/>
      <c r="AG59" s="212" t="s">
        <v>317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2" x14ac:dyDescent="0.2">
      <c r="A60" s="219"/>
      <c r="B60" s="220"/>
      <c r="C60" s="267" t="s">
        <v>3813</v>
      </c>
      <c r="D60" s="256"/>
      <c r="E60" s="256"/>
      <c r="F60" s="256"/>
      <c r="G60" s="256"/>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319</v>
      </c>
      <c r="AH60" s="212"/>
      <c r="AI60" s="212"/>
      <c r="AJ60" s="212"/>
      <c r="AK60" s="212"/>
      <c r="AL60" s="212"/>
      <c r="AM60" s="212"/>
      <c r="AN60" s="212"/>
      <c r="AO60" s="212"/>
      <c r="AP60" s="212"/>
      <c r="AQ60" s="212"/>
      <c r="AR60" s="212"/>
      <c r="AS60" s="212"/>
      <c r="AT60" s="212"/>
      <c r="AU60" s="212"/>
      <c r="AV60" s="212"/>
      <c r="AW60" s="212"/>
      <c r="AX60" s="212"/>
      <c r="AY60" s="212"/>
      <c r="AZ60" s="212"/>
      <c r="BA60" s="242" t="str">
        <f>C60</f>
        <v>s případným nutným přemístěním hromad nebo dočasných skládek na místo potřeby ze vzdálenosti do 30 m, v rovině nebo ve svahu do 1 : 5,</v>
      </c>
      <c r="BB60" s="212"/>
      <c r="BC60" s="212"/>
      <c r="BD60" s="212"/>
      <c r="BE60" s="212"/>
      <c r="BF60" s="212"/>
      <c r="BG60" s="212"/>
      <c r="BH60" s="212"/>
    </row>
    <row r="61" spans="1:60" outlineLevel="2" x14ac:dyDescent="0.2">
      <c r="A61" s="219"/>
      <c r="B61" s="220"/>
      <c r="C61" s="247" t="s">
        <v>3814</v>
      </c>
      <c r="D61" s="225"/>
      <c r="E61" s="226">
        <v>4.68</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308</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35">
        <v>19</v>
      </c>
      <c r="B62" s="236" t="s">
        <v>3815</v>
      </c>
      <c r="C62" s="245" t="s">
        <v>3816</v>
      </c>
      <c r="D62" s="237" t="s">
        <v>340</v>
      </c>
      <c r="E62" s="238">
        <v>4.68</v>
      </c>
      <c r="F62" s="239"/>
      <c r="G62" s="240">
        <f>ROUND(E62*F62,2)</f>
        <v>0</v>
      </c>
      <c r="H62" s="239"/>
      <c r="I62" s="240">
        <f>ROUND(E62*H62,2)</f>
        <v>0</v>
      </c>
      <c r="J62" s="239"/>
      <c r="K62" s="240">
        <f>ROUND(E62*J62,2)</f>
        <v>0</v>
      </c>
      <c r="L62" s="240">
        <v>21</v>
      </c>
      <c r="M62" s="240">
        <f>G62*(1+L62/100)</f>
        <v>0</v>
      </c>
      <c r="N62" s="238">
        <v>0</v>
      </c>
      <c r="O62" s="238">
        <f>ROUND(E62*N62,2)</f>
        <v>0</v>
      </c>
      <c r="P62" s="238">
        <v>0</v>
      </c>
      <c r="Q62" s="238">
        <f>ROUND(E62*P62,2)</f>
        <v>0</v>
      </c>
      <c r="R62" s="240" t="s">
        <v>3817</v>
      </c>
      <c r="S62" s="240" t="s">
        <v>277</v>
      </c>
      <c r="T62" s="241" t="s">
        <v>277</v>
      </c>
      <c r="U62" s="223">
        <v>4.9000000000000002E-2</v>
      </c>
      <c r="V62" s="223">
        <f>ROUND(E62*U62,2)</f>
        <v>0.23</v>
      </c>
      <c r="W62" s="223"/>
      <c r="X62" s="223" t="s">
        <v>316</v>
      </c>
      <c r="Y62" s="223" t="s">
        <v>280</v>
      </c>
      <c r="Z62" s="212"/>
      <c r="AA62" s="212"/>
      <c r="AB62" s="212"/>
      <c r="AC62" s="212"/>
      <c r="AD62" s="212"/>
      <c r="AE62" s="212"/>
      <c r="AF62" s="212"/>
      <c r="AG62" s="212" t="s">
        <v>317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2" x14ac:dyDescent="0.2">
      <c r="A63" s="219"/>
      <c r="B63" s="220"/>
      <c r="C63" s="267" t="s">
        <v>3818</v>
      </c>
      <c r="D63" s="256"/>
      <c r="E63" s="256"/>
      <c r="F63" s="256"/>
      <c r="G63" s="256"/>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319</v>
      </c>
      <c r="AH63" s="212"/>
      <c r="AI63" s="212"/>
      <c r="AJ63" s="212"/>
      <c r="AK63" s="212"/>
      <c r="AL63" s="212"/>
      <c r="AM63" s="212"/>
      <c r="AN63" s="212"/>
      <c r="AO63" s="212"/>
      <c r="AP63" s="212"/>
      <c r="AQ63" s="212"/>
      <c r="AR63" s="212"/>
      <c r="AS63" s="212"/>
      <c r="AT63" s="212"/>
      <c r="AU63" s="212"/>
      <c r="AV63" s="212"/>
      <c r="AW63" s="212"/>
      <c r="AX63" s="212"/>
      <c r="AY63" s="212"/>
      <c r="AZ63" s="212"/>
      <c r="BA63" s="242" t="str">
        <f>C63</f>
        <v>pro vysazování rostlin s urovnáním a s případným naložením odpadu na dopravní prostředek, s odvozem na vzdálenost do 20 km a se složením,</v>
      </c>
      <c r="BB63" s="212"/>
      <c r="BC63" s="212"/>
      <c r="BD63" s="212"/>
      <c r="BE63" s="212"/>
      <c r="BF63" s="212"/>
      <c r="BG63" s="212"/>
      <c r="BH63" s="212"/>
    </row>
    <row r="64" spans="1:60" outlineLevel="2" x14ac:dyDescent="0.2">
      <c r="A64" s="219"/>
      <c r="B64" s="220"/>
      <c r="C64" s="269" t="s">
        <v>3819</v>
      </c>
      <c r="D64" s="264"/>
      <c r="E64" s="264"/>
      <c r="F64" s="264"/>
      <c r="G64" s="264"/>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283</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35">
        <v>20</v>
      </c>
      <c r="B65" s="236" t="s">
        <v>3820</v>
      </c>
      <c r="C65" s="245" t="s">
        <v>3821</v>
      </c>
      <c r="D65" s="237" t="s">
        <v>340</v>
      </c>
      <c r="E65" s="238">
        <v>25.88</v>
      </c>
      <c r="F65" s="239"/>
      <c r="G65" s="240">
        <f>ROUND(E65*F65,2)</f>
        <v>0</v>
      </c>
      <c r="H65" s="239"/>
      <c r="I65" s="240">
        <f>ROUND(E65*H65,2)</f>
        <v>0</v>
      </c>
      <c r="J65" s="239"/>
      <c r="K65" s="240">
        <f>ROUND(E65*J65,2)</f>
        <v>0</v>
      </c>
      <c r="L65" s="240">
        <v>21</v>
      </c>
      <c r="M65" s="240">
        <f>G65*(1+L65/100)</f>
        <v>0</v>
      </c>
      <c r="N65" s="238">
        <v>3.0000000000000001E-5</v>
      </c>
      <c r="O65" s="238">
        <f>ROUND(E65*N65,2)</f>
        <v>0</v>
      </c>
      <c r="P65" s="238">
        <v>0</v>
      </c>
      <c r="Q65" s="238">
        <f>ROUND(E65*P65,2)</f>
        <v>0</v>
      </c>
      <c r="R65" s="240" t="s">
        <v>827</v>
      </c>
      <c r="S65" s="240" t="s">
        <v>277</v>
      </c>
      <c r="T65" s="241" t="s">
        <v>277</v>
      </c>
      <c r="U65" s="223">
        <v>0.25752000000000003</v>
      </c>
      <c r="V65" s="223">
        <f>ROUND(E65*U65,2)</f>
        <v>6.66</v>
      </c>
      <c r="W65" s="223"/>
      <c r="X65" s="223" t="s">
        <v>828</v>
      </c>
      <c r="Y65" s="223" t="s">
        <v>280</v>
      </c>
      <c r="Z65" s="212"/>
      <c r="AA65" s="212"/>
      <c r="AB65" s="212"/>
      <c r="AC65" s="212"/>
      <c r="AD65" s="212"/>
      <c r="AE65" s="212"/>
      <c r="AF65" s="212"/>
      <c r="AG65" s="212" t="s">
        <v>829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2" x14ac:dyDescent="0.2">
      <c r="A66" s="219"/>
      <c r="B66" s="220"/>
      <c r="C66" s="267" t="s">
        <v>3822</v>
      </c>
      <c r="D66" s="256"/>
      <c r="E66" s="256"/>
      <c r="F66" s="256"/>
      <c r="G66" s="256"/>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319</v>
      </c>
      <c r="AH66" s="212"/>
      <c r="AI66" s="212"/>
      <c r="AJ66" s="212"/>
      <c r="AK66" s="212"/>
      <c r="AL66" s="212"/>
      <c r="AM66" s="212"/>
      <c r="AN66" s="212"/>
      <c r="AO66" s="212"/>
      <c r="AP66" s="212"/>
      <c r="AQ66" s="212"/>
      <c r="AR66" s="212"/>
      <c r="AS66" s="212"/>
      <c r="AT66" s="212"/>
      <c r="AU66" s="212"/>
      <c r="AV66" s="212"/>
      <c r="AW66" s="212"/>
      <c r="AX66" s="212"/>
      <c r="AY66" s="212"/>
      <c r="AZ66" s="212"/>
      <c r="BA66" s="242" t="str">
        <f>C66</f>
        <v>vč. urovnání ornice, naložení na skládce, vodorovným přemístěním ornice na místo rozprostření, založení trávníku osetím a dodávky travního semene.</v>
      </c>
      <c r="BB66" s="212"/>
      <c r="BC66" s="212"/>
      <c r="BD66" s="212"/>
      <c r="BE66" s="212"/>
      <c r="BF66" s="212"/>
      <c r="BG66" s="212"/>
      <c r="BH66" s="212"/>
    </row>
    <row r="67" spans="1:60" outlineLevel="2" x14ac:dyDescent="0.2">
      <c r="A67" s="219"/>
      <c r="B67" s="220"/>
      <c r="C67" s="269" t="s">
        <v>3823</v>
      </c>
      <c r="D67" s="264"/>
      <c r="E67" s="264"/>
      <c r="F67" s="264"/>
      <c r="G67" s="264"/>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283</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7" t="s">
        <v>3824</v>
      </c>
      <c r="D68" s="225"/>
      <c r="E68" s="226">
        <v>25.88</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308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35">
        <v>21</v>
      </c>
      <c r="B69" s="236" t="s">
        <v>3825</v>
      </c>
      <c r="C69" s="245" t="s">
        <v>3826</v>
      </c>
      <c r="D69" s="237" t="s">
        <v>387</v>
      </c>
      <c r="E69" s="238">
        <v>3</v>
      </c>
      <c r="F69" s="239"/>
      <c r="G69" s="240">
        <f>ROUND(E69*F69,2)</f>
        <v>0</v>
      </c>
      <c r="H69" s="239"/>
      <c r="I69" s="240">
        <f>ROUND(E69*H69,2)</f>
        <v>0</v>
      </c>
      <c r="J69" s="239"/>
      <c r="K69" s="240">
        <f>ROUND(E69*J69,2)</f>
        <v>0</v>
      </c>
      <c r="L69" s="240">
        <v>21</v>
      </c>
      <c r="M69" s="240">
        <f>G69*(1+L69/100)</f>
        <v>0</v>
      </c>
      <c r="N69" s="238">
        <v>2.597E-2</v>
      </c>
      <c r="O69" s="238">
        <f>ROUND(E69*N69,2)</f>
        <v>0.08</v>
      </c>
      <c r="P69" s="238">
        <v>0</v>
      </c>
      <c r="Q69" s="238">
        <f>ROUND(E69*P69,2)</f>
        <v>0</v>
      </c>
      <c r="R69" s="240" t="s">
        <v>827</v>
      </c>
      <c r="S69" s="240" t="s">
        <v>277</v>
      </c>
      <c r="T69" s="241" t="s">
        <v>277</v>
      </c>
      <c r="U69" s="223">
        <v>2.3585099999999999</v>
      </c>
      <c r="V69" s="223">
        <f>ROUND(E69*U69,2)</f>
        <v>7.08</v>
      </c>
      <c r="W69" s="223"/>
      <c r="X69" s="223" t="s">
        <v>828</v>
      </c>
      <c r="Y69" s="223" t="s">
        <v>280</v>
      </c>
      <c r="Z69" s="212"/>
      <c r="AA69" s="212"/>
      <c r="AB69" s="212"/>
      <c r="AC69" s="212"/>
      <c r="AD69" s="212"/>
      <c r="AE69" s="212"/>
      <c r="AF69" s="212"/>
      <c r="AG69" s="212" t="s">
        <v>829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33.75" outlineLevel="2" x14ac:dyDescent="0.2">
      <c r="A70" s="219"/>
      <c r="B70" s="220"/>
      <c r="C70" s="246" t="s">
        <v>3827</v>
      </c>
      <c r="D70" s="243"/>
      <c r="E70" s="243"/>
      <c r="F70" s="243"/>
      <c r="G70" s="24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283</v>
      </c>
      <c r="AH70" s="212"/>
      <c r="AI70" s="212"/>
      <c r="AJ70" s="212"/>
      <c r="AK70" s="212"/>
      <c r="AL70" s="212"/>
      <c r="AM70" s="212"/>
      <c r="AN70" s="212"/>
      <c r="AO70" s="212"/>
      <c r="AP70" s="212"/>
      <c r="AQ70" s="212"/>
      <c r="AR70" s="212"/>
      <c r="AS70" s="212"/>
      <c r="AT70" s="212"/>
      <c r="AU70" s="212"/>
      <c r="AV70" s="212"/>
      <c r="AW70" s="212"/>
      <c r="AX70" s="212"/>
      <c r="AY70" s="212"/>
      <c r="AZ70" s="212"/>
      <c r="BA70" s="242" t="str">
        <f>C70</f>
        <v>Hloubení jamek v hornině 1 až 4 bez výměny půdy, s případným naložením přebytečných výkopků na dopravní prostředek, s odvozem na vzdálenost do 20 km a se složením. Výsadba stromu bez balu se zalitím. Dovoz vody. Ukotvení dřeviny třemi a více kůly, s ochranou proti poškození v místě vzepření. Osazení kůlů k dřevině s uvázáním. Dodávka kůlů, příček a motouzu.</v>
      </c>
      <c r="BB70" s="212"/>
      <c r="BC70" s="212"/>
      <c r="BD70" s="212"/>
      <c r="BE70" s="212"/>
      <c r="BF70" s="212"/>
      <c r="BG70" s="212"/>
      <c r="BH70" s="212"/>
    </row>
    <row r="71" spans="1:60" outlineLevel="3" x14ac:dyDescent="0.2">
      <c r="A71" s="219"/>
      <c r="B71" s="220"/>
      <c r="C71" s="269" t="s">
        <v>3823</v>
      </c>
      <c r="D71" s="264"/>
      <c r="E71" s="264"/>
      <c r="F71" s="264"/>
      <c r="G71" s="264"/>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283</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x14ac:dyDescent="0.2">
      <c r="A72" s="228" t="s">
        <v>272</v>
      </c>
      <c r="B72" s="229" t="s">
        <v>94</v>
      </c>
      <c r="C72" s="244" t="s">
        <v>95</v>
      </c>
      <c r="D72" s="230"/>
      <c r="E72" s="231"/>
      <c r="F72" s="232"/>
      <c r="G72" s="232">
        <f>SUMIF(AG73:AG74,"&lt;&gt;NOR",G73:G74)</f>
        <v>0</v>
      </c>
      <c r="H72" s="232"/>
      <c r="I72" s="232">
        <f>SUM(I73:I74)</f>
        <v>0</v>
      </c>
      <c r="J72" s="232"/>
      <c r="K72" s="232">
        <f>SUM(K73:K74)</f>
        <v>0</v>
      </c>
      <c r="L72" s="232"/>
      <c r="M72" s="232">
        <f>SUM(M73:M74)</f>
        <v>0</v>
      </c>
      <c r="N72" s="231"/>
      <c r="O72" s="231">
        <f>SUM(O73:O74)</f>
        <v>2.59</v>
      </c>
      <c r="P72" s="231"/>
      <c r="Q72" s="231">
        <f>SUM(Q73:Q74)</f>
        <v>0</v>
      </c>
      <c r="R72" s="232"/>
      <c r="S72" s="232"/>
      <c r="T72" s="233"/>
      <c r="U72" s="227"/>
      <c r="V72" s="227">
        <f>SUM(V73:V74)</f>
        <v>0.49</v>
      </c>
      <c r="W72" s="227"/>
      <c r="X72" s="227"/>
      <c r="Y72" s="227"/>
      <c r="AG72" t="s">
        <v>273</v>
      </c>
    </row>
    <row r="73" spans="1:60" outlineLevel="1" x14ac:dyDescent="0.2">
      <c r="A73" s="235">
        <v>22</v>
      </c>
      <c r="B73" s="236" t="s">
        <v>3828</v>
      </c>
      <c r="C73" s="245" t="s">
        <v>3829</v>
      </c>
      <c r="D73" s="237" t="s">
        <v>314</v>
      </c>
      <c r="E73" s="238">
        <v>1.024</v>
      </c>
      <c r="F73" s="239"/>
      <c r="G73" s="240">
        <f>ROUND(E73*F73,2)</f>
        <v>0</v>
      </c>
      <c r="H73" s="239"/>
      <c r="I73" s="240">
        <f>ROUND(E73*H73,2)</f>
        <v>0</v>
      </c>
      <c r="J73" s="239"/>
      <c r="K73" s="240">
        <f>ROUND(E73*J73,2)</f>
        <v>0</v>
      </c>
      <c r="L73" s="240">
        <v>21</v>
      </c>
      <c r="M73" s="240">
        <f>G73*(1+L73/100)</f>
        <v>0</v>
      </c>
      <c r="N73" s="238">
        <v>2.5249999999999999</v>
      </c>
      <c r="O73" s="238">
        <f>ROUND(E73*N73,2)</f>
        <v>2.59</v>
      </c>
      <c r="P73" s="238">
        <v>0</v>
      </c>
      <c r="Q73" s="238">
        <f>ROUND(E73*P73,2)</f>
        <v>0</v>
      </c>
      <c r="R73" s="240" t="s">
        <v>347</v>
      </c>
      <c r="S73" s="240" t="s">
        <v>277</v>
      </c>
      <c r="T73" s="241" t="s">
        <v>277</v>
      </c>
      <c r="U73" s="223">
        <v>0.47699999999999998</v>
      </c>
      <c r="V73" s="223">
        <f>ROUND(E73*U73,2)</f>
        <v>0.49</v>
      </c>
      <c r="W73" s="223"/>
      <c r="X73" s="223" t="s">
        <v>316</v>
      </c>
      <c r="Y73" s="223" t="s">
        <v>280</v>
      </c>
      <c r="Z73" s="212"/>
      <c r="AA73" s="212"/>
      <c r="AB73" s="212"/>
      <c r="AC73" s="212"/>
      <c r="AD73" s="212"/>
      <c r="AE73" s="212"/>
      <c r="AF73" s="212"/>
      <c r="AG73" s="212" t="s">
        <v>317</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47" t="s">
        <v>3777</v>
      </c>
      <c r="D74" s="225"/>
      <c r="E74" s="226">
        <v>1.024</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308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x14ac:dyDescent="0.2">
      <c r="A75" s="228" t="s">
        <v>272</v>
      </c>
      <c r="B75" s="229" t="s">
        <v>100</v>
      </c>
      <c r="C75" s="244" t="s">
        <v>101</v>
      </c>
      <c r="D75" s="230"/>
      <c r="E75" s="231"/>
      <c r="F75" s="232"/>
      <c r="G75" s="232">
        <f>SUMIF(AG76:AG91,"&lt;&gt;NOR",G76:G91)</f>
        <v>0</v>
      </c>
      <c r="H75" s="232"/>
      <c r="I75" s="232">
        <f>SUM(I76:I91)</f>
        <v>0</v>
      </c>
      <c r="J75" s="232"/>
      <c r="K75" s="232">
        <f>SUM(K76:K91)</f>
        <v>0</v>
      </c>
      <c r="L75" s="232"/>
      <c r="M75" s="232">
        <f>SUM(M76:M91)</f>
        <v>0</v>
      </c>
      <c r="N75" s="231"/>
      <c r="O75" s="231">
        <f>SUM(O76:O91)</f>
        <v>7.15</v>
      </c>
      <c r="P75" s="231"/>
      <c r="Q75" s="231">
        <f>SUM(Q76:Q91)</f>
        <v>0</v>
      </c>
      <c r="R75" s="232"/>
      <c r="S75" s="232"/>
      <c r="T75" s="233"/>
      <c r="U75" s="227"/>
      <c r="V75" s="227">
        <f>SUM(V76:V91)</f>
        <v>50.06</v>
      </c>
      <c r="W75" s="227"/>
      <c r="X75" s="227"/>
      <c r="Y75" s="227"/>
      <c r="AG75" t="s">
        <v>273</v>
      </c>
    </row>
    <row r="76" spans="1:60" ht="22.5" outlineLevel="1" x14ac:dyDescent="0.2">
      <c r="A76" s="235">
        <v>23</v>
      </c>
      <c r="B76" s="236" t="s">
        <v>525</v>
      </c>
      <c r="C76" s="245" t="s">
        <v>526</v>
      </c>
      <c r="D76" s="237" t="s">
        <v>340</v>
      </c>
      <c r="E76" s="238">
        <v>9.9600000000000009</v>
      </c>
      <c r="F76" s="239"/>
      <c r="G76" s="240">
        <f>ROUND(E76*F76,2)</f>
        <v>0</v>
      </c>
      <c r="H76" s="239"/>
      <c r="I76" s="240">
        <f>ROUND(E76*H76,2)</f>
        <v>0</v>
      </c>
      <c r="J76" s="239"/>
      <c r="K76" s="240">
        <f>ROUND(E76*J76,2)</f>
        <v>0</v>
      </c>
      <c r="L76" s="240">
        <v>21</v>
      </c>
      <c r="M76" s="240">
        <f>G76*(1+L76/100)</f>
        <v>0</v>
      </c>
      <c r="N76" s="238">
        <v>6.0310000000000002E-2</v>
      </c>
      <c r="O76" s="238">
        <f>ROUND(E76*N76,2)</f>
        <v>0.6</v>
      </c>
      <c r="P76" s="238">
        <v>0</v>
      </c>
      <c r="Q76" s="238">
        <f>ROUND(E76*P76,2)</f>
        <v>0</v>
      </c>
      <c r="R76" s="240" t="s">
        <v>347</v>
      </c>
      <c r="S76" s="240" t="s">
        <v>277</v>
      </c>
      <c r="T76" s="241" t="s">
        <v>277</v>
      </c>
      <c r="U76" s="223">
        <v>0.85</v>
      </c>
      <c r="V76" s="223">
        <f>ROUND(E76*U76,2)</f>
        <v>8.4700000000000006</v>
      </c>
      <c r="W76" s="223"/>
      <c r="X76" s="223" t="s">
        <v>316</v>
      </c>
      <c r="Y76" s="223" t="s">
        <v>280</v>
      </c>
      <c r="Z76" s="212"/>
      <c r="AA76" s="212"/>
      <c r="AB76" s="212"/>
      <c r="AC76" s="212"/>
      <c r="AD76" s="212"/>
      <c r="AE76" s="212"/>
      <c r="AF76" s="212"/>
      <c r="AG76" s="212" t="s">
        <v>317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2" x14ac:dyDescent="0.2">
      <c r="A77" s="219"/>
      <c r="B77" s="220"/>
      <c r="C77" s="267" t="s">
        <v>527</v>
      </c>
      <c r="D77" s="256"/>
      <c r="E77" s="256"/>
      <c r="F77" s="256"/>
      <c r="G77" s="256"/>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319</v>
      </c>
      <c r="AH77" s="212"/>
      <c r="AI77" s="212"/>
      <c r="AJ77" s="212"/>
      <c r="AK77" s="212"/>
      <c r="AL77" s="212"/>
      <c r="AM77" s="212"/>
      <c r="AN77" s="212"/>
      <c r="AO77" s="212"/>
      <c r="AP77" s="212"/>
      <c r="AQ77" s="212"/>
      <c r="AR77" s="212"/>
      <c r="AS77" s="212"/>
      <c r="AT77" s="212"/>
      <c r="AU77" s="212"/>
      <c r="AV77" s="212"/>
      <c r="AW77" s="212"/>
      <c r="AX77" s="212"/>
      <c r="AY77" s="212"/>
      <c r="AZ77" s="212"/>
      <c r="BA77" s="242" t="str">
        <f>C77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7" s="212"/>
      <c r="BC77" s="212"/>
      <c r="BD77" s="212"/>
      <c r="BE77" s="212"/>
      <c r="BF77" s="212"/>
      <c r="BG77" s="212"/>
      <c r="BH77" s="212"/>
    </row>
    <row r="78" spans="1:60" outlineLevel="2" x14ac:dyDescent="0.2">
      <c r="A78" s="219"/>
      <c r="B78" s="220"/>
      <c r="C78" s="247" t="s">
        <v>3830</v>
      </c>
      <c r="D78" s="225"/>
      <c r="E78" s="226">
        <v>9.9600000000000009</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308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5">
        <v>24</v>
      </c>
      <c r="B79" s="236" t="s">
        <v>529</v>
      </c>
      <c r="C79" s="245" t="s">
        <v>530</v>
      </c>
      <c r="D79" s="237" t="s">
        <v>340</v>
      </c>
      <c r="E79" s="238">
        <v>9.9600000000000009</v>
      </c>
      <c r="F79" s="239"/>
      <c r="G79" s="240">
        <f>ROUND(E79*F79,2)</f>
        <v>0</v>
      </c>
      <c r="H79" s="239"/>
      <c r="I79" s="240">
        <f>ROUND(E79*H79,2)</f>
        <v>0</v>
      </c>
      <c r="J79" s="239"/>
      <c r="K79" s="240">
        <f>ROUND(E79*J79,2)</f>
        <v>0</v>
      </c>
      <c r="L79" s="240">
        <v>21</v>
      </c>
      <c r="M79" s="240">
        <f>G79*(1+L79/100)</f>
        <v>0</v>
      </c>
      <c r="N79" s="238">
        <v>0</v>
      </c>
      <c r="O79" s="238">
        <f>ROUND(E79*N79,2)</f>
        <v>0</v>
      </c>
      <c r="P79" s="238">
        <v>0</v>
      </c>
      <c r="Q79" s="238">
        <f>ROUND(E79*P79,2)</f>
        <v>0</v>
      </c>
      <c r="R79" s="240" t="s">
        <v>347</v>
      </c>
      <c r="S79" s="240" t="s">
        <v>277</v>
      </c>
      <c r="T79" s="241" t="s">
        <v>277</v>
      </c>
      <c r="U79" s="223">
        <v>0.35</v>
      </c>
      <c r="V79" s="223">
        <f>ROUND(E79*U79,2)</f>
        <v>3.49</v>
      </c>
      <c r="W79" s="223"/>
      <c r="X79" s="223" t="s">
        <v>316</v>
      </c>
      <c r="Y79" s="223" t="s">
        <v>280</v>
      </c>
      <c r="Z79" s="212"/>
      <c r="AA79" s="212"/>
      <c r="AB79" s="212"/>
      <c r="AC79" s="212"/>
      <c r="AD79" s="212"/>
      <c r="AE79" s="212"/>
      <c r="AF79" s="212"/>
      <c r="AG79" s="212" t="s">
        <v>317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2" x14ac:dyDescent="0.2">
      <c r="A80" s="219"/>
      <c r="B80" s="220"/>
      <c r="C80" s="267" t="s">
        <v>527</v>
      </c>
      <c r="D80" s="256"/>
      <c r="E80" s="256"/>
      <c r="F80" s="256"/>
      <c r="G80" s="256"/>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319</v>
      </c>
      <c r="AH80" s="212"/>
      <c r="AI80" s="212"/>
      <c r="AJ80" s="212"/>
      <c r="AK80" s="212"/>
      <c r="AL80" s="212"/>
      <c r="AM80" s="212"/>
      <c r="AN80" s="212"/>
      <c r="AO80" s="212"/>
      <c r="AP80" s="212"/>
      <c r="AQ80" s="212"/>
      <c r="AR80" s="212"/>
      <c r="AS80" s="212"/>
      <c r="AT80" s="212"/>
      <c r="AU80" s="212"/>
      <c r="AV80" s="212"/>
      <c r="AW80" s="212"/>
      <c r="AX80" s="212"/>
      <c r="AY80" s="212"/>
      <c r="AZ80" s="212"/>
      <c r="BA80" s="242" t="str">
        <f>C80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0" s="212"/>
      <c r="BC80" s="212"/>
      <c r="BD80" s="212"/>
      <c r="BE80" s="212"/>
      <c r="BF80" s="212"/>
      <c r="BG80" s="212"/>
      <c r="BH80" s="212"/>
    </row>
    <row r="81" spans="1:60" ht="22.5" outlineLevel="1" x14ac:dyDescent="0.2">
      <c r="A81" s="235">
        <v>25</v>
      </c>
      <c r="B81" s="236" t="s">
        <v>3831</v>
      </c>
      <c r="C81" s="245" t="s">
        <v>3832</v>
      </c>
      <c r="D81" s="237" t="s">
        <v>340</v>
      </c>
      <c r="E81" s="238">
        <v>4</v>
      </c>
      <c r="F81" s="239"/>
      <c r="G81" s="240">
        <f>ROUND(E81*F81,2)</f>
        <v>0</v>
      </c>
      <c r="H81" s="239"/>
      <c r="I81" s="240">
        <f>ROUND(E81*H81,2)</f>
        <v>0</v>
      </c>
      <c r="J81" s="239"/>
      <c r="K81" s="240">
        <f>ROUND(E81*J81,2)</f>
        <v>0</v>
      </c>
      <c r="L81" s="240">
        <v>21</v>
      </c>
      <c r="M81" s="240">
        <f>G81*(1+L81/100)</f>
        <v>0</v>
      </c>
      <c r="N81" s="238">
        <v>1.7680000000000001E-2</v>
      </c>
      <c r="O81" s="238">
        <f>ROUND(E81*N81,2)</f>
        <v>7.0000000000000007E-2</v>
      </c>
      <c r="P81" s="238">
        <v>0</v>
      </c>
      <c r="Q81" s="238">
        <f>ROUND(E81*P81,2)</f>
        <v>0</v>
      </c>
      <c r="R81" s="240" t="s">
        <v>961</v>
      </c>
      <c r="S81" s="240" t="s">
        <v>277</v>
      </c>
      <c r="T81" s="241" t="s">
        <v>277</v>
      </c>
      <c r="U81" s="223">
        <v>2.3199999999999998</v>
      </c>
      <c r="V81" s="223">
        <f>ROUND(E81*U81,2)</f>
        <v>9.2799999999999994</v>
      </c>
      <c r="W81" s="223"/>
      <c r="X81" s="223" t="s">
        <v>316</v>
      </c>
      <c r="Y81" s="223" t="s">
        <v>280</v>
      </c>
      <c r="Z81" s="212"/>
      <c r="AA81" s="212"/>
      <c r="AB81" s="212"/>
      <c r="AC81" s="212"/>
      <c r="AD81" s="212"/>
      <c r="AE81" s="212"/>
      <c r="AF81" s="212"/>
      <c r="AG81" s="212" t="s">
        <v>317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2" x14ac:dyDescent="0.2">
      <c r="A82" s="219"/>
      <c r="B82" s="220"/>
      <c r="C82" s="267" t="s">
        <v>3833</v>
      </c>
      <c r="D82" s="256"/>
      <c r="E82" s="256"/>
      <c r="F82" s="256"/>
      <c r="G82" s="256"/>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319</v>
      </c>
      <c r="AH82" s="212"/>
      <c r="AI82" s="212"/>
      <c r="AJ82" s="212"/>
      <c r="AK82" s="212"/>
      <c r="AL82" s="212"/>
      <c r="AM82" s="212"/>
      <c r="AN82" s="212"/>
      <c r="AO82" s="212"/>
      <c r="AP82" s="212"/>
      <c r="AQ82" s="212"/>
      <c r="AR82" s="212"/>
      <c r="AS82" s="212"/>
      <c r="AT82" s="212"/>
      <c r="AU82" s="212"/>
      <c r="AV82" s="212"/>
      <c r="AW82" s="212"/>
      <c r="AX82" s="212"/>
      <c r="AY82" s="212"/>
      <c r="AZ82" s="212"/>
      <c r="BA82" s="242" t="str">
        <f>C82</f>
        <v>Al+Zn oka 100x100 mm, spirál, táhel, vazacího drátu, vrstvení po 0,5 m, vnitřní délkové dělení po 1 m, včetně pomocného pracovního lešení o výšce podlahy do 1900 mm a pro zatížení do 1,5 kPa,</v>
      </c>
      <c r="BB82" s="212"/>
      <c r="BC82" s="212"/>
      <c r="BD82" s="212"/>
      <c r="BE82" s="212"/>
      <c r="BF82" s="212"/>
      <c r="BG82" s="212"/>
      <c r="BH82" s="212"/>
    </row>
    <row r="83" spans="1:60" outlineLevel="2" x14ac:dyDescent="0.2">
      <c r="A83" s="219"/>
      <c r="B83" s="220"/>
      <c r="C83" s="247" t="s">
        <v>3834</v>
      </c>
      <c r="D83" s="225"/>
      <c r="E83" s="226">
        <v>4</v>
      </c>
      <c r="F83" s="223"/>
      <c r="G83" s="22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308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35">
        <v>26</v>
      </c>
      <c r="B84" s="236" t="s">
        <v>3835</v>
      </c>
      <c r="C84" s="245" t="s">
        <v>3836</v>
      </c>
      <c r="D84" s="237" t="s">
        <v>340</v>
      </c>
      <c r="E84" s="238">
        <v>4</v>
      </c>
      <c r="F84" s="239"/>
      <c r="G84" s="240">
        <f>ROUND(E84*F84,2)</f>
        <v>0</v>
      </c>
      <c r="H84" s="239"/>
      <c r="I84" s="240">
        <f>ROUND(E84*H84,2)</f>
        <v>0</v>
      </c>
      <c r="J84" s="239"/>
      <c r="K84" s="240">
        <f>ROUND(E84*J84,2)</f>
        <v>0</v>
      </c>
      <c r="L84" s="240">
        <v>21</v>
      </c>
      <c r="M84" s="240">
        <f>G84*(1+L84/100)</f>
        <v>0</v>
      </c>
      <c r="N84" s="238">
        <v>0.71067999999999998</v>
      </c>
      <c r="O84" s="238">
        <f>ROUND(E84*N84,2)</f>
        <v>2.84</v>
      </c>
      <c r="P84" s="238">
        <v>0</v>
      </c>
      <c r="Q84" s="238">
        <f>ROUND(E84*P84,2)</f>
        <v>0</v>
      </c>
      <c r="R84" s="240" t="s">
        <v>961</v>
      </c>
      <c r="S84" s="240" t="s">
        <v>277</v>
      </c>
      <c r="T84" s="241" t="s">
        <v>277</v>
      </c>
      <c r="U84" s="223">
        <v>2.3199999999999998</v>
      </c>
      <c r="V84" s="223">
        <f>ROUND(E84*U84,2)</f>
        <v>9.2799999999999994</v>
      </c>
      <c r="W84" s="223"/>
      <c r="X84" s="223" t="s">
        <v>316</v>
      </c>
      <c r="Y84" s="223" t="s">
        <v>280</v>
      </c>
      <c r="Z84" s="212"/>
      <c r="AA84" s="212"/>
      <c r="AB84" s="212"/>
      <c r="AC84" s="212"/>
      <c r="AD84" s="212"/>
      <c r="AE84" s="212"/>
      <c r="AF84" s="212"/>
      <c r="AG84" s="212" t="s">
        <v>317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ht="22.5" outlineLevel="2" x14ac:dyDescent="0.2">
      <c r="A85" s="219"/>
      <c r="B85" s="220"/>
      <c r="C85" s="267" t="s">
        <v>3833</v>
      </c>
      <c r="D85" s="256"/>
      <c r="E85" s="256"/>
      <c r="F85" s="256"/>
      <c r="G85" s="256"/>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319</v>
      </c>
      <c r="AH85" s="212"/>
      <c r="AI85" s="212"/>
      <c r="AJ85" s="212"/>
      <c r="AK85" s="212"/>
      <c r="AL85" s="212"/>
      <c r="AM85" s="212"/>
      <c r="AN85" s="212"/>
      <c r="AO85" s="212"/>
      <c r="AP85" s="212"/>
      <c r="AQ85" s="212"/>
      <c r="AR85" s="212"/>
      <c r="AS85" s="212"/>
      <c r="AT85" s="212"/>
      <c r="AU85" s="212"/>
      <c r="AV85" s="212"/>
      <c r="AW85" s="212"/>
      <c r="AX85" s="212"/>
      <c r="AY85" s="212"/>
      <c r="AZ85" s="212"/>
      <c r="BA85" s="242" t="str">
        <f>C85</f>
        <v>Al+Zn oka 100x100 mm, spirál, táhel, vazacího drátu, vrstvení po 0,5 m, vnitřní délkové dělení po 1 m, včetně pomocného pracovního lešení o výšce podlahy do 1900 mm a pro zatížení do 1,5 kPa,</v>
      </c>
      <c r="BB85" s="212"/>
      <c r="BC85" s="212"/>
      <c r="BD85" s="212"/>
      <c r="BE85" s="212"/>
      <c r="BF85" s="212"/>
      <c r="BG85" s="212"/>
      <c r="BH85" s="212"/>
    </row>
    <row r="86" spans="1:60" outlineLevel="2" x14ac:dyDescent="0.2">
      <c r="A86" s="219"/>
      <c r="B86" s="220"/>
      <c r="C86" s="247" t="s">
        <v>3837</v>
      </c>
      <c r="D86" s="225"/>
      <c r="E86" s="226">
        <v>4</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308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35">
        <v>27</v>
      </c>
      <c r="B87" s="236" t="s">
        <v>3838</v>
      </c>
      <c r="C87" s="245" t="s">
        <v>3839</v>
      </c>
      <c r="D87" s="237" t="s">
        <v>543</v>
      </c>
      <c r="E87" s="238">
        <v>16</v>
      </c>
      <c r="F87" s="239"/>
      <c r="G87" s="240">
        <f>ROUND(E87*F87,2)</f>
        <v>0</v>
      </c>
      <c r="H87" s="239"/>
      <c r="I87" s="240">
        <f>ROUND(E87*H87,2)</f>
        <v>0</v>
      </c>
      <c r="J87" s="239"/>
      <c r="K87" s="240">
        <f>ROUND(E87*J87,2)</f>
        <v>0</v>
      </c>
      <c r="L87" s="240">
        <v>21</v>
      </c>
      <c r="M87" s="240">
        <f>G87*(1+L87/100)</f>
        <v>0</v>
      </c>
      <c r="N87" s="238">
        <v>1.2E-4</v>
      </c>
      <c r="O87" s="238">
        <f>ROUND(E87*N87,2)</f>
        <v>0</v>
      </c>
      <c r="P87" s="238">
        <v>0</v>
      </c>
      <c r="Q87" s="238">
        <f>ROUND(E87*P87,2)</f>
        <v>0</v>
      </c>
      <c r="R87" s="240" t="s">
        <v>369</v>
      </c>
      <c r="S87" s="240" t="s">
        <v>277</v>
      </c>
      <c r="T87" s="241" t="s">
        <v>277</v>
      </c>
      <c r="U87" s="223">
        <v>1.18</v>
      </c>
      <c r="V87" s="223">
        <f>ROUND(E87*U87,2)</f>
        <v>18.88</v>
      </c>
      <c r="W87" s="223"/>
      <c r="X87" s="223" t="s">
        <v>316</v>
      </c>
      <c r="Y87" s="223" t="s">
        <v>280</v>
      </c>
      <c r="Z87" s="212"/>
      <c r="AA87" s="212"/>
      <c r="AB87" s="212"/>
      <c r="AC87" s="212"/>
      <c r="AD87" s="212"/>
      <c r="AE87" s="212"/>
      <c r="AF87" s="212"/>
      <c r="AG87" s="212" t="s">
        <v>317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33.75" outlineLevel="2" x14ac:dyDescent="0.2">
      <c r="A88" s="219"/>
      <c r="B88" s="220"/>
      <c r="C88" s="267" t="s">
        <v>3840</v>
      </c>
      <c r="D88" s="256"/>
      <c r="E88" s="256"/>
      <c r="F88" s="256"/>
      <c r="G88" s="256"/>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319</v>
      </c>
      <c r="AH88" s="212"/>
      <c r="AI88" s="212"/>
      <c r="AJ88" s="212"/>
      <c r="AK88" s="212"/>
      <c r="AL88" s="212"/>
      <c r="AM88" s="212"/>
      <c r="AN88" s="212"/>
      <c r="AO88" s="212"/>
      <c r="AP88" s="212"/>
      <c r="AQ88" s="212"/>
      <c r="AR88" s="212"/>
      <c r="AS88" s="212"/>
      <c r="AT88" s="212"/>
      <c r="AU88" s="212"/>
      <c r="AV88" s="212"/>
      <c r="AW88" s="212"/>
      <c r="AX88" s="212"/>
      <c r="AY88" s="212"/>
      <c r="AZ88" s="212"/>
      <c r="BA88" s="242" t="str">
        <f>C88</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88" s="212"/>
      <c r="BC88" s="212"/>
      <c r="BD88" s="212"/>
      <c r="BE88" s="212"/>
      <c r="BF88" s="212"/>
      <c r="BG88" s="212"/>
      <c r="BH88" s="212"/>
    </row>
    <row r="89" spans="1:60" outlineLevel="2" x14ac:dyDescent="0.2">
      <c r="A89" s="219"/>
      <c r="B89" s="220"/>
      <c r="C89" s="247" t="s">
        <v>3841</v>
      </c>
      <c r="D89" s="225"/>
      <c r="E89" s="226">
        <v>16</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308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5">
        <v>28</v>
      </c>
      <c r="B90" s="236" t="s">
        <v>3842</v>
      </c>
      <c r="C90" s="245" t="s">
        <v>3843</v>
      </c>
      <c r="D90" s="237" t="s">
        <v>314</v>
      </c>
      <c r="E90" s="238">
        <v>1.44</v>
      </c>
      <c r="F90" s="239"/>
      <c r="G90" s="240">
        <f>ROUND(E90*F90,2)</f>
        <v>0</v>
      </c>
      <c r="H90" s="239"/>
      <c r="I90" s="240">
        <f>ROUND(E90*H90,2)</f>
        <v>0</v>
      </c>
      <c r="J90" s="239"/>
      <c r="K90" s="240">
        <f>ROUND(E90*J90,2)</f>
        <v>0</v>
      </c>
      <c r="L90" s="240">
        <v>21</v>
      </c>
      <c r="M90" s="240">
        <f>G90*(1+L90/100)</f>
        <v>0</v>
      </c>
      <c r="N90" s="238">
        <v>2.5249999999999999</v>
      </c>
      <c r="O90" s="238">
        <f>ROUND(E90*N90,2)</f>
        <v>3.64</v>
      </c>
      <c r="P90" s="238">
        <v>0</v>
      </c>
      <c r="Q90" s="238">
        <f>ROUND(E90*P90,2)</f>
        <v>0</v>
      </c>
      <c r="R90" s="240"/>
      <c r="S90" s="240" t="s">
        <v>668</v>
      </c>
      <c r="T90" s="241" t="s">
        <v>673</v>
      </c>
      <c r="U90" s="223">
        <v>0.45900000000000002</v>
      </c>
      <c r="V90" s="223">
        <f>ROUND(E90*U90,2)</f>
        <v>0.66</v>
      </c>
      <c r="W90" s="223"/>
      <c r="X90" s="223" t="s">
        <v>316</v>
      </c>
      <c r="Y90" s="223" t="s">
        <v>280</v>
      </c>
      <c r="Z90" s="212"/>
      <c r="AA90" s="212"/>
      <c r="AB90" s="212"/>
      <c r="AC90" s="212"/>
      <c r="AD90" s="212"/>
      <c r="AE90" s="212"/>
      <c r="AF90" s="212"/>
      <c r="AG90" s="212" t="s">
        <v>317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47" t="s">
        <v>3844</v>
      </c>
      <c r="D91" s="225"/>
      <c r="E91" s="226">
        <v>1.44</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308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x14ac:dyDescent="0.2">
      <c r="A92" s="228" t="s">
        <v>272</v>
      </c>
      <c r="B92" s="229" t="s">
        <v>112</v>
      </c>
      <c r="C92" s="244" t="s">
        <v>113</v>
      </c>
      <c r="D92" s="230"/>
      <c r="E92" s="231"/>
      <c r="F92" s="232"/>
      <c r="G92" s="232">
        <f>SUMIF(AG93:AG101,"&lt;&gt;NOR",G93:G101)</f>
        <v>0</v>
      </c>
      <c r="H92" s="232"/>
      <c r="I92" s="232">
        <f>SUM(I93:I101)</f>
        <v>0</v>
      </c>
      <c r="J92" s="232"/>
      <c r="K92" s="232">
        <f>SUM(K93:K101)</f>
        <v>0</v>
      </c>
      <c r="L92" s="232"/>
      <c r="M92" s="232">
        <f>SUM(M93:M101)</f>
        <v>0</v>
      </c>
      <c r="N92" s="231"/>
      <c r="O92" s="231">
        <f>SUM(O93:O101)</f>
        <v>79.150000000000006</v>
      </c>
      <c r="P92" s="231"/>
      <c r="Q92" s="231">
        <f>SUM(Q93:Q101)</f>
        <v>0</v>
      </c>
      <c r="R92" s="232"/>
      <c r="S92" s="232"/>
      <c r="T92" s="233"/>
      <c r="U92" s="227"/>
      <c r="V92" s="227">
        <f>SUM(V93:V101)</f>
        <v>8.81</v>
      </c>
      <c r="W92" s="227"/>
      <c r="X92" s="227"/>
      <c r="Y92" s="227"/>
      <c r="AG92" t="s">
        <v>273</v>
      </c>
    </row>
    <row r="93" spans="1:60" outlineLevel="1" x14ac:dyDescent="0.2">
      <c r="A93" s="235">
        <v>29</v>
      </c>
      <c r="B93" s="236" t="s">
        <v>3845</v>
      </c>
      <c r="C93" s="245" t="s">
        <v>3846</v>
      </c>
      <c r="D93" s="237" t="s">
        <v>340</v>
      </c>
      <c r="E93" s="238">
        <v>36.96</v>
      </c>
      <c r="F93" s="239"/>
      <c r="G93" s="240">
        <f>ROUND(E93*F93,2)</f>
        <v>0</v>
      </c>
      <c r="H93" s="239"/>
      <c r="I93" s="240">
        <f>ROUND(E93*H93,2)</f>
        <v>0</v>
      </c>
      <c r="J93" s="239"/>
      <c r="K93" s="240">
        <f>ROUND(E93*J93,2)</f>
        <v>0</v>
      </c>
      <c r="L93" s="240">
        <v>21</v>
      </c>
      <c r="M93" s="240">
        <f>G93*(1+L93/100)</f>
        <v>0</v>
      </c>
      <c r="N93" s="238">
        <v>0.24288000000000001</v>
      </c>
      <c r="O93" s="238">
        <f>ROUND(E93*N93,2)</f>
        <v>8.98</v>
      </c>
      <c r="P93" s="238">
        <v>0</v>
      </c>
      <c r="Q93" s="238">
        <f>ROUND(E93*P93,2)</f>
        <v>0</v>
      </c>
      <c r="R93" s="240" t="s">
        <v>3794</v>
      </c>
      <c r="S93" s="240" t="s">
        <v>277</v>
      </c>
      <c r="T93" s="241" t="s">
        <v>277</v>
      </c>
      <c r="U93" s="223">
        <v>1.4E-2</v>
      </c>
      <c r="V93" s="223">
        <f>ROUND(E93*U93,2)</f>
        <v>0.52</v>
      </c>
      <c r="W93" s="223"/>
      <c r="X93" s="223" t="s">
        <v>316</v>
      </c>
      <c r="Y93" s="223" t="s">
        <v>280</v>
      </c>
      <c r="Z93" s="212"/>
      <c r="AA93" s="212"/>
      <c r="AB93" s="212"/>
      <c r="AC93" s="212"/>
      <c r="AD93" s="212"/>
      <c r="AE93" s="212"/>
      <c r="AF93" s="212"/>
      <c r="AG93" s="212" t="s">
        <v>317</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67" t="s">
        <v>3847</v>
      </c>
      <c r="D94" s="256"/>
      <c r="E94" s="256"/>
      <c r="F94" s="256"/>
      <c r="G94" s="256"/>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319</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47" t="s">
        <v>3848</v>
      </c>
      <c r="D95" s="225"/>
      <c r="E95" s="226">
        <v>36.96</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308</v>
      </c>
      <c r="AH95" s="212">
        <v>5</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1" x14ac:dyDescent="0.2">
      <c r="A96" s="235">
        <v>30</v>
      </c>
      <c r="B96" s="236" t="s">
        <v>3849</v>
      </c>
      <c r="C96" s="245" t="s">
        <v>3850</v>
      </c>
      <c r="D96" s="237" t="s">
        <v>340</v>
      </c>
      <c r="E96" s="238">
        <v>115</v>
      </c>
      <c r="F96" s="239"/>
      <c r="G96" s="240">
        <f>ROUND(E96*F96,2)</f>
        <v>0</v>
      </c>
      <c r="H96" s="239"/>
      <c r="I96" s="240">
        <f>ROUND(E96*H96,2)</f>
        <v>0</v>
      </c>
      <c r="J96" s="239"/>
      <c r="K96" s="240">
        <f>ROUND(E96*J96,2)</f>
        <v>0</v>
      </c>
      <c r="L96" s="240">
        <v>21</v>
      </c>
      <c r="M96" s="240">
        <f>G96*(1+L96/100)</f>
        <v>0</v>
      </c>
      <c r="N96" s="238">
        <v>0.1512</v>
      </c>
      <c r="O96" s="238">
        <f>ROUND(E96*N96,2)</f>
        <v>17.39</v>
      </c>
      <c r="P96" s="238">
        <v>0</v>
      </c>
      <c r="Q96" s="238">
        <f>ROUND(E96*P96,2)</f>
        <v>0</v>
      </c>
      <c r="R96" s="240" t="s">
        <v>3794</v>
      </c>
      <c r="S96" s="240" t="s">
        <v>277</v>
      </c>
      <c r="T96" s="241" t="s">
        <v>277</v>
      </c>
      <c r="U96" s="223">
        <v>2.3E-2</v>
      </c>
      <c r="V96" s="223">
        <f>ROUND(E96*U96,2)</f>
        <v>2.65</v>
      </c>
      <c r="W96" s="223"/>
      <c r="X96" s="223" t="s">
        <v>316</v>
      </c>
      <c r="Y96" s="223" t="s">
        <v>280</v>
      </c>
      <c r="Z96" s="212"/>
      <c r="AA96" s="212"/>
      <c r="AB96" s="212"/>
      <c r="AC96" s="212"/>
      <c r="AD96" s="212"/>
      <c r="AE96" s="212"/>
      <c r="AF96" s="212"/>
      <c r="AG96" s="212" t="s">
        <v>317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47" t="s">
        <v>3851</v>
      </c>
      <c r="D97" s="225"/>
      <c r="E97" s="226">
        <v>115</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308</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22.5" outlineLevel="1" x14ac:dyDescent="0.2">
      <c r="A98" s="257">
        <v>31</v>
      </c>
      <c r="B98" s="258" t="s">
        <v>3852</v>
      </c>
      <c r="C98" s="268" t="s">
        <v>3853</v>
      </c>
      <c r="D98" s="259" t="s">
        <v>340</v>
      </c>
      <c r="E98" s="260">
        <v>115</v>
      </c>
      <c r="F98" s="261"/>
      <c r="G98" s="262">
        <f>ROUND(E98*F98,2)</f>
        <v>0</v>
      </c>
      <c r="H98" s="261"/>
      <c r="I98" s="262">
        <f>ROUND(E98*H98,2)</f>
        <v>0</v>
      </c>
      <c r="J98" s="261"/>
      <c r="K98" s="262">
        <f>ROUND(E98*J98,2)</f>
        <v>0</v>
      </c>
      <c r="L98" s="262">
        <v>21</v>
      </c>
      <c r="M98" s="262">
        <f>G98*(1+L98/100)</f>
        <v>0</v>
      </c>
      <c r="N98" s="260">
        <v>0.378</v>
      </c>
      <c r="O98" s="260">
        <f>ROUND(E98*N98,2)</f>
        <v>43.47</v>
      </c>
      <c r="P98" s="260">
        <v>0</v>
      </c>
      <c r="Q98" s="260">
        <f>ROUND(E98*P98,2)</f>
        <v>0</v>
      </c>
      <c r="R98" s="262" t="s">
        <v>3794</v>
      </c>
      <c r="S98" s="262" t="s">
        <v>277</v>
      </c>
      <c r="T98" s="263" t="s">
        <v>277</v>
      </c>
      <c r="U98" s="223">
        <v>2.5999999999999999E-2</v>
      </c>
      <c r="V98" s="223">
        <f>ROUND(E98*U98,2)</f>
        <v>2.99</v>
      </c>
      <c r="W98" s="223"/>
      <c r="X98" s="223" t="s">
        <v>316</v>
      </c>
      <c r="Y98" s="223" t="s">
        <v>280</v>
      </c>
      <c r="Z98" s="212"/>
      <c r="AA98" s="212"/>
      <c r="AB98" s="212"/>
      <c r="AC98" s="212"/>
      <c r="AD98" s="212"/>
      <c r="AE98" s="212"/>
      <c r="AF98" s="212"/>
      <c r="AG98" s="212" t="s">
        <v>317</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35">
        <v>32</v>
      </c>
      <c r="B99" s="236" t="s">
        <v>3854</v>
      </c>
      <c r="C99" s="245" t="s">
        <v>3855</v>
      </c>
      <c r="D99" s="237" t="s">
        <v>340</v>
      </c>
      <c r="E99" s="238">
        <v>115</v>
      </c>
      <c r="F99" s="239"/>
      <c r="G99" s="240">
        <f>ROUND(E99*F99,2)</f>
        <v>0</v>
      </c>
      <c r="H99" s="239"/>
      <c r="I99" s="240">
        <f>ROUND(E99*H99,2)</f>
        <v>0</v>
      </c>
      <c r="J99" s="239"/>
      <c r="K99" s="240">
        <f>ROUND(E99*J99,2)</f>
        <v>0</v>
      </c>
      <c r="L99" s="240">
        <v>21</v>
      </c>
      <c r="M99" s="240">
        <f>G99*(1+L99/100)</f>
        <v>0</v>
      </c>
      <c r="N99" s="238">
        <v>8.0960000000000004E-2</v>
      </c>
      <c r="O99" s="238">
        <f>ROUND(E99*N99,2)</f>
        <v>9.31</v>
      </c>
      <c r="P99" s="238">
        <v>0</v>
      </c>
      <c r="Q99" s="238">
        <f>ROUND(E99*P99,2)</f>
        <v>0</v>
      </c>
      <c r="R99" s="240" t="s">
        <v>3794</v>
      </c>
      <c r="S99" s="240" t="s">
        <v>277</v>
      </c>
      <c r="T99" s="241" t="s">
        <v>277</v>
      </c>
      <c r="U99" s="223">
        <v>2.3E-2</v>
      </c>
      <c r="V99" s="223">
        <f>ROUND(E99*U99,2)</f>
        <v>2.65</v>
      </c>
      <c r="W99" s="223"/>
      <c r="X99" s="223" t="s">
        <v>316</v>
      </c>
      <c r="Y99" s="223" t="s">
        <v>280</v>
      </c>
      <c r="Z99" s="212"/>
      <c r="AA99" s="212"/>
      <c r="AB99" s="212"/>
      <c r="AC99" s="212"/>
      <c r="AD99" s="212"/>
      <c r="AE99" s="212"/>
      <c r="AF99" s="212"/>
      <c r="AG99" s="212" t="s">
        <v>317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67" t="s">
        <v>3856</v>
      </c>
      <c r="D100" s="256"/>
      <c r="E100" s="256"/>
      <c r="F100" s="256"/>
      <c r="G100" s="256"/>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319</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47" t="s">
        <v>3857</v>
      </c>
      <c r="D101" s="225"/>
      <c r="E101" s="226">
        <v>115</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308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
      <c r="A102" s="228" t="s">
        <v>272</v>
      </c>
      <c r="B102" s="229" t="s">
        <v>114</v>
      </c>
      <c r="C102" s="244" t="s">
        <v>115</v>
      </c>
      <c r="D102" s="230"/>
      <c r="E102" s="231"/>
      <c r="F102" s="232"/>
      <c r="G102" s="232">
        <f>SUMIF(AG103:AG106,"&lt;&gt;NOR",G103:G106)</f>
        <v>0</v>
      </c>
      <c r="H102" s="232"/>
      <c r="I102" s="232">
        <f>SUM(I103:I106)</f>
        <v>0</v>
      </c>
      <c r="J102" s="232"/>
      <c r="K102" s="232">
        <f>SUM(K103:K106)</f>
        <v>0</v>
      </c>
      <c r="L102" s="232"/>
      <c r="M102" s="232">
        <f>SUM(M103:M106)</f>
        <v>0</v>
      </c>
      <c r="N102" s="231"/>
      <c r="O102" s="231">
        <f>SUM(O103:O106)</f>
        <v>2.73</v>
      </c>
      <c r="P102" s="231"/>
      <c r="Q102" s="231">
        <f>SUM(Q103:Q106)</f>
        <v>0</v>
      </c>
      <c r="R102" s="232"/>
      <c r="S102" s="232"/>
      <c r="T102" s="233"/>
      <c r="U102" s="227"/>
      <c r="V102" s="227">
        <f>SUM(V103:V106)</f>
        <v>20.810000000000002</v>
      </c>
      <c r="W102" s="227"/>
      <c r="X102" s="227"/>
      <c r="Y102" s="227"/>
      <c r="AG102" t="s">
        <v>273</v>
      </c>
    </row>
    <row r="103" spans="1:60" outlineLevel="1" x14ac:dyDescent="0.2">
      <c r="A103" s="235">
        <v>33</v>
      </c>
      <c r="B103" s="236" t="s">
        <v>3858</v>
      </c>
      <c r="C103" s="245" t="s">
        <v>3859</v>
      </c>
      <c r="D103" s="237" t="s">
        <v>340</v>
      </c>
      <c r="E103" s="238">
        <v>36.96</v>
      </c>
      <c r="F103" s="239"/>
      <c r="G103" s="240">
        <f>ROUND(E103*F103,2)</f>
        <v>0</v>
      </c>
      <c r="H103" s="239"/>
      <c r="I103" s="240">
        <f>ROUND(E103*H103,2)</f>
        <v>0</v>
      </c>
      <c r="J103" s="239"/>
      <c r="K103" s="240">
        <f>ROUND(E103*J103,2)</f>
        <v>0</v>
      </c>
      <c r="L103" s="240">
        <v>21</v>
      </c>
      <c r="M103" s="240">
        <f>G103*(1+L103/100)</f>
        <v>0</v>
      </c>
      <c r="N103" s="238">
        <v>7.3899999999999993E-2</v>
      </c>
      <c r="O103" s="238">
        <f>ROUND(E103*N103,2)</f>
        <v>2.73</v>
      </c>
      <c r="P103" s="238">
        <v>0</v>
      </c>
      <c r="Q103" s="238">
        <f>ROUND(E103*P103,2)</f>
        <v>0</v>
      </c>
      <c r="R103" s="240" t="s">
        <v>3794</v>
      </c>
      <c r="S103" s="240" t="s">
        <v>277</v>
      </c>
      <c r="T103" s="241" t="s">
        <v>277</v>
      </c>
      <c r="U103" s="223">
        <v>0.45200000000000001</v>
      </c>
      <c r="V103" s="223">
        <f>ROUND(E103*U103,2)</f>
        <v>16.71</v>
      </c>
      <c r="W103" s="223"/>
      <c r="X103" s="223" t="s">
        <v>316</v>
      </c>
      <c r="Y103" s="223" t="s">
        <v>280</v>
      </c>
      <c r="Z103" s="212"/>
      <c r="AA103" s="212"/>
      <c r="AB103" s="212"/>
      <c r="AC103" s="212"/>
      <c r="AD103" s="212"/>
      <c r="AE103" s="212"/>
      <c r="AF103" s="212"/>
      <c r="AG103" s="212" t="s">
        <v>317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22.5" outlineLevel="2" x14ac:dyDescent="0.2">
      <c r="A104" s="219"/>
      <c r="B104" s="220"/>
      <c r="C104" s="267" t="s">
        <v>3860</v>
      </c>
      <c r="D104" s="256"/>
      <c r="E104" s="256"/>
      <c r="F104" s="256"/>
      <c r="G104" s="256"/>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319</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42" t="str">
        <f>C104</f>
        <v>s provedením lože z kameniva drceného, s vyplněním spár, s dvojitým hutněním a se smetením přebytečného materiálu na krajnici. S dodáním hmot pro lože a výplň spár.</v>
      </c>
      <c r="BB104" s="212"/>
      <c r="BC104" s="212"/>
      <c r="BD104" s="212"/>
      <c r="BE104" s="212"/>
      <c r="BF104" s="212"/>
      <c r="BG104" s="212"/>
      <c r="BH104" s="212"/>
    </row>
    <row r="105" spans="1:60" outlineLevel="2" x14ac:dyDescent="0.2">
      <c r="A105" s="219"/>
      <c r="B105" s="220"/>
      <c r="C105" s="247" t="s">
        <v>3861</v>
      </c>
      <c r="D105" s="225"/>
      <c r="E105" s="226">
        <v>36.96</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308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57">
        <v>34</v>
      </c>
      <c r="B106" s="258" t="s">
        <v>3862</v>
      </c>
      <c r="C106" s="268" t="s">
        <v>3863</v>
      </c>
      <c r="D106" s="259" t="s">
        <v>543</v>
      </c>
      <c r="E106" s="260">
        <v>10</v>
      </c>
      <c r="F106" s="261"/>
      <c r="G106" s="262">
        <f>ROUND(E106*F106,2)</f>
        <v>0</v>
      </c>
      <c r="H106" s="261"/>
      <c r="I106" s="262">
        <f>ROUND(E106*H106,2)</f>
        <v>0</v>
      </c>
      <c r="J106" s="261"/>
      <c r="K106" s="262">
        <f>ROUND(E106*J106,2)</f>
        <v>0</v>
      </c>
      <c r="L106" s="262">
        <v>21</v>
      </c>
      <c r="M106" s="262">
        <f>G106*(1+L106/100)</f>
        <v>0</v>
      </c>
      <c r="N106" s="260">
        <v>3.3E-4</v>
      </c>
      <c r="O106" s="260">
        <f>ROUND(E106*N106,2)</f>
        <v>0</v>
      </c>
      <c r="P106" s="260">
        <v>0</v>
      </c>
      <c r="Q106" s="260">
        <f>ROUND(E106*P106,2)</f>
        <v>0</v>
      </c>
      <c r="R106" s="262" t="s">
        <v>3794</v>
      </c>
      <c r="S106" s="262" t="s">
        <v>277</v>
      </c>
      <c r="T106" s="263" t="s">
        <v>277</v>
      </c>
      <c r="U106" s="223">
        <v>0.41</v>
      </c>
      <c r="V106" s="223">
        <f>ROUND(E106*U106,2)</f>
        <v>4.0999999999999996</v>
      </c>
      <c r="W106" s="223"/>
      <c r="X106" s="223" t="s">
        <v>316</v>
      </c>
      <c r="Y106" s="223" t="s">
        <v>280</v>
      </c>
      <c r="Z106" s="212"/>
      <c r="AA106" s="212"/>
      <c r="AB106" s="212"/>
      <c r="AC106" s="212"/>
      <c r="AD106" s="212"/>
      <c r="AE106" s="212"/>
      <c r="AF106" s="212"/>
      <c r="AG106" s="212" t="s">
        <v>317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x14ac:dyDescent="0.2">
      <c r="A107" s="228" t="s">
        <v>272</v>
      </c>
      <c r="B107" s="229" t="s">
        <v>124</v>
      </c>
      <c r="C107" s="244" t="s">
        <v>125</v>
      </c>
      <c r="D107" s="230"/>
      <c r="E107" s="231"/>
      <c r="F107" s="232"/>
      <c r="G107" s="232">
        <f>SUMIF(AG108:AG126,"&lt;&gt;NOR",G108:G126)</f>
        <v>0</v>
      </c>
      <c r="H107" s="232"/>
      <c r="I107" s="232">
        <f>SUM(I108:I126)</f>
        <v>0</v>
      </c>
      <c r="J107" s="232"/>
      <c r="K107" s="232">
        <f>SUM(K108:K126)</f>
        <v>0</v>
      </c>
      <c r="L107" s="232"/>
      <c r="M107" s="232">
        <f>SUM(M108:M126)</f>
        <v>0</v>
      </c>
      <c r="N107" s="231"/>
      <c r="O107" s="231">
        <f>SUM(O108:O126)</f>
        <v>0</v>
      </c>
      <c r="P107" s="231"/>
      <c r="Q107" s="231">
        <f>SUM(Q108:Q126)</f>
        <v>8.4699999999999989</v>
      </c>
      <c r="R107" s="232"/>
      <c r="S107" s="232"/>
      <c r="T107" s="233"/>
      <c r="U107" s="227"/>
      <c r="V107" s="227">
        <f>SUM(V108:V126)</f>
        <v>73.459999999999994</v>
      </c>
      <c r="W107" s="227"/>
      <c r="X107" s="227"/>
      <c r="Y107" s="227"/>
      <c r="AG107" t="s">
        <v>273</v>
      </c>
    </row>
    <row r="108" spans="1:60" outlineLevel="1" x14ac:dyDescent="0.2">
      <c r="A108" s="235">
        <v>35</v>
      </c>
      <c r="B108" s="236" t="s">
        <v>3864</v>
      </c>
      <c r="C108" s="245" t="s">
        <v>3865</v>
      </c>
      <c r="D108" s="237" t="s">
        <v>543</v>
      </c>
      <c r="E108" s="238">
        <v>29</v>
      </c>
      <c r="F108" s="239"/>
      <c r="G108" s="240">
        <f>ROUND(E108*F108,2)</f>
        <v>0</v>
      </c>
      <c r="H108" s="239"/>
      <c r="I108" s="240">
        <f>ROUND(E108*H108,2)</f>
        <v>0</v>
      </c>
      <c r="J108" s="239"/>
      <c r="K108" s="240">
        <f>ROUND(E108*J108,2)</f>
        <v>0</v>
      </c>
      <c r="L108" s="240">
        <v>21</v>
      </c>
      <c r="M108" s="240">
        <f>G108*(1+L108/100)</f>
        <v>0</v>
      </c>
      <c r="N108" s="238">
        <v>0</v>
      </c>
      <c r="O108" s="238">
        <f>ROUND(E108*N108,2)</f>
        <v>0</v>
      </c>
      <c r="P108" s="238">
        <v>3.3600000000000001E-3</v>
      </c>
      <c r="Q108" s="238">
        <f>ROUND(E108*P108,2)</f>
        <v>0.1</v>
      </c>
      <c r="R108" s="240" t="s">
        <v>1535</v>
      </c>
      <c r="S108" s="240" t="s">
        <v>277</v>
      </c>
      <c r="T108" s="241" t="s">
        <v>277</v>
      </c>
      <c r="U108" s="223">
        <v>7.9350000000000004E-2</v>
      </c>
      <c r="V108" s="223">
        <f>ROUND(E108*U108,2)</f>
        <v>2.2999999999999998</v>
      </c>
      <c r="W108" s="223"/>
      <c r="X108" s="223" t="s">
        <v>316</v>
      </c>
      <c r="Y108" s="223" t="s">
        <v>280</v>
      </c>
      <c r="Z108" s="212"/>
      <c r="AA108" s="212"/>
      <c r="AB108" s="212"/>
      <c r="AC108" s="212"/>
      <c r="AD108" s="212"/>
      <c r="AE108" s="212"/>
      <c r="AF108" s="212"/>
      <c r="AG108" s="212" t="s">
        <v>317</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
      <c r="A109" s="219"/>
      <c r="B109" s="220"/>
      <c r="C109" s="247" t="s">
        <v>3866</v>
      </c>
      <c r="D109" s="225"/>
      <c r="E109" s="226">
        <v>22</v>
      </c>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308</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47" t="s">
        <v>3867</v>
      </c>
      <c r="D110" s="225"/>
      <c r="E110" s="226">
        <v>7</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308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35">
        <v>36</v>
      </c>
      <c r="B111" s="236" t="s">
        <v>3868</v>
      </c>
      <c r="C111" s="245" t="s">
        <v>3869</v>
      </c>
      <c r="D111" s="237" t="s">
        <v>543</v>
      </c>
      <c r="E111" s="238">
        <v>16</v>
      </c>
      <c r="F111" s="239"/>
      <c r="G111" s="240">
        <f>ROUND(E111*F111,2)</f>
        <v>0</v>
      </c>
      <c r="H111" s="239"/>
      <c r="I111" s="240">
        <f>ROUND(E111*H111,2)</f>
        <v>0</v>
      </c>
      <c r="J111" s="239"/>
      <c r="K111" s="240">
        <f>ROUND(E111*J111,2)</f>
        <v>0</v>
      </c>
      <c r="L111" s="240">
        <v>21</v>
      </c>
      <c r="M111" s="240">
        <f>G111*(1+L111/100)</f>
        <v>0</v>
      </c>
      <c r="N111" s="238">
        <v>0</v>
      </c>
      <c r="O111" s="238">
        <f>ROUND(E111*N111,2)</f>
        <v>0</v>
      </c>
      <c r="P111" s="238">
        <v>1.92E-3</v>
      </c>
      <c r="Q111" s="238">
        <f>ROUND(E111*P111,2)</f>
        <v>0.03</v>
      </c>
      <c r="R111" s="240" t="s">
        <v>1535</v>
      </c>
      <c r="S111" s="240" t="s">
        <v>277</v>
      </c>
      <c r="T111" s="241" t="s">
        <v>277</v>
      </c>
      <c r="U111" s="223">
        <v>6.5549999999999997E-2</v>
      </c>
      <c r="V111" s="223">
        <f>ROUND(E111*U111,2)</f>
        <v>1.05</v>
      </c>
      <c r="W111" s="223"/>
      <c r="X111" s="223" t="s">
        <v>316</v>
      </c>
      <c r="Y111" s="223" t="s">
        <v>280</v>
      </c>
      <c r="Z111" s="212"/>
      <c r="AA111" s="212"/>
      <c r="AB111" s="212"/>
      <c r="AC111" s="212"/>
      <c r="AD111" s="212"/>
      <c r="AE111" s="212"/>
      <c r="AF111" s="212"/>
      <c r="AG111" s="212" t="s">
        <v>317</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47" t="s">
        <v>3870</v>
      </c>
      <c r="D112" s="225"/>
      <c r="E112" s="226">
        <v>16</v>
      </c>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308</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35">
        <v>37</v>
      </c>
      <c r="B113" s="236" t="s">
        <v>3871</v>
      </c>
      <c r="C113" s="245" t="s">
        <v>3872</v>
      </c>
      <c r="D113" s="237" t="s">
        <v>543</v>
      </c>
      <c r="E113" s="238">
        <v>26.885000000000002</v>
      </c>
      <c r="F113" s="239"/>
      <c r="G113" s="240">
        <f>ROUND(E113*F113,2)</f>
        <v>0</v>
      </c>
      <c r="H113" s="239"/>
      <c r="I113" s="240">
        <f>ROUND(E113*H113,2)</f>
        <v>0</v>
      </c>
      <c r="J113" s="239"/>
      <c r="K113" s="240">
        <f>ROUND(E113*J113,2)</f>
        <v>0</v>
      </c>
      <c r="L113" s="240">
        <v>21</v>
      </c>
      <c r="M113" s="240">
        <f>G113*(1+L113/100)</f>
        <v>0</v>
      </c>
      <c r="N113" s="238">
        <v>0</v>
      </c>
      <c r="O113" s="238">
        <f>ROUND(E113*N113,2)</f>
        <v>0</v>
      </c>
      <c r="P113" s="238">
        <v>2.3E-3</v>
      </c>
      <c r="Q113" s="238">
        <f>ROUND(E113*P113,2)</f>
        <v>0.06</v>
      </c>
      <c r="R113" s="240" t="s">
        <v>1535</v>
      </c>
      <c r="S113" s="240" t="s">
        <v>277</v>
      </c>
      <c r="T113" s="241" t="s">
        <v>277</v>
      </c>
      <c r="U113" s="223">
        <v>0.10349999999999999</v>
      </c>
      <c r="V113" s="223">
        <f>ROUND(E113*U113,2)</f>
        <v>2.78</v>
      </c>
      <c r="W113" s="223"/>
      <c r="X113" s="223" t="s">
        <v>316</v>
      </c>
      <c r="Y113" s="223" t="s">
        <v>280</v>
      </c>
      <c r="Z113" s="212"/>
      <c r="AA113" s="212"/>
      <c r="AB113" s="212"/>
      <c r="AC113" s="212"/>
      <c r="AD113" s="212"/>
      <c r="AE113" s="212"/>
      <c r="AF113" s="212"/>
      <c r="AG113" s="212" t="s">
        <v>317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47" t="s">
        <v>3873</v>
      </c>
      <c r="D114" s="225"/>
      <c r="E114" s="226">
        <v>16.5</v>
      </c>
      <c r="F114" s="223"/>
      <c r="G114" s="223"/>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308</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47" t="s">
        <v>3874</v>
      </c>
      <c r="D115" s="225"/>
      <c r="E115" s="226">
        <v>10.385</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308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35">
        <v>38</v>
      </c>
      <c r="B116" s="236" t="s">
        <v>3875</v>
      </c>
      <c r="C116" s="245" t="s">
        <v>3876</v>
      </c>
      <c r="D116" s="237" t="s">
        <v>543</v>
      </c>
      <c r="E116" s="238">
        <v>8.1999999999999993</v>
      </c>
      <c r="F116" s="239"/>
      <c r="G116" s="240">
        <f>ROUND(E116*F116,2)</f>
        <v>0</v>
      </c>
      <c r="H116" s="239"/>
      <c r="I116" s="240">
        <f>ROUND(E116*H116,2)</f>
        <v>0</v>
      </c>
      <c r="J116" s="239"/>
      <c r="K116" s="240">
        <f>ROUND(E116*J116,2)</f>
        <v>0</v>
      </c>
      <c r="L116" s="240">
        <v>21</v>
      </c>
      <c r="M116" s="240">
        <f>G116*(1+L116/100)</f>
        <v>0</v>
      </c>
      <c r="N116" s="238">
        <v>0</v>
      </c>
      <c r="O116" s="238">
        <f>ROUND(E116*N116,2)</f>
        <v>0</v>
      </c>
      <c r="P116" s="238">
        <v>2.2599999999999999E-3</v>
      </c>
      <c r="Q116" s="238">
        <f>ROUND(E116*P116,2)</f>
        <v>0.02</v>
      </c>
      <c r="R116" s="240" t="s">
        <v>1535</v>
      </c>
      <c r="S116" s="240" t="s">
        <v>277</v>
      </c>
      <c r="T116" s="241" t="s">
        <v>277</v>
      </c>
      <c r="U116" s="223">
        <v>5.7500000000000002E-2</v>
      </c>
      <c r="V116" s="223">
        <f>ROUND(E116*U116,2)</f>
        <v>0.47</v>
      </c>
      <c r="W116" s="223"/>
      <c r="X116" s="223" t="s">
        <v>316</v>
      </c>
      <c r="Y116" s="223" t="s">
        <v>280</v>
      </c>
      <c r="Z116" s="212"/>
      <c r="AA116" s="212"/>
      <c r="AB116" s="212"/>
      <c r="AC116" s="212"/>
      <c r="AD116" s="212"/>
      <c r="AE116" s="212"/>
      <c r="AF116" s="212"/>
      <c r="AG116" s="212" t="s">
        <v>317</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47" t="s">
        <v>3877</v>
      </c>
      <c r="D117" s="225"/>
      <c r="E117" s="226">
        <v>5.6</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308</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47" t="s">
        <v>3878</v>
      </c>
      <c r="D118" s="225"/>
      <c r="E118" s="226">
        <v>2.6</v>
      </c>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308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35">
        <v>39</v>
      </c>
      <c r="B119" s="236" t="s">
        <v>1540</v>
      </c>
      <c r="C119" s="245" t="s">
        <v>1541</v>
      </c>
      <c r="D119" s="237" t="s">
        <v>340</v>
      </c>
      <c r="E119" s="238">
        <v>88</v>
      </c>
      <c r="F119" s="239"/>
      <c r="G119" s="240">
        <f>ROUND(E119*F119,2)</f>
        <v>0</v>
      </c>
      <c r="H119" s="239"/>
      <c r="I119" s="240">
        <f>ROUND(E119*H119,2)</f>
        <v>0</v>
      </c>
      <c r="J119" s="239"/>
      <c r="K119" s="240">
        <f>ROUND(E119*J119,2)</f>
        <v>0</v>
      </c>
      <c r="L119" s="240">
        <v>21</v>
      </c>
      <c r="M119" s="240">
        <f>G119*(1+L119/100)</f>
        <v>0</v>
      </c>
      <c r="N119" s="238">
        <v>0</v>
      </c>
      <c r="O119" s="238">
        <f>ROUND(E119*N119,2)</f>
        <v>0</v>
      </c>
      <c r="P119" s="238">
        <v>4.7E-2</v>
      </c>
      <c r="Q119" s="238">
        <f>ROUND(E119*P119,2)</f>
        <v>4.1399999999999997</v>
      </c>
      <c r="R119" s="240" t="s">
        <v>1542</v>
      </c>
      <c r="S119" s="240" t="s">
        <v>277</v>
      </c>
      <c r="T119" s="241" t="s">
        <v>277</v>
      </c>
      <c r="U119" s="223">
        <v>0.16200000000000001</v>
      </c>
      <c r="V119" s="223">
        <f>ROUND(E119*U119,2)</f>
        <v>14.26</v>
      </c>
      <c r="W119" s="223"/>
      <c r="X119" s="223" t="s">
        <v>316</v>
      </c>
      <c r="Y119" s="223" t="s">
        <v>280</v>
      </c>
      <c r="Z119" s="212"/>
      <c r="AA119" s="212"/>
      <c r="AB119" s="212"/>
      <c r="AC119" s="212"/>
      <c r="AD119" s="212"/>
      <c r="AE119" s="212"/>
      <c r="AF119" s="212"/>
      <c r="AG119" s="212" t="s">
        <v>317</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47" t="s">
        <v>3879</v>
      </c>
      <c r="D120" s="225"/>
      <c r="E120" s="226">
        <v>88</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308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57">
        <v>40</v>
      </c>
      <c r="B121" s="258" t="s">
        <v>3880</v>
      </c>
      <c r="C121" s="268" t="s">
        <v>3881</v>
      </c>
      <c r="D121" s="259" t="s">
        <v>543</v>
      </c>
      <c r="E121" s="260">
        <v>11</v>
      </c>
      <c r="F121" s="261"/>
      <c r="G121" s="262">
        <f>ROUND(E121*F121,2)</f>
        <v>0</v>
      </c>
      <c r="H121" s="261"/>
      <c r="I121" s="262">
        <f>ROUND(E121*H121,2)</f>
        <v>0</v>
      </c>
      <c r="J121" s="261"/>
      <c r="K121" s="262">
        <f>ROUND(E121*J121,2)</f>
        <v>0</v>
      </c>
      <c r="L121" s="262">
        <v>21</v>
      </c>
      <c r="M121" s="262">
        <f>G121*(1+L121/100)</f>
        <v>0</v>
      </c>
      <c r="N121" s="260">
        <v>0</v>
      </c>
      <c r="O121" s="260">
        <f>ROUND(E121*N121,2)</f>
        <v>0</v>
      </c>
      <c r="P121" s="260">
        <v>2.3E-2</v>
      </c>
      <c r="Q121" s="260">
        <f>ROUND(E121*P121,2)</f>
        <v>0.25</v>
      </c>
      <c r="R121" s="262" t="s">
        <v>1542</v>
      </c>
      <c r="S121" s="262" t="s">
        <v>277</v>
      </c>
      <c r="T121" s="263" t="s">
        <v>277</v>
      </c>
      <c r="U121" s="223">
        <v>0.08</v>
      </c>
      <c r="V121" s="223">
        <f>ROUND(E121*U121,2)</f>
        <v>0.88</v>
      </c>
      <c r="W121" s="223"/>
      <c r="X121" s="223" t="s">
        <v>316</v>
      </c>
      <c r="Y121" s="223" t="s">
        <v>280</v>
      </c>
      <c r="Z121" s="212"/>
      <c r="AA121" s="212"/>
      <c r="AB121" s="212"/>
      <c r="AC121" s="212"/>
      <c r="AD121" s="212"/>
      <c r="AE121" s="212"/>
      <c r="AF121" s="212"/>
      <c r="AG121" s="212" t="s">
        <v>317</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57">
        <v>41</v>
      </c>
      <c r="B122" s="258" t="s">
        <v>3882</v>
      </c>
      <c r="C122" s="268" t="s">
        <v>3883</v>
      </c>
      <c r="D122" s="259" t="s">
        <v>387</v>
      </c>
      <c r="E122" s="260">
        <v>2</v>
      </c>
      <c r="F122" s="261"/>
      <c r="G122" s="262">
        <f>ROUND(E122*F122,2)</f>
        <v>0</v>
      </c>
      <c r="H122" s="261"/>
      <c r="I122" s="262">
        <f>ROUND(E122*H122,2)</f>
        <v>0</v>
      </c>
      <c r="J122" s="261"/>
      <c r="K122" s="262">
        <f>ROUND(E122*J122,2)</f>
        <v>0</v>
      </c>
      <c r="L122" s="262">
        <v>21</v>
      </c>
      <c r="M122" s="262">
        <f>G122*(1+L122/100)</f>
        <v>0</v>
      </c>
      <c r="N122" s="260">
        <v>0</v>
      </c>
      <c r="O122" s="260">
        <f>ROUND(E122*N122,2)</f>
        <v>0</v>
      </c>
      <c r="P122" s="260">
        <v>0.21</v>
      </c>
      <c r="Q122" s="260">
        <f>ROUND(E122*P122,2)</f>
        <v>0.42</v>
      </c>
      <c r="R122" s="262" t="s">
        <v>1260</v>
      </c>
      <c r="S122" s="262" t="s">
        <v>277</v>
      </c>
      <c r="T122" s="263" t="s">
        <v>277</v>
      </c>
      <c r="U122" s="223">
        <v>0.71399999999999997</v>
      </c>
      <c r="V122" s="223">
        <f>ROUND(E122*U122,2)</f>
        <v>1.43</v>
      </c>
      <c r="W122" s="223"/>
      <c r="X122" s="223" t="s">
        <v>316</v>
      </c>
      <c r="Y122" s="223" t="s">
        <v>280</v>
      </c>
      <c r="Z122" s="212"/>
      <c r="AA122" s="212"/>
      <c r="AB122" s="212"/>
      <c r="AC122" s="212"/>
      <c r="AD122" s="212"/>
      <c r="AE122" s="212"/>
      <c r="AF122" s="212"/>
      <c r="AG122" s="212" t="s">
        <v>317</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35">
        <v>42</v>
      </c>
      <c r="B123" s="236" t="s">
        <v>3884</v>
      </c>
      <c r="C123" s="245" t="s">
        <v>3885</v>
      </c>
      <c r="D123" s="237" t="s">
        <v>340</v>
      </c>
      <c r="E123" s="238">
        <v>88</v>
      </c>
      <c r="F123" s="239"/>
      <c r="G123" s="240">
        <f>ROUND(E123*F123,2)</f>
        <v>0</v>
      </c>
      <c r="H123" s="239"/>
      <c r="I123" s="240">
        <f>ROUND(E123*H123,2)</f>
        <v>0</v>
      </c>
      <c r="J123" s="239"/>
      <c r="K123" s="240">
        <f>ROUND(E123*J123,2)</f>
        <v>0</v>
      </c>
      <c r="L123" s="240">
        <v>21</v>
      </c>
      <c r="M123" s="240">
        <f>G123*(1+L123/100)</f>
        <v>0</v>
      </c>
      <c r="N123" s="238">
        <v>0</v>
      </c>
      <c r="O123" s="238">
        <f>ROUND(E123*N123,2)</f>
        <v>0</v>
      </c>
      <c r="P123" s="238">
        <v>3.9239999999999997E-2</v>
      </c>
      <c r="Q123" s="238">
        <f>ROUND(E123*P123,2)</f>
        <v>3.45</v>
      </c>
      <c r="R123" s="240" t="s">
        <v>1703</v>
      </c>
      <c r="S123" s="240" t="s">
        <v>277</v>
      </c>
      <c r="T123" s="241" t="s">
        <v>277</v>
      </c>
      <c r="U123" s="223">
        <v>0.57142999999999999</v>
      </c>
      <c r="V123" s="223">
        <f>ROUND(E123*U123,2)</f>
        <v>50.29</v>
      </c>
      <c r="W123" s="223"/>
      <c r="X123" s="223" t="s">
        <v>828</v>
      </c>
      <c r="Y123" s="223" t="s">
        <v>280</v>
      </c>
      <c r="Z123" s="212"/>
      <c r="AA123" s="212"/>
      <c r="AB123" s="212"/>
      <c r="AC123" s="212"/>
      <c r="AD123" s="212"/>
      <c r="AE123" s="212"/>
      <c r="AF123" s="212"/>
      <c r="AG123" s="212" t="s">
        <v>829</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33.75" outlineLevel="2" x14ac:dyDescent="0.2">
      <c r="A124" s="219"/>
      <c r="B124" s="220"/>
      <c r="C124" s="267" t="s">
        <v>3886</v>
      </c>
      <c r="D124" s="256"/>
      <c r="E124" s="256"/>
      <c r="F124" s="256"/>
      <c r="G124" s="256"/>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319</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42" t="str">
        <f>C124</f>
        <v>jakýchkoliv soustav o sklonu do 60 stupňů, z hranolů, hranolků nebo fošen, demontáž laťování včetně všech nadstřešních konstrukcí z latí o průřezové ploše do 25 cm2 při osové vzdálenosti do 50 cm, demontáž bednění včetně všech nadstřešních konstrukcí z prken tloušťky do 32 mm nebo bez bednění podle popisu.</v>
      </c>
      <c r="BB124" s="212"/>
      <c r="BC124" s="212"/>
      <c r="BD124" s="212"/>
      <c r="BE124" s="212"/>
      <c r="BF124" s="212"/>
      <c r="BG124" s="212"/>
      <c r="BH124" s="212"/>
    </row>
    <row r="125" spans="1:60" ht="22.5" outlineLevel="2" x14ac:dyDescent="0.2">
      <c r="A125" s="219"/>
      <c r="B125" s="220"/>
      <c r="C125" s="269" t="s">
        <v>3887</v>
      </c>
      <c r="D125" s="264"/>
      <c r="E125" s="264"/>
      <c r="F125" s="264"/>
      <c r="G125" s="264"/>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283</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42" t="str">
        <f>C125</f>
        <v>Svislé přemístění ze 2. NP, nebo 1. PP, vodorovné vnitrostaveništní přemístění do 30 m, odvoz na skládku do 10 km. Bez poplatku za skládku.</v>
      </c>
      <c r="BB125" s="212"/>
      <c r="BC125" s="212"/>
      <c r="BD125" s="212"/>
      <c r="BE125" s="212"/>
      <c r="BF125" s="212"/>
      <c r="BG125" s="212"/>
      <c r="BH125" s="212"/>
    </row>
    <row r="126" spans="1:60" outlineLevel="2" x14ac:dyDescent="0.2">
      <c r="A126" s="219"/>
      <c r="B126" s="220"/>
      <c r="C126" s="247" t="s">
        <v>3879</v>
      </c>
      <c r="D126" s="225"/>
      <c r="E126" s="226">
        <v>88</v>
      </c>
      <c r="F126" s="223"/>
      <c r="G126" s="223"/>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308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x14ac:dyDescent="0.2">
      <c r="A127" s="228" t="s">
        <v>272</v>
      </c>
      <c r="B127" s="229" t="s">
        <v>126</v>
      </c>
      <c r="C127" s="244" t="s">
        <v>127</v>
      </c>
      <c r="D127" s="230"/>
      <c r="E127" s="231"/>
      <c r="F127" s="232"/>
      <c r="G127" s="232">
        <f>SUMIF(AG128:AG136,"&lt;&gt;NOR",G128:G136)</f>
        <v>0</v>
      </c>
      <c r="H127" s="232"/>
      <c r="I127" s="232">
        <f>SUM(I128:I136)</f>
        <v>0</v>
      </c>
      <c r="J127" s="232"/>
      <c r="K127" s="232">
        <f>SUM(K128:K136)</f>
        <v>0</v>
      </c>
      <c r="L127" s="232"/>
      <c r="M127" s="232">
        <f>SUM(M128:M136)</f>
        <v>0</v>
      </c>
      <c r="N127" s="231"/>
      <c r="O127" s="231">
        <f>SUM(O128:O136)</f>
        <v>9.9599999999999991</v>
      </c>
      <c r="P127" s="231"/>
      <c r="Q127" s="231">
        <f>SUM(Q128:Q136)</f>
        <v>0</v>
      </c>
      <c r="R127" s="232"/>
      <c r="S127" s="232"/>
      <c r="T127" s="233"/>
      <c r="U127" s="227"/>
      <c r="V127" s="227">
        <f>SUM(V128:V136)</f>
        <v>7.9899999999999993</v>
      </c>
      <c r="W127" s="227"/>
      <c r="X127" s="227"/>
      <c r="Y127" s="227"/>
      <c r="AG127" t="s">
        <v>273</v>
      </c>
    </row>
    <row r="128" spans="1:60" ht="22.5" outlineLevel="1" x14ac:dyDescent="0.2">
      <c r="A128" s="235">
        <v>43</v>
      </c>
      <c r="B128" s="236" t="s">
        <v>3888</v>
      </c>
      <c r="C128" s="245" t="s">
        <v>3889</v>
      </c>
      <c r="D128" s="237" t="s">
        <v>543</v>
      </c>
      <c r="E128" s="238">
        <v>7.8</v>
      </c>
      <c r="F128" s="239"/>
      <c r="G128" s="240">
        <f>ROUND(E128*F128,2)</f>
        <v>0</v>
      </c>
      <c r="H128" s="239"/>
      <c r="I128" s="240">
        <f>ROUND(E128*H128,2)</f>
        <v>0</v>
      </c>
      <c r="J128" s="239"/>
      <c r="K128" s="240">
        <f>ROUND(E128*J128,2)</f>
        <v>0</v>
      </c>
      <c r="L128" s="240">
        <v>21</v>
      </c>
      <c r="M128" s="240">
        <f>G128*(1+L128/100)</f>
        <v>0</v>
      </c>
      <c r="N128" s="238">
        <v>0.15770999999999999</v>
      </c>
      <c r="O128" s="238">
        <f>ROUND(E128*N128,2)</f>
        <v>1.23</v>
      </c>
      <c r="P128" s="238">
        <v>0</v>
      </c>
      <c r="Q128" s="238">
        <f>ROUND(E128*P128,2)</f>
        <v>0</v>
      </c>
      <c r="R128" s="240" t="s">
        <v>3794</v>
      </c>
      <c r="S128" s="240" t="s">
        <v>277</v>
      </c>
      <c r="T128" s="241" t="s">
        <v>277</v>
      </c>
      <c r="U128" s="223">
        <v>0.113</v>
      </c>
      <c r="V128" s="223">
        <f>ROUND(E128*U128,2)</f>
        <v>0.88</v>
      </c>
      <c r="W128" s="223"/>
      <c r="X128" s="223" t="s">
        <v>316</v>
      </c>
      <c r="Y128" s="223" t="s">
        <v>280</v>
      </c>
      <c r="Z128" s="212"/>
      <c r="AA128" s="212"/>
      <c r="AB128" s="212"/>
      <c r="AC128" s="212"/>
      <c r="AD128" s="212"/>
      <c r="AE128" s="212"/>
      <c r="AF128" s="212"/>
      <c r="AG128" s="212" t="s">
        <v>317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67" t="s">
        <v>3890</v>
      </c>
      <c r="D129" s="256"/>
      <c r="E129" s="256"/>
      <c r="F129" s="256"/>
      <c r="G129" s="256"/>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319</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47" t="s">
        <v>3891</v>
      </c>
      <c r="D130" s="225"/>
      <c r="E130" s="226">
        <v>7.8</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308</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33.75" outlineLevel="1" x14ac:dyDescent="0.2">
      <c r="A131" s="235">
        <v>44</v>
      </c>
      <c r="B131" s="236" t="s">
        <v>3892</v>
      </c>
      <c r="C131" s="245" t="s">
        <v>3893</v>
      </c>
      <c r="D131" s="237" t="s">
        <v>543</v>
      </c>
      <c r="E131" s="238">
        <v>34.383000000000003</v>
      </c>
      <c r="F131" s="239"/>
      <c r="G131" s="240">
        <f>ROUND(E131*F131,2)</f>
        <v>0</v>
      </c>
      <c r="H131" s="239"/>
      <c r="I131" s="240">
        <f>ROUND(E131*H131,2)</f>
        <v>0</v>
      </c>
      <c r="J131" s="239"/>
      <c r="K131" s="240">
        <f>ROUND(E131*J131,2)</f>
        <v>0</v>
      </c>
      <c r="L131" s="240">
        <v>21</v>
      </c>
      <c r="M131" s="240">
        <f>G131*(1+L131/100)</f>
        <v>0</v>
      </c>
      <c r="N131" s="238">
        <v>0.19020999999999999</v>
      </c>
      <c r="O131" s="238">
        <f>ROUND(E131*N131,2)</f>
        <v>6.54</v>
      </c>
      <c r="P131" s="238">
        <v>0</v>
      </c>
      <c r="Q131" s="238">
        <f>ROUND(E131*P131,2)</f>
        <v>0</v>
      </c>
      <c r="R131" s="240" t="s">
        <v>3794</v>
      </c>
      <c r="S131" s="240" t="s">
        <v>277</v>
      </c>
      <c r="T131" s="241" t="s">
        <v>277</v>
      </c>
      <c r="U131" s="223">
        <v>0.14599999999999999</v>
      </c>
      <c r="V131" s="223">
        <f>ROUND(E131*U131,2)</f>
        <v>5.0199999999999996</v>
      </c>
      <c r="W131" s="223"/>
      <c r="X131" s="223" t="s">
        <v>316</v>
      </c>
      <c r="Y131" s="223" t="s">
        <v>280</v>
      </c>
      <c r="Z131" s="212"/>
      <c r="AA131" s="212"/>
      <c r="AB131" s="212"/>
      <c r="AC131" s="212"/>
      <c r="AD131" s="212"/>
      <c r="AE131" s="212"/>
      <c r="AF131" s="212"/>
      <c r="AG131" s="212" t="s">
        <v>317</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67" t="s">
        <v>3890</v>
      </c>
      <c r="D132" s="256"/>
      <c r="E132" s="256"/>
      <c r="F132" s="256"/>
      <c r="G132" s="256"/>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319</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
      <c r="A133" s="219"/>
      <c r="B133" s="220"/>
      <c r="C133" s="247" t="s">
        <v>3894</v>
      </c>
      <c r="D133" s="225"/>
      <c r="E133" s="226">
        <v>34.383000000000003</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308</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33.75" outlineLevel="1" x14ac:dyDescent="0.2">
      <c r="A134" s="235">
        <v>45</v>
      </c>
      <c r="B134" s="236" t="s">
        <v>3895</v>
      </c>
      <c r="C134" s="245" t="s">
        <v>3896</v>
      </c>
      <c r="D134" s="237" t="s">
        <v>543</v>
      </c>
      <c r="E134" s="238">
        <v>17.600000000000001</v>
      </c>
      <c r="F134" s="239"/>
      <c r="G134" s="240">
        <f>ROUND(E134*F134,2)</f>
        <v>0</v>
      </c>
      <c r="H134" s="239"/>
      <c r="I134" s="240">
        <f>ROUND(E134*H134,2)</f>
        <v>0</v>
      </c>
      <c r="J134" s="239"/>
      <c r="K134" s="240">
        <f>ROUND(E134*J134,2)</f>
        <v>0</v>
      </c>
      <c r="L134" s="240">
        <v>21</v>
      </c>
      <c r="M134" s="240">
        <f>G134*(1+L134/100)</f>
        <v>0</v>
      </c>
      <c r="N134" s="238">
        <v>0.12471</v>
      </c>
      <c r="O134" s="238">
        <f>ROUND(E134*N134,2)</f>
        <v>2.19</v>
      </c>
      <c r="P134" s="238">
        <v>0</v>
      </c>
      <c r="Q134" s="238">
        <f>ROUND(E134*P134,2)</f>
        <v>0</v>
      </c>
      <c r="R134" s="240" t="s">
        <v>3794</v>
      </c>
      <c r="S134" s="240" t="s">
        <v>277</v>
      </c>
      <c r="T134" s="241" t="s">
        <v>277</v>
      </c>
      <c r="U134" s="223">
        <v>0.11899999999999999</v>
      </c>
      <c r="V134" s="223">
        <f>ROUND(E134*U134,2)</f>
        <v>2.09</v>
      </c>
      <c r="W134" s="223"/>
      <c r="X134" s="223" t="s">
        <v>316</v>
      </c>
      <c r="Y134" s="223" t="s">
        <v>280</v>
      </c>
      <c r="Z134" s="212"/>
      <c r="AA134" s="212"/>
      <c r="AB134" s="212"/>
      <c r="AC134" s="212"/>
      <c r="AD134" s="212"/>
      <c r="AE134" s="212"/>
      <c r="AF134" s="212"/>
      <c r="AG134" s="212" t="s">
        <v>317</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67" t="s">
        <v>3890</v>
      </c>
      <c r="D135" s="256"/>
      <c r="E135" s="256"/>
      <c r="F135" s="256"/>
      <c r="G135" s="256"/>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319</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47" t="s">
        <v>3897</v>
      </c>
      <c r="D136" s="225"/>
      <c r="E136" s="226">
        <v>17.600000000000001</v>
      </c>
      <c r="F136" s="223"/>
      <c r="G136" s="223"/>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308</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x14ac:dyDescent="0.2">
      <c r="A137" s="228" t="s">
        <v>272</v>
      </c>
      <c r="B137" s="229" t="s">
        <v>132</v>
      </c>
      <c r="C137" s="244" t="s">
        <v>133</v>
      </c>
      <c r="D137" s="230"/>
      <c r="E137" s="231"/>
      <c r="F137" s="232"/>
      <c r="G137" s="232">
        <f>SUMIF(AG138:AG147,"&lt;&gt;NOR",G138:G147)</f>
        <v>0</v>
      </c>
      <c r="H137" s="232"/>
      <c r="I137" s="232">
        <f>SUM(I138:I147)</f>
        <v>0</v>
      </c>
      <c r="J137" s="232"/>
      <c r="K137" s="232">
        <f>SUM(K138:K147)</f>
        <v>0</v>
      </c>
      <c r="L137" s="232"/>
      <c r="M137" s="232">
        <f>SUM(M138:M147)</f>
        <v>0</v>
      </c>
      <c r="N137" s="231"/>
      <c r="O137" s="231">
        <f>SUM(O138:O147)</f>
        <v>0.01</v>
      </c>
      <c r="P137" s="231"/>
      <c r="Q137" s="231">
        <f>SUM(Q138:Q147)</f>
        <v>47.3</v>
      </c>
      <c r="R137" s="232"/>
      <c r="S137" s="232"/>
      <c r="T137" s="233"/>
      <c r="U137" s="227"/>
      <c r="V137" s="227">
        <f>SUM(V138:V147)</f>
        <v>66.069999999999993</v>
      </c>
      <c r="W137" s="227"/>
      <c r="X137" s="227"/>
      <c r="Y137" s="227"/>
      <c r="AG137" t="s">
        <v>273</v>
      </c>
    </row>
    <row r="138" spans="1:60" outlineLevel="1" x14ac:dyDescent="0.2">
      <c r="A138" s="235">
        <v>46</v>
      </c>
      <c r="B138" s="236" t="s">
        <v>3898</v>
      </c>
      <c r="C138" s="245" t="s">
        <v>3899</v>
      </c>
      <c r="D138" s="237" t="s">
        <v>314</v>
      </c>
      <c r="E138" s="238">
        <v>13.064500000000001</v>
      </c>
      <c r="F138" s="239"/>
      <c r="G138" s="240">
        <f>ROUND(E138*F138,2)</f>
        <v>0</v>
      </c>
      <c r="H138" s="239"/>
      <c r="I138" s="240">
        <f>ROUND(E138*H138,2)</f>
        <v>0</v>
      </c>
      <c r="J138" s="239"/>
      <c r="K138" s="240">
        <f>ROUND(E138*J138,2)</f>
        <v>0</v>
      </c>
      <c r="L138" s="240">
        <v>21</v>
      </c>
      <c r="M138" s="240">
        <f>G138*(1+L138/100)</f>
        <v>0</v>
      </c>
      <c r="N138" s="238">
        <v>0</v>
      </c>
      <c r="O138" s="238">
        <f>ROUND(E138*N138,2)</f>
        <v>0</v>
      </c>
      <c r="P138" s="238">
        <v>2.2000000000000002</v>
      </c>
      <c r="Q138" s="238">
        <f>ROUND(E138*P138,2)</f>
        <v>28.74</v>
      </c>
      <c r="R138" s="240" t="s">
        <v>1176</v>
      </c>
      <c r="S138" s="240" t="s">
        <v>277</v>
      </c>
      <c r="T138" s="241" t="s">
        <v>277</v>
      </c>
      <c r="U138" s="223">
        <v>3.8580000000000001</v>
      </c>
      <c r="V138" s="223">
        <f>ROUND(E138*U138,2)</f>
        <v>50.4</v>
      </c>
      <c r="W138" s="223"/>
      <c r="X138" s="223" t="s">
        <v>316</v>
      </c>
      <c r="Y138" s="223" t="s">
        <v>280</v>
      </c>
      <c r="Z138" s="212"/>
      <c r="AA138" s="212"/>
      <c r="AB138" s="212"/>
      <c r="AC138" s="212"/>
      <c r="AD138" s="212"/>
      <c r="AE138" s="212"/>
      <c r="AF138" s="212"/>
      <c r="AG138" s="212" t="s">
        <v>317</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67" t="s">
        <v>3900</v>
      </c>
      <c r="D139" s="256"/>
      <c r="E139" s="256"/>
      <c r="F139" s="256"/>
      <c r="G139" s="256"/>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319</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47" t="s">
        <v>3901</v>
      </c>
      <c r="D140" s="225"/>
      <c r="E140" s="226">
        <v>9.8596000000000004</v>
      </c>
      <c r="F140" s="223"/>
      <c r="G140" s="223"/>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308</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47" t="s">
        <v>3902</v>
      </c>
      <c r="D141" s="225"/>
      <c r="E141" s="226">
        <v>1.8</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308</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47" t="s">
        <v>3903</v>
      </c>
      <c r="D142" s="225"/>
      <c r="E142" s="226">
        <v>1.4049</v>
      </c>
      <c r="F142" s="223"/>
      <c r="G142" s="223"/>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308</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2.5" outlineLevel="1" x14ac:dyDescent="0.2">
      <c r="A143" s="235">
        <v>47</v>
      </c>
      <c r="B143" s="236" t="s">
        <v>1317</v>
      </c>
      <c r="C143" s="245" t="s">
        <v>1318</v>
      </c>
      <c r="D143" s="237" t="s">
        <v>314</v>
      </c>
      <c r="E143" s="238">
        <v>10.309290000000001</v>
      </c>
      <c r="F143" s="239"/>
      <c r="G143" s="240">
        <f>ROUND(E143*F143,2)</f>
        <v>0</v>
      </c>
      <c r="H143" s="239"/>
      <c r="I143" s="240">
        <f>ROUND(E143*H143,2)</f>
        <v>0</v>
      </c>
      <c r="J143" s="239"/>
      <c r="K143" s="240">
        <f>ROUND(E143*J143,2)</f>
        <v>0</v>
      </c>
      <c r="L143" s="240">
        <v>21</v>
      </c>
      <c r="M143" s="240">
        <f>G143*(1+L143/100)</f>
        <v>0</v>
      </c>
      <c r="N143" s="238">
        <v>1.2800000000000001E-3</v>
      </c>
      <c r="O143" s="238">
        <f>ROUND(E143*N143,2)</f>
        <v>0.01</v>
      </c>
      <c r="P143" s="238">
        <v>1.8</v>
      </c>
      <c r="Q143" s="238">
        <f>ROUND(E143*P143,2)</f>
        <v>18.559999999999999</v>
      </c>
      <c r="R143" s="240" t="s">
        <v>1176</v>
      </c>
      <c r="S143" s="240" t="s">
        <v>277</v>
      </c>
      <c r="T143" s="241" t="s">
        <v>277</v>
      </c>
      <c r="U143" s="223">
        <v>1.52</v>
      </c>
      <c r="V143" s="223">
        <f>ROUND(E143*U143,2)</f>
        <v>15.67</v>
      </c>
      <c r="W143" s="223"/>
      <c r="X143" s="223" t="s">
        <v>316</v>
      </c>
      <c r="Y143" s="223" t="s">
        <v>280</v>
      </c>
      <c r="Z143" s="212"/>
      <c r="AA143" s="212"/>
      <c r="AB143" s="212"/>
      <c r="AC143" s="212"/>
      <c r="AD143" s="212"/>
      <c r="AE143" s="212"/>
      <c r="AF143" s="212"/>
      <c r="AG143" s="212" t="s">
        <v>317</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ht="22.5" outlineLevel="2" x14ac:dyDescent="0.2">
      <c r="A144" s="219"/>
      <c r="B144" s="220"/>
      <c r="C144" s="267" t="s">
        <v>1319</v>
      </c>
      <c r="D144" s="256"/>
      <c r="E144" s="256"/>
      <c r="F144" s="256"/>
      <c r="G144" s="256"/>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319</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42" t="str">
        <f>C144</f>
        <v>nebo vybourání otvorů průřezové plochy přes 4 m2 ve zdivu nadzákladovém, včetně pomocného lešení o výšce podlahy do 1900 mm a pro zatížení do 1,5 kPa  (150 kg/m2)</v>
      </c>
      <c r="BB144" s="212"/>
      <c r="BC144" s="212"/>
      <c r="BD144" s="212"/>
      <c r="BE144" s="212"/>
      <c r="BF144" s="212"/>
      <c r="BG144" s="212"/>
      <c r="BH144" s="212"/>
    </row>
    <row r="145" spans="1:60" outlineLevel="2" x14ac:dyDescent="0.2">
      <c r="A145" s="219"/>
      <c r="B145" s="220"/>
      <c r="C145" s="247" t="s">
        <v>3904</v>
      </c>
      <c r="D145" s="225"/>
      <c r="E145" s="226">
        <v>4.9279999999999999</v>
      </c>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308</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47" t="s">
        <v>3905</v>
      </c>
      <c r="D146" s="225"/>
      <c r="E146" s="226">
        <v>2.8119700000000001</v>
      </c>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308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
      <c r="A147" s="219"/>
      <c r="B147" s="220"/>
      <c r="C147" s="247" t="s">
        <v>3906</v>
      </c>
      <c r="D147" s="225"/>
      <c r="E147" s="226">
        <v>2.5693199999999998</v>
      </c>
      <c r="F147" s="223"/>
      <c r="G147" s="223"/>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308</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x14ac:dyDescent="0.2">
      <c r="A148" s="228" t="s">
        <v>272</v>
      </c>
      <c r="B148" s="229" t="s">
        <v>134</v>
      </c>
      <c r="C148" s="244" t="s">
        <v>135</v>
      </c>
      <c r="D148" s="230"/>
      <c r="E148" s="231"/>
      <c r="F148" s="232"/>
      <c r="G148" s="232">
        <f>SUMIF(AG149:AG152,"&lt;&gt;NOR",G149:G152)</f>
        <v>0</v>
      </c>
      <c r="H148" s="232"/>
      <c r="I148" s="232">
        <f>SUM(I149:I152)</f>
        <v>0</v>
      </c>
      <c r="J148" s="232"/>
      <c r="K148" s="232">
        <f>SUM(K149:K152)</f>
        <v>0</v>
      </c>
      <c r="L148" s="232"/>
      <c r="M148" s="232">
        <f>SUM(M149:M152)</f>
        <v>0</v>
      </c>
      <c r="N148" s="231"/>
      <c r="O148" s="231">
        <f>SUM(O149:O152)</f>
        <v>0.27</v>
      </c>
      <c r="P148" s="231"/>
      <c r="Q148" s="231">
        <f>SUM(Q149:Q152)</f>
        <v>167.32</v>
      </c>
      <c r="R148" s="232"/>
      <c r="S148" s="232"/>
      <c r="T148" s="233"/>
      <c r="U148" s="227"/>
      <c r="V148" s="227">
        <f>SUM(V149:V152)</f>
        <v>291.13</v>
      </c>
      <c r="W148" s="227"/>
      <c r="X148" s="227"/>
      <c r="Y148" s="227"/>
      <c r="AG148" t="s">
        <v>273</v>
      </c>
    </row>
    <row r="149" spans="1:60" ht="33.75" outlineLevel="1" x14ac:dyDescent="0.2">
      <c r="A149" s="235">
        <v>48</v>
      </c>
      <c r="B149" s="236" t="s">
        <v>3907</v>
      </c>
      <c r="C149" s="245" t="s">
        <v>3908</v>
      </c>
      <c r="D149" s="237" t="s">
        <v>314</v>
      </c>
      <c r="E149" s="238">
        <v>257.41064</v>
      </c>
      <c r="F149" s="239"/>
      <c r="G149" s="240">
        <f>ROUND(E149*F149,2)</f>
        <v>0</v>
      </c>
      <c r="H149" s="239"/>
      <c r="I149" s="240">
        <f>ROUND(E149*H149,2)</f>
        <v>0</v>
      </c>
      <c r="J149" s="239"/>
      <c r="K149" s="240">
        <f>ROUND(E149*J149,2)</f>
        <v>0</v>
      </c>
      <c r="L149" s="240">
        <v>21</v>
      </c>
      <c r="M149" s="240">
        <f>G149*(1+L149/100)</f>
        <v>0</v>
      </c>
      <c r="N149" s="238">
        <v>1.0499999999999999E-3</v>
      </c>
      <c r="O149" s="238">
        <f>ROUND(E149*N149,2)</f>
        <v>0.27</v>
      </c>
      <c r="P149" s="238">
        <v>0.65</v>
      </c>
      <c r="Q149" s="238">
        <f>ROUND(E149*P149,2)</f>
        <v>167.32</v>
      </c>
      <c r="R149" s="240" t="s">
        <v>2872</v>
      </c>
      <c r="S149" s="240" t="s">
        <v>277</v>
      </c>
      <c r="T149" s="241" t="s">
        <v>277</v>
      </c>
      <c r="U149" s="223">
        <v>1.131</v>
      </c>
      <c r="V149" s="223">
        <f>ROUND(E149*U149,2)</f>
        <v>291.13</v>
      </c>
      <c r="W149" s="223"/>
      <c r="X149" s="223" t="s">
        <v>316</v>
      </c>
      <c r="Y149" s="223" t="s">
        <v>280</v>
      </c>
      <c r="Z149" s="212"/>
      <c r="AA149" s="212"/>
      <c r="AB149" s="212"/>
      <c r="AC149" s="212"/>
      <c r="AD149" s="212"/>
      <c r="AE149" s="212"/>
      <c r="AF149" s="212"/>
      <c r="AG149" s="212" t="s">
        <v>317</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46" t="s">
        <v>3909</v>
      </c>
      <c r="D150" s="243"/>
      <c r="E150" s="243"/>
      <c r="F150" s="243"/>
      <c r="G150" s="24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283</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47" t="s">
        <v>3910</v>
      </c>
      <c r="D151" s="225"/>
      <c r="E151" s="226">
        <v>204.75649999999999</v>
      </c>
      <c r="F151" s="223"/>
      <c r="G151" s="223"/>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308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47" t="s">
        <v>3911</v>
      </c>
      <c r="D152" s="225"/>
      <c r="E152" s="226">
        <v>52.654139999999998</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308</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x14ac:dyDescent="0.2">
      <c r="A153" s="228" t="s">
        <v>272</v>
      </c>
      <c r="B153" s="229" t="s">
        <v>136</v>
      </c>
      <c r="C153" s="244" t="s">
        <v>137</v>
      </c>
      <c r="D153" s="230"/>
      <c r="E153" s="231"/>
      <c r="F153" s="232"/>
      <c r="G153" s="232">
        <f>SUMIF(AG154:AG154,"&lt;&gt;NOR",G154:G154)</f>
        <v>0</v>
      </c>
      <c r="H153" s="232"/>
      <c r="I153" s="232">
        <f>SUM(I154:I154)</f>
        <v>0</v>
      </c>
      <c r="J153" s="232"/>
      <c r="K153" s="232">
        <f>SUM(K154:K154)</f>
        <v>0</v>
      </c>
      <c r="L153" s="232"/>
      <c r="M153" s="232">
        <f>SUM(M154:M154)</f>
        <v>0</v>
      </c>
      <c r="N153" s="231"/>
      <c r="O153" s="231">
        <f>SUM(O154:O154)</f>
        <v>0</v>
      </c>
      <c r="P153" s="231"/>
      <c r="Q153" s="231">
        <f>SUM(Q154:Q154)</f>
        <v>0</v>
      </c>
      <c r="R153" s="232"/>
      <c r="S153" s="232"/>
      <c r="T153" s="233"/>
      <c r="U153" s="227"/>
      <c r="V153" s="227">
        <f>SUM(V154:V154)</f>
        <v>7.64</v>
      </c>
      <c r="W153" s="227"/>
      <c r="X153" s="227"/>
      <c r="Y153" s="227"/>
      <c r="AG153" t="s">
        <v>273</v>
      </c>
    </row>
    <row r="154" spans="1:60" outlineLevel="1" x14ac:dyDescent="0.2">
      <c r="A154" s="257">
        <v>49</v>
      </c>
      <c r="B154" s="258" t="s">
        <v>3912</v>
      </c>
      <c r="C154" s="268" t="s">
        <v>3913</v>
      </c>
      <c r="D154" s="259" t="s">
        <v>423</v>
      </c>
      <c r="E154" s="260">
        <v>101.86604</v>
      </c>
      <c r="F154" s="261"/>
      <c r="G154" s="262">
        <f>ROUND(E154*F154,2)</f>
        <v>0</v>
      </c>
      <c r="H154" s="261"/>
      <c r="I154" s="262">
        <f>ROUND(E154*H154,2)</f>
        <v>0</v>
      </c>
      <c r="J154" s="261"/>
      <c r="K154" s="262">
        <f>ROUND(E154*J154,2)</f>
        <v>0</v>
      </c>
      <c r="L154" s="262">
        <v>21</v>
      </c>
      <c r="M154" s="262">
        <f>G154*(1+L154/100)</f>
        <v>0</v>
      </c>
      <c r="N154" s="260">
        <v>0</v>
      </c>
      <c r="O154" s="260">
        <f>ROUND(E154*N154,2)</f>
        <v>0</v>
      </c>
      <c r="P154" s="260">
        <v>0</v>
      </c>
      <c r="Q154" s="260">
        <f>ROUND(E154*P154,2)</f>
        <v>0</v>
      </c>
      <c r="R154" s="262" t="s">
        <v>3817</v>
      </c>
      <c r="S154" s="262" t="s">
        <v>277</v>
      </c>
      <c r="T154" s="263" t="s">
        <v>277</v>
      </c>
      <c r="U154" s="223">
        <v>7.4999999999999997E-2</v>
      </c>
      <c r="V154" s="223">
        <f>ROUND(E154*U154,2)</f>
        <v>7.64</v>
      </c>
      <c r="W154" s="223"/>
      <c r="X154" s="223" t="s">
        <v>1599</v>
      </c>
      <c r="Y154" s="223" t="s">
        <v>280</v>
      </c>
      <c r="Z154" s="212"/>
      <c r="AA154" s="212"/>
      <c r="AB154" s="212"/>
      <c r="AC154" s="212"/>
      <c r="AD154" s="212"/>
      <c r="AE154" s="212"/>
      <c r="AF154" s="212"/>
      <c r="AG154" s="212" t="s">
        <v>1600</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x14ac:dyDescent="0.2">
      <c r="A155" s="228" t="s">
        <v>272</v>
      </c>
      <c r="B155" s="229" t="s">
        <v>210</v>
      </c>
      <c r="C155" s="244" t="s">
        <v>211</v>
      </c>
      <c r="D155" s="230"/>
      <c r="E155" s="231"/>
      <c r="F155" s="232"/>
      <c r="G155" s="232">
        <f>SUMIF(AG156:AG178,"&lt;&gt;NOR",G156:G178)</f>
        <v>0</v>
      </c>
      <c r="H155" s="232"/>
      <c r="I155" s="232">
        <f>SUM(I156:I178)</f>
        <v>0</v>
      </c>
      <c r="J155" s="232"/>
      <c r="K155" s="232">
        <f>SUM(K156:K178)</f>
        <v>0</v>
      </c>
      <c r="L155" s="232"/>
      <c r="M155" s="232">
        <f>SUM(M156:M178)</f>
        <v>0</v>
      </c>
      <c r="N155" s="231"/>
      <c r="O155" s="231">
        <f>SUM(O156:O178)</f>
        <v>5.35</v>
      </c>
      <c r="P155" s="231"/>
      <c r="Q155" s="231">
        <f>SUM(Q156:Q178)</f>
        <v>0</v>
      </c>
      <c r="R155" s="232"/>
      <c r="S155" s="232"/>
      <c r="T155" s="233"/>
      <c r="U155" s="227"/>
      <c r="V155" s="227">
        <f>SUM(V156:V178)</f>
        <v>65.03</v>
      </c>
      <c r="W155" s="227"/>
      <c r="X155" s="227"/>
      <c r="Y155" s="227"/>
      <c r="AG155" t="s">
        <v>273</v>
      </c>
    </row>
    <row r="156" spans="1:60" ht="22.5" outlineLevel="1" x14ac:dyDescent="0.2">
      <c r="A156" s="257">
        <v>50</v>
      </c>
      <c r="B156" s="258" t="s">
        <v>3914</v>
      </c>
      <c r="C156" s="268" t="s">
        <v>3915</v>
      </c>
      <c r="D156" s="259" t="s">
        <v>387</v>
      </c>
      <c r="E156" s="260">
        <v>24</v>
      </c>
      <c r="F156" s="261"/>
      <c r="G156" s="262">
        <f>ROUND(E156*F156,2)</f>
        <v>0</v>
      </c>
      <c r="H156" s="261"/>
      <c r="I156" s="262">
        <f>ROUND(E156*H156,2)</f>
        <v>0</v>
      </c>
      <c r="J156" s="261"/>
      <c r="K156" s="262">
        <f>ROUND(E156*J156,2)</f>
        <v>0</v>
      </c>
      <c r="L156" s="262">
        <v>21</v>
      </c>
      <c r="M156" s="262">
        <f>G156*(1+L156/100)</f>
        <v>0</v>
      </c>
      <c r="N156" s="260">
        <v>0</v>
      </c>
      <c r="O156" s="260">
        <f>ROUND(E156*N156,2)</f>
        <v>0</v>
      </c>
      <c r="P156" s="260">
        <v>0</v>
      </c>
      <c r="Q156" s="260">
        <f>ROUND(E156*P156,2)</f>
        <v>0</v>
      </c>
      <c r="R156" s="262" t="s">
        <v>961</v>
      </c>
      <c r="S156" s="262" t="s">
        <v>277</v>
      </c>
      <c r="T156" s="263" t="s">
        <v>277</v>
      </c>
      <c r="U156" s="223">
        <v>0.6</v>
      </c>
      <c r="V156" s="223">
        <f>ROUND(E156*U156,2)</f>
        <v>14.4</v>
      </c>
      <c r="W156" s="223"/>
      <c r="X156" s="223" t="s">
        <v>316</v>
      </c>
      <c r="Y156" s="223" t="s">
        <v>280</v>
      </c>
      <c r="Z156" s="212"/>
      <c r="AA156" s="212"/>
      <c r="AB156" s="212"/>
      <c r="AC156" s="212"/>
      <c r="AD156" s="212"/>
      <c r="AE156" s="212"/>
      <c r="AF156" s="212"/>
      <c r="AG156" s="212" t="s">
        <v>317</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35">
        <v>51</v>
      </c>
      <c r="B157" s="236" t="s">
        <v>3916</v>
      </c>
      <c r="C157" s="245" t="s">
        <v>3917</v>
      </c>
      <c r="D157" s="237" t="s">
        <v>314</v>
      </c>
      <c r="E157" s="238">
        <v>0.75</v>
      </c>
      <c r="F157" s="239"/>
      <c r="G157" s="240">
        <f>ROUND(E157*F157,2)</f>
        <v>0</v>
      </c>
      <c r="H157" s="239"/>
      <c r="I157" s="240">
        <f>ROUND(E157*H157,2)</f>
        <v>0</v>
      </c>
      <c r="J157" s="239"/>
      <c r="K157" s="240">
        <f>ROUND(E157*J157,2)</f>
        <v>0</v>
      </c>
      <c r="L157" s="240">
        <v>21</v>
      </c>
      <c r="M157" s="240">
        <f>G157*(1+L157/100)</f>
        <v>0</v>
      </c>
      <c r="N157" s="238">
        <v>0</v>
      </c>
      <c r="O157" s="238">
        <f>ROUND(E157*N157,2)</f>
        <v>0</v>
      </c>
      <c r="P157" s="238">
        <v>0</v>
      </c>
      <c r="Q157" s="238">
        <f>ROUND(E157*P157,2)</f>
        <v>0</v>
      </c>
      <c r="R157" s="240" t="s">
        <v>315</v>
      </c>
      <c r="S157" s="240" t="s">
        <v>277</v>
      </c>
      <c r="T157" s="241" t="s">
        <v>277</v>
      </c>
      <c r="U157" s="223">
        <v>8.6999999999999994E-2</v>
      </c>
      <c r="V157" s="223">
        <f>ROUND(E157*U157,2)</f>
        <v>7.0000000000000007E-2</v>
      </c>
      <c r="W157" s="223"/>
      <c r="X157" s="223" t="s">
        <v>316</v>
      </c>
      <c r="Y157" s="223" t="s">
        <v>280</v>
      </c>
      <c r="Z157" s="212"/>
      <c r="AA157" s="212"/>
      <c r="AB157" s="212"/>
      <c r="AC157" s="212"/>
      <c r="AD157" s="212"/>
      <c r="AE157" s="212"/>
      <c r="AF157" s="212"/>
      <c r="AG157" s="212" t="s">
        <v>317</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
      <c r="A158" s="219"/>
      <c r="B158" s="220"/>
      <c r="C158" s="267" t="s">
        <v>323</v>
      </c>
      <c r="D158" s="256"/>
      <c r="E158" s="256"/>
      <c r="F158" s="256"/>
      <c r="G158" s="256"/>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319</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ht="22.5" outlineLevel="1" x14ac:dyDescent="0.2">
      <c r="A159" s="235">
        <v>52</v>
      </c>
      <c r="B159" s="236" t="s">
        <v>3918</v>
      </c>
      <c r="C159" s="245" t="s">
        <v>3919</v>
      </c>
      <c r="D159" s="237" t="s">
        <v>387</v>
      </c>
      <c r="E159" s="238">
        <v>16</v>
      </c>
      <c r="F159" s="239"/>
      <c r="G159" s="240">
        <f>ROUND(E159*F159,2)</f>
        <v>0</v>
      </c>
      <c r="H159" s="239"/>
      <c r="I159" s="240">
        <f>ROUND(E159*H159,2)</f>
        <v>0</v>
      </c>
      <c r="J159" s="239"/>
      <c r="K159" s="240">
        <f>ROUND(E159*J159,2)</f>
        <v>0</v>
      </c>
      <c r="L159" s="240">
        <v>21</v>
      </c>
      <c r="M159" s="240">
        <f>G159*(1+L159/100)</f>
        <v>0</v>
      </c>
      <c r="N159" s="238">
        <v>0.125</v>
      </c>
      <c r="O159" s="238">
        <f>ROUND(E159*N159,2)</f>
        <v>2</v>
      </c>
      <c r="P159" s="238">
        <v>0</v>
      </c>
      <c r="Q159" s="238">
        <f>ROUND(E159*P159,2)</f>
        <v>0</v>
      </c>
      <c r="R159" s="240" t="s">
        <v>961</v>
      </c>
      <c r="S159" s="240" t="s">
        <v>277</v>
      </c>
      <c r="T159" s="241" t="s">
        <v>277</v>
      </c>
      <c r="U159" s="223">
        <v>0.52</v>
      </c>
      <c r="V159" s="223">
        <f>ROUND(E159*U159,2)</f>
        <v>8.32</v>
      </c>
      <c r="W159" s="223"/>
      <c r="X159" s="223" t="s">
        <v>316</v>
      </c>
      <c r="Y159" s="223" t="s">
        <v>280</v>
      </c>
      <c r="Z159" s="212"/>
      <c r="AA159" s="212"/>
      <c r="AB159" s="212"/>
      <c r="AC159" s="212"/>
      <c r="AD159" s="212"/>
      <c r="AE159" s="212"/>
      <c r="AF159" s="212"/>
      <c r="AG159" s="212" t="s">
        <v>317</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67" t="s">
        <v>3920</v>
      </c>
      <c r="D160" s="256"/>
      <c r="E160" s="256"/>
      <c r="F160" s="256"/>
      <c r="G160" s="256"/>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319</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
      <c r="A161" s="257">
        <v>53</v>
      </c>
      <c r="B161" s="258" t="s">
        <v>3921</v>
      </c>
      <c r="C161" s="268" t="s">
        <v>3922</v>
      </c>
      <c r="D161" s="259" t="s">
        <v>387</v>
      </c>
      <c r="E161" s="260">
        <v>8</v>
      </c>
      <c r="F161" s="261"/>
      <c r="G161" s="262">
        <f>ROUND(E161*F161,2)</f>
        <v>0</v>
      </c>
      <c r="H161" s="261"/>
      <c r="I161" s="262">
        <f>ROUND(E161*H161,2)</f>
        <v>0</v>
      </c>
      <c r="J161" s="261"/>
      <c r="K161" s="262">
        <f>ROUND(E161*J161,2)</f>
        <v>0</v>
      </c>
      <c r="L161" s="262">
        <v>21</v>
      </c>
      <c r="M161" s="262">
        <f>G161*(1+L161/100)</f>
        <v>0</v>
      </c>
      <c r="N161" s="260">
        <v>0.3725</v>
      </c>
      <c r="O161" s="260">
        <f>ROUND(E161*N161,2)</f>
        <v>2.98</v>
      </c>
      <c r="P161" s="260">
        <v>0</v>
      </c>
      <c r="Q161" s="260">
        <f>ROUND(E161*P161,2)</f>
        <v>0</v>
      </c>
      <c r="R161" s="262" t="s">
        <v>3817</v>
      </c>
      <c r="S161" s="262" t="s">
        <v>277</v>
      </c>
      <c r="T161" s="263" t="s">
        <v>277</v>
      </c>
      <c r="U161" s="223">
        <v>1.1000000000000001</v>
      </c>
      <c r="V161" s="223">
        <f>ROUND(E161*U161,2)</f>
        <v>8.8000000000000007</v>
      </c>
      <c r="W161" s="223"/>
      <c r="X161" s="223" t="s">
        <v>316</v>
      </c>
      <c r="Y161" s="223" t="s">
        <v>280</v>
      </c>
      <c r="Z161" s="212"/>
      <c r="AA161" s="212"/>
      <c r="AB161" s="212"/>
      <c r="AC161" s="212"/>
      <c r="AD161" s="212"/>
      <c r="AE161" s="212"/>
      <c r="AF161" s="212"/>
      <c r="AG161" s="212" t="s">
        <v>317</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
      <c r="A162" s="235">
        <v>54</v>
      </c>
      <c r="B162" s="236" t="s">
        <v>3923</v>
      </c>
      <c r="C162" s="245" t="s">
        <v>3924</v>
      </c>
      <c r="D162" s="237" t="s">
        <v>543</v>
      </c>
      <c r="E162" s="238">
        <v>30.594999999999999</v>
      </c>
      <c r="F162" s="239"/>
      <c r="G162" s="240">
        <f>ROUND(E162*F162,2)</f>
        <v>0</v>
      </c>
      <c r="H162" s="239"/>
      <c r="I162" s="240">
        <f>ROUND(E162*H162,2)</f>
        <v>0</v>
      </c>
      <c r="J162" s="239"/>
      <c r="K162" s="240">
        <f>ROUND(E162*J162,2)</f>
        <v>0</v>
      </c>
      <c r="L162" s="240">
        <v>21</v>
      </c>
      <c r="M162" s="240">
        <f>G162*(1+L162/100)</f>
        <v>0</v>
      </c>
      <c r="N162" s="238">
        <v>0</v>
      </c>
      <c r="O162" s="238">
        <f>ROUND(E162*N162,2)</f>
        <v>0</v>
      </c>
      <c r="P162" s="238">
        <v>0</v>
      </c>
      <c r="Q162" s="238">
        <f>ROUND(E162*P162,2)</f>
        <v>0</v>
      </c>
      <c r="R162" s="240" t="s">
        <v>1260</v>
      </c>
      <c r="S162" s="240" t="s">
        <v>277</v>
      </c>
      <c r="T162" s="241" t="s">
        <v>277</v>
      </c>
      <c r="U162" s="223">
        <v>0.28000000000000003</v>
      </c>
      <c r="V162" s="223">
        <f>ROUND(E162*U162,2)</f>
        <v>8.57</v>
      </c>
      <c r="W162" s="223"/>
      <c r="X162" s="223" t="s">
        <v>316</v>
      </c>
      <c r="Y162" s="223" t="s">
        <v>280</v>
      </c>
      <c r="Z162" s="212"/>
      <c r="AA162" s="212"/>
      <c r="AB162" s="212"/>
      <c r="AC162" s="212"/>
      <c r="AD162" s="212"/>
      <c r="AE162" s="212"/>
      <c r="AF162" s="212"/>
      <c r="AG162" s="212" t="s">
        <v>317</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47" t="s">
        <v>3925</v>
      </c>
      <c r="D163" s="225"/>
      <c r="E163" s="226">
        <v>30.594999999999999</v>
      </c>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308</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57">
        <v>55</v>
      </c>
      <c r="B164" s="258" t="s">
        <v>3926</v>
      </c>
      <c r="C164" s="268" t="s">
        <v>3927</v>
      </c>
      <c r="D164" s="259" t="s">
        <v>543</v>
      </c>
      <c r="E164" s="260">
        <v>61.19</v>
      </c>
      <c r="F164" s="261"/>
      <c r="G164" s="262">
        <f>ROUND(E164*F164,2)</f>
        <v>0</v>
      </c>
      <c r="H164" s="261"/>
      <c r="I164" s="262">
        <f>ROUND(E164*H164,2)</f>
        <v>0</v>
      </c>
      <c r="J164" s="261"/>
      <c r="K164" s="262">
        <f>ROUND(E164*J164,2)</f>
        <v>0</v>
      </c>
      <c r="L164" s="262">
        <v>21</v>
      </c>
      <c r="M164" s="262">
        <f>G164*(1+L164/100)</f>
        <v>0</v>
      </c>
      <c r="N164" s="260">
        <v>0</v>
      </c>
      <c r="O164" s="260">
        <f>ROUND(E164*N164,2)</f>
        <v>0</v>
      </c>
      <c r="P164" s="260">
        <v>0</v>
      </c>
      <c r="Q164" s="260">
        <f>ROUND(E164*P164,2)</f>
        <v>0</v>
      </c>
      <c r="R164" s="262" t="s">
        <v>1260</v>
      </c>
      <c r="S164" s="262" t="s">
        <v>277</v>
      </c>
      <c r="T164" s="263" t="s">
        <v>277</v>
      </c>
      <c r="U164" s="223">
        <v>0.03</v>
      </c>
      <c r="V164" s="223">
        <f>ROUND(E164*U164,2)</f>
        <v>1.84</v>
      </c>
      <c r="W164" s="223"/>
      <c r="X164" s="223" t="s">
        <v>316</v>
      </c>
      <c r="Y164" s="223" t="s">
        <v>280</v>
      </c>
      <c r="Z164" s="212"/>
      <c r="AA164" s="212"/>
      <c r="AB164" s="212"/>
      <c r="AC164" s="212"/>
      <c r="AD164" s="212"/>
      <c r="AE164" s="212"/>
      <c r="AF164" s="212"/>
      <c r="AG164" s="212" t="s">
        <v>317</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ht="22.5" outlineLevel="1" x14ac:dyDescent="0.2">
      <c r="A165" s="257">
        <v>56</v>
      </c>
      <c r="B165" s="258" t="s">
        <v>3928</v>
      </c>
      <c r="C165" s="268" t="s">
        <v>3929</v>
      </c>
      <c r="D165" s="259" t="s">
        <v>387</v>
      </c>
      <c r="E165" s="260">
        <v>1</v>
      </c>
      <c r="F165" s="261"/>
      <c r="G165" s="262">
        <f>ROUND(E165*F165,2)</f>
        <v>0</v>
      </c>
      <c r="H165" s="261"/>
      <c r="I165" s="262">
        <f>ROUND(E165*H165,2)</f>
        <v>0</v>
      </c>
      <c r="J165" s="261"/>
      <c r="K165" s="262">
        <f>ROUND(E165*J165,2)</f>
        <v>0</v>
      </c>
      <c r="L165" s="262">
        <v>21</v>
      </c>
      <c r="M165" s="262">
        <f>G165*(1+L165/100)</f>
        <v>0</v>
      </c>
      <c r="N165" s="260">
        <v>0</v>
      </c>
      <c r="O165" s="260">
        <f>ROUND(E165*N165,2)</f>
        <v>0</v>
      </c>
      <c r="P165" s="260">
        <v>0</v>
      </c>
      <c r="Q165" s="260">
        <f>ROUND(E165*P165,2)</f>
        <v>0</v>
      </c>
      <c r="R165" s="262" t="s">
        <v>1260</v>
      </c>
      <c r="S165" s="262" t="s">
        <v>277</v>
      </c>
      <c r="T165" s="263" t="s">
        <v>277</v>
      </c>
      <c r="U165" s="223">
        <v>1.88</v>
      </c>
      <c r="V165" s="223">
        <f>ROUND(E165*U165,2)</f>
        <v>1.88</v>
      </c>
      <c r="W165" s="223"/>
      <c r="X165" s="223" t="s">
        <v>316</v>
      </c>
      <c r="Y165" s="223" t="s">
        <v>280</v>
      </c>
      <c r="Z165" s="212"/>
      <c r="AA165" s="212"/>
      <c r="AB165" s="212"/>
      <c r="AC165" s="212"/>
      <c r="AD165" s="212"/>
      <c r="AE165" s="212"/>
      <c r="AF165" s="212"/>
      <c r="AG165" s="212" t="s">
        <v>317</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2.5" outlineLevel="1" x14ac:dyDescent="0.2">
      <c r="A166" s="257">
        <v>57</v>
      </c>
      <c r="B166" s="258" t="s">
        <v>3930</v>
      </c>
      <c r="C166" s="268" t="s">
        <v>3931</v>
      </c>
      <c r="D166" s="259" t="s">
        <v>387</v>
      </c>
      <c r="E166" s="260">
        <v>1</v>
      </c>
      <c r="F166" s="261"/>
      <c r="G166" s="262">
        <f>ROUND(E166*F166,2)</f>
        <v>0</v>
      </c>
      <c r="H166" s="261"/>
      <c r="I166" s="262">
        <f>ROUND(E166*H166,2)</f>
        <v>0</v>
      </c>
      <c r="J166" s="261"/>
      <c r="K166" s="262">
        <f>ROUND(E166*J166,2)</f>
        <v>0</v>
      </c>
      <c r="L166" s="262">
        <v>21</v>
      </c>
      <c r="M166" s="262">
        <f>G166*(1+L166/100)</f>
        <v>0</v>
      </c>
      <c r="N166" s="260">
        <v>0</v>
      </c>
      <c r="O166" s="260">
        <f>ROUND(E166*N166,2)</f>
        <v>0</v>
      </c>
      <c r="P166" s="260">
        <v>0</v>
      </c>
      <c r="Q166" s="260">
        <f>ROUND(E166*P166,2)</f>
        <v>0</v>
      </c>
      <c r="R166" s="262" t="s">
        <v>1260</v>
      </c>
      <c r="S166" s="262" t="s">
        <v>277</v>
      </c>
      <c r="T166" s="263" t="s">
        <v>277</v>
      </c>
      <c r="U166" s="223">
        <v>3.36</v>
      </c>
      <c r="V166" s="223">
        <f>ROUND(E166*U166,2)</f>
        <v>3.36</v>
      </c>
      <c r="W166" s="223"/>
      <c r="X166" s="223" t="s">
        <v>316</v>
      </c>
      <c r="Y166" s="223" t="s">
        <v>280</v>
      </c>
      <c r="Z166" s="212"/>
      <c r="AA166" s="212"/>
      <c r="AB166" s="212"/>
      <c r="AC166" s="212"/>
      <c r="AD166" s="212"/>
      <c r="AE166" s="212"/>
      <c r="AF166" s="212"/>
      <c r="AG166" s="212" t="s">
        <v>317</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22.5" outlineLevel="1" x14ac:dyDescent="0.2">
      <c r="A167" s="257">
        <v>58</v>
      </c>
      <c r="B167" s="258" t="s">
        <v>3932</v>
      </c>
      <c r="C167" s="268" t="s">
        <v>3933</v>
      </c>
      <c r="D167" s="259" t="s">
        <v>543</v>
      </c>
      <c r="E167" s="260">
        <v>30.594999999999999</v>
      </c>
      <c r="F167" s="261"/>
      <c r="G167" s="262">
        <f>ROUND(E167*F167,2)</f>
        <v>0</v>
      </c>
      <c r="H167" s="261"/>
      <c r="I167" s="262">
        <f>ROUND(E167*H167,2)</f>
        <v>0</v>
      </c>
      <c r="J167" s="261"/>
      <c r="K167" s="262">
        <f>ROUND(E167*J167,2)</f>
        <v>0</v>
      </c>
      <c r="L167" s="262">
        <v>21</v>
      </c>
      <c r="M167" s="262">
        <f>G167*(1+L167/100)</f>
        <v>0</v>
      </c>
      <c r="N167" s="260">
        <v>1.48E-3</v>
      </c>
      <c r="O167" s="260">
        <f>ROUND(E167*N167,2)</f>
        <v>0.05</v>
      </c>
      <c r="P167" s="260">
        <v>0</v>
      </c>
      <c r="Q167" s="260">
        <f>ROUND(E167*P167,2)</f>
        <v>0</v>
      </c>
      <c r="R167" s="262" t="s">
        <v>480</v>
      </c>
      <c r="S167" s="262" t="s">
        <v>277</v>
      </c>
      <c r="T167" s="263" t="s">
        <v>277</v>
      </c>
      <c r="U167" s="223">
        <v>0</v>
      </c>
      <c r="V167" s="223">
        <f>ROUND(E167*U167,2)</f>
        <v>0</v>
      </c>
      <c r="W167" s="223"/>
      <c r="X167" s="223" t="s">
        <v>481</v>
      </c>
      <c r="Y167" s="223" t="s">
        <v>280</v>
      </c>
      <c r="Z167" s="212"/>
      <c r="AA167" s="212"/>
      <c r="AB167" s="212"/>
      <c r="AC167" s="212"/>
      <c r="AD167" s="212"/>
      <c r="AE167" s="212"/>
      <c r="AF167" s="212"/>
      <c r="AG167" s="212" t="s">
        <v>482</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57">
        <v>59</v>
      </c>
      <c r="B168" s="258" t="s">
        <v>3934</v>
      </c>
      <c r="C168" s="268" t="s">
        <v>3935</v>
      </c>
      <c r="D168" s="259" t="s">
        <v>543</v>
      </c>
      <c r="E168" s="260">
        <v>65</v>
      </c>
      <c r="F168" s="261"/>
      <c r="G168" s="262">
        <f>ROUND(E168*F168,2)</f>
        <v>0</v>
      </c>
      <c r="H168" s="261"/>
      <c r="I168" s="262">
        <f>ROUND(E168*H168,2)</f>
        <v>0</v>
      </c>
      <c r="J168" s="261"/>
      <c r="K168" s="262">
        <f>ROUND(E168*J168,2)</f>
        <v>0</v>
      </c>
      <c r="L168" s="262">
        <v>21</v>
      </c>
      <c r="M168" s="262">
        <f>G168*(1+L168/100)</f>
        <v>0</v>
      </c>
      <c r="N168" s="260">
        <v>0</v>
      </c>
      <c r="O168" s="260">
        <f>ROUND(E168*N168,2)</f>
        <v>0</v>
      </c>
      <c r="P168" s="260">
        <v>0</v>
      </c>
      <c r="Q168" s="260">
        <f>ROUND(E168*P168,2)</f>
        <v>0</v>
      </c>
      <c r="R168" s="262" t="s">
        <v>480</v>
      </c>
      <c r="S168" s="262" t="s">
        <v>277</v>
      </c>
      <c r="T168" s="263" t="s">
        <v>277</v>
      </c>
      <c r="U168" s="223">
        <v>0</v>
      </c>
      <c r="V168" s="223">
        <f>ROUND(E168*U168,2)</f>
        <v>0</v>
      </c>
      <c r="W168" s="223"/>
      <c r="X168" s="223" t="s">
        <v>481</v>
      </c>
      <c r="Y168" s="223" t="s">
        <v>280</v>
      </c>
      <c r="Z168" s="212"/>
      <c r="AA168" s="212"/>
      <c r="AB168" s="212"/>
      <c r="AC168" s="212"/>
      <c r="AD168" s="212"/>
      <c r="AE168" s="212"/>
      <c r="AF168" s="212"/>
      <c r="AG168" s="212" t="s">
        <v>482</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57">
        <v>60</v>
      </c>
      <c r="B169" s="258" t="s">
        <v>3936</v>
      </c>
      <c r="C169" s="268" t="s">
        <v>3937</v>
      </c>
      <c r="D169" s="259" t="s">
        <v>543</v>
      </c>
      <c r="E169" s="260">
        <v>100</v>
      </c>
      <c r="F169" s="261"/>
      <c r="G169" s="262">
        <f>ROUND(E169*F169,2)</f>
        <v>0</v>
      </c>
      <c r="H169" s="261"/>
      <c r="I169" s="262">
        <f>ROUND(E169*H169,2)</f>
        <v>0</v>
      </c>
      <c r="J169" s="261"/>
      <c r="K169" s="262">
        <f>ROUND(E169*J169,2)</f>
        <v>0</v>
      </c>
      <c r="L169" s="262">
        <v>21</v>
      </c>
      <c r="M169" s="262">
        <f>G169*(1+L169/100)</f>
        <v>0</v>
      </c>
      <c r="N169" s="260">
        <v>0</v>
      </c>
      <c r="O169" s="260">
        <f>ROUND(E169*N169,2)</f>
        <v>0</v>
      </c>
      <c r="P169" s="260">
        <v>0</v>
      </c>
      <c r="Q169" s="260">
        <f>ROUND(E169*P169,2)</f>
        <v>0</v>
      </c>
      <c r="R169" s="262" t="s">
        <v>480</v>
      </c>
      <c r="S169" s="262" t="s">
        <v>277</v>
      </c>
      <c r="T169" s="263" t="s">
        <v>277</v>
      </c>
      <c r="U169" s="223">
        <v>0</v>
      </c>
      <c r="V169" s="223">
        <f>ROUND(E169*U169,2)</f>
        <v>0</v>
      </c>
      <c r="W169" s="223"/>
      <c r="X169" s="223" t="s">
        <v>481</v>
      </c>
      <c r="Y169" s="223" t="s">
        <v>280</v>
      </c>
      <c r="Z169" s="212"/>
      <c r="AA169" s="212"/>
      <c r="AB169" s="212"/>
      <c r="AC169" s="212"/>
      <c r="AD169" s="212"/>
      <c r="AE169" s="212"/>
      <c r="AF169" s="212"/>
      <c r="AG169" s="212" t="s">
        <v>482</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ht="22.5" outlineLevel="1" x14ac:dyDescent="0.2">
      <c r="A170" s="257">
        <v>61</v>
      </c>
      <c r="B170" s="258" t="s">
        <v>3938</v>
      </c>
      <c r="C170" s="268" t="s">
        <v>3939</v>
      </c>
      <c r="D170" s="259" t="s">
        <v>387</v>
      </c>
      <c r="E170" s="260">
        <v>9</v>
      </c>
      <c r="F170" s="261"/>
      <c r="G170" s="262">
        <f>ROUND(E170*F170,2)</f>
        <v>0</v>
      </c>
      <c r="H170" s="261"/>
      <c r="I170" s="262">
        <f>ROUND(E170*H170,2)</f>
        <v>0</v>
      </c>
      <c r="J170" s="261"/>
      <c r="K170" s="262">
        <f>ROUND(E170*J170,2)</f>
        <v>0</v>
      </c>
      <c r="L170" s="262">
        <v>21</v>
      </c>
      <c r="M170" s="262">
        <f>G170*(1+L170/100)</f>
        <v>0</v>
      </c>
      <c r="N170" s="260">
        <v>0</v>
      </c>
      <c r="O170" s="260">
        <f>ROUND(E170*N170,2)</f>
        <v>0</v>
      </c>
      <c r="P170" s="260">
        <v>0</v>
      </c>
      <c r="Q170" s="260">
        <f>ROUND(E170*P170,2)</f>
        <v>0</v>
      </c>
      <c r="R170" s="262" t="s">
        <v>480</v>
      </c>
      <c r="S170" s="262" t="s">
        <v>277</v>
      </c>
      <c r="T170" s="263" t="s">
        <v>277</v>
      </c>
      <c r="U170" s="223">
        <v>0</v>
      </c>
      <c r="V170" s="223">
        <f>ROUND(E170*U170,2)</f>
        <v>0</v>
      </c>
      <c r="W170" s="223"/>
      <c r="X170" s="223" t="s">
        <v>481</v>
      </c>
      <c r="Y170" s="223" t="s">
        <v>280</v>
      </c>
      <c r="Z170" s="212"/>
      <c r="AA170" s="212"/>
      <c r="AB170" s="212"/>
      <c r="AC170" s="212"/>
      <c r="AD170" s="212"/>
      <c r="AE170" s="212"/>
      <c r="AF170" s="212"/>
      <c r="AG170" s="212" t="s">
        <v>482</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ht="22.5" outlineLevel="1" x14ac:dyDescent="0.2">
      <c r="A171" s="257">
        <v>62</v>
      </c>
      <c r="B171" s="258" t="s">
        <v>3940</v>
      </c>
      <c r="C171" s="268" t="s">
        <v>3941</v>
      </c>
      <c r="D171" s="259" t="s">
        <v>387</v>
      </c>
      <c r="E171" s="260">
        <v>1</v>
      </c>
      <c r="F171" s="261"/>
      <c r="G171" s="262">
        <f>ROUND(E171*F171,2)</f>
        <v>0</v>
      </c>
      <c r="H171" s="261"/>
      <c r="I171" s="262">
        <f>ROUND(E171*H171,2)</f>
        <v>0</v>
      </c>
      <c r="J171" s="261"/>
      <c r="K171" s="262">
        <f>ROUND(E171*J171,2)</f>
        <v>0</v>
      </c>
      <c r="L171" s="262">
        <v>21</v>
      </c>
      <c r="M171" s="262">
        <f>G171*(1+L171/100)</f>
        <v>0</v>
      </c>
      <c r="N171" s="260">
        <v>2.3E-2</v>
      </c>
      <c r="O171" s="260">
        <f>ROUND(E171*N171,2)</f>
        <v>0.02</v>
      </c>
      <c r="P171" s="260">
        <v>0</v>
      </c>
      <c r="Q171" s="260">
        <f>ROUND(E171*P171,2)</f>
        <v>0</v>
      </c>
      <c r="R171" s="262" t="s">
        <v>480</v>
      </c>
      <c r="S171" s="262" t="s">
        <v>277</v>
      </c>
      <c r="T171" s="263" t="s">
        <v>277</v>
      </c>
      <c r="U171" s="223">
        <v>0</v>
      </c>
      <c r="V171" s="223">
        <f>ROUND(E171*U171,2)</f>
        <v>0</v>
      </c>
      <c r="W171" s="223"/>
      <c r="X171" s="223" t="s">
        <v>481</v>
      </c>
      <c r="Y171" s="223" t="s">
        <v>280</v>
      </c>
      <c r="Z171" s="212"/>
      <c r="AA171" s="212"/>
      <c r="AB171" s="212"/>
      <c r="AC171" s="212"/>
      <c r="AD171" s="212"/>
      <c r="AE171" s="212"/>
      <c r="AF171" s="212"/>
      <c r="AG171" s="212" t="s">
        <v>482</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35">
        <v>63</v>
      </c>
      <c r="B172" s="236" t="s">
        <v>3942</v>
      </c>
      <c r="C172" s="245" t="s">
        <v>3943</v>
      </c>
      <c r="D172" s="237" t="s">
        <v>387</v>
      </c>
      <c r="E172" s="238">
        <v>1</v>
      </c>
      <c r="F172" s="239"/>
      <c r="G172" s="240">
        <f>ROUND(E172*F172,2)</f>
        <v>0</v>
      </c>
      <c r="H172" s="239"/>
      <c r="I172" s="240">
        <f>ROUND(E172*H172,2)</f>
        <v>0</v>
      </c>
      <c r="J172" s="239"/>
      <c r="K172" s="240">
        <f>ROUND(E172*J172,2)</f>
        <v>0</v>
      </c>
      <c r="L172" s="240">
        <v>21</v>
      </c>
      <c r="M172" s="240">
        <f>G172*(1+L172/100)</f>
        <v>0</v>
      </c>
      <c r="N172" s="238">
        <v>5.1999999999999998E-2</v>
      </c>
      <c r="O172" s="238">
        <f>ROUND(E172*N172,2)</f>
        <v>0.05</v>
      </c>
      <c r="P172" s="238">
        <v>0</v>
      </c>
      <c r="Q172" s="238">
        <f>ROUND(E172*P172,2)</f>
        <v>0</v>
      </c>
      <c r="R172" s="240"/>
      <c r="S172" s="240" t="s">
        <v>668</v>
      </c>
      <c r="T172" s="241" t="s">
        <v>278</v>
      </c>
      <c r="U172" s="223">
        <v>0</v>
      </c>
      <c r="V172" s="223">
        <f>ROUND(E172*U172,2)</f>
        <v>0</v>
      </c>
      <c r="W172" s="223"/>
      <c r="X172" s="223" t="s">
        <v>481</v>
      </c>
      <c r="Y172" s="223" t="s">
        <v>280</v>
      </c>
      <c r="Z172" s="212"/>
      <c r="AA172" s="212"/>
      <c r="AB172" s="212"/>
      <c r="AC172" s="212"/>
      <c r="AD172" s="212"/>
      <c r="AE172" s="212"/>
      <c r="AF172" s="212"/>
      <c r="AG172" s="212" t="s">
        <v>482</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47" t="s">
        <v>3944</v>
      </c>
      <c r="D173" s="225"/>
      <c r="E173" s="226">
        <v>1</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308</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ht="33.75" outlineLevel="1" x14ac:dyDescent="0.2">
      <c r="A174" s="257">
        <v>64</v>
      </c>
      <c r="B174" s="258" t="s">
        <v>3945</v>
      </c>
      <c r="C174" s="268" t="s">
        <v>3946</v>
      </c>
      <c r="D174" s="259" t="s">
        <v>387</v>
      </c>
      <c r="E174" s="260">
        <v>8</v>
      </c>
      <c r="F174" s="261"/>
      <c r="G174" s="262">
        <f>ROUND(E174*F174,2)</f>
        <v>0</v>
      </c>
      <c r="H174" s="261"/>
      <c r="I174" s="262">
        <f>ROUND(E174*H174,2)</f>
        <v>0</v>
      </c>
      <c r="J174" s="261"/>
      <c r="K174" s="262">
        <f>ROUND(E174*J174,2)</f>
        <v>0</v>
      </c>
      <c r="L174" s="262">
        <v>21</v>
      </c>
      <c r="M174" s="262">
        <f>G174*(1+L174/100)</f>
        <v>0</v>
      </c>
      <c r="N174" s="260">
        <v>2.5000000000000001E-3</v>
      </c>
      <c r="O174" s="260">
        <f>ROUND(E174*N174,2)</f>
        <v>0.02</v>
      </c>
      <c r="P174" s="260">
        <v>0</v>
      </c>
      <c r="Q174" s="260">
        <f>ROUND(E174*P174,2)</f>
        <v>0</v>
      </c>
      <c r="R174" s="262" t="s">
        <v>480</v>
      </c>
      <c r="S174" s="262" t="s">
        <v>277</v>
      </c>
      <c r="T174" s="263" t="s">
        <v>277</v>
      </c>
      <c r="U174" s="223">
        <v>0</v>
      </c>
      <c r="V174" s="223">
        <f>ROUND(E174*U174,2)</f>
        <v>0</v>
      </c>
      <c r="W174" s="223"/>
      <c r="X174" s="223" t="s">
        <v>481</v>
      </c>
      <c r="Y174" s="223" t="s">
        <v>280</v>
      </c>
      <c r="Z174" s="212"/>
      <c r="AA174" s="212"/>
      <c r="AB174" s="212"/>
      <c r="AC174" s="212"/>
      <c r="AD174" s="212"/>
      <c r="AE174" s="212"/>
      <c r="AF174" s="212"/>
      <c r="AG174" s="212" t="s">
        <v>482</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57">
        <v>65</v>
      </c>
      <c r="B175" s="258" t="s">
        <v>3947</v>
      </c>
      <c r="C175" s="268" t="s">
        <v>3948</v>
      </c>
      <c r="D175" s="259" t="s">
        <v>387</v>
      </c>
      <c r="E175" s="260">
        <v>14</v>
      </c>
      <c r="F175" s="261"/>
      <c r="G175" s="262">
        <f>ROUND(E175*F175,2)</f>
        <v>0</v>
      </c>
      <c r="H175" s="261"/>
      <c r="I175" s="262">
        <f>ROUND(E175*H175,2)</f>
        <v>0</v>
      </c>
      <c r="J175" s="261"/>
      <c r="K175" s="262">
        <f>ROUND(E175*J175,2)</f>
        <v>0</v>
      </c>
      <c r="L175" s="262">
        <v>21</v>
      </c>
      <c r="M175" s="262">
        <f>G175*(1+L175/100)</f>
        <v>0</v>
      </c>
      <c r="N175" s="260">
        <v>1.34E-2</v>
      </c>
      <c r="O175" s="260">
        <f>ROUND(E175*N175,2)</f>
        <v>0.19</v>
      </c>
      <c r="P175" s="260">
        <v>0</v>
      </c>
      <c r="Q175" s="260">
        <f>ROUND(E175*P175,2)</f>
        <v>0</v>
      </c>
      <c r="R175" s="262" t="s">
        <v>480</v>
      </c>
      <c r="S175" s="262" t="s">
        <v>277</v>
      </c>
      <c r="T175" s="263" t="s">
        <v>277</v>
      </c>
      <c r="U175" s="223">
        <v>0</v>
      </c>
      <c r="V175" s="223">
        <f>ROUND(E175*U175,2)</f>
        <v>0</v>
      </c>
      <c r="W175" s="223"/>
      <c r="X175" s="223" t="s">
        <v>481</v>
      </c>
      <c r="Y175" s="223" t="s">
        <v>280</v>
      </c>
      <c r="Z175" s="212"/>
      <c r="AA175" s="212"/>
      <c r="AB175" s="212"/>
      <c r="AC175" s="212"/>
      <c r="AD175" s="212"/>
      <c r="AE175" s="212"/>
      <c r="AF175" s="212"/>
      <c r="AG175" s="212" t="s">
        <v>482</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57">
        <v>66</v>
      </c>
      <c r="B176" s="258" t="s">
        <v>3949</v>
      </c>
      <c r="C176" s="268" t="s">
        <v>3948</v>
      </c>
      <c r="D176" s="259" t="s">
        <v>387</v>
      </c>
      <c r="E176" s="260">
        <v>2</v>
      </c>
      <c r="F176" s="261"/>
      <c r="G176" s="262">
        <f>ROUND(E176*F176,2)</f>
        <v>0</v>
      </c>
      <c r="H176" s="261"/>
      <c r="I176" s="262">
        <f>ROUND(E176*H176,2)</f>
        <v>0</v>
      </c>
      <c r="J176" s="261"/>
      <c r="K176" s="262">
        <f>ROUND(E176*J176,2)</f>
        <v>0</v>
      </c>
      <c r="L176" s="262">
        <v>21</v>
      </c>
      <c r="M176" s="262">
        <f>G176*(1+L176/100)</f>
        <v>0</v>
      </c>
      <c r="N176" s="260">
        <v>1.9599999999999999E-2</v>
      </c>
      <c r="O176" s="260">
        <f>ROUND(E176*N176,2)</f>
        <v>0.04</v>
      </c>
      <c r="P176" s="260">
        <v>0</v>
      </c>
      <c r="Q176" s="260">
        <f>ROUND(E176*P176,2)</f>
        <v>0</v>
      </c>
      <c r="R176" s="262" t="s">
        <v>480</v>
      </c>
      <c r="S176" s="262" t="s">
        <v>277</v>
      </c>
      <c r="T176" s="263" t="s">
        <v>277</v>
      </c>
      <c r="U176" s="223">
        <v>0</v>
      </c>
      <c r="V176" s="223">
        <f>ROUND(E176*U176,2)</f>
        <v>0</v>
      </c>
      <c r="W176" s="223"/>
      <c r="X176" s="223" t="s">
        <v>481</v>
      </c>
      <c r="Y176" s="223" t="s">
        <v>280</v>
      </c>
      <c r="Z176" s="212"/>
      <c r="AA176" s="212"/>
      <c r="AB176" s="212"/>
      <c r="AC176" s="212"/>
      <c r="AD176" s="212"/>
      <c r="AE176" s="212"/>
      <c r="AF176" s="212"/>
      <c r="AG176" s="212" t="s">
        <v>482</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35">
        <v>67</v>
      </c>
      <c r="B177" s="236" t="s">
        <v>3585</v>
      </c>
      <c r="C177" s="245" t="s">
        <v>3586</v>
      </c>
      <c r="D177" s="237" t="s">
        <v>423</v>
      </c>
      <c r="E177" s="238">
        <v>5.3470800000000001</v>
      </c>
      <c r="F177" s="239"/>
      <c r="G177" s="240">
        <f>ROUND(E177*F177,2)</f>
        <v>0</v>
      </c>
      <c r="H177" s="239"/>
      <c r="I177" s="240">
        <f>ROUND(E177*H177,2)</f>
        <v>0</v>
      </c>
      <c r="J177" s="239"/>
      <c r="K177" s="240">
        <f>ROUND(E177*J177,2)</f>
        <v>0</v>
      </c>
      <c r="L177" s="240">
        <v>21</v>
      </c>
      <c r="M177" s="240">
        <f>G177*(1+L177/100)</f>
        <v>0</v>
      </c>
      <c r="N177" s="238">
        <v>0</v>
      </c>
      <c r="O177" s="238">
        <f>ROUND(E177*N177,2)</f>
        <v>0</v>
      </c>
      <c r="P177" s="238">
        <v>0</v>
      </c>
      <c r="Q177" s="238">
        <f>ROUND(E177*P177,2)</f>
        <v>0</v>
      </c>
      <c r="R177" s="240" t="s">
        <v>1260</v>
      </c>
      <c r="S177" s="240" t="s">
        <v>277</v>
      </c>
      <c r="T177" s="241" t="s">
        <v>277</v>
      </c>
      <c r="U177" s="223">
        <v>3.327</v>
      </c>
      <c r="V177" s="223">
        <f>ROUND(E177*U177,2)</f>
        <v>17.79</v>
      </c>
      <c r="W177" s="223"/>
      <c r="X177" s="223" t="s">
        <v>1599</v>
      </c>
      <c r="Y177" s="223" t="s">
        <v>280</v>
      </c>
      <c r="Z177" s="212"/>
      <c r="AA177" s="212"/>
      <c r="AB177" s="212"/>
      <c r="AC177" s="212"/>
      <c r="AD177" s="212"/>
      <c r="AE177" s="212"/>
      <c r="AF177" s="212"/>
      <c r="AG177" s="212" t="s">
        <v>1600</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67" t="s">
        <v>1716</v>
      </c>
      <c r="D178" s="256"/>
      <c r="E178" s="256"/>
      <c r="F178" s="256"/>
      <c r="G178" s="256"/>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319</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x14ac:dyDescent="0.2">
      <c r="A179" s="228" t="s">
        <v>272</v>
      </c>
      <c r="B179" s="229" t="s">
        <v>238</v>
      </c>
      <c r="C179" s="244" t="s">
        <v>239</v>
      </c>
      <c r="D179" s="230"/>
      <c r="E179" s="231"/>
      <c r="F179" s="232"/>
      <c r="G179" s="232">
        <f>SUMIF(AG180:AG187,"&lt;&gt;NOR",G180:G187)</f>
        <v>0</v>
      </c>
      <c r="H179" s="232"/>
      <c r="I179" s="232">
        <f>SUM(I180:I187)</f>
        <v>0</v>
      </c>
      <c r="J179" s="232"/>
      <c r="K179" s="232">
        <f>SUM(K180:K187)</f>
        <v>0</v>
      </c>
      <c r="L179" s="232"/>
      <c r="M179" s="232">
        <f>SUM(M180:M187)</f>
        <v>0</v>
      </c>
      <c r="N179" s="231"/>
      <c r="O179" s="231">
        <f>SUM(O180:O187)</f>
        <v>0</v>
      </c>
      <c r="P179" s="231"/>
      <c r="Q179" s="231">
        <f>SUM(Q180:Q187)</f>
        <v>0</v>
      </c>
      <c r="R179" s="232"/>
      <c r="S179" s="232"/>
      <c r="T179" s="233"/>
      <c r="U179" s="227"/>
      <c r="V179" s="227">
        <f>SUM(V180:V187)</f>
        <v>835.31</v>
      </c>
      <c r="W179" s="227"/>
      <c r="X179" s="227"/>
      <c r="Y179" s="227"/>
      <c r="AG179" t="s">
        <v>273</v>
      </c>
    </row>
    <row r="180" spans="1:60" outlineLevel="1" x14ac:dyDescent="0.2">
      <c r="A180" s="257">
        <v>68</v>
      </c>
      <c r="B180" s="258" t="s">
        <v>3950</v>
      </c>
      <c r="C180" s="268" t="s">
        <v>3951</v>
      </c>
      <c r="D180" s="259" t="s">
        <v>423</v>
      </c>
      <c r="E180" s="260">
        <v>8.4678900000000006</v>
      </c>
      <c r="F180" s="261"/>
      <c r="G180" s="262">
        <f>ROUND(E180*F180,2)</f>
        <v>0</v>
      </c>
      <c r="H180" s="261"/>
      <c r="I180" s="262">
        <f>ROUND(E180*H180,2)</f>
        <v>0</v>
      </c>
      <c r="J180" s="261"/>
      <c r="K180" s="262">
        <f>ROUND(E180*J180,2)</f>
        <v>0</v>
      </c>
      <c r="L180" s="262">
        <v>21</v>
      </c>
      <c r="M180" s="262">
        <f>G180*(1+L180/100)</f>
        <v>0</v>
      </c>
      <c r="N180" s="260">
        <v>0</v>
      </c>
      <c r="O180" s="260">
        <f>ROUND(E180*N180,2)</f>
        <v>0</v>
      </c>
      <c r="P180" s="260">
        <v>0</v>
      </c>
      <c r="Q180" s="260">
        <f>ROUND(E180*P180,2)</f>
        <v>0</v>
      </c>
      <c r="R180" s="262" t="s">
        <v>1176</v>
      </c>
      <c r="S180" s="262" t="s">
        <v>277</v>
      </c>
      <c r="T180" s="263" t="s">
        <v>277</v>
      </c>
      <c r="U180" s="223">
        <v>0.55000000000000004</v>
      </c>
      <c r="V180" s="223">
        <f>ROUND(E180*U180,2)</f>
        <v>4.66</v>
      </c>
      <c r="W180" s="223"/>
      <c r="X180" s="223" t="s">
        <v>316</v>
      </c>
      <c r="Y180" s="223" t="s">
        <v>280</v>
      </c>
      <c r="Z180" s="212"/>
      <c r="AA180" s="212"/>
      <c r="AB180" s="212"/>
      <c r="AC180" s="212"/>
      <c r="AD180" s="212"/>
      <c r="AE180" s="212"/>
      <c r="AF180" s="212"/>
      <c r="AG180" s="212" t="s">
        <v>317</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
      <c r="A181" s="257">
        <v>69</v>
      </c>
      <c r="B181" s="258" t="s">
        <v>2860</v>
      </c>
      <c r="C181" s="268" t="s">
        <v>2861</v>
      </c>
      <c r="D181" s="259" t="s">
        <v>423</v>
      </c>
      <c r="E181" s="260">
        <v>252.48008999999999</v>
      </c>
      <c r="F181" s="261"/>
      <c r="G181" s="262">
        <f>ROUND(E181*F181,2)</f>
        <v>0</v>
      </c>
      <c r="H181" s="261"/>
      <c r="I181" s="262">
        <f>ROUND(E181*H181,2)</f>
        <v>0</v>
      </c>
      <c r="J181" s="261"/>
      <c r="K181" s="262">
        <f>ROUND(E181*J181,2)</f>
        <v>0</v>
      </c>
      <c r="L181" s="262">
        <v>21</v>
      </c>
      <c r="M181" s="262">
        <f>G181*(1+L181/100)</f>
        <v>0</v>
      </c>
      <c r="N181" s="260">
        <v>0</v>
      </c>
      <c r="O181" s="260">
        <f>ROUND(E181*N181,2)</f>
        <v>0</v>
      </c>
      <c r="P181" s="260">
        <v>0</v>
      </c>
      <c r="Q181" s="260">
        <f>ROUND(E181*P181,2)</f>
        <v>0</v>
      </c>
      <c r="R181" s="262" t="s">
        <v>1176</v>
      </c>
      <c r="S181" s="262" t="s">
        <v>277</v>
      </c>
      <c r="T181" s="263" t="s">
        <v>277</v>
      </c>
      <c r="U181" s="223">
        <v>0.98</v>
      </c>
      <c r="V181" s="223">
        <f>ROUND(E181*U181,2)</f>
        <v>247.43</v>
      </c>
      <c r="W181" s="223"/>
      <c r="X181" s="223" t="s">
        <v>2854</v>
      </c>
      <c r="Y181" s="223" t="s">
        <v>280</v>
      </c>
      <c r="Z181" s="212"/>
      <c r="AA181" s="212"/>
      <c r="AB181" s="212"/>
      <c r="AC181" s="212"/>
      <c r="AD181" s="212"/>
      <c r="AE181" s="212"/>
      <c r="AF181" s="212"/>
      <c r="AG181" s="212" t="s">
        <v>2855</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1" x14ac:dyDescent="0.2">
      <c r="A182" s="257">
        <v>70</v>
      </c>
      <c r="B182" s="258" t="s">
        <v>2862</v>
      </c>
      <c r="C182" s="268" t="s">
        <v>2863</v>
      </c>
      <c r="D182" s="259" t="s">
        <v>423</v>
      </c>
      <c r="E182" s="260">
        <v>2524.8008599999998</v>
      </c>
      <c r="F182" s="261"/>
      <c r="G182" s="262">
        <f>ROUND(E182*F182,2)</f>
        <v>0</v>
      </c>
      <c r="H182" s="261"/>
      <c r="I182" s="262">
        <f>ROUND(E182*H182,2)</f>
        <v>0</v>
      </c>
      <c r="J182" s="261"/>
      <c r="K182" s="262">
        <f>ROUND(E182*J182,2)</f>
        <v>0</v>
      </c>
      <c r="L182" s="262">
        <v>21</v>
      </c>
      <c r="M182" s="262">
        <f>G182*(1+L182/100)</f>
        <v>0</v>
      </c>
      <c r="N182" s="260">
        <v>0</v>
      </c>
      <c r="O182" s="260">
        <f>ROUND(E182*N182,2)</f>
        <v>0</v>
      </c>
      <c r="P182" s="260">
        <v>0</v>
      </c>
      <c r="Q182" s="260">
        <f>ROUND(E182*P182,2)</f>
        <v>0</v>
      </c>
      <c r="R182" s="262" t="s">
        <v>1176</v>
      </c>
      <c r="S182" s="262" t="s">
        <v>277</v>
      </c>
      <c r="T182" s="263" t="s">
        <v>277</v>
      </c>
      <c r="U182" s="223">
        <v>0</v>
      </c>
      <c r="V182" s="223">
        <f>ROUND(E182*U182,2)</f>
        <v>0</v>
      </c>
      <c r="W182" s="223"/>
      <c r="X182" s="223" t="s">
        <v>2854</v>
      </c>
      <c r="Y182" s="223" t="s">
        <v>280</v>
      </c>
      <c r="Z182" s="212"/>
      <c r="AA182" s="212"/>
      <c r="AB182" s="212"/>
      <c r="AC182" s="212"/>
      <c r="AD182" s="212"/>
      <c r="AE182" s="212"/>
      <c r="AF182" s="212"/>
      <c r="AG182" s="212" t="s">
        <v>2855</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57">
        <v>71</v>
      </c>
      <c r="B183" s="258" t="s">
        <v>2864</v>
      </c>
      <c r="C183" s="268" t="s">
        <v>2865</v>
      </c>
      <c r="D183" s="259" t="s">
        <v>423</v>
      </c>
      <c r="E183" s="260">
        <v>252.48008999999999</v>
      </c>
      <c r="F183" s="261"/>
      <c r="G183" s="262">
        <f>ROUND(E183*F183,2)</f>
        <v>0</v>
      </c>
      <c r="H183" s="261"/>
      <c r="I183" s="262">
        <f>ROUND(E183*H183,2)</f>
        <v>0</v>
      </c>
      <c r="J183" s="261"/>
      <c r="K183" s="262">
        <f>ROUND(E183*J183,2)</f>
        <v>0</v>
      </c>
      <c r="L183" s="262">
        <v>21</v>
      </c>
      <c r="M183" s="262">
        <f>G183*(1+L183/100)</f>
        <v>0</v>
      </c>
      <c r="N183" s="260">
        <v>0</v>
      </c>
      <c r="O183" s="260">
        <f>ROUND(E183*N183,2)</f>
        <v>0</v>
      </c>
      <c r="P183" s="260">
        <v>0</v>
      </c>
      <c r="Q183" s="260">
        <f>ROUND(E183*P183,2)</f>
        <v>0</v>
      </c>
      <c r="R183" s="262" t="s">
        <v>1176</v>
      </c>
      <c r="S183" s="262" t="s">
        <v>277</v>
      </c>
      <c r="T183" s="263" t="s">
        <v>277</v>
      </c>
      <c r="U183" s="223">
        <v>1.8839999999999999</v>
      </c>
      <c r="V183" s="223">
        <f>ROUND(E183*U183,2)</f>
        <v>475.67</v>
      </c>
      <c r="W183" s="223"/>
      <c r="X183" s="223" t="s">
        <v>2854</v>
      </c>
      <c r="Y183" s="223" t="s">
        <v>280</v>
      </c>
      <c r="Z183" s="212"/>
      <c r="AA183" s="212"/>
      <c r="AB183" s="212"/>
      <c r="AC183" s="212"/>
      <c r="AD183" s="212"/>
      <c r="AE183" s="212"/>
      <c r="AF183" s="212"/>
      <c r="AG183" s="212" t="s">
        <v>2855</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2.5" outlineLevel="1" x14ac:dyDescent="0.2">
      <c r="A184" s="257">
        <v>72</v>
      </c>
      <c r="B184" s="258" t="s">
        <v>2866</v>
      </c>
      <c r="C184" s="268" t="s">
        <v>2867</v>
      </c>
      <c r="D184" s="259" t="s">
        <v>423</v>
      </c>
      <c r="E184" s="260">
        <v>504.96017000000001</v>
      </c>
      <c r="F184" s="261"/>
      <c r="G184" s="262">
        <f>ROUND(E184*F184,2)</f>
        <v>0</v>
      </c>
      <c r="H184" s="261"/>
      <c r="I184" s="262">
        <f>ROUND(E184*H184,2)</f>
        <v>0</v>
      </c>
      <c r="J184" s="261"/>
      <c r="K184" s="262">
        <f>ROUND(E184*J184,2)</f>
        <v>0</v>
      </c>
      <c r="L184" s="262">
        <v>21</v>
      </c>
      <c r="M184" s="262">
        <f>G184*(1+L184/100)</f>
        <v>0</v>
      </c>
      <c r="N184" s="260">
        <v>0</v>
      </c>
      <c r="O184" s="260">
        <f>ROUND(E184*N184,2)</f>
        <v>0</v>
      </c>
      <c r="P184" s="260">
        <v>0</v>
      </c>
      <c r="Q184" s="260">
        <f>ROUND(E184*P184,2)</f>
        <v>0</v>
      </c>
      <c r="R184" s="262" t="s">
        <v>1176</v>
      </c>
      <c r="S184" s="262" t="s">
        <v>277</v>
      </c>
      <c r="T184" s="263" t="s">
        <v>277</v>
      </c>
      <c r="U184" s="223">
        <v>0.21</v>
      </c>
      <c r="V184" s="223">
        <f>ROUND(E184*U184,2)</f>
        <v>106.04</v>
      </c>
      <c r="W184" s="223"/>
      <c r="X184" s="223" t="s">
        <v>2854</v>
      </c>
      <c r="Y184" s="223" t="s">
        <v>280</v>
      </c>
      <c r="Z184" s="212"/>
      <c r="AA184" s="212"/>
      <c r="AB184" s="212"/>
      <c r="AC184" s="212"/>
      <c r="AD184" s="212"/>
      <c r="AE184" s="212"/>
      <c r="AF184" s="212"/>
      <c r="AG184" s="212" t="s">
        <v>2855</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ht="22.5" outlineLevel="1" x14ac:dyDescent="0.2">
      <c r="A185" s="257">
        <v>73</v>
      </c>
      <c r="B185" s="258" t="s">
        <v>2868</v>
      </c>
      <c r="C185" s="268" t="s">
        <v>2869</v>
      </c>
      <c r="D185" s="259" t="s">
        <v>423</v>
      </c>
      <c r="E185" s="260">
        <v>252.48008999999999</v>
      </c>
      <c r="F185" s="261"/>
      <c r="G185" s="262">
        <f>ROUND(E185*F185,2)</f>
        <v>0</v>
      </c>
      <c r="H185" s="261"/>
      <c r="I185" s="262">
        <f>ROUND(E185*H185,2)</f>
        <v>0</v>
      </c>
      <c r="J185" s="261"/>
      <c r="K185" s="262">
        <f>ROUND(E185*J185,2)</f>
        <v>0</v>
      </c>
      <c r="L185" s="262">
        <v>21</v>
      </c>
      <c r="M185" s="262">
        <f>G185*(1+L185/100)</f>
        <v>0</v>
      </c>
      <c r="N185" s="260">
        <v>0</v>
      </c>
      <c r="O185" s="260">
        <f>ROUND(E185*N185,2)</f>
        <v>0</v>
      </c>
      <c r="P185" s="260">
        <v>0</v>
      </c>
      <c r="Q185" s="260">
        <f>ROUND(E185*P185,2)</f>
        <v>0</v>
      </c>
      <c r="R185" s="262" t="s">
        <v>1176</v>
      </c>
      <c r="S185" s="262" t="s">
        <v>277</v>
      </c>
      <c r="T185" s="263" t="s">
        <v>277</v>
      </c>
      <c r="U185" s="223">
        <v>0</v>
      </c>
      <c r="V185" s="223">
        <f>ROUND(E185*U185,2)</f>
        <v>0</v>
      </c>
      <c r="W185" s="223"/>
      <c r="X185" s="223" t="s">
        <v>2854</v>
      </c>
      <c r="Y185" s="223" t="s">
        <v>280</v>
      </c>
      <c r="Z185" s="212"/>
      <c r="AA185" s="212"/>
      <c r="AB185" s="212"/>
      <c r="AC185" s="212"/>
      <c r="AD185" s="212"/>
      <c r="AE185" s="212"/>
      <c r="AF185" s="212"/>
      <c r="AG185" s="212" t="s">
        <v>2855</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
      <c r="A186" s="235">
        <v>74</v>
      </c>
      <c r="B186" s="236" t="s">
        <v>2870</v>
      </c>
      <c r="C186" s="245" t="s">
        <v>2871</v>
      </c>
      <c r="D186" s="237" t="s">
        <v>423</v>
      </c>
      <c r="E186" s="238">
        <v>252.48008999999999</v>
      </c>
      <c r="F186" s="239"/>
      <c r="G186" s="240">
        <f>ROUND(E186*F186,2)</f>
        <v>0</v>
      </c>
      <c r="H186" s="239"/>
      <c r="I186" s="240">
        <f>ROUND(E186*H186,2)</f>
        <v>0</v>
      </c>
      <c r="J186" s="239"/>
      <c r="K186" s="240">
        <f>ROUND(E186*J186,2)</f>
        <v>0</v>
      </c>
      <c r="L186" s="240">
        <v>21</v>
      </c>
      <c r="M186" s="240">
        <f>G186*(1+L186/100)</f>
        <v>0</v>
      </c>
      <c r="N186" s="238">
        <v>0</v>
      </c>
      <c r="O186" s="238">
        <f>ROUND(E186*N186,2)</f>
        <v>0</v>
      </c>
      <c r="P186" s="238">
        <v>0</v>
      </c>
      <c r="Q186" s="238">
        <f>ROUND(E186*P186,2)</f>
        <v>0</v>
      </c>
      <c r="R186" s="240" t="s">
        <v>2872</v>
      </c>
      <c r="S186" s="240" t="s">
        <v>277</v>
      </c>
      <c r="T186" s="241" t="s">
        <v>277</v>
      </c>
      <c r="U186" s="223">
        <v>6.0000000000000001E-3</v>
      </c>
      <c r="V186" s="223">
        <f>ROUND(E186*U186,2)</f>
        <v>1.51</v>
      </c>
      <c r="W186" s="223"/>
      <c r="X186" s="223" t="s">
        <v>2854</v>
      </c>
      <c r="Y186" s="223" t="s">
        <v>280</v>
      </c>
      <c r="Z186" s="212"/>
      <c r="AA186" s="212"/>
      <c r="AB186" s="212"/>
      <c r="AC186" s="212"/>
      <c r="AD186" s="212"/>
      <c r="AE186" s="212"/>
      <c r="AF186" s="212"/>
      <c r="AG186" s="212" t="s">
        <v>2855</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
      <c r="A187" s="219"/>
      <c r="B187" s="220"/>
      <c r="C187" s="267" t="s">
        <v>2873</v>
      </c>
      <c r="D187" s="256"/>
      <c r="E187" s="256"/>
      <c r="F187" s="256"/>
      <c r="G187" s="256"/>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319</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x14ac:dyDescent="0.2">
      <c r="A188" s="3"/>
      <c r="B188" s="4"/>
      <c r="C188" s="248"/>
      <c r="D188" s="6"/>
      <c r="E188" s="3"/>
      <c r="F188" s="3"/>
      <c r="G188" s="3"/>
      <c r="H188" s="3"/>
      <c r="I188" s="3"/>
      <c r="J188" s="3"/>
      <c r="K188" s="3"/>
      <c r="L188" s="3"/>
      <c r="M188" s="3"/>
      <c r="N188" s="3"/>
      <c r="O188" s="3"/>
      <c r="P188" s="3"/>
      <c r="Q188" s="3"/>
      <c r="R188" s="3"/>
      <c r="S188" s="3"/>
      <c r="T188" s="3"/>
      <c r="U188" s="3"/>
      <c r="V188" s="3"/>
      <c r="W188" s="3"/>
      <c r="X188" s="3"/>
      <c r="Y188" s="3"/>
      <c r="AE188">
        <v>15</v>
      </c>
      <c r="AF188">
        <v>21</v>
      </c>
      <c r="AG188" t="s">
        <v>258</v>
      </c>
    </row>
    <row r="189" spans="1:60" x14ac:dyDescent="0.2">
      <c r="A189" s="215"/>
      <c r="B189" s="216" t="s">
        <v>29</v>
      </c>
      <c r="C189" s="249"/>
      <c r="D189" s="217"/>
      <c r="E189" s="218"/>
      <c r="F189" s="218"/>
      <c r="G189" s="234">
        <f>G8+G44+G55+G72+G75+G92+G102+G107+G127+G137+G148+G153+G155+G179</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309</v>
      </c>
    </row>
    <row r="190" spans="1:60" x14ac:dyDescent="0.2">
      <c r="A190" s="251" t="s">
        <v>2874</v>
      </c>
      <c r="B190" s="251"/>
      <c r="C190" s="248"/>
      <c r="D190" s="6"/>
      <c r="E190" s="3"/>
      <c r="F190" s="3"/>
      <c r="G190" s="3"/>
      <c r="H190" s="3"/>
      <c r="I190" s="3"/>
      <c r="J190" s="3"/>
      <c r="K190" s="3"/>
      <c r="L190" s="3"/>
      <c r="M190" s="3"/>
      <c r="N190" s="3"/>
      <c r="O190" s="3"/>
      <c r="P190" s="3"/>
      <c r="Q190" s="3"/>
      <c r="R190" s="3"/>
      <c r="S190" s="3"/>
      <c r="T190" s="3"/>
      <c r="U190" s="3"/>
      <c r="V190" s="3"/>
      <c r="W190" s="3"/>
      <c r="X190" s="3"/>
      <c r="Y190" s="3"/>
    </row>
    <row r="191" spans="1:60" x14ac:dyDescent="0.2">
      <c r="A191" s="3"/>
      <c r="B191" s="4" t="s">
        <v>3952</v>
      </c>
      <c r="C191" s="248" t="s">
        <v>3953</v>
      </c>
      <c r="D191" s="6"/>
      <c r="E191" s="3"/>
      <c r="F191" s="3"/>
      <c r="G191" s="3"/>
      <c r="H191" s="3"/>
      <c r="I191" s="3"/>
      <c r="J191" s="3"/>
      <c r="K191" s="3"/>
      <c r="L191" s="3"/>
      <c r="M191" s="3"/>
      <c r="N191" s="3"/>
      <c r="O191" s="3"/>
      <c r="P191" s="3"/>
      <c r="Q191" s="3"/>
      <c r="R191" s="3"/>
      <c r="S191" s="3"/>
      <c r="T191" s="3"/>
      <c r="U191" s="3"/>
      <c r="V191" s="3"/>
      <c r="W191" s="3"/>
      <c r="X191" s="3"/>
      <c r="Y191" s="3"/>
      <c r="AG191" t="s">
        <v>2877</v>
      </c>
    </row>
    <row r="192" spans="1:60" x14ac:dyDescent="0.2">
      <c r="A192" s="3"/>
      <c r="B192" s="4" t="s">
        <v>3954</v>
      </c>
      <c r="C192" s="248" t="s">
        <v>3955</v>
      </c>
      <c r="D192" s="6"/>
      <c r="E192" s="3"/>
      <c r="F192" s="3"/>
      <c r="G192" s="3"/>
      <c r="H192" s="3"/>
      <c r="I192" s="3"/>
      <c r="J192" s="3"/>
      <c r="K192" s="3"/>
      <c r="L192" s="3"/>
      <c r="M192" s="3"/>
      <c r="N192" s="3"/>
      <c r="O192" s="3"/>
      <c r="P192" s="3"/>
      <c r="Q192" s="3"/>
      <c r="R192" s="3"/>
      <c r="S192" s="3"/>
      <c r="T192" s="3"/>
      <c r="U192" s="3"/>
      <c r="V192" s="3"/>
      <c r="W192" s="3"/>
      <c r="X192" s="3"/>
      <c r="Y192" s="3"/>
      <c r="AG192" t="s">
        <v>2880</v>
      </c>
    </row>
    <row r="193" spans="1:33" x14ac:dyDescent="0.2">
      <c r="A193" s="3"/>
      <c r="B193" s="4"/>
      <c r="C193" s="248" t="s">
        <v>3956</v>
      </c>
      <c r="D193" s="6"/>
      <c r="E193" s="3"/>
      <c r="F193" s="3"/>
      <c r="G193" s="3"/>
      <c r="H193" s="3"/>
      <c r="I193" s="3"/>
      <c r="J193" s="3"/>
      <c r="K193" s="3"/>
      <c r="L193" s="3"/>
      <c r="M193" s="3"/>
      <c r="N193" s="3"/>
      <c r="O193" s="3"/>
      <c r="P193" s="3"/>
      <c r="Q193" s="3"/>
      <c r="R193" s="3"/>
      <c r="S193" s="3"/>
      <c r="T193" s="3"/>
      <c r="U193" s="3"/>
      <c r="V193" s="3"/>
      <c r="W193" s="3"/>
      <c r="X193" s="3"/>
      <c r="Y193" s="3"/>
      <c r="AG193" t="s">
        <v>2882</v>
      </c>
    </row>
    <row r="194" spans="1:33" x14ac:dyDescent="0.2">
      <c r="A194" s="3"/>
      <c r="B194" s="4"/>
      <c r="C194" s="248"/>
      <c r="D194" s="6"/>
      <c r="E194" s="3"/>
      <c r="F194" s="3"/>
      <c r="G194" s="3"/>
      <c r="H194" s="3"/>
      <c r="I194" s="3"/>
      <c r="J194" s="3"/>
      <c r="K194" s="3"/>
      <c r="L194" s="3"/>
      <c r="M194" s="3"/>
      <c r="N194" s="3"/>
      <c r="O194" s="3"/>
      <c r="P194" s="3"/>
      <c r="Q194" s="3"/>
      <c r="R194" s="3"/>
      <c r="S194" s="3"/>
      <c r="T194" s="3"/>
      <c r="U194" s="3"/>
      <c r="V194" s="3"/>
      <c r="W194" s="3"/>
      <c r="X194" s="3"/>
      <c r="Y194" s="3"/>
    </row>
    <row r="195" spans="1:33" x14ac:dyDescent="0.2">
      <c r="C195" s="250"/>
      <c r="D195" s="10"/>
      <c r="AG195" t="s">
        <v>310</v>
      </c>
    </row>
    <row r="196" spans="1:33" x14ac:dyDescent="0.2">
      <c r="D196" s="10"/>
    </row>
    <row r="197" spans="1:33" x14ac:dyDescent="0.2">
      <c r="D197" s="10"/>
    </row>
    <row r="198" spans="1:33" x14ac:dyDescent="0.2">
      <c r="D198" s="10"/>
    </row>
    <row r="199" spans="1:33" x14ac:dyDescent="0.2">
      <c r="D199" s="10"/>
    </row>
    <row r="200" spans="1:33" x14ac:dyDescent="0.2">
      <c r="D200" s="10"/>
    </row>
    <row r="201" spans="1:33" x14ac:dyDescent="0.2">
      <c r="D201" s="10"/>
    </row>
    <row r="202" spans="1:33" x14ac:dyDescent="0.2">
      <c r="D202" s="10"/>
    </row>
    <row r="203" spans="1:33" x14ac:dyDescent="0.2">
      <c r="D203" s="10"/>
    </row>
    <row r="204" spans="1:33" x14ac:dyDescent="0.2">
      <c r="D204" s="10"/>
    </row>
    <row r="205" spans="1:33" x14ac:dyDescent="0.2">
      <c r="D205" s="10"/>
    </row>
    <row r="206" spans="1:33" x14ac:dyDescent="0.2">
      <c r="D206" s="10"/>
    </row>
    <row r="207" spans="1:33" x14ac:dyDescent="0.2">
      <c r="D207" s="10"/>
    </row>
    <row r="208" spans="1:33"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rg0orsEnfMJ4OH4Uie0rGs5Vrfxl29XZhFjNuUQ47IEUqCLDGKmRhU7fmBvM+QX4lePAr8HNJ+YXgmYeqn4ew==" saltValue="UW96jnC/NPXzLpv08tD5zg==" spinCount="100000" sheet="1" formatRows="0"/>
  <mergeCells count="44">
    <mergeCell ref="C158:G158"/>
    <mergeCell ref="C160:G160"/>
    <mergeCell ref="C178:G178"/>
    <mergeCell ref="C187:G187"/>
    <mergeCell ref="C129:G129"/>
    <mergeCell ref="C132:G132"/>
    <mergeCell ref="C135:G135"/>
    <mergeCell ref="C139:G139"/>
    <mergeCell ref="C144:G144"/>
    <mergeCell ref="C150:G150"/>
    <mergeCell ref="C88:G88"/>
    <mergeCell ref="C94:G94"/>
    <mergeCell ref="C100:G100"/>
    <mergeCell ref="C104:G104"/>
    <mergeCell ref="C124:G124"/>
    <mergeCell ref="C125:G125"/>
    <mergeCell ref="C70:G70"/>
    <mergeCell ref="C71:G71"/>
    <mergeCell ref="C77:G77"/>
    <mergeCell ref="C80:G80"/>
    <mergeCell ref="C82:G82"/>
    <mergeCell ref="C85:G85"/>
    <mergeCell ref="C57:G57"/>
    <mergeCell ref="C60:G60"/>
    <mergeCell ref="C63:G63"/>
    <mergeCell ref="C64:G64"/>
    <mergeCell ref="C66:G66"/>
    <mergeCell ref="C67:G67"/>
    <mergeCell ref="C35:G35"/>
    <mergeCell ref="C38:G38"/>
    <mergeCell ref="C41:G41"/>
    <mergeCell ref="C46:G46"/>
    <mergeCell ref="C49:G49"/>
    <mergeCell ref="C54:G54"/>
    <mergeCell ref="A1:G1"/>
    <mergeCell ref="C2:G2"/>
    <mergeCell ref="C3:G3"/>
    <mergeCell ref="C4:G4"/>
    <mergeCell ref="A190:B190"/>
    <mergeCell ref="C10:G10"/>
    <mergeCell ref="C14:G14"/>
    <mergeCell ref="C18:G18"/>
    <mergeCell ref="C23:G23"/>
    <mergeCell ref="C25:G2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51"/>
  <sheetViews>
    <sheetView showGridLines="0" tabSelected="1" topLeftCell="B1" zoomScaleNormal="100" zoomScaleSheetLayoutView="75" workbookViewId="0">
      <selection activeCell="B1" sqref="B1:J1"/>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6" t="s">
        <v>24</v>
      </c>
      <c r="B16" s="38" t="s">
        <v>24</v>
      </c>
      <c r="C16" s="62"/>
      <c r="D16" s="63"/>
      <c r="E16" s="83"/>
      <c r="F16" s="84"/>
      <c r="G16" s="83"/>
      <c r="H16" s="84"/>
      <c r="I16" s="83">
        <f>SUMIF(F69:F147,A16,I69:I147)+SUMIF(F69:F147,"PSU",I69:I147)</f>
        <v>0</v>
      </c>
      <c r="J16" s="85"/>
    </row>
    <row r="17" spans="1:10" ht="23.25" customHeight="1" x14ac:dyDescent="0.2">
      <c r="A17" s="196" t="s">
        <v>25</v>
      </c>
      <c r="B17" s="38" t="s">
        <v>25</v>
      </c>
      <c r="C17" s="62"/>
      <c r="D17" s="63"/>
      <c r="E17" s="83"/>
      <c r="F17" s="84"/>
      <c r="G17" s="83"/>
      <c r="H17" s="84"/>
      <c r="I17" s="83">
        <f>SUMIF(F69:F147,A17,I69:I147)</f>
        <v>0</v>
      </c>
      <c r="J17" s="85"/>
    </row>
    <row r="18" spans="1:10" ht="23.25" customHeight="1" x14ac:dyDescent="0.2">
      <c r="A18" s="196" t="s">
        <v>26</v>
      </c>
      <c r="B18" s="38" t="s">
        <v>26</v>
      </c>
      <c r="C18" s="62"/>
      <c r="D18" s="63"/>
      <c r="E18" s="83"/>
      <c r="F18" s="84"/>
      <c r="G18" s="83"/>
      <c r="H18" s="84"/>
      <c r="I18" s="83">
        <f>SUMIF(F69:F147,A18,I69:I147)</f>
        <v>0</v>
      </c>
      <c r="J18" s="85"/>
    </row>
    <row r="19" spans="1:10" ht="23.25" customHeight="1" x14ac:dyDescent="0.2">
      <c r="A19" s="196" t="s">
        <v>241</v>
      </c>
      <c r="B19" s="38" t="s">
        <v>27</v>
      </c>
      <c r="C19" s="62"/>
      <c r="D19" s="63"/>
      <c r="E19" s="83"/>
      <c r="F19" s="84"/>
      <c r="G19" s="83"/>
      <c r="H19" s="84"/>
      <c r="I19" s="83">
        <f>SUMIF(F69:F147,A19,I69:I147)</f>
        <v>0</v>
      </c>
      <c r="J19" s="85"/>
    </row>
    <row r="20" spans="1:10" ht="23.25" customHeight="1" x14ac:dyDescent="0.2">
      <c r="A20" s="196" t="s">
        <v>242</v>
      </c>
      <c r="B20" s="38" t="s">
        <v>28</v>
      </c>
      <c r="C20" s="62"/>
      <c r="D20" s="63"/>
      <c r="E20" s="83"/>
      <c r="F20" s="84"/>
      <c r="G20" s="83"/>
      <c r="H20" s="84"/>
      <c r="I20" s="83">
        <f>SUMIF(F69:F147,A20,I69:I147)</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15</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15</v>
      </c>
      <c r="F24" s="39" t="s">
        <v>0</v>
      </c>
      <c r="G24" s="95">
        <f>IF(A24&gt;50, ROUNDUP(A23, 0), ROUNDDOWN(A23, 0))</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IF(A26&gt;50, ROUNDUP(A25, 0), ROUNDDOWN(A25, 0))</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IF(A29&gt;50, ROUNDUP(A27, 0), ROUNDDOWN(A27, 0))</f>
        <v>0</v>
      </c>
      <c r="H29" s="173"/>
      <c r="I29" s="173"/>
      <c r="J29" s="174" t="s">
        <v>71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'OVN 001 Naklady'!AE28+'SO 01 D.1.1 Pol'!AE2432+'SO 01 D.1.4.1 Pol'!AE290+'SO 01 D.1.4.3 Pol'!AE90+'SO 01 D.1.4.4 Pol'!AE162+'SO 01 D.1.4.5 Pol'!AE103+'SO 02 D.1.1 Pol'!AE189</f>
        <v>0</v>
      </c>
      <c r="G39" s="149">
        <f>'OVN 001 Naklady'!AF28+'SO 01 D.1.1 Pol'!AF2432+'SO 01 D.1.4.1 Pol'!AF290+'SO 01 D.1.4.3 Pol'!AF90+'SO 01 D.1.4.4 Pol'!AF162+'SO 01 D.1.4.5 Pol'!AF103+'SO 02 D.1.1 Pol'!AF189</f>
        <v>0</v>
      </c>
      <c r="H39" s="150">
        <f>(F39*SazbaDPH1/100)+(G39*SazbaDPH2/100)</f>
        <v>0</v>
      </c>
      <c r="I39" s="150">
        <f>F39+G39+H39</f>
        <v>0</v>
      </c>
      <c r="J39" s="151" t="str">
        <f>IF(_xlfn.SINGLE(CenaCelkemVypocet)=0,"",I39/_xlfn.SINGLE(CenaCelkemVypocet)*100)</f>
        <v/>
      </c>
    </row>
    <row r="40" spans="1:10" ht="25.5" customHeight="1" x14ac:dyDescent="0.2">
      <c r="A40" s="136">
        <v>2</v>
      </c>
      <c r="B40" s="152"/>
      <c r="C40" s="153" t="s">
        <v>52</v>
      </c>
      <c r="D40" s="153"/>
      <c r="E40" s="153"/>
      <c r="F40" s="154">
        <f>'OVN 001 Naklady'!AE28</f>
        <v>0</v>
      </c>
      <c r="G40" s="155">
        <f>'OVN 001 Naklady'!AF28</f>
        <v>0</v>
      </c>
      <c r="H40" s="155">
        <f>(F40*SazbaDPH1/100)+(G40*SazbaDPH2/100)</f>
        <v>0</v>
      </c>
      <c r="I40" s="155">
        <f>F40+G40+H40</f>
        <v>0</v>
      </c>
      <c r="J40" s="156" t="str">
        <f>IF(_xlfn.SINGLE(CenaCelkemVypocet)=0,"",I40/_xlfn.SINGLE(CenaCelkemVypocet)*100)</f>
        <v/>
      </c>
    </row>
    <row r="41" spans="1:10" ht="25.5" customHeight="1" x14ac:dyDescent="0.2">
      <c r="A41" s="136">
        <v>3</v>
      </c>
      <c r="B41" s="157" t="s">
        <v>53</v>
      </c>
      <c r="C41" s="147" t="s">
        <v>52</v>
      </c>
      <c r="D41" s="147"/>
      <c r="E41" s="147"/>
      <c r="F41" s="158">
        <f>'OVN 001 Naklady'!AE28</f>
        <v>0</v>
      </c>
      <c r="G41" s="150">
        <f>'OVN 001 Naklady'!AF28</f>
        <v>0</v>
      </c>
      <c r="H41" s="150">
        <f>(F41*SazbaDPH1/100)+(G41*SazbaDPH2/100)</f>
        <v>0</v>
      </c>
      <c r="I41" s="150">
        <f>F41+G41+H41</f>
        <v>0</v>
      </c>
      <c r="J41" s="151" t="str">
        <f>IF(_xlfn.SINGLE(CenaCelkemVypocet)=0,"",I41/_xlfn.SINGLE(CenaCelkemVypocet)*100)</f>
        <v/>
      </c>
    </row>
    <row r="42" spans="1:10" ht="25.5" customHeight="1" x14ac:dyDescent="0.2">
      <c r="A42" s="136">
        <v>2</v>
      </c>
      <c r="B42" s="152"/>
      <c r="C42" s="153" t="s">
        <v>54</v>
      </c>
      <c r="D42" s="153"/>
      <c r="E42" s="153"/>
      <c r="F42" s="154"/>
      <c r="G42" s="155"/>
      <c r="H42" s="155">
        <f>(F42*SazbaDPH1/100)+(G42*SazbaDPH2/100)</f>
        <v>0</v>
      </c>
      <c r="I42" s="155"/>
      <c r="J42" s="156"/>
    </row>
    <row r="43" spans="1:10" ht="25.5" customHeight="1" x14ac:dyDescent="0.2">
      <c r="A43" s="136">
        <v>2</v>
      </c>
      <c r="B43" s="152" t="s">
        <v>55</v>
      </c>
      <c r="C43" s="153" t="s">
        <v>56</v>
      </c>
      <c r="D43" s="153"/>
      <c r="E43" s="153"/>
      <c r="F43" s="154">
        <f>'SO 01 D.1.1 Pol'!AE2432+'SO 01 D.1.4.1 Pol'!AE290+'SO 01 D.1.4.3 Pol'!AE90+'SO 01 D.1.4.4 Pol'!AE162+'SO 01 D.1.4.5 Pol'!AE103</f>
        <v>0</v>
      </c>
      <c r="G43" s="155">
        <f>'SO 01 D.1.1 Pol'!AF2432+'SO 01 D.1.4.1 Pol'!AF290+'SO 01 D.1.4.3 Pol'!AF90+'SO 01 D.1.4.4 Pol'!AF162+'SO 01 D.1.4.5 Pol'!AF103</f>
        <v>0</v>
      </c>
      <c r="H43" s="155">
        <f>(F43*SazbaDPH1/100)+(G43*SazbaDPH2/100)</f>
        <v>0</v>
      </c>
      <c r="I43" s="155">
        <f>F43+G43+H43</f>
        <v>0</v>
      </c>
      <c r="J43" s="156" t="str">
        <f>IF(_xlfn.SINGLE(CenaCelkemVypocet)=0,"",I43/_xlfn.SINGLE(CenaCelkemVypocet)*100)</f>
        <v/>
      </c>
    </row>
    <row r="44" spans="1:10" ht="25.5" customHeight="1" x14ac:dyDescent="0.2">
      <c r="A44" s="136">
        <v>3</v>
      </c>
      <c r="B44" s="157" t="s">
        <v>57</v>
      </c>
      <c r="C44" s="147" t="s">
        <v>58</v>
      </c>
      <c r="D44" s="147"/>
      <c r="E44" s="147"/>
      <c r="F44" s="158">
        <f>'SO 01 D.1.1 Pol'!AE2432</f>
        <v>0</v>
      </c>
      <c r="G44" s="150">
        <f>'SO 01 D.1.1 Pol'!AF2432</f>
        <v>0</v>
      </c>
      <c r="H44" s="150">
        <f>(F44*SazbaDPH1/100)+(G44*SazbaDPH2/100)</f>
        <v>0</v>
      </c>
      <c r="I44" s="150">
        <f>F44+G44+H44</f>
        <v>0</v>
      </c>
      <c r="J44" s="151" t="str">
        <f>IF(_xlfn.SINGLE(CenaCelkemVypocet)=0,"",I44/_xlfn.SINGLE(CenaCelkemVypocet)*100)</f>
        <v/>
      </c>
    </row>
    <row r="45" spans="1:10" ht="25.5" customHeight="1" x14ac:dyDescent="0.2">
      <c r="A45" s="136">
        <v>3</v>
      </c>
      <c r="B45" s="157" t="s">
        <v>59</v>
      </c>
      <c r="C45" s="147" t="s">
        <v>60</v>
      </c>
      <c r="D45" s="147"/>
      <c r="E45" s="147"/>
      <c r="F45" s="158">
        <f>'SO 01 D.1.4.1 Pol'!AE290</f>
        <v>0</v>
      </c>
      <c r="G45" s="150">
        <f>'SO 01 D.1.4.1 Pol'!AF290</f>
        <v>0</v>
      </c>
      <c r="H45" s="150">
        <f>(F45*SazbaDPH1/100)+(G45*SazbaDPH2/100)</f>
        <v>0</v>
      </c>
      <c r="I45" s="150">
        <f>F45+G45+H45</f>
        <v>0</v>
      </c>
      <c r="J45" s="151" t="str">
        <f>IF(_xlfn.SINGLE(CenaCelkemVypocet)=0,"",I45/_xlfn.SINGLE(CenaCelkemVypocet)*100)</f>
        <v/>
      </c>
    </row>
    <row r="46" spans="1:10" ht="25.5" customHeight="1" x14ac:dyDescent="0.2">
      <c r="A46" s="136">
        <v>3</v>
      </c>
      <c r="B46" s="157" t="s">
        <v>61</v>
      </c>
      <c r="C46" s="147" t="s">
        <v>62</v>
      </c>
      <c r="D46" s="147"/>
      <c r="E46" s="147"/>
      <c r="F46" s="158">
        <f>'SO 01 D.1.4.3 Pol'!AE90</f>
        <v>0</v>
      </c>
      <c r="G46" s="150">
        <f>'SO 01 D.1.4.3 Pol'!AF90</f>
        <v>0</v>
      </c>
      <c r="H46" s="150">
        <f>(F46*SazbaDPH1/100)+(G46*SazbaDPH2/100)</f>
        <v>0</v>
      </c>
      <c r="I46" s="150">
        <f>F46+G46+H46</f>
        <v>0</v>
      </c>
      <c r="J46" s="151" t="str">
        <f>IF(_xlfn.SINGLE(CenaCelkemVypocet)=0,"",I46/_xlfn.SINGLE(CenaCelkemVypocet)*100)</f>
        <v/>
      </c>
    </row>
    <row r="47" spans="1:10" ht="25.5" customHeight="1" x14ac:dyDescent="0.2">
      <c r="A47" s="136">
        <v>3</v>
      </c>
      <c r="B47" s="157" t="s">
        <v>63</v>
      </c>
      <c r="C47" s="147" t="s">
        <v>64</v>
      </c>
      <c r="D47" s="147"/>
      <c r="E47" s="147"/>
      <c r="F47" s="158">
        <f>'SO 01 D.1.4.4 Pol'!AE162</f>
        <v>0</v>
      </c>
      <c r="G47" s="150">
        <f>'SO 01 D.1.4.4 Pol'!AF162</f>
        <v>0</v>
      </c>
      <c r="H47" s="150">
        <f>(F47*SazbaDPH1/100)+(G47*SazbaDPH2/100)</f>
        <v>0</v>
      </c>
      <c r="I47" s="150">
        <f>F47+G47+H47</f>
        <v>0</v>
      </c>
      <c r="J47" s="151" t="str">
        <f>IF(_xlfn.SINGLE(CenaCelkemVypocet)=0,"",I47/_xlfn.SINGLE(CenaCelkemVypocet)*100)</f>
        <v/>
      </c>
    </row>
    <row r="48" spans="1:10" ht="25.5" customHeight="1" x14ac:dyDescent="0.2">
      <c r="A48" s="136">
        <v>3</v>
      </c>
      <c r="B48" s="157" t="s">
        <v>65</v>
      </c>
      <c r="C48" s="147" t="s">
        <v>66</v>
      </c>
      <c r="D48" s="147"/>
      <c r="E48" s="147"/>
      <c r="F48" s="158">
        <f>'SO 01 D.1.4.5 Pol'!AE103</f>
        <v>0</v>
      </c>
      <c r="G48" s="150">
        <f>'SO 01 D.1.4.5 Pol'!AF103</f>
        <v>0</v>
      </c>
      <c r="H48" s="150">
        <f>(F48*SazbaDPH1/100)+(G48*SazbaDPH2/100)</f>
        <v>0</v>
      </c>
      <c r="I48" s="150">
        <f>F48+G48+H48</f>
        <v>0</v>
      </c>
      <c r="J48" s="151" t="str">
        <f>IF(_xlfn.SINGLE(CenaCelkemVypocet)=0,"",I48/_xlfn.SINGLE(CenaCelkemVypocet)*100)</f>
        <v/>
      </c>
    </row>
    <row r="49" spans="1:10" ht="25.5" customHeight="1" x14ac:dyDescent="0.2">
      <c r="A49" s="136">
        <v>2</v>
      </c>
      <c r="B49" s="152" t="s">
        <v>67</v>
      </c>
      <c r="C49" s="153" t="s">
        <v>68</v>
      </c>
      <c r="D49" s="153"/>
      <c r="E49" s="153"/>
      <c r="F49" s="154">
        <f>'SO 02 D.1.1 Pol'!AE189</f>
        <v>0</v>
      </c>
      <c r="G49" s="155">
        <f>'SO 02 D.1.1 Pol'!AF189</f>
        <v>0</v>
      </c>
      <c r="H49" s="155">
        <f>(F49*SazbaDPH1/100)+(G49*SazbaDPH2/100)</f>
        <v>0</v>
      </c>
      <c r="I49" s="155">
        <f>F49+G49+H49</f>
        <v>0</v>
      </c>
      <c r="J49" s="156" t="str">
        <f>IF(_xlfn.SINGLE(CenaCelkemVypocet)=0,"",I49/_xlfn.SINGLE(CenaCelkemVypocet)*100)</f>
        <v/>
      </c>
    </row>
    <row r="50" spans="1:10" ht="25.5" customHeight="1" x14ac:dyDescent="0.2">
      <c r="A50" s="136">
        <v>3</v>
      </c>
      <c r="B50" s="157" t="s">
        <v>57</v>
      </c>
      <c r="C50" s="147" t="s">
        <v>69</v>
      </c>
      <c r="D50" s="147"/>
      <c r="E50" s="147"/>
      <c r="F50" s="158">
        <f>'SO 02 D.1.1 Pol'!AE189</f>
        <v>0</v>
      </c>
      <c r="G50" s="150">
        <f>'SO 02 D.1.1 Pol'!AF189</f>
        <v>0</v>
      </c>
      <c r="H50" s="150">
        <f>(F50*SazbaDPH1/100)+(G50*SazbaDPH2/100)</f>
        <v>0</v>
      </c>
      <c r="I50" s="150">
        <f>F50+G50+H50</f>
        <v>0</v>
      </c>
      <c r="J50" s="151" t="str">
        <f>IF(_xlfn.SINGLE(CenaCelkemVypocet)=0,"",I50/_xlfn.SINGLE(CenaCelkemVypocet)*100)</f>
        <v/>
      </c>
    </row>
    <row r="51" spans="1:10" ht="25.5" customHeight="1" x14ac:dyDescent="0.2">
      <c r="A51" s="136"/>
      <c r="B51" s="159" t="s">
        <v>70</v>
      </c>
      <c r="C51" s="160"/>
      <c r="D51" s="160"/>
      <c r="E51" s="161"/>
      <c r="F51" s="162">
        <f>SUMIF(A39:A50,"=1",F39:F50)</f>
        <v>0</v>
      </c>
      <c r="G51" s="163">
        <f>SUMIF(A39:A50,"=1",G39:G50)</f>
        <v>0</v>
      </c>
      <c r="H51" s="163">
        <f>SUMIF(A39:A50,"=1",H39:H50)</f>
        <v>0</v>
      </c>
      <c r="I51" s="163">
        <f>SUMIF(A39:A50,"=1",I39:I50)</f>
        <v>0</v>
      </c>
      <c r="J51" s="164">
        <f>SUMIF(A39:A50,"=1",J39:J50)</f>
        <v>0</v>
      </c>
    </row>
    <row r="53" spans="1:10" x14ac:dyDescent="0.2">
      <c r="A53" t="s">
        <v>72</v>
      </c>
      <c r="B53" t="s">
        <v>73</v>
      </c>
    </row>
    <row r="54" spans="1:10" x14ac:dyDescent="0.2">
      <c r="A54" t="s">
        <v>74</v>
      </c>
      <c r="B54" t="s">
        <v>75</v>
      </c>
    </row>
    <row r="55" spans="1:10" x14ac:dyDescent="0.2">
      <c r="A55" t="s">
        <v>76</v>
      </c>
      <c r="B55" t="s">
        <v>77</v>
      </c>
    </row>
    <row r="56" spans="1:10" x14ac:dyDescent="0.2">
      <c r="A56" t="s">
        <v>74</v>
      </c>
      <c r="B56" t="s">
        <v>78</v>
      </c>
    </row>
    <row r="57" spans="1:10" x14ac:dyDescent="0.2">
      <c r="A57" t="s">
        <v>76</v>
      </c>
      <c r="B57" t="s">
        <v>79</v>
      </c>
    </row>
    <row r="58" spans="1:10" x14ac:dyDescent="0.2">
      <c r="A58" t="s">
        <v>76</v>
      </c>
      <c r="B58" t="s">
        <v>80</v>
      </c>
    </row>
    <row r="59" spans="1:10" x14ac:dyDescent="0.2">
      <c r="A59" t="s">
        <v>76</v>
      </c>
      <c r="B59" t="s">
        <v>81</v>
      </c>
    </row>
    <row r="60" spans="1:10" x14ac:dyDescent="0.2">
      <c r="A60" t="s">
        <v>76</v>
      </c>
      <c r="B60" t="s">
        <v>82</v>
      </c>
    </row>
    <row r="61" spans="1:10" x14ac:dyDescent="0.2">
      <c r="A61" t="s">
        <v>76</v>
      </c>
      <c r="B61" t="s">
        <v>83</v>
      </c>
    </row>
    <row r="62" spans="1:10" x14ac:dyDescent="0.2">
      <c r="A62" t="s">
        <v>74</v>
      </c>
      <c r="B62" t="s">
        <v>84</v>
      </c>
    </row>
    <row r="63" spans="1:10" x14ac:dyDescent="0.2">
      <c r="A63" t="s">
        <v>76</v>
      </c>
      <c r="B63" t="s">
        <v>85</v>
      </c>
    </row>
    <row r="66" spans="1:10" ht="15.75" x14ac:dyDescent="0.25">
      <c r="B66" s="175" t="s">
        <v>86</v>
      </c>
    </row>
    <row r="68" spans="1:10" ht="25.5" customHeight="1" x14ac:dyDescent="0.2">
      <c r="A68" s="177"/>
      <c r="B68" s="180" t="s">
        <v>17</v>
      </c>
      <c r="C68" s="180" t="s">
        <v>5</v>
      </c>
      <c r="D68" s="181"/>
      <c r="E68" s="181"/>
      <c r="F68" s="182" t="s">
        <v>87</v>
      </c>
      <c r="G68" s="182"/>
      <c r="H68" s="182"/>
      <c r="I68" s="182" t="s">
        <v>29</v>
      </c>
      <c r="J68" s="182" t="s">
        <v>0</v>
      </c>
    </row>
    <row r="69" spans="1:10" ht="36.75" customHeight="1" x14ac:dyDescent="0.2">
      <c r="A69" s="178"/>
      <c r="B69" s="183" t="s">
        <v>88</v>
      </c>
      <c r="C69" s="184" t="s">
        <v>89</v>
      </c>
      <c r="D69" s="185"/>
      <c r="E69" s="185"/>
      <c r="F69" s="192" t="s">
        <v>24</v>
      </c>
      <c r="G69" s="193"/>
      <c r="H69" s="193"/>
      <c r="I69" s="193">
        <f>'SO 01 D.1.1 Pol'!G8+'SO 02 D.1.1 Pol'!G8</f>
        <v>0</v>
      </c>
      <c r="J69" s="189" t="str">
        <f>IF(I148=0,"",I69/I148*100)</f>
        <v/>
      </c>
    </row>
    <row r="70" spans="1:10" ht="36.75" customHeight="1" x14ac:dyDescent="0.2">
      <c r="A70" s="178"/>
      <c r="B70" s="183" t="s">
        <v>90</v>
      </c>
      <c r="C70" s="184" t="s">
        <v>91</v>
      </c>
      <c r="D70" s="185"/>
      <c r="E70" s="185"/>
      <c r="F70" s="192" t="s">
        <v>24</v>
      </c>
      <c r="G70" s="193"/>
      <c r="H70" s="193"/>
      <c r="I70" s="193">
        <f>'SO 02 D.1.1 Pol'!G44</f>
        <v>0</v>
      </c>
      <c r="J70" s="189" t="str">
        <f>IF(I148=0,"",I70/I148*100)</f>
        <v/>
      </c>
    </row>
    <row r="71" spans="1:10" ht="36.75" customHeight="1" x14ac:dyDescent="0.2">
      <c r="A71" s="178"/>
      <c r="B71" s="183" t="s">
        <v>92</v>
      </c>
      <c r="C71" s="184" t="s">
        <v>93</v>
      </c>
      <c r="D71" s="185"/>
      <c r="E71" s="185"/>
      <c r="F71" s="192" t="s">
        <v>24</v>
      </c>
      <c r="G71" s="193"/>
      <c r="H71" s="193"/>
      <c r="I71" s="193">
        <f>'SO 02 D.1.1 Pol'!G55</f>
        <v>0</v>
      </c>
      <c r="J71" s="189" t="str">
        <f>IF(I148=0,"",I71/I148*100)</f>
        <v/>
      </c>
    </row>
    <row r="72" spans="1:10" ht="36.75" customHeight="1" x14ac:dyDescent="0.2">
      <c r="A72" s="178"/>
      <c r="B72" s="183" t="s">
        <v>94</v>
      </c>
      <c r="C72" s="184" t="s">
        <v>95</v>
      </c>
      <c r="D72" s="185"/>
      <c r="E72" s="185"/>
      <c r="F72" s="192" t="s">
        <v>24</v>
      </c>
      <c r="G72" s="193"/>
      <c r="H72" s="193"/>
      <c r="I72" s="193">
        <f>'SO 01 D.1.1 Pol'!G24+'SO 02 D.1.1 Pol'!G72</f>
        <v>0</v>
      </c>
      <c r="J72" s="189" t="str">
        <f>IF(I148=0,"",I72/I148*100)</f>
        <v/>
      </c>
    </row>
    <row r="73" spans="1:10" ht="36.75" customHeight="1" x14ac:dyDescent="0.2">
      <c r="A73" s="178"/>
      <c r="B73" s="183" t="s">
        <v>96</v>
      </c>
      <c r="C73" s="184" t="s">
        <v>97</v>
      </c>
      <c r="D73" s="185"/>
      <c r="E73" s="185"/>
      <c r="F73" s="192" t="s">
        <v>24</v>
      </c>
      <c r="G73" s="193"/>
      <c r="H73" s="193"/>
      <c r="I73" s="193">
        <f>'SO 01 D.1.1 Pol'!G46</f>
        <v>0</v>
      </c>
      <c r="J73" s="189" t="str">
        <f>IF(I148=0,"",I73/I148*100)</f>
        <v/>
      </c>
    </row>
    <row r="74" spans="1:10" ht="36.75" customHeight="1" x14ac:dyDescent="0.2">
      <c r="A74" s="178"/>
      <c r="B74" s="183" t="s">
        <v>98</v>
      </c>
      <c r="C74" s="184" t="s">
        <v>99</v>
      </c>
      <c r="D74" s="185"/>
      <c r="E74" s="185"/>
      <c r="F74" s="192" t="s">
        <v>24</v>
      </c>
      <c r="G74" s="193"/>
      <c r="H74" s="193"/>
      <c r="I74" s="193">
        <f>'SO 01 D.1.1 Pol'!G178</f>
        <v>0</v>
      </c>
      <c r="J74" s="189" t="str">
        <f>IF(I148=0,"",I74/I148*100)</f>
        <v/>
      </c>
    </row>
    <row r="75" spans="1:10" ht="36.75" customHeight="1" x14ac:dyDescent="0.2">
      <c r="A75" s="178"/>
      <c r="B75" s="183" t="s">
        <v>100</v>
      </c>
      <c r="C75" s="184" t="s">
        <v>101</v>
      </c>
      <c r="D75" s="185"/>
      <c r="E75" s="185"/>
      <c r="F75" s="192" t="s">
        <v>24</v>
      </c>
      <c r="G75" s="193"/>
      <c r="H75" s="193"/>
      <c r="I75" s="193">
        <f>'SO 02 D.1.1 Pol'!G75</f>
        <v>0</v>
      </c>
      <c r="J75" s="189" t="str">
        <f>IF(I148=0,"",I75/I148*100)</f>
        <v/>
      </c>
    </row>
    <row r="76" spans="1:10" ht="36.75" customHeight="1" x14ac:dyDescent="0.2">
      <c r="A76" s="178"/>
      <c r="B76" s="183" t="s">
        <v>102</v>
      </c>
      <c r="C76" s="184" t="s">
        <v>103</v>
      </c>
      <c r="D76" s="185"/>
      <c r="E76" s="185"/>
      <c r="F76" s="192" t="s">
        <v>24</v>
      </c>
      <c r="G76" s="193"/>
      <c r="H76" s="193"/>
      <c r="I76" s="193">
        <f>'SO 01 D.1.1 Pol'!G229</f>
        <v>0</v>
      </c>
      <c r="J76" s="189" t="str">
        <f>IF(I148=0,"",I76/I148*100)</f>
        <v/>
      </c>
    </row>
    <row r="77" spans="1:10" ht="36.75" customHeight="1" x14ac:dyDescent="0.2">
      <c r="A77" s="178"/>
      <c r="B77" s="183" t="s">
        <v>104</v>
      </c>
      <c r="C77" s="184" t="s">
        <v>105</v>
      </c>
      <c r="D77" s="185"/>
      <c r="E77" s="185"/>
      <c r="F77" s="192" t="s">
        <v>24</v>
      </c>
      <c r="G77" s="193"/>
      <c r="H77" s="193"/>
      <c r="I77" s="193">
        <f>'SO 01 D.1.1 Pol'!G233</f>
        <v>0</v>
      </c>
      <c r="J77" s="189" t="str">
        <f>IF(I148=0,"",I77/I148*100)</f>
        <v/>
      </c>
    </row>
    <row r="78" spans="1:10" ht="36.75" customHeight="1" x14ac:dyDescent="0.2">
      <c r="A78" s="178"/>
      <c r="B78" s="183" t="s">
        <v>106</v>
      </c>
      <c r="C78" s="184" t="s">
        <v>107</v>
      </c>
      <c r="D78" s="185"/>
      <c r="E78" s="185"/>
      <c r="F78" s="192" t="s">
        <v>24</v>
      </c>
      <c r="G78" s="193"/>
      <c r="H78" s="193"/>
      <c r="I78" s="193">
        <f>'SO 01 D.1.1 Pol'!G359</f>
        <v>0</v>
      </c>
      <c r="J78" s="189" t="str">
        <f>IF(I148=0,"",I78/I148*100)</f>
        <v/>
      </c>
    </row>
    <row r="79" spans="1:10" ht="36.75" customHeight="1" x14ac:dyDescent="0.2">
      <c r="A79" s="178"/>
      <c r="B79" s="183" t="s">
        <v>108</v>
      </c>
      <c r="C79" s="184" t="s">
        <v>109</v>
      </c>
      <c r="D79" s="185"/>
      <c r="E79" s="185"/>
      <c r="F79" s="192" t="s">
        <v>24</v>
      </c>
      <c r="G79" s="193"/>
      <c r="H79" s="193"/>
      <c r="I79" s="193">
        <f>'SO 01 D.1.1 Pol'!G395</f>
        <v>0</v>
      </c>
      <c r="J79" s="189" t="str">
        <f>IF(I148=0,"",I79/I148*100)</f>
        <v/>
      </c>
    </row>
    <row r="80" spans="1:10" ht="36.75" customHeight="1" x14ac:dyDescent="0.2">
      <c r="A80" s="178"/>
      <c r="B80" s="183" t="s">
        <v>110</v>
      </c>
      <c r="C80" s="184" t="s">
        <v>111</v>
      </c>
      <c r="D80" s="185"/>
      <c r="E80" s="185"/>
      <c r="F80" s="192" t="s">
        <v>24</v>
      </c>
      <c r="G80" s="193"/>
      <c r="H80" s="193"/>
      <c r="I80" s="193">
        <f>'SO 01 D.1.1 Pol'!G464</f>
        <v>0</v>
      </c>
      <c r="J80" s="189" t="str">
        <f>IF(I148=0,"",I80/I148*100)</f>
        <v/>
      </c>
    </row>
    <row r="81" spans="1:10" ht="36.75" customHeight="1" x14ac:dyDescent="0.2">
      <c r="A81" s="178"/>
      <c r="B81" s="183" t="s">
        <v>112</v>
      </c>
      <c r="C81" s="184" t="s">
        <v>113</v>
      </c>
      <c r="D81" s="185"/>
      <c r="E81" s="185"/>
      <c r="F81" s="192" t="s">
        <v>24</v>
      </c>
      <c r="G81" s="193"/>
      <c r="H81" s="193"/>
      <c r="I81" s="193">
        <f>'SO 02 D.1.1 Pol'!G92</f>
        <v>0</v>
      </c>
      <c r="J81" s="189" t="str">
        <f>IF(I148=0,"",I81/I148*100)</f>
        <v/>
      </c>
    </row>
    <row r="82" spans="1:10" ht="36.75" customHeight="1" x14ac:dyDescent="0.2">
      <c r="A82" s="178"/>
      <c r="B82" s="183" t="s">
        <v>114</v>
      </c>
      <c r="C82" s="184" t="s">
        <v>115</v>
      </c>
      <c r="D82" s="185"/>
      <c r="E82" s="185"/>
      <c r="F82" s="192" t="s">
        <v>24</v>
      </c>
      <c r="G82" s="193"/>
      <c r="H82" s="193"/>
      <c r="I82" s="193">
        <f>'SO 02 D.1.1 Pol'!G102</f>
        <v>0</v>
      </c>
      <c r="J82" s="189" t="str">
        <f>IF(I148=0,"",I82/I148*100)</f>
        <v/>
      </c>
    </row>
    <row r="83" spans="1:10" ht="36.75" customHeight="1" x14ac:dyDescent="0.2">
      <c r="A83" s="178"/>
      <c r="B83" s="183" t="s">
        <v>116</v>
      </c>
      <c r="C83" s="184" t="s">
        <v>117</v>
      </c>
      <c r="D83" s="185"/>
      <c r="E83" s="185"/>
      <c r="F83" s="192" t="s">
        <v>24</v>
      </c>
      <c r="G83" s="193"/>
      <c r="H83" s="193"/>
      <c r="I83" s="193">
        <f>'SO 01 D.1.1 Pol'!G493</f>
        <v>0</v>
      </c>
      <c r="J83" s="189" t="str">
        <f>IF(I148=0,"",I83/I148*100)</f>
        <v/>
      </c>
    </row>
    <row r="84" spans="1:10" ht="36.75" customHeight="1" x14ac:dyDescent="0.2">
      <c r="A84" s="178"/>
      <c r="B84" s="183" t="s">
        <v>118</v>
      </c>
      <c r="C84" s="184" t="s">
        <v>119</v>
      </c>
      <c r="D84" s="185"/>
      <c r="E84" s="185"/>
      <c r="F84" s="192" t="s">
        <v>24</v>
      </c>
      <c r="G84" s="193"/>
      <c r="H84" s="193"/>
      <c r="I84" s="193">
        <f>'SO 01 D.1.1 Pol'!G579</f>
        <v>0</v>
      </c>
      <c r="J84" s="189" t="str">
        <f>IF(I148=0,"",I84/I148*100)</f>
        <v/>
      </c>
    </row>
    <row r="85" spans="1:10" ht="36.75" customHeight="1" x14ac:dyDescent="0.2">
      <c r="A85" s="178"/>
      <c r="B85" s="183" t="s">
        <v>120</v>
      </c>
      <c r="C85" s="184" t="s">
        <v>121</v>
      </c>
      <c r="D85" s="185"/>
      <c r="E85" s="185"/>
      <c r="F85" s="192" t="s">
        <v>24</v>
      </c>
      <c r="G85" s="193"/>
      <c r="H85" s="193"/>
      <c r="I85" s="193">
        <f>'SO 01 D.1.1 Pol'!G619</f>
        <v>0</v>
      </c>
      <c r="J85" s="189" t="str">
        <f>IF(I148=0,"",I85/I148*100)</f>
        <v/>
      </c>
    </row>
    <row r="86" spans="1:10" ht="36.75" customHeight="1" x14ac:dyDescent="0.2">
      <c r="A86" s="178"/>
      <c r="B86" s="183" t="s">
        <v>122</v>
      </c>
      <c r="C86" s="184" t="s">
        <v>123</v>
      </c>
      <c r="D86" s="185"/>
      <c r="E86" s="185"/>
      <c r="F86" s="192" t="s">
        <v>24</v>
      </c>
      <c r="G86" s="193"/>
      <c r="H86" s="193"/>
      <c r="I86" s="193">
        <f>'SO 01 D.1.1 Pol'!G713</f>
        <v>0</v>
      </c>
      <c r="J86" s="189" t="str">
        <f>IF(I148=0,"",I86/I148*100)</f>
        <v/>
      </c>
    </row>
    <row r="87" spans="1:10" ht="36.75" customHeight="1" x14ac:dyDescent="0.2">
      <c r="A87" s="178"/>
      <c r="B87" s="183" t="s">
        <v>124</v>
      </c>
      <c r="C87" s="184" t="s">
        <v>125</v>
      </c>
      <c r="D87" s="185"/>
      <c r="E87" s="185"/>
      <c r="F87" s="192" t="s">
        <v>24</v>
      </c>
      <c r="G87" s="193"/>
      <c r="H87" s="193"/>
      <c r="I87" s="193">
        <f>'SO 01 D.1.1 Pol'!G792+'SO 01 D.1.4.1 Pol'!G8+'SO 02 D.1.1 Pol'!G107</f>
        <v>0</v>
      </c>
      <c r="J87" s="189" t="str">
        <f>IF(I148=0,"",I87/I148*100)</f>
        <v/>
      </c>
    </row>
    <row r="88" spans="1:10" ht="36.75" customHeight="1" x14ac:dyDescent="0.2">
      <c r="A88" s="178"/>
      <c r="B88" s="183" t="s">
        <v>126</v>
      </c>
      <c r="C88" s="184" t="s">
        <v>127</v>
      </c>
      <c r="D88" s="185"/>
      <c r="E88" s="185"/>
      <c r="F88" s="192" t="s">
        <v>24</v>
      </c>
      <c r="G88" s="193"/>
      <c r="H88" s="193"/>
      <c r="I88" s="193">
        <f>'SO 02 D.1.1 Pol'!G127</f>
        <v>0</v>
      </c>
      <c r="J88" s="189" t="str">
        <f>IF(I148=0,"",I88/I148*100)</f>
        <v/>
      </c>
    </row>
    <row r="89" spans="1:10" ht="36.75" customHeight="1" x14ac:dyDescent="0.2">
      <c r="A89" s="178"/>
      <c r="B89" s="183" t="s">
        <v>128</v>
      </c>
      <c r="C89" s="184" t="s">
        <v>129</v>
      </c>
      <c r="D89" s="185"/>
      <c r="E89" s="185"/>
      <c r="F89" s="192" t="s">
        <v>24</v>
      </c>
      <c r="G89" s="193"/>
      <c r="H89" s="193"/>
      <c r="I89" s="193">
        <f>'SO 01 D.1.1 Pol'!G873</f>
        <v>0</v>
      </c>
      <c r="J89" s="189" t="str">
        <f>IF(I148=0,"",I89/I148*100)</f>
        <v/>
      </c>
    </row>
    <row r="90" spans="1:10" ht="36.75" customHeight="1" x14ac:dyDescent="0.2">
      <c r="A90" s="178"/>
      <c r="B90" s="183" t="s">
        <v>130</v>
      </c>
      <c r="C90" s="184" t="s">
        <v>131</v>
      </c>
      <c r="D90" s="185"/>
      <c r="E90" s="185"/>
      <c r="F90" s="192" t="s">
        <v>24</v>
      </c>
      <c r="G90" s="193"/>
      <c r="H90" s="193"/>
      <c r="I90" s="193">
        <f>'SO 01 D.1.1 Pol'!G890</f>
        <v>0</v>
      </c>
      <c r="J90" s="189" t="str">
        <f>IF(I148=0,"",I90/I148*100)</f>
        <v/>
      </c>
    </row>
    <row r="91" spans="1:10" ht="36.75" customHeight="1" x14ac:dyDescent="0.2">
      <c r="A91" s="178"/>
      <c r="B91" s="183" t="s">
        <v>132</v>
      </c>
      <c r="C91" s="184" t="s">
        <v>133</v>
      </c>
      <c r="D91" s="185"/>
      <c r="E91" s="185"/>
      <c r="F91" s="192" t="s">
        <v>24</v>
      </c>
      <c r="G91" s="193"/>
      <c r="H91" s="193"/>
      <c r="I91" s="193">
        <f>'SO 01 D.1.1 Pol'!G901+'SO 02 D.1.1 Pol'!G137</f>
        <v>0</v>
      </c>
      <c r="J91" s="189" t="str">
        <f>IF(I148=0,"",I91/I148*100)</f>
        <v/>
      </c>
    </row>
    <row r="92" spans="1:10" ht="36.75" customHeight="1" x14ac:dyDescent="0.2">
      <c r="A92" s="178"/>
      <c r="B92" s="183" t="s">
        <v>134</v>
      </c>
      <c r="C92" s="184" t="s">
        <v>135</v>
      </c>
      <c r="D92" s="185"/>
      <c r="E92" s="185"/>
      <c r="F92" s="192" t="s">
        <v>24</v>
      </c>
      <c r="G92" s="193"/>
      <c r="H92" s="193"/>
      <c r="I92" s="193">
        <f>'SO 02 D.1.1 Pol'!G148</f>
        <v>0</v>
      </c>
      <c r="J92" s="189" t="str">
        <f>IF(I148=0,"",I92/I148*100)</f>
        <v/>
      </c>
    </row>
    <row r="93" spans="1:10" ht="36.75" customHeight="1" x14ac:dyDescent="0.2">
      <c r="A93" s="178"/>
      <c r="B93" s="183" t="s">
        <v>136</v>
      </c>
      <c r="C93" s="184" t="s">
        <v>137</v>
      </c>
      <c r="D93" s="185"/>
      <c r="E93" s="185"/>
      <c r="F93" s="192" t="s">
        <v>24</v>
      </c>
      <c r="G93" s="193"/>
      <c r="H93" s="193"/>
      <c r="I93" s="193">
        <f>'SO 01 D.1.1 Pol'!G1208+'SO 02 D.1.1 Pol'!G153</f>
        <v>0</v>
      </c>
      <c r="J93" s="189" t="str">
        <f>IF(I148=0,"",I93/I148*100)</f>
        <v/>
      </c>
    </row>
    <row r="94" spans="1:10" ht="36.75" customHeight="1" x14ac:dyDescent="0.2">
      <c r="A94" s="178"/>
      <c r="B94" s="183" t="s">
        <v>138</v>
      </c>
      <c r="C94" s="184" t="s">
        <v>139</v>
      </c>
      <c r="D94" s="185"/>
      <c r="E94" s="185"/>
      <c r="F94" s="192" t="s">
        <v>24</v>
      </c>
      <c r="G94" s="193"/>
      <c r="H94" s="193"/>
      <c r="I94" s="193">
        <f>'SO 01 D.1.1 Pol'!G1211</f>
        <v>0</v>
      </c>
      <c r="J94" s="189" t="str">
        <f>IF(I148=0,"",I94/I148*100)</f>
        <v/>
      </c>
    </row>
    <row r="95" spans="1:10" ht="36.75" customHeight="1" x14ac:dyDescent="0.2">
      <c r="A95" s="178"/>
      <c r="B95" s="183" t="s">
        <v>140</v>
      </c>
      <c r="C95" s="184" t="s">
        <v>141</v>
      </c>
      <c r="D95" s="185"/>
      <c r="E95" s="185"/>
      <c r="F95" s="192" t="s">
        <v>25</v>
      </c>
      <c r="G95" s="193"/>
      <c r="H95" s="193"/>
      <c r="I95" s="193">
        <f>'SO 01 D.1.4.4 Pol'!G8</f>
        <v>0</v>
      </c>
      <c r="J95" s="189" t="str">
        <f>IF(I148=0,"",I95/I148*100)</f>
        <v/>
      </c>
    </row>
    <row r="96" spans="1:10" ht="36.75" customHeight="1" x14ac:dyDescent="0.2">
      <c r="A96" s="178"/>
      <c r="B96" s="183" t="s">
        <v>142</v>
      </c>
      <c r="C96" s="184" t="s">
        <v>143</v>
      </c>
      <c r="D96" s="185"/>
      <c r="E96" s="185"/>
      <c r="F96" s="192" t="s">
        <v>25</v>
      </c>
      <c r="G96" s="193"/>
      <c r="H96" s="193"/>
      <c r="I96" s="193">
        <f>'SO 01 D.1.4.1 Pol'!G11</f>
        <v>0</v>
      </c>
      <c r="J96" s="189" t="str">
        <f>IF(I148=0,"",I96/I148*100)</f>
        <v/>
      </c>
    </row>
    <row r="97" spans="1:10" ht="36.75" customHeight="1" x14ac:dyDescent="0.2">
      <c r="A97" s="178"/>
      <c r="B97" s="183" t="s">
        <v>144</v>
      </c>
      <c r="C97" s="184" t="s">
        <v>145</v>
      </c>
      <c r="D97" s="185"/>
      <c r="E97" s="185"/>
      <c r="F97" s="192" t="s">
        <v>25</v>
      </c>
      <c r="G97" s="193"/>
      <c r="H97" s="193"/>
      <c r="I97" s="193">
        <f>'SO 01 D.1.1 Pol'!G1247</f>
        <v>0</v>
      </c>
      <c r="J97" s="189" t="str">
        <f>IF(I148=0,"",I97/I148*100)</f>
        <v/>
      </c>
    </row>
    <row r="98" spans="1:10" ht="36.75" customHeight="1" x14ac:dyDescent="0.2">
      <c r="A98" s="178"/>
      <c r="B98" s="183" t="s">
        <v>146</v>
      </c>
      <c r="C98" s="184" t="s">
        <v>147</v>
      </c>
      <c r="D98" s="185"/>
      <c r="E98" s="185"/>
      <c r="F98" s="192" t="s">
        <v>25</v>
      </c>
      <c r="G98" s="193"/>
      <c r="H98" s="193"/>
      <c r="I98" s="193">
        <f>'SO 01 D.1.1 Pol'!G1320</f>
        <v>0</v>
      </c>
      <c r="J98" s="189" t="str">
        <f>IF(I148=0,"",I98/I148*100)</f>
        <v/>
      </c>
    </row>
    <row r="99" spans="1:10" ht="36.75" customHeight="1" x14ac:dyDescent="0.2">
      <c r="A99" s="178"/>
      <c r="B99" s="183" t="s">
        <v>148</v>
      </c>
      <c r="C99" s="184" t="s">
        <v>149</v>
      </c>
      <c r="D99" s="185"/>
      <c r="E99" s="185"/>
      <c r="F99" s="192" t="s">
        <v>25</v>
      </c>
      <c r="G99" s="193"/>
      <c r="H99" s="193"/>
      <c r="I99" s="193">
        <f>'SO 01 D.1.1 Pol'!G1325+'SO 01 D.1.4.4 Pol'!G18</f>
        <v>0</v>
      </c>
      <c r="J99" s="189" t="str">
        <f>IF(I148=0,"",I99/I148*100)</f>
        <v/>
      </c>
    </row>
    <row r="100" spans="1:10" ht="36.75" customHeight="1" x14ac:dyDescent="0.2">
      <c r="A100" s="178"/>
      <c r="B100" s="183" t="s">
        <v>150</v>
      </c>
      <c r="C100" s="184" t="s">
        <v>151</v>
      </c>
      <c r="D100" s="185"/>
      <c r="E100" s="185"/>
      <c r="F100" s="192" t="s">
        <v>25</v>
      </c>
      <c r="G100" s="193"/>
      <c r="H100" s="193"/>
      <c r="I100" s="193">
        <f>'SO 01 D.1.1 Pol'!G1383</f>
        <v>0</v>
      </c>
      <c r="J100" s="189" t="str">
        <f>IF(I148=0,"",I100/I148*100)</f>
        <v/>
      </c>
    </row>
    <row r="101" spans="1:10" ht="36.75" customHeight="1" x14ac:dyDescent="0.2">
      <c r="A101" s="178"/>
      <c r="B101" s="183" t="s">
        <v>152</v>
      </c>
      <c r="C101" s="184" t="s">
        <v>153</v>
      </c>
      <c r="D101" s="185"/>
      <c r="E101" s="185"/>
      <c r="F101" s="192" t="s">
        <v>25</v>
      </c>
      <c r="G101" s="193"/>
      <c r="H101" s="193"/>
      <c r="I101" s="193">
        <f>'SO 01 D.1.4.1 Pol'!G43</f>
        <v>0</v>
      </c>
      <c r="J101" s="189" t="str">
        <f>IF(I148=0,"",I101/I148*100)</f>
        <v/>
      </c>
    </row>
    <row r="102" spans="1:10" ht="36.75" customHeight="1" x14ac:dyDescent="0.2">
      <c r="A102" s="178"/>
      <c r="B102" s="183" t="s">
        <v>154</v>
      </c>
      <c r="C102" s="184" t="s">
        <v>155</v>
      </c>
      <c r="D102" s="185"/>
      <c r="E102" s="185"/>
      <c r="F102" s="192" t="s">
        <v>25</v>
      </c>
      <c r="G102" s="193"/>
      <c r="H102" s="193"/>
      <c r="I102" s="193">
        <f>'SO 01 D.1.4.1 Pol'!G92</f>
        <v>0</v>
      </c>
      <c r="J102" s="189" t="str">
        <f>IF(I148=0,"",I102/I148*100)</f>
        <v/>
      </c>
    </row>
    <row r="103" spans="1:10" ht="36.75" customHeight="1" x14ac:dyDescent="0.2">
      <c r="A103" s="178"/>
      <c r="B103" s="183" t="s">
        <v>156</v>
      </c>
      <c r="C103" s="184" t="s">
        <v>157</v>
      </c>
      <c r="D103" s="185"/>
      <c r="E103" s="185"/>
      <c r="F103" s="192" t="s">
        <v>25</v>
      </c>
      <c r="G103" s="193"/>
      <c r="H103" s="193"/>
      <c r="I103" s="193">
        <f>'SO 01 D.1.4.1 Pol'!G178</f>
        <v>0</v>
      </c>
      <c r="J103" s="189" t="str">
        <f>IF(I148=0,"",I103/I148*100)</f>
        <v/>
      </c>
    </row>
    <row r="104" spans="1:10" ht="36.75" customHeight="1" x14ac:dyDescent="0.2">
      <c r="A104" s="178"/>
      <c r="B104" s="183" t="s">
        <v>158</v>
      </c>
      <c r="C104" s="184" t="s">
        <v>159</v>
      </c>
      <c r="D104" s="185"/>
      <c r="E104" s="185"/>
      <c r="F104" s="192" t="s">
        <v>25</v>
      </c>
      <c r="G104" s="193"/>
      <c r="H104" s="193"/>
      <c r="I104" s="193">
        <f>'SO 01 D.1.4.1 Pol'!G200</f>
        <v>0</v>
      </c>
      <c r="J104" s="189" t="str">
        <f>IF(I148=0,"",I104/I148*100)</f>
        <v/>
      </c>
    </row>
    <row r="105" spans="1:10" ht="36.75" customHeight="1" x14ac:dyDescent="0.2">
      <c r="A105" s="178"/>
      <c r="B105" s="183" t="s">
        <v>160</v>
      </c>
      <c r="C105" s="184" t="s">
        <v>161</v>
      </c>
      <c r="D105" s="185"/>
      <c r="E105" s="185"/>
      <c r="F105" s="192" t="s">
        <v>25</v>
      </c>
      <c r="G105" s="193"/>
      <c r="H105" s="193"/>
      <c r="I105" s="193">
        <f>'SO 01 D.1.4.4 Pol'!G34</f>
        <v>0</v>
      </c>
      <c r="J105" s="189" t="str">
        <f>IF(I148=0,"",I105/I148*100)</f>
        <v/>
      </c>
    </row>
    <row r="106" spans="1:10" ht="36.75" customHeight="1" x14ac:dyDescent="0.2">
      <c r="A106" s="178"/>
      <c r="B106" s="183" t="s">
        <v>162</v>
      </c>
      <c r="C106" s="184" t="s">
        <v>163</v>
      </c>
      <c r="D106" s="185"/>
      <c r="E106" s="185"/>
      <c r="F106" s="192" t="s">
        <v>25</v>
      </c>
      <c r="G106" s="193"/>
      <c r="H106" s="193"/>
      <c r="I106" s="193">
        <f>'SO 01 D.1.4.1 Pol'!G214</f>
        <v>0</v>
      </c>
      <c r="J106" s="189" t="str">
        <f>IF(I148=0,"",I106/I148*100)</f>
        <v/>
      </c>
    </row>
    <row r="107" spans="1:10" ht="36.75" customHeight="1" x14ac:dyDescent="0.2">
      <c r="A107" s="178"/>
      <c r="B107" s="183" t="s">
        <v>164</v>
      </c>
      <c r="C107" s="184" t="s">
        <v>165</v>
      </c>
      <c r="D107" s="185"/>
      <c r="E107" s="185"/>
      <c r="F107" s="192" t="s">
        <v>25</v>
      </c>
      <c r="G107" s="193"/>
      <c r="H107" s="193"/>
      <c r="I107" s="193">
        <f>'SO 01 D.1.4.1 Pol'!G266</f>
        <v>0</v>
      </c>
      <c r="J107" s="189" t="str">
        <f>IF(I148=0,"",I107/I148*100)</f>
        <v/>
      </c>
    </row>
    <row r="108" spans="1:10" ht="36.75" customHeight="1" x14ac:dyDescent="0.2">
      <c r="A108" s="178"/>
      <c r="B108" s="183" t="s">
        <v>166</v>
      </c>
      <c r="C108" s="184" t="s">
        <v>167</v>
      </c>
      <c r="D108" s="185"/>
      <c r="E108" s="185"/>
      <c r="F108" s="192" t="s">
        <v>25</v>
      </c>
      <c r="G108" s="193"/>
      <c r="H108" s="193"/>
      <c r="I108" s="193">
        <f>'SO 01 D.1.4.3 Pol'!G8</f>
        <v>0</v>
      </c>
      <c r="J108" s="189" t="str">
        <f>IF(I148=0,"",I108/I148*100)</f>
        <v/>
      </c>
    </row>
    <row r="109" spans="1:10" ht="36.75" customHeight="1" x14ac:dyDescent="0.2">
      <c r="A109" s="178"/>
      <c r="B109" s="183" t="s">
        <v>168</v>
      </c>
      <c r="C109" s="184" t="s">
        <v>169</v>
      </c>
      <c r="D109" s="185"/>
      <c r="E109" s="185"/>
      <c r="F109" s="192" t="s">
        <v>25</v>
      </c>
      <c r="G109" s="193"/>
      <c r="H109" s="193"/>
      <c r="I109" s="193">
        <f>'SO 01 D.1.4.3 Pol'!G12</f>
        <v>0</v>
      </c>
      <c r="J109" s="189" t="str">
        <f>IF(I148=0,"",I109/I148*100)</f>
        <v/>
      </c>
    </row>
    <row r="110" spans="1:10" ht="36.75" customHeight="1" x14ac:dyDescent="0.2">
      <c r="A110" s="178"/>
      <c r="B110" s="183" t="s">
        <v>170</v>
      </c>
      <c r="C110" s="184" t="s">
        <v>171</v>
      </c>
      <c r="D110" s="185"/>
      <c r="E110" s="185"/>
      <c r="F110" s="192" t="s">
        <v>25</v>
      </c>
      <c r="G110" s="193"/>
      <c r="H110" s="193"/>
      <c r="I110" s="193">
        <f>'SO 01 D.1.4.3 Pol'!G16</f>
        <v>0</v>
      </c>
      <c r="J110" s="189" t="str">
        <f>IF(I148=0,"",I110/I148*100)</f>
        <v/>
      </c>
    </row>
    <row r="111" spans="1:10" ht="36.75" customHeight="1" x14ac:dyDescent="0.2">
      <c r="A111" s="178"/>
      <c r="B111" s="183" t="s">
        <v>172</v>
      </c>
      <c r="C111" s="184" t="s">
        <v>173</v>
      </c>
      <c r="D111" s="185"/>
      <c r="E111" s="185"/>
      <c r="F111" s="192" t="s">
        <v>25</v>
      </c>
      <c r="G111" s="193"/>
      <c r="H111" s="193"/>
      <c r="I111" s="193">
        <f>'SO 01 D.1.4.3 Pol'!G22</f>
        <v>0</v>
      </c>
      <c r="J111" s="189" t="str">
        <f>IF(I148=0,"",I111/I148*100)</f>
        <v/>
      </c>
    </row>
    <row r="112" spans="1:10" ht="36.75" customHeight="1" x14ac:dyDescent="0.2">
      <c r="A112" s="178"/>
      <c r="B112" s="183" t="s">
        <v>174</v>
      </c>
      <c r="C112" s="184" t="s">
        <v>175</v>
      </c>
      <c r="D112" s="185"/>
      <c r="E112" s="185"/>
      <c r="F112" s="192" t="s">
        <v>25</v>
      </c>
      <c r="G112" s="193"/>
      <c r="H112" s="193"/>
      <c r="I112" s="193">
        <f>'SO 01 D.1.4.3 Pol'!G26</f>
        <v>0</v>
      </c>
      <c r="J112" s="189" t="str">
        <f>IF(I148=0,"",I112/I148*100)</f>
        <v/>
      </c>
    </row>
    <row r="113" spans="1:10" ht="36.75" customHeight="1" x14ac:dyDescent="0.2">
      <c r="A113" s="178"/>
      <c r="B113" s="183" t="s">
        <v>176</v>
      </c>
      <c r="C113" s="184" t="s">
        <v>177</v>
      </c>
      <c r="D113" s="185"/>
      <c r="E113" s="185"/>
      <c r="F113" s="192" t="s">
        <v>25</v>
      </c>
      <c r="G113" s="193"/>
      <c r="H113" s="193"/>
      <c r="I113" s="193">
        <f>'SO 01 D.1.4.3 Pol'!G38</f>
        <v>0</v>
      </c>
      <c r="J113" s="189" t="str">
        <f>IF(I148=0,"",I113/I148*100)</f>
        <v/>
      </c>
    </row>
    <row r="114" spans="1:10" ht="36.75" customHeight="1" x14ac:dyDescent="0.2">
      <c r="A114" s="178"/>
      <c r="B114" s="183" t="s">
        <v>178</v>
      </c>
      <c r="C114" s="184" t="s">
        <v>179</v>
      </c>
      <c r="D114" s="185"/>
      <c r="E114" s="185"/>
      <c r="F114" s="192" t="s">
        <v>25</v>
      </c>
      <c r="G114" s="193"/>
      <c r="H114" s="193"/>
      <c r="I114" s="193">
        <f>'SO 01 D.1.4.3 Pol'!G47</f>
        <v>0</v>
      </c>
      <c r="J114" s="189" t="str">
        <f>IF(I148=0,"",I114/I148*100)</f>
        <v/>
      </c>
    </row>
    <row r="115" spans="1:10" ht="36.75" customHeight="1" x14ac:dyDescent="0.2">
      <c r="A115" s="178"/>
      <c r="B115" s="183" t="s">
        <v>180</v>
      </c>
      <c r="C115" s="184" t="s">
        <v>181</v>
      </c>
      <c r="D115" s="185"/>
      <c r="E115" s="185"/>
      <c r="F115" s="192" t="s">
        <v>25</v>
      </c>
      <c r="G115" s="193"/>
      <c r="H115" s="193"/>
      <c r="I115" s="193">
        <f>'SO 01 D.1.4.3 Pol'!G53</f>
        <v>0</v>
      </c>
      <c r="J115" s="189" t="str">
        <f>IF(I148=0,"",I115/I148*100)</f>
        <v/>
      </c>
    </row>
    <row r="116" spans="1:10" ht="36.75" customHeight="1" x14ac:dyDescent="0.2">
      <c r="A116" s="178"/>
      <c r="B116" s="183" t="s">
        <v>182</v>
      </c>
      <c r="C116" s="184" t="s">
        <v>183</v>
      </c>
      <c r="D116" s="185"/>
      <c r="E116" s="185"/>
      <c r="F116" s="192" t="s">
        <v>25</v>
      </c>
      <c r="G116" s="193"/>
      <c r="H116" s="193"/>
      <c r="I116" s="193">
        <f>'SO 01 D.1.4.3 Pol'!G57</f>
        <v>0</v>
      </c>
      <c r="J116" s="189" t="str">
        <f>IF(I148=0,"",I116/I148*100)</f>
        <v/>
      </c>
    </row>
    <row r="117" spans="1:10" ht="36.75" customHeight="1" x14ac:dyDescent="0.2">
      <c r="A117" s="178"/>
      <c r="B117" s="183" t="s">
        <v>184</v>
      </c>
      <c r="C117" s="184" t="s">
        <v>185</v>
      </c>
      <c r="D117" s="185"/>
      <c r="E117" s="185"/>
      <c r="F117" s="192" t="s">
        <v>25</v>
      </c>
      <c r="G117" s="193"/>
      <c r="H117" s="193"/>
      <c r="I117" s="193">
        <f>'SO 01 D.1.4.3 Pol'!G63</f>
        <v>0</v>
      </c>
      <c r="J117" s="189" t="str">
        <f>IF(I148=0,"",I117/I148*100)</f>
        <v/>
      </c>
    </row>
    <row r="118" spans="1:10" ht="36.75" customHeight="1" x14ac:dyDescent="0.2">
      <c r="A118" s="178"/>
      <c r="B118" s="183" t="s">
        <v>186</v>
      </c>
      <c r="C118" s="184" t="s">
        <v>187</v>
      </c>
      <c r="D118" s="185"/>
      <c r="E118" s="185"/>
      <c r="F118" s="192" t="s">
        <v>25</v>
      </c>
      <c r="G118" s="193"/>
      <c r="H118" s="193"/>
      <c r="I118" s="193">
        <f>'SO 01 D.1.4.3 Pol'!G73</f>
        <v>0</v>
      </c>
      <c r="J118" s="189" t="str">
        <f>IF(I148=0,"",I118/I148*100)</f>
        <v/>
      </c>
    </row>
    <row r="119" spans="1:10" ht="36.75" customHeight="1" x14ac:dyDescent="0.2">
      <c r="A119" s="178"/>
      <c r="B119" s="183" t="s">
        <v>188</v>
      </c>
      <c r="C119" s="184" t="s">
        <v>189</v>
      </c>
      <c r="D119" s="185"/>
      <c r="E119" s="185"/>
      <c r="F119" s="192" t="s">
        <v>25</v>
      </c>
      <c r="G119" s="193"/>
      <c r="H119" s="193"/>
      <c r="I119" s="193">
        <f>'SO 01 D.1.4.3 Pol'!G77</f>
        <v>0</v>
      </c>
      <c r="J119" s="189" t="str">
        <f>IF(I148=0,"",I119/I148*100)</f>
        <v/>
      </c>
    </row>
    <row r="120" spans="1:10" ht="36.75" customHeight="1" x14ac:dyDescent="0.2">
      <c r="A120" s="178"/>
      <c r="B120" s="183" t="s">
        <v>190</v>
      </c>
      <c r="C120" s="184" t="s">
        <v>191</v>
      </c>
      <c r="D120" s="185"/>
      <c r="E120" s="185"/>
      <c r="F120" s="192" t="s">
        <v>25</v>
      </c>
      <c r="G120" s="193"/>
      <c r="H120" s="193"/>
      <c r="I120" s="193">
        <f>'SO 01 D.1.4.4 Pol'!G46</f>
        <v>0</v>
      </c>
      <c r="J120" s="189" t="str">
        <f>IF(I148=0,"",I120/I148*100)</f>
        <v/>
      </c>
    </row>
    <row r="121" spans="1:10" ht="36.75" customHeight="1" x14ac:dyDescent="0.2">
      <c r="A121" s="178"/>
      <c r="B121" s="183" t="s">
        <v>192</v>
      </c>
      <c r="C121" s="184" t="s">
        <v>193</v>
      </c>
      <c r="D121" s="185"/>
      <c r="E121" s="185"/>
      <c r="F121" s="192" t="s">
        <v>25</v>
      </c>
      <c r="G121" s="193"/>
      <c r="H121" s="193"/>
      <c r="I121" s="193">
        <f>'SO 01 D.1.4.4 Pol'!G59</f>
        <v>0</v>
      </c>
      <c r="J121" s="189" t="str">
        <f>IF(I148=0,"",I121/I148*100)</f>
        <v/>
      </c>
    </row>
    <row r="122" spans="1:10" ht="36.75" customHeight="1" x14ac:dyDescent="0.2">
      <c r="A122" s="178"/>
      <c r="B122" s="183" t="s">
        <v>194</v>
      </c>
      <c r="C122" s="184" t="s">
        <v>195</v>
      </c>
      <c r="D122" s="185"/>
      <c r="E122" s="185"/>
      <c r="F122" s="192" t="s">
        <v>25</v>
      </c>
      <c r="G122" s="193"/>
      <c r="H122" s="193"/>
      <c r="I122" s="193">
        <f>'SO 01 D.1.4.4 Pol'!G74</f>
        <v>0</v>
      </c>
      <c r="J122" s="189" t="str">
        <f>IF(I148=0,"",I122/I148*100)</f>
        <v/>
      </c>
    </row>
    <row r="123" spans="1:10" ht="36.75" customHeight="1" x14ac:dyDescent="0.2">
      <c r="A123" s="178"/>
      <c r="B123" s="183" t="s">
        <v>196</v>
      </c>
      <c r="C123" s="184" t="s">
        <v>197</v>
      </c>
      <c r="D123" s="185"/>
      <c r="E123" s="185"/>
      <c r="F123" s="192" t="s">
        <v>25</v>
      </c>
      <c r="G123" s="193"/>
      <c r="H123" s="193"/>
      <c r="I123" s="193">
        <f>'SO 01 D.1.4.4 Pol'!G100</f>
        <v>0</v>
      </c>
      <c r="J123" s="189" t="str">
        <f>IF(I148=0,"",I123/I148*100)</f>
        <v/>
      </c>
    </row>
    <row r="124" spans="1:10" ht="36.75" customHeight="1" x14ac:dyDescent="0.2">
      <c r="A124" s="178"/>
      <c r="B124" s="183" t="s">
        <v>198</v>
      </c>
      <c r="C124" s="184" t="s">
        <v>199</v>
      </c>
      <c r="D124" s="185"/>
      <c r="E124" s="185"/>
      <c r="F124" s="192" t="s">
        <v>25</v>
      </c>
      <c r="G124" s="193"/>
      <c r="H124" s="193"/>
      <c r="I124" s="193">
        <f>'SO 01 D.1.4.4 Pol'!G121</f>
        <v>0</v>
      </c>
      <c r="J124" s="189" t="str">
        <f>IF(I148=0,"",I124/I148*100)</f>
        <v/>
      </c>
    </row>
    <row r="125" spans="1:10" ht="36.75" customHeight="1" x14ac:dyDescent="0.2">
      <c r="A125" s="178"/>
      <c r="B125" s="183" t="s">
        <v>200</v>
      </c>
      <c r="C125" s="184" t="s">
        <v>201</v>
      </c>
      <c r="D125" s="185"/>
      <c r="E125" s="185"/>
      <c r="F125" s="192" t="s">
        <v>25</v>
      </c>
      <c r="G125" s="193"/>
      <c r="H125" s="193"/>
      <c r="I125" s="193">
        <f>'SO 01 D.1.1 Pol'!G1391</f>
        <v>0</v>
      </c>
      <c r="J125" s="189" t="str">
        <f>IF(I148=0,"",I125/I148*100)</f>
        <v/>
      </c>
    </row>
    <row r="126" spans="1:10" ht="36.75" customHeight="1" x14ac:dyDescent="0.2">
      <c r="A126" s="178"/>
      <c r="B126" s="183" t="s">
        <v>202</v>
      </c>
      <c r="C126" s="184" t="s">
        <v>203</v>
      </c>
      <c r="D126" s="185"/>
      <c r="E126" s="185"/>
      <c r="F126" s="192" t="s">
        <v>25</v>
      </c>
      <c r="G126" s="193"/>
      <c r="H126" s="193"/>
      <c r="I126" s="193">
        <f>'SO 01 D.1.1 Pol'!G1638</f>
        <v>0</v>
      </c>
      <c r="J126" s="189" t="str">
        <f>IF(I148=0,"",I126/I148*100)</f>
        <v/>
      </c>
    </row>
    <row r="127" spans="1:10" ht="36.75" customHeight="1" x14ac:dyDescent="0.2">
      <c r="A127" s="178"/>
      <c r="B127" s="183" t="s">
        <v>204</v>
      </c>
      <c r="C127" s="184" t="s">
        <v>205</v>
      </c>
      <c r="D127" s="185"/>
      <c r="E127" s="185"/>
      <c r="F127" s="192" t="s">
        <v>25</v>
      </c>
      <c r="G127" s="193"/>
      <c r="H127" s="193"/>
      <c r="I127" s="193">
        <f>'SO 01 D.1.1 Pol'!G1654</f>
        <v>0</v>
      </c>
      <c r="J127" s="189" t="str">
        <f>IF(I148=0,"",I127/I148*100)</f>
        <v/>
      </c>
    </row>
    <row r="128" spans="1:10" ht="36.75" customHeight="1" x14ac:dyDescent="0.2">
      <c r="A128" s="178"/>
      <c r="B128" s="183" t="s">
        <v>206</v>
      </c>
      <c r="C128" s="184" t="s">
        <v>207</v>
      </c>
      <c r="D128" s="185"/>
      <c r="E128" s="185"/>
      <c r="F128" s="192" t="s">
        <v>25</v>
      </c>
      <c r="G128" s="193"/>
      <c r="H128" s="193"/>
      <c r="I128" s="193">
        <f>'SO 01 D.1.1 Pol'!G1735</f>
        <v>0</v>
      </c>
      <c r="J128" s="189" t="str">
        <f>IF(I148=0,"",I128/I148*100)</f>
        <v/>
      </c>
    </row>
    <row r="129" spans="1:10" ht="36.75" customHeight="1" x14ac:dyDescent="0.2">
      <c r="A129" s="178"/>
      <c r="B129" s="183" t="s">
        <v>208</v>
      </c>
      <c r="C129" s="184" t="s">
        <v>209</v>
      </c>
      <c r="D129" s="185"/>
      <c r="E129" s="185"/>
      <c r="F129" s="192" t="s">
        <v>25</v>
      </c>
      <c r="G129" s="193"/>
      <c r="H129" s="193"/>
      <c r="I129" s="193">
        <f>'SO 01 D.1.1 Pol'!G1759</f>
        <v>0</v>
      </c>
      <c r="J129" s="189" t="str">
        <f>IF(I148=0,"",I129/I148*100)</f>
        <v/>
      </c>
    </row>
    <row r="130" spans="1:10" ht="36.75" customHeight="1" x14ac:dyDescent="0.2">
      <c r="A130" s="178"/>
      <c r="B130" s="183" t="s">
        <v>210</v>
      </c>
      <c r="C130" s="184" t="s">
        <v>211</v>
      </c>
      <c r="D130" s="185"/>
      <c r="E130" s="185"/>
      <c r="F130" s="192" t="s">
        <v>25</v>
      </c>
      <c r="G130" s="193"/>
      <c r="H130" s="193"/>
      <c r="I130" s="193">
        <f>'SO 01 D.1.1 Pol'!G1958+'SO 01 D.1.4.1 Pol'!G277+'SO 01 D.1.4.4 Pol'!G148+'SO 02 D.1.1 Pol'!G155</f>
        <v>0</v>
      </c>
      <c r="J130" s="189" t="str">
        <f>IF(I148=0,"",I130/I148*100)</f>
        <v/>
      </c>
    </row>
    <row r="131" spans="1:10" ht="36.75" customHeight="1" x14ac:dyDescent="0.2">
      <c r="A131" s="178"/>
      <c r="B131" s="183" t="s">
        <v>212</v>
      </c>
      <c r="C131" s="184" t="s">
        <v>213</v>
      </c>
      <c r="D131" s="185"/>
      <c r="E131" s="185"/>
      <c r="F131" s="192" t="s">
        <v>25</v>
      </c>
      <c r="G131" s="193"/>
      <c r="H131" s="193"/>
      <c r="I131" s="193">
        <f>'SO 01 D.1.1 Pol'!G2033</f>
        <v>0</v>
      </c>
      <c r="J131" s="189" t="str">
        <f>IF(I148=0,"",I131/I148*100)</f>
        <v/>
      </c>
    </row>
    <row r="132" spans="1:10" ht="36.75" customHeight="1" x14ac:dyDescent="0.2">
      <c r="A132" s="178"/>
      <c r="B132" s="183" t="s">
        <v>214</v>
      </c>
      <c r="C132" s="184" t="s">
        <v>215</v>
      </c>
      <c r="D132" s="185"/>
      <c r="E132" s="185"/>
      <c r="F132" s="192" t="s">
        <v>25</v>
      </c>
      <c r="G132" s="193"/>
      <c r="H132" s="193"/>
      <c r="I132" s="193">
        <f>'SO 01 D.1.1 Pol'!G2085</f>
        <v>0</v>
      </c>
      <c r="J132" s="189" t="str">
        <f>IF(I148=0,"",I132/I148*100)</f>
        <v/>
      </c>
    </row>
    <row r="133" spans="1:10" ht="36.75" customHeight="1" x14ac:dyDescent="0.2">
      <c r="A133" s="178"/>
      <c r="B133" s="183" t="s">
        <v>216</v>
      </c>
      <c r="C133" s="184" t="s">
        <v>217</v>
      </c>
      <c r="D133" s="185"/>
      <c r="E133" s="185"/>
      <c r="F133" s="192" t="s">
        <v>25</v>
      </c>
      <c r="G133" s="193"/>
      <c r="H133" s="193"/>
      <c r="I133" s="193">
        <f>'SO 01 D.1.1 Pol'!G2172</f>
        <v>0</v>
      </c>
      <c r="J133" s="189" t="str">
        <f>IF(I148=0,"",I133/I148*100)</f>
        <v/>
      </c>
    </row>
    <row r="134" spans="1:10" ht="36.75" customHeight="1" x14ac:dyDescent="0.2">
      <c r="A134" s="178"/>
      <c r="B134" s="183" t="s">
        <v>218</v>
      </c>
      <c r="C134" s="184" t="s">
        <v>219</v>
      </c>
      <c r="D134" s="185"/>
      <c r="E134" s="185"/>
      <c r="F134" s="192" t="s">
        <v>25</v>
      </c>
      <c r="G134" s="193"/>
      <c r="H134" s="193"/>
      <c r="I134" s="193">
        <f>'SO 01 D.1.1 Pol'!G2193</f>
        <v>0</v>
      </c>
      <c r="J134" s="189" t="str">
        <f>IF(I148=0,"",I134/I148*100)</f>
        <v/>
      </c>
    </row>
    <row r="135" spans="1:10" ht="36.75" customHeight="1" x14ac:dyDescent="0.2">
      <c r="A135" s="178"/>
      <c r="B135" s="183" t="s">
        <v>220</v>
      </c>
      <c r="C135" s="184" t="s">
        <v>221</v>
      </c>
      <c r="D135" s="185"/>
      <c r="E135" s="185"/>
      <c r="F135" s="192" t="s">
        <v>25</v>
      </c>
      <c r="G135" s="193"/>
      <c r="H135" s="193"/>
      <c r="I135" s="193">
        <f>'SO 01 D.1.1 Pol'!G2209</f>
        <v>0</v>
      </c>
      <c r="J135" s="189" t="str">
        <f>IF(I148=0,"",I135/I148*100)</f>
        <v/>
      </c>
    </row>
    <row r="136" spans="1:10" ht="36.75" customHeight="1" x14ac:dyDescent="0.2">
      <c r="A136" s="178"/>
      <c r="B136" s="183" t="s">
        <v>222</v>
      </c>
      <c r="C136" s="184" t="s">
        <v>223</v>
      </c>
      <c r="D136" s="185"/>
      <c r="E136" s="185"/>
      <c r="F136" s="192" t="s">
        <v>25</v>
      </c>
      <c r="G136" s="193"/>
      <c r="H136" s="193"/>
      <c r="I136" s="193">
        <f>'SO 01 D.1.1 Pol'!G2243</f>
        <v>0</v>
      </c>
      <c r="J136" s="189" t="str">
        <f>IF(I148=0,"",I136/I148*100)</f>
        <v/>
      </c>
    </row>
    <row r="137" spans="1:10" ht="36.75" customHeight="1" x14ac:dyDescent="0.2">
      <c r="A137" s="178"/>
      <c r="B137" s="183" t="s">
        <v>224</v>
      </c>
      <c r="C137" s="184" t="s">
        <v>225</v>
      </c>
      <c r="D137" s="185"/>
      <c r="E137" s="185"/>
      <c r="F137" s="192" t="s">
        <v>25</v>
      </c>
      <c r="G137" s="193"/>
      <c r="H137" s="193"/>
      <c r="I137" s="193">
        <f>'SO 01 D.1.1 Pol'!G2332+'SO 01 D.1.4.1 Pol'!G282</f>
        <v>0</v>
      </c>
      <c r="J137" s="189" t="str">
        <f>IF(I148=0,"",I137/I148*100)</f>
        <v/>
      </c>
    </row>
    <row r="138" spans="1:10" ht="36.75" customHeight="1" x14ac:dyDescent="0.2">
      <c r="A138" s="178"/>
      <c r="B138" s="183" t="s">
        <v>226</v>
      </c>
      <c r="C138" s="184" t="s">
        <v>227</v>
      </c>
      <c r="D138" s="185"/>
      <c r="E138" s="185"/>
      <c r="F138" s="192" t="s">
        <v>25</v>
      </c>
      <c r="G138" s="193"/>
      <c r="H138" s="193"/>
      <c r="I138" s="193">
        <f>'SO 01 D.1.1 Pol'!G2352</f>
        <v>0</v>
      </c>
      <c r="J138" s="189" t="str">
        <f>IF(I148=0,"",I138/I148*100)</f>
        <v/>
      </c>
    </row>
    <row r="139" spans="1:10" ht="36.75" customHeight="1" x14ac:dyDescent="0.2">
      <c r="A139" s="178"/>
      <c r="B139" s="183" t="s">
        <v>228</v>
      </c>
      <c r="C139" s="184" t="s">
        <v>229</v>
      </c>
      <c r="D139" s="185"/>
      <c r="E139" s="185"/>
      <c r="F139" s="192" t="s">
        <v>25</v>
      </c>
      <c r="G139" s="193"/>
      <c r="H139" s="193"/>
      <c r="I139" s="193">
        <f>'SO 01 D.1.1 Pol'!G2391</f>
        <v>0</v>
      </c>
      <c r="J139" s="189" t="str">
        <f>IF(I148=0,"",I139/I148*100)</f>
        <v/>
      </c>
    </row>
    <row r="140" spans="1:10" ht="36.75" customHeight="1" x14ac:dyDescent="0.2">
      <c r="A140" s="178"/>
      <c r="B140" s="183" t="s">
        <v>230</v>
      </c>
      <c r="C140" s="184" t="s">
        <v>189</v>
      </c>
      <c r="D140" s="185"/>
      <c r="E140" s="185"/>
      <c r="F140" s="192" t="s">
        <v>25</v>
      </c>
      <c r="G140" s="193"/>
      <c r="H140" s="193"/>
      <c r="I140" s="193">
        <f>'SO 01 D.1.1 Pol'!G2412</f>
        <v>0</v>
      </c>
      <c r="J140" s="189" t="str">
        <f>IF(I148=0,"",I140/I148*100)</f>
        <v/>
      </c>
    </row>
    <row r="141" spans="1:10" ht="36.75" customHeight="1" x14ac:dyDescent="0.2">
      <c r="A141" s="178"/>
      <c r="B141" s="183" t="s">
        <v>231</v>
      </c>
      <c r="C141" s="184" t="s">
        <v>232</v>
      </c>
      <c r="D141" s="185"/>
      <c r="E141" s="185"/>
      <c r="F141" s="192" t="s">
        <v>26</v>
      </c>
      <c r="G141" s="193"/>
      <c r="H141" s="193"/>
      <c r="I141" s="193">
        <f>'SO 01 D.1.4.5 Pol'!G8</f>
        <v>0</v>
      </c>
      <c r="J141" s="189" t="str">
        <f>IF(I148=0,"",I141/I148*100)</f>
        <v/>
      </c>
    </row>
    <row r="142" spans="1:10" ht="36.75" customHeight="1" x14ac:dyDescent="0.2">
      <c r="A142" s="178"/>
      <c r="B142" s="183" t="s">
        <v>233</v>
      </c>
      <c r="C142" s="184" t="s">
        <v>234</v>
      </c>
      <c r="D142" s="185"/>
      <c r="E142" s="185"/>
      <c r="F142" s="192" t="s">
        <v>26</v>
      </c>
      <c r="G142" s="193"/>
      <c r="H142" s="193"/>
      <c r="I142" s="193">
        <f>'SO 01 D.1.4.4 Pol'!G154</f>
        <v>0</v>
      </c>
      <c r="J142" s="189" t="str">
        <f>IF(I148=0,"",I142/I148*100)</f>
        <v/>
      </c>
    </row>
    <row r="143" spans="1:10" ht="36.75" customHeight="1" x14ac:dyDescent="0.2">
      <c r="A143" s="178"/>
      <c r="B143" s="183" t="s">
        <v>235</v>
      </c>
      <c r="C143" s="184" t="s">
        <v>236</v>
      </c>
      <c r="D143" s="185"/>
      <c r="E143" s="185"/>
      <c r="F143" s="192" t="s">
        <v>26</v>
      </c>
      <c r="G143" s="193"/>
      <c r="H143" s="193"/>
      <c r="I143" s="193">
        <f>'SO 01 D.1.4.5 Pol'!G84</f>
        <v>0</v>
      </c>
      <c r="J143" s="189" t="str">
        <f>IF(I148=0,"",I143/I148*100)</f>
        <v/>
      </c>
    </row>
    <row r="144" spans="1:10" ht="36.75" customHeight="1" x14ac:dyDescent="0.2">
      <c r="A144" s="178"/>
      <c r="B144" s="183" t="s">
        <v>237</v>
      </c>
      <c r="C144" s="184" t="s">
        <v>189</v>
      </c>
      <c r="D144" s="185"/>
      <c r="E144" s="185"/>
      <c r="F144" s="192" t="s">
        <v>26</v>
      </c>
      <c r="G144" s="193"/>
      <c r="H144" s="193"/>
      <c r="I144" s="193">
        <f>'SO 01 D.1.4.5 Pol'!G95</f>
        <v>0</v>
      </c>
      <c r="J144" s="189" t="str">
        <f>IF(I148=0,"",I144/I148*100)</f>
        <v/>
      </c>
    </row>
    <row r="145" spans="1:10" ht="36.75" customHeight="1" x14ac:dyDescent="0.2">
      <c r="A145" s="178"/>
      <c r="B145" s="183" t="s">
        <v>238</v>
      </c>
      <c r="C145" s="184" t="s">
        <v>239</v>
      </c>
      <c r="D145" s="185"/>
      <c r="E145" s="185"/>
      <c r="F145" s="192" t="s">
        <v>240</v>
      </c>
      <c r="G145" s="193"/>
      <c r="H145" s="193"/>
      <c r="I145" s="193">
        <f>'SO 01 D.1.1 Pol'!G2420+'SO 02 D.1.1 Pol'!G179</f>
        <v>0</v>
      </c>
      <c r="J145" s="189" t="str">
        <f>IF(I148=0,"",I145/I148*100)</f>
        <v/>
      </c>
    </row>
    <row r="146" spans="1:10" ht="36.75" customHeight="1" x14ac:dyDescent="0.2">
      <c r="A146" s="178"/>
      <c r="B146" s="183" t="s">
        <v>241</v>
      </c>
      <c r="C146" s="184" t="s">
        <v>27</v>
      </c>
      <c r="D146" s="185"/>
      <c r="E146" s="185"/>
      <c r="F146" s="192" t="s">
        <v>241</v>
      </c>
      <c r="G146" s="193"/>
      <c r="H146" s="193"/>
      <c r="I146" s="193">
        <f>'OVN 001 Naklady'!G8</f>
        <v>0</v>
      </c>
      <c r="J146" s="189" t="str">
        <f>IF(I148=0,"",I146/I148*100)</f>
        <v/>
      </c>
    </row>
    <row r="147" spans="1:10" ht="36.75" customHeight="1" x14ac:dyDescent="0.2">
      <c r="A147" s="178"/>
      <c r="B147" s="183" t="s">
        <v>242</v>
      </c>
      <c r="C147" s="184" t="s">
        <v>28</v>
      </c>
      <c r="D147" s="185"/>
      <c r="E147" s="185"/>
      <c r="F147" s="192" t="s">
        <v>242</v>
      </c>
      <c r="G147" s="193"/>
      <c r="H147" s="193"/>
      <c r="I147" s="193">
        <f>'OVN 001 Naklady'!G17+'SO 01 D.1.4.1 Pol'!G285</f>
        <v>0</v>
      </c>
      <c r="J147" s="189" t="str">
        <f>IF(I148=0,"",I147/I148*100)</f>
        <v/>
      </c>
    </row>
    <row r="148" spans="1:10" ht="25.5" customHeight="1" x14ac:dyDescent="0.2">
      <c r="A148" s="179"/>
      <c r="B148" s="186" t="s">
        <v>1</v>
      </c>
      <c r="C148" s="187"/>
      <c r="D148" s="188"/>
      <c r="E148" s="188"/>
      <c r="F148" s="194"/>
      <c r="G148" s="195"/>
      <c r="H148" s="195"/>
      <c r="I148" s="195">
        <f>SUM(I69:I147)</f>
        <v>0</v>
      </c>
      <c r="J148" s="190">
        <f>SUM(J69:J147)</f>
        <v>0</v>
      </c>
    </row>
    <row r="149" spans="1:10" x14ac:dyDescent="0.2">
      <c r="F149" s="135"/>
      <c r="G149" s="135"/>
      <c r="H149" s="135"/>
      <c r="I149" s="135"/>
      <c r="J149" s="191"/>
    </row>
    <row r="150" spans="1:10" x14ac:dyDescent="0.2">
      <c r="F150" s="135"/>
      <c r="G150" s="135"/>
      <c r="H150" s="135"/>
      <c r="I150" s="135"/>
      <c r="J150" s="191"/>
    </row>
    <row r="151" spans="1:10" x14ac:dyDescent="0.2">
      <c r="F151" s="135"/>
      <c r="G151" s="135"/>
      <c r="H151" s="135"/>
      <c r="I151" s="135"/>
      <c r="J151" s="191"/>
    </row>
  </sheetData>
  <sheetProtection algorithmName="SHA-512" hashValue="ioa3KIIC+KEGUXiBoYVvmlOGQ7XWr+FWaJdMHTp/ePKxV+buRe0Oa3ZDhpH7o/eqrZBaA6oOcLfnBAH9yfT+Xg==" saltValue="oPh6WjgwPvilkIFIc9dir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33">
    <mergeCell ref="C146:E146"/>
    <mergeCell ref="C147:E147"/>
    <mergeCell ref="C141:E141"/>
    <mergeCell ref="C142:E142"/>
    <mergeCell ref="C143:E143"/>
    <mergeCell ref="C144:E144"/>
    <mergeCell ref="C145:E145"/>
    <mergeCell ref="C136:E136"/>
    <mergeCell ref="C137:E137"/>
    <mergeCell ref="C138:E138"/>
    <mergeCell ref="C139:E139"/>
    <mergeCell ref="C140:E140"/>
    <mergeCell ref="C131:E131"/>
    <mergeCell ref="C132:E132"/>
    <mergeCell ref="C133:E133"/>
    <mergeCell ref="C134:E134"/>
    <mergeCell ref="C135:E135"/>
    <mergeCell ref="C126:E126"/>
    <mergeCell ref="C127:E127"/>
    <mergeCell ref="C128:E128"/>
    <mergeCell ref="C129:E129"/>
    <mergeCell ref="C130:E130"/>
    <mergeCell ref="C121:E121"/>
    <mergeCell ref="C122:E122"/>
    <mergeCell ref="C123:E123"/>
    <mergeCell ref="C124:E124"/>
    <mergeCell ref="C125:E125"/>
    <mergeCell ref="C116:E116"/>
    <mergeCell ref="C117:E117"/>
    <mergeCell ref="C118:E118"/>
    <mergeCell ref="C119:E119"/>
    <mergeCell ref="C120:E120"/>
    <mergeCell ref="C111:E111"/>
    <mergeCell ref="C112:E112"/>
    <mergeCell ref="C113:E113"/>
    <mergeCell ref="C114:E114"/>
    <mergeCell ref="C115:E115"/>
    <mergeCell ref="C106:E106"/>
    <mergeCell ref="C107:E107"/>
    <mergeCell ref="C108:E108"/>
    <mergeCell ref="C109:E109"/>
    <mergeCell ref="C110:E110"/>
    <mergeCell ref="C101:E101"/>
    <mergeCell ref="C102:E102"/>
    <mergeCell ref="C103:E103"/>
    <mergeCell ref="C104:E104"/>
    <mergeCell ref="C105:E105"/>
    <mergeCell ref="C96:E96"/>
    <mergeCell ref="C97:E97"/>
    <mergeCell ref="C98:E98"/>
    <mergeCell ref="C99:E99"/>
    <mergeCell ref="C100:E100"/>
    <mergeCell ref="C91:E91"/>
    <mergeCell ref="C92:E92"/>
    <mergeCell ref="C93:E93"/>
    <mergeCell ref="C94:E94"/>
    <mergeCell ref="C95:E95"/>
    <mergeCell ref="C86:E86"/>
    <mergeCell ref="C87:E87"/>
    <mergeCell ref="C88:E88"/>
    <mergeCell ref="C89:E89"/>
    <mergeCell ref="C90:E90"/>
    <mergeCell ref="C81:E81"/>
    <mergeCell ref="C82:E82"/>
    <mergeCell ref="C83:E83"/>
    <mergeCell ref="C84:E84"/>
    <mergeCell ref="C85:E85"/>
    <mergeCell ref="C76:E76"/>
    <mergeCell ref="C77:E77"/>
    <mergeCell ref="C78:E78"/>
    <mergeCell ref="C79:E79"/>
    <mergeCell ref="C80:E80"/>
    <mergeCell ref="C71:E71"/>
    <mergeCell ref="C72:E72"/>
    <mergeCell ref="C73:E73"/>
    <mergeCell ref="C74:E74"/>
    <mergeCell ref="C75:E75"/>
    <mergeCell ref="C49:E49"/>
    <mergeCell ref="C50:E50"/>
    <mergeCell ref="B51:E51"/>
    <mergeCell ref="C69:E69"/>
    <mergeCell ref="C70:E70"/>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63"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66VvU6UzjJzHveJqgIn7N7Teb2itQtBUSHGTWkYAv2Qj/yXtXw2S/Ok2n2pNUflF3BndsmY1WwbwEN9KTkgG8A==" saltValue="s9f3s5p1PdlNTA/YuX0oy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D92D-57D3-48A2-940B-5B1F46B2EB1A}">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243</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246</v>
      </c>
      <c r="C3" s="201" t="s">
        <v>52</v>
      </c>
      <c r="D3" s="199"/>
      <c r="E3" s="199"/>
      <c r="F3" s="199"/>
      <c r="G3" s="200"/>
      <c r="AC3" s="176" t="s">
        <v>247</v>
      </c>
      <c r="AG3" t="s">
        <v>248</v>
      </c>
    </row>
    <row r="4" spans="1:60" ht="24.95" customHeight="1" x14ac:dyDescent="0.2">
      <c r="A4" s="202" t="s">
        <v>9</v>
      </c>
      <c r="B4" s="203" t="s">
        <v>53</v>
      </c>
      <c r="C4" s="204" t="s">
        <v>52</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241</v>
      </c>
      <c r="C8" s="244" t="s">
        <v>27</v>
      </c>
      <c r="D8" s="230"/>
      <c r="E8" s="231"/>
      <c r="F8" s="232"/>
      <c r="G8" s="232">
        <f>SUMIF(AG9:AG16,"&lt;&gt;NOR",G9:G16)</f>
        <v>0</v>
      </c>
      <c r="H8" s="232"/>
      <c r="I8" s="232">
        <f>SUM(I9:I16)</f>
        <v>0</v>
      </c>
      <c r="J8" s="232"/>
      <c r="K8" s="232">
        <f>SUM(K9:K16)</f>
        <v>0</v>
      </c>
      <c r="L8" s="232"/>
      <c r="M8" s="232">
        <f>SUM(M9:M16)</f>
        <v>0</v>
      </c>
      <c r="N8" s="231"/>
      <c r="O8" s="231">
        <f>SUM(O9:O16)</f>
        <v>0</v>
      </c>
      <c r="P8" s="231"/>
      <c r="Q8" s="231">
        <f>SUM(Q9:Q16)</f>
        <v>0</v>
      </c>
      <c r="R8" s="232"/>
      <c r="S8" s="232"/>
      <c r="T8" s="233"/>
      <c r="U8" s="227"/>
      <c r="V8" s="227">
        <f>SUM(V9:V16)</f>
        <v>0</v>
      </c>
      <c r="W8" s="227"/>
      <c r="X8" s="227"/>
      <c r="Y8" s="227"/>
      <c r="AG8" t="s">
        <v>273</v>
      </c>
    </row>
    <row r="9" spans="1:60" outlineLevel="1" x14ac:dyDescent="0.2">
      <c r="A9" s="235">
        <v>1</v>
      </c>
      <c r="B9" s="236" t="s">
        <v>274</v>
      </c>
      <c r="C9" s="245" t="s">
        <v>275</v>
      </c>
      <c r="D9" s="237" t="s">
        <v>276</v>
      </c>
      <c r="E9" s="238">
        <v>1</v>
      </c>
      <c r="F9" s="239"/>
      <c r="G9" s="240">
        <f>ROUND(E9*F9,2)</f>
        <v>0</v>
      </c>
      <c r="H9" s="239"/>
      <c r="I9" s="240">
        <f>ROUND(E9*H9,2)</f>
        <v>0</v>
      </c>
      <c r="J9" s="239"/>
      <c r="K9" s="240">
        <f>ROUND(E9*J9,2)</f>
        <v>0</v>
      </c>
      <c r="L9" s="240">
        <v>21</v>
      </c>
      <c r="M9" s="240">
        <f>G9*(1+L9/100)</f>
        <v>0</v>
      </c>
      <c r="N9" s="238">
        <v>0</v>
      </c>
      <c r="O9" s="238">
        <f>ROUND(E9*N9,2)</f>
        <v>0</v>
      </c>
      <c r="P9" s="238">
        <v>0</v>
      </c>
      <c r="Q9" s="238">
        <f>ROUND(E9*P9,2)</f>
        <v>0</v>
      </c>
      <c r="R9" s="240"/>
      <c r="S9" s="240" t="s">
        <v>277</v>
      </c>
      <c r="T9" s="241" t="s">
        <v>278</v>
      </c>
      <c r="U9" s="223">
        <v>0</v>
      </c>
      <c r="V9" s="223">
        <f>ROUND(E9*U9,2)</f>
        <v>0</v>
      </c>
      <c r="W9" s="223"/>
      <c r="X9" s="223" t="s">
        <v>279</v>
      </c>
      <c r="Y9" s="223" t="s">
        <v>280</v>
      </c>
      <c r="Z9" s="212"/>
      <c r="AA9" s="212"/>
      <c r="AB9" s="212"/>
      <c r="AC9" s="212"/>
      <c r="AD9" s="212"/>
      <c r="AE9" s="212"/>
      <c r="AF9" s="212"/>
      <c r="AG9" s="212" t="s">
        <v>281</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2" x14ac:dyDescent="0.2">
      <c r="A10" s="219"/>
      <c r="B10" s="220"/>
      <c r="C10" s="246" t="s">
        <v>282</v>
      </c>
      <c r="D10" s="243"/>
      <c r="E10" s="243"/>
      <c r="F10" s="243"/>
      <c r="G10" s="24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283</v>
      </c>
      <c r="AH10" s="212"/>
      <c r="AI10" s="212"/>
      <c r="AJ10" s="212"/>
      <c r="AK10" s="212"/>
      <c r="AL10" s="212"/>
      <c r="AM10" s="212"/>
      <c r="AN10" s="212"/>
      <c r="AO10" s="212"/>
      <c r="AP10" s="212"/>
      <c r="AQ10" s="212"/>
      <c r="AR10" s="212"/>
      <c r="AS10" s="212"/>
      <c r="AT10" s="212"/>
      <c r="AU10" s="212"/>
      <c r="AV10" s="212"/>
      <c r="AW10" s="212"/>
      <c r="AX10" s="212"/>
      <c r="AY10" s="212"/>
      <c r="AZ10" s="212"/>
      <c r="BA10" s="242" t="str">
        <f>C10</f>
        <v>Náklady dodavatele vyplývající z povinností dodavatele stanovených obchodními podmínkami před zahájením stavebních prací. Tato skupina zahrnuje zejména náklady na přípravné činnosti.</v>
      </c>
      <c r="BB10" s="212"/>
      <c r="BC10" s="212"/>
      <c r="BD10" s="212"/>
      <c r="BE10" s="212"/>
      <c r="BF10" s="212"/>
      <c r="BG10" s="212"/>
      <c r="BH10" s="212"/>
    </row>
    <row r="11" spans="1:60" outlineLevel="1" x14ac:dyDescent="0.2">
      <c r="A11" s="235">
        <v>2</v>
      </c>
      <c r="B11" s="236" t="s">
        <v>284</v>
      </c>
      <c r="C11" s="245" t="s">
        <v>285</v>
      </c>
      <c r="D11" s="237" t="s">
        <v>276</v>
      </c>
      <c r="E11" s="238">
        <v>1</v>
      </c>
      <c r="F11" s="239"/>
      <c r="G11" s="240">
        <f>ROUND(E11*F11,2)</f>
        <v>0</v>
      </c>
      <c r="H11" s="239"/>
      <c r="I11" s="240">
        <f>ROUND(E11*H11,2)</f>
        <v>0</v>
      </c>
      <c r="J11" s="239"/>
      <c r="K11" s="240">
        <f>ROUND(E11*J11,2)</f>
        <v>0</v>
      </c>
      <c r="L11" s="240">
        <v>21</v>
      </c>
      <c r="M11" s="240">
        <f>G11*(1+L11/100)</f>
        <v>0</v>
      </c>
      <c r="N11" s="238">
        <v>0</v>
      </c>
      <c r="O11" s="238">
        <f>ROUND(E11*N11,2)</f>
        <v>0</v>
      </c>
      <c r="P11" s="238">
        <v>0</v>
      </c>
      <c r="Q11" s="238">
        <f>ROUND(E11*P11,2)</f>
        <v>0</v>
      </c>
      <c r="R11" s="240"/>
      <c r="S11" s="240" t="s">
        <v>277</v>
      </c>
      <c r="T11" s="241" t="s">
        <v>278</v>
      </c>
      <c r="U11" s="223">
        <v>0</v>
      </c>
      <c r="V11" s="223">
        <f>ROUND(E11*U11,2)</f>
        <v>0</v>
      </c>
      <c r="W11" s="223"/>
      <c r="X11" s="223" t="s">
        <v>279</v>
      </c>
      <c r="Y11" s="223" t="s">
        <v>280</v>
      </c>
      <c r="Z11" s="212"/>
      <c r="AA11" s="212"/>
      <c r="AB11" s="212"/>
      <c r="AC11" s="212"/>
      <c r="AD11" s="212"/>
      <c r="AE11" s="212"/>
      <c r="AF11" s="212"/>
      <c r="AG11" s="212" t="s">
        <v>281</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6" t="s">
        <v>286</v>
      </c>
      <c r="D12" s="243"/>
      <c r="E12" s="243"/>
      <c r="F12" s="243"/>
      <c r="G12" s="24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283</v>
      </c>
      <c r="AH12" s="212"/>
      <c r="AI12" s="212"/>
      <c r="AJ12" s="212"/>
      <c r="AK12" s="212"/>
      <c r="AL12" s="212"/>
      <c r="AM12" s="212"/>
      <c r="AN12" s="212"/>
      <c r="AO12" s="212"/>
      <c r="AP12" s="212"/>
      <c r="AQ12" s="212"/>
      <c r="AR12" s="212"/>
      <c r="AS12" s="212"/>
      <c r="AT12" s="212"/>
      <c r="AU12" s="212"/>
      <c r="AV12" s="212"/>
      <c r="AW12" s="212"/>
      <c r="AX12" s="212"/>
      <c r="AY12" s="212"/>
      <c r="AZ12" s="212"/>
      <c r="BA12" s="242" t="str">
        <f>C12</f>
        <v>Zaměření a vytýčení stávajících inženýrských sítí v místě stavby z hlediska jejich ochrany při provádění stavby.</v>
      </c>
      <c r="BB12" s="212"/>
      <c r="BC12" s="212"/>
      <c r="BD12" s="212"/>
      <c r="BE12" s="212"/>
      <c r="BF12" s="212"/>
      <c r="BG12" s="212"/>
      <c r="BH12" s="212"/>
    </row>
    <row r="13" spans="1:60" outlineLevel="1" x14ac:dyDescent="0.2">
      <c r="A13" s="235">
        <v>3</v>
      </c>
      <c r="B13" s="236" t="s">
        <v>287</v>
      </c>
      <c r="C13" s="245" t="s">
        <v>288</v>
      </c>
      <c r="D13" s="237" t="s">
        <v>276</v>
      </c>
      <c r="E13" s="238">
        <v>1</v>
      </c>
      <c r="F13" s="239"/>
      <c r="G13" s="240">
        <f>ROUND(E13*F13,2)</f>
        <v>0</v>
      </c>
      <c r="H13" s="239"/>
      <c r="I13" s="240">
        <f>ROUND(E13*H13,2)</f>
        <v>0</v>
      </c>
      <c r="J13" s="239"/>
      <c r="K13" s="240">
        <f>ROUND(E13*J13,2)</f>
        <v>0</v>
      </c>
      <c r="L13" s="240">
        <v>21</v>
      </c>
      <c r="M13" s="240">
        <f>G13*(1+L13/100)</f>
        <v>0</v>
      </c>
      <c r="N13" s="238">
        <v>0</v>
      </c>
      <c r="O13" s="238">
        <f>ROUND(E13*N13,2)</f>
        <v>0</v>
      </c>
      <c r="P13" s="238">
        <v>0</v>
      </c>
      <c r="Q13" s="238">
        <f>ROUND(E13*P13,2)</f>
        <v>0</v>
      </c>
      <c r="R13" s="240"/>
      <c r="S13" s="240" t="s">
        <v>277</v>
      </c>
      <c r="T13" s="241" t="s">
        <v>278</v>
      </c>
      <c r="U13" s="223">
        <v>0</v>
      </c>
      <c r="V13" s="223">
        <f>ROUND(E13*U13,2)</f>
        <v>0</v>
      </c>
      <c r="W13" s="223"/>
      <c r="X13" s="223" t="s">
        <v>279</v>
      </c>
      <c r="Y13" s="223" t="s">
        <v>280</v>
      </c>
      <c r="Z13" s="212"/>
      <c r="AA13" s="212"/>
      <c r="AB13" s="212"/>
      <c r="AC13" s="212"/>
      <c r="AD13" s="212"/>
      <c r="AE13" s="212"/>
      <c r="AF13" s="212"/>
      <c r="AG13" s="212" t="s">
        <v>289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46" t="s">
        <v>290</v>
      </c>
      <c r="D14" s="243"/>
      <c r="E14" s="243"/>
      <c r="F14" s="243"/>
      <c r="G14" s="24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283</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5">
        <v>4</v>
      </c>
      <c r="B15" s="236" t="s">
        <v>291</v>
      </c>
      <c r="C15" s="245" t="s">
        <v>292</v>
      </c>
      <c r="D15" s="237" t="s">
        <v>276</v>
      </c>
      <c r="E15" s="238">
        <v>1</v>
      </c>
      <c r="F15" s="239"/>
      <c r="G15" s="240">
        <f>ROUND(E15*F15,2)</f>
        <v>0</v>
      </c>
      <c r="H15" s="239"/>
      <c r="I15" s="240">
        <f>ROUND(E15*H15,2)</f>
        <v>0</v>
      </c>
      <c r="J15" s="239"/>
      <c r="K15" s="240">
        <f>ROUND(E15*J15,2)</f>
        <v>0</v>
      </c>
      <c r="L15" s="240">
        <v>21</v>
      </c>
      <c r="M15" s="240">
        <f>G15*(1+L15/100)</f>
        <v>0</v>
      </c>
      <c r="N15" s="238">
        <v>0</v>
      </c>
      <c r="O15" s="238">
        <f>ROUND(E15*N15,2)</f>
        <v>0</v>
      </c>
      <c r="P15" s="238">
        <v>0</v>
      </c>
      <c r="Q15" s="238">
        <f>ROUND(E15*P15,2)</f>
        <v>0</v>
      </c>
      <c r="R15" s="240"/>
      <c r="S15" s="240" t="s">
        <v>277</v>
      </c>
      <c r="T15" s="241" t="s">
        <v>278</v>
      </c>
      <c r="U15" s="223">
        <v>0</v>
      </c>
      <c r="V15" s="223">
        <f>ROUND(E15*U15,2)</f>
        <v>0</v>
      </c>
      <c r="W15" s="223"/>
      <c r="X15" s="223" t="s">
        <v>279</v>
      </c>
      <c r="Y15" s="223" t="s">
        <v>280</v>
      </c>
      <c r="Z15" s="212"/>
      <c r="AA15" s="212"/>
      <c r="AB15" s="212"/>
      <c r="AC15" s="212"/>
      <c r="AD15" s="212"/>
      <c r="AE15" s="212"/>
      <c r="AF15" s="212"/>
      <c r="AG15" s="212" t="s">
        <v>293</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6" t="s">
        <v>294</v>
      </c>
      <c r="D16" s="243"/>
      <c r="E16" s="243"/>
      <c r="F16" s="243"/>
      <c r="G16" s="24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283</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x14ac:dyDescent="0.2">
      <c r="A17" s="228" t="s">
        <v>272</v>
      </c>
      <c r="B17" s="229" t="s">
        <v>242</v>
      </c>
      <c r="C17" s="244" t="s">
        <v>28</v>
      </c>
      <c r="D17" s="230"/>
      <c r="E17" s="231"/>
      <c r="F17" s="232"/>
      <c r="G17" s="232">
        <f>SUMIF(AG18:AG26,"&lt;&gt;NOR",G18:G26)</f>
        <v>0</v>
      </c>
      <c r="H17" s="232"/>
      <c r="I17" s="232">
        <f>SUM(I18:I26)</f>
        <v>0</v>
      </c>
      <c r="J17" s="232"/>
      <c r="K17" s="232">
        <f>SUM(K18:K26)</f>
        <v>0</v>
      </c>
      <c r="L17" s="232"/>
      <c r="M17" s="232">
        <f>SUM(M18:M26)</f>
        <v>0</v>
      </c>
      <c r="N17" s="231"/>
      <c r="O17" s="231">
        <f>SUM(O18:O26)</f>
        <v>0</v>
      </c>
      <c r="P17" s="231"/>
      <c r="Q17" s="231">
        <f>SUM(Q18:Q26)</f>
        <v>0</v>
      </c>
      <c r="R17" s="232"/>
      <c r="S17" s="232"/>
      <c r="T17" s="233"/>
      <c r="U17" s="227"/>
      <c r="V17" s="227">
        <f>SUM(V18:V26)</f>
        <v>0</v>
      </c>
      <c r="W17" s="227"/>
      <c r="X17" s="227"/>
      <c r="Y17" s="227"/>
      <c r="AG17" t="s">
        <v>273</v>
      </c>
    </row>
    <row r="18" spans="1:60" outlineLevel="1" x14ac:dyDescent="0.2">
      <c r="A18" s="235">
        <v>5</v>
      </c>
      <c r="B18" s="236" t="s">
        <v>295</v>
      </c>
      <c r="C18" s="245" t="s">
        <v>296</v>
      </c>
      <c r="D18" s="237" t="s">
        <v>276</v>
      </c>
      <c r="E18" s="238">
        <v>1</v>
      </c>
      <c r="F18" s="239"/>
      <c r="G18" s="240">
        <f>ROUND(E18*F18,2)</f>
        <v>0</v>
      </c>
      <c r="H18" s="239"/>
      <c r="I18" s="240">
        <f>ROUND(E18*H18,2)</f>
        <v>0</v>
      </c>
      <c r="J18" s="239"/>
      <c r="K18" s="240">
        <f>ROUND(E18*J18,2)</f>
        <v>0</v>
      </c>
      <c r="L18" s="240">
        <v>21</v>
      </c>
      <c r="M18" s="240">
        <f>G18*(1+L18/100)</f>
        <v>0</v>
      </c>
      <c r="N18" s="238">
        <v>0</v>
      </c>
      <c r="O18" s="238">
        <f>ROUND(E18*N18,2)</f>
        <v>0</v>
      </c>
      <c r="P18" s="238">
        <v>0</v>
      </c>
      <c r="Q18" s="238">
        <f>ROUND(E18*P18,2)</f>
        <v>0</v>
      </c>
      <c r="R18" s="240"/>
      <c r="S18" s="240" t="s">
        <v>277</v>
      </c>
      <c r="T18" s="241" t="s">
        <v>278</v>
      </c>
      <c r="U18" s="223">
        <v>0</v>
      </c>
      <c r="V18" s="223">
        <f>ROUND(E18*U18,2)</f>
        <v>0</v>
      </c>
      <c r="W18" s="223"/>
      <c r="X18" s="223" t="s">
        <v>279</v>
      </c>
      <c r="Y18" s="223" t="s">
        <v>280</v>
      </c>
      <c r="Z18" s="212"/>
      <c r="AA18" s="212"/>
      <c r="AB18" s="212"/>
      <c r="AC18" s="212"/>
      <c r="AD18" s="212"/>
      <c r="AE18" s="212"/>
      <c r="AF18" s="212"/>
      <c r="AG18" s="212" t="s">
        <v>281</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2" x14ac:dyDescent="0.2">
      <c r="A19" s="219"/>
      <c r="B19" s="220"/>
      <c r="C19" s="246" t="s">
        <v>297</v>
      </c>
      <c r="D19" s="243"/>
      <c r="E19" s="243"/>
      <c r="F19" s="243"/>
      <c r="G19" s="243"/>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283</v>
      </c>
      <c r="AH19" s="212"/>
      <c r="AI19" s="212"/>
      <c r="AJ19" s="212"/>
      <c r="AK19" s="212"/>
      <c r="AL19" s="212"/>
      <c r="AM19" s="212"/>
      <c r="AN19" s="212"/>
      <c r="AO19" s="212"/>
      <c r="AP19" s="212"/>
      <c r="AQ19" s="212"/>
      <c r="AR19" s="212"/>
      <c r="AS19" s="212"/>
      <c r="AT19" s="212"/>
      <c r="AU19" s="212"/>
      <c r="AV19" s="212"/>
      <c r="AW19" s="212"/>
      <c r="AX19" s="212"/>
      <c r="AY19" s="212"/>
      <c r="AZ19" s="212"/>
      <c r="BA19" s="242" t="str">
        <f>C19</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9" s="212"/>
      <c r="BC19" s="212"/>
      <c r="BD19" s="212"/>
      <c r="BE19" s="212"/>
      <c r="BF19" s="212"/>
      <c r="BG19" s="212"/>
      <c r="BH19" s="212"/>
    </row>
    <row r="20" spans="1:60" outlineLevel="1" x14ac:dyDescent="0.2">
      <c r="A20" s="235">
        <v>6</v>
      </c>
      <c r="B20" s="236" t="s">
        <v>298</v>
      </c>
      <c r="C20" s="245" t="s">
        <v>299</v>
      </c>
      <c r="D20" s="237" t="s">
        <v>276</v>
      </c>
      <c r="E20" s="238">
        <v>1</v>
      </c>
      <c r="F20" s="239"/>
      <c r="G20" s="240">
        <f>ROUND(E20*F20,2)</f>
        <v>0</v>
      </c>
      <c r="H20" s="239"/>
      <c r="I20" s="240">
        <f>ROUND(E20*H20,2)</f>
        <v>0</v>
      </c>
      <c r="J20" s="239"/>
      <c r="K20" s="240">
        <f>ROUND(E20*J20,2)</f>
        <v>0</v>
      </c>
      <c r="L20" s="240">
        <v>21</v>
      </c>
      <c r="M20" s="240">
        <f>G20*(1+L20/100)</f>
        <v>0</v>
      </c>
      <c r="N20" s="238">
        <v>0</v>
      </c>
      <c r="O20" s="238">
        <f>ROUND(E20*N20,2)</f>
        <v>0</v>
      </c>
      <c r="P20" s="238">
        <v>0</v>
      </c>
      <c r="Q20" s="238">
        <f>ROUND(E20*P20,2)</f>
        <v>0</v>
      </c>
      <c r="R20" s="240"/>
      <c r="S20" s="240" t="s">
        <v>277</v>
      </c>
      <c r="T20" s="241" t="s">
        <v>278</v>
      </c>
      <c r="U20" s="223">
        <v>0</v>
      </c>
      <c r="V20" s="223">
        <f>ROUND(E20*U20,2)</f>
        <v>0</v>
      </c>
      <c r="W20" s="223"/>
      <c r="X20" s="223" t="s">
        <v>279</v>
      </c>
      <c r="Y20" s="223" t="s">
        <v>280</v>
      </c>
      <c r="Z20" s="212"/>
      <c r="AA20" s="212"/>
      <c r="AB20" s="212"/>
      <c r="AC20" s="212"/>
      <c r="AD20" s="212"/>
      <c r="AE20" s="212"/>
      <c r="AF20" s="212"/>
      <c r="AG20" s="212" t="s">
        <v>281</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46" t="s">
        <v>300</v>
      </c>
      <c r="D21" s="243"/>
      <c r="E21" s="243"/>
      <c r="F21" s="243"/>
      <c r="G21" s="24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283</v>
      </c>
      <c r="AH21" s="212"/>
      <c r="AI21" s="212"/>
      <c r="AJ21" s="212"/>
      <c r="AK21" s="212"/>
      <c r="AL21" s="212"/>
      <c r="AM21" s="212"/>
      <c r="AN21" s="212"/>
      <c r="AO21" s="212"/>
      <c r="AP21" s="212"/>
      <c r="AQ21" s="212"/>
      <c r="AR21" s="212"/>
      <c r="AS21" s="212"/>
      <c r="AT21" s="212"/>
      <c r="AU21" s="212"/>
      <c r="AV21" s="212"/>
      <c r="AW21" s="212"/>
      <c r="AX21" s="212"/>
      <c r="AY21" s="212"/>
      <c r="AZ21" s="212"/>
      <c r="BA21" s="242" t="str">
        <f>C21</f>
        <v>Náklady zhotovitele, které vzniknou v souvislosti s povinnostmi zhotovitele při předání a převzetí díla.</v>
      </c>
      <c r="BB21" s="212"/>
      <c r="BC21" s="212"/>
      <c r="BD21" s="212"/>
      <c r="BE21" s="212"/>
      <c r="BF21" s="212"/>
      <c r="BG21" s="212"/>
      <c r="BH21" s="212"/>
    </row>
    <row r="22" spans="1:60" outlineLevel="1" x14ac:dyDescent="0.2">
      <c r="A22" s="235">
        <v>7</v>
      </c>
      <c r="B22" s="236" t="s">
        <v>301</v>
      </c>
      <c r="C22" s="245" t="s">
        <v>302</v>
      </c>
      <c r="D22" s="237" t="s">
        <v>276</v>
      </c>
      <c r="E22" s="238">
        <v>1</v>
      </c>
      <c r="F22" s="239"/>
      <c r="G22" s="240">
        <f>ROUND(E22*F22,2)</f>
        <v>0</v>
      </c>
      <c r="H22" s="239"/>
      <c r="I22" s="240">
        <f>ROUND(E22*H22,2)</f>
        <v>0</v>
      </c>
      <c r="J22" s="239"/>
      <c r="K22" s="240">
        <f>ROUND(E22*J22,2)</f>
        <v>0</v>
      </c>
      <c r="L22" s="240">
        <v>21</v>
      </c>
      <c r="M22" s="240">
        <f>G22*(1+L22/100)</f>
        <v>0</v>
      </c>
      <c r="N22" s="238">
        <v>0</v>
      </c>
      <c r="O22" s="238">
        <f>ROUND(E22*N22,2)</f>
        <v>0</v>
      </c>
      <c r="P22" s="238">
        <v>0</v>
      </c>
      <c r="Q22" s="238">
        <f>ROUND(E22*P22,2)</f>
        <v>0</v>
      </c>
      <c r="R22" s="240"/>
      <c r="S22" s="240" t="s">
        <v>277</v>
      </c>
      <c r="T22" s="241" t="s">
        <v>278</v>
      </c>
      <c r="U22" s="223">
        <v>0</v>
      </c>
      <c r="V22" s="223">
        <f>ROUND(E22*U22,2)</f>
        <v>0</v>
      </c>
      <c r="W22" s="223"/>
      <c r="X22" s="223" t="s">
        <v>279</v>
      </c>
      <c r="Y22" s="223" t="s">
        <v>280</v>
      </c>
      <c r="Z22" s="212"/>
      <c r="AA22" s="212"/>
      <c r="AB22" s="212"/>
      <c r="AC22" s="212"/>
      <c r="AD22" s="212"/>
      <c r="AE22" s="212"/>
      <c r="AF22" s="212"/>
      <c r="AG22" s="212" t="s">
        <v>281</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46" t="s">
        <v>303</v>
      </c>
      <c r="D23" s="243"/>
      <c r="E23" s="243"/>
      <c r="F23" s="243"/>
      <c r="G23" s="24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283</v>
      </c>
      <c r="AH23" s="212"/>
      <c r="AI23" s="212"/>
      <c r="AJ23" s="212"/>
      <c r="AK23" s="212"/>
      <c r="AL23" s="212"/>
      <c r="AM23" s="212"/>
      <c r="AN23" s="212"/>
      <c r="AO23" s="212"/>
      <c r="AP23" s="212"/>
      <c r="AQ23" s="212"/>
      <c r="AR23" s="212"/>
      <c r="AS23" s="212"/>
      <c r="AT23" s="212"/>
      <c r="AU23" s="212"/>
      <c r="AV23" s="212"/>
      <c r="AW23" s="212"/>
      <c r="AX23" s="212"/>
      <c r="AY23" s="212"/>
      <c r="AZ23" s="212"/>
      <c r="BA23" s="242" t="str">
        <f>C23</f>
        <v>Náklady na provedení skutečného zaměření stavby v rozsahu nezbytném pro zápis změny do katastru nemovitostí.</v>
      </c>
      <c r="BB23" s="212"/>
      <c r="BC23" s="212"/>
      <c r="BD23" s="212"/>
      <c r="BE23" s="212"/>
      <c r="BF23" s="212"/>
      <c r="BG23" s="212"/>
      <c r="BH23" s="212"/>
    </row>
    <row r="24" spans="1:60" outlineLevel="1" x14ac:dyDescent="0.2">
      <c r="A24" s="235">
        <v>8</v>
      </c>
      <c r="B24" s="236" t="s">
        <v>304</v>
      </c>
      <c r="C24" s="245" t="s">
        <v>305</v>
      </c>
      <c r="D24" s="237" t="s">
        <v>276</v>
      </c>
      <c r="E24" s="238">
        <v>1</v>
      </c>
      <c r="F24" s="239"/>
      <c r="G24" s="240">
        <f>ROUND(E24*F24,2)</f>
        <v>0</v>
      </c>
      <c r="H24" s="239"/>
      <c r="I24" s="240">
        <f>ROUND(E24*H24,2)</f>
        <v>0</v>
      </c>
      <c r="J24" s="239"/>
      <c r="K24" s="240">
        <f>ROUND(E24*J24,2)</f>
        <v>0</v>
      </c>
      <c r="L24" s="240">
        <v>21</v>
      </c>
      <c r="M24" s="240">
        <f>G24*(1+L24/100)</f>
        <v>0</v>
      </c>
      <c r="N24" s="238">
        <v>0</v>
      </c>
      <c r="O24" s="238">
        <f>ROUND(E24*N24,2)</f>
        <v>0</v>
      </c>
      <c r="P24" s="238">
        <v>0</v>
      </c>
      <c r="Q24" s="238">
        <f>ROUND(E24*P24,2)</f>
        <v>0</v>
      </c>
      <c r="R24" s="240"/>
      <c r="S24" s="240" t="s">
        <v>277</v>
      </c>
      <c r="T24" s="241" t="s">
        <v>278</v>
      </c>
      <c r="U24" s="223">
        <v>0</v>
      </c>
      <c r="V24" s="223">
        <f>ROUND(E24*U24,2)</f>
        <v>0</v>
      </c>
      <c r="W24" s="223"/>
      <c r="X24" s="223" t="s">
        <v>279</v>
      </c>
      <c r="Y24" s="223" t="s">
        <v>280</v>
      </c>
      <c r="Z24" s="212"/>
      <c r="AA24" s="212"/>
      <c r="AB24" s="212"/>
      <c r="AC24" s="212"/>
      <c r="AD24" s="212"/>
      <c r="AE24" s="212"/>
      <c r="AF24" s="212"/>
      <c r="AG24" s="212" t="s">
        <v>289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2" x14ac:dyDescent="0.2">
      <c r="A25" s="219"/>
      <c r="B25" s="220"/>
      <c r="C25" s="246" t="s">
        <v>306</v>
      </c>
      <c r="D25" s="243"/>
      <c r="E25" s="243"/>
      <c r="F25" s="243"/>
      <c r="G25" s="243"/>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283</v>
      </c>
      <c r="AH25" s="212"/>
      <c r="AI25" s="212"/>
      <c r="AJ25" s="212"/>
      <c r="AK25" s="212"/>
      <c r="AL25" s="212"/>
      <c r="AM25" s="212"/>
      <c r="AN25" s="212"/>
      <c r="AO25" s="212"/>
      <c r="AP25" s="212"/>
      <c r="AQ25" s="212"/>
      <c r="AR25" s="212"/>
      <c r="AS25" s="212"/>
      <c r="AT25" s="212"/>
      <c r="AU25" s="212"/>
      <c r="AV25" s="212"/>
      <c r="AW25" s="212"/>
      <c r="AX25" s="212"/>
      <c r="AY25" s="212"/>
      <c r="AZ25" s="212"/>
      <c r="BA25" s="242" t="str">
        <f>C25</f>
        <v>Finanční rezerva požadovaná objednatelem jako součást smluvní ceny. Způsob jejího stanovení, čerpání a vykazování definuje objednatel.</v>
      </c>
      <c r="BB25" s="212"/>
      <c r="BC25" s="212"/>
      <c r="BD25" s="212"/>
      <c r="BE25" s="212"/>
      <c r="BF25" s="212"/>
      <c r="BG25" s="212"/>
      <c r="BH25" s="212"/>
    </row>
    <row r="26" spans="1:60" outlineLevel="2" x14ac:dyDescent="0.2">
      <c r="A26" s="219"/>
      <c r="B26" s="220"/>
      <c r="C26" s="247" t="s">
        <v>307</v>
      </c>
      <c r="D26" s="225"/>
      <c r="E26" s="226">
        <v>1</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308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
      <c r="A27" s="3"/>
      <c r="B27" s="4"/>
      <c r="C27" s="248"/>
      <c r="D27" s="6"/>
      <c r="E27" s="3"/>
      <c r="F27" s="3"/>
      <c r="G27" s="3"/>
      <c r="H27" s="3"/>
      <c r="I27" s="3"/>
      <c r="J27" s="3"/>
      <c r="K27" s="3"/>
      <c r="L27" s="3"/>
      <c r="M27" s="3"/>
      <c r="N27" s="3"/>
      <c r="O27" s="3"/>
      <c r="P27" s="3"/>
      <c r="Q27" s="3"/>
      <c r="R27" s="3"/>
      <c r="S27" s="3"/>
      <c r="T27" s="3"/>
      <c r="U27" s="3"/>
      <c r="V27" s="3"/>
      <c r="W27" s="3"/>
      <c r="X27" s="3"/>
      <c r="Y27" s="3"/>
      <c r="AE27">
        <v>15</v>
      </c>
      <c r="AF27">
        <v>21</v>
      </c>
      <c r="AG27" t="s">
        <v>258</v>
      </c>
    </row>
    <row r="28" spans="1:60" x14ac:dyDescent="0.2">
      <c r="A28" s="215"/>
      <c r="B28" s="216" t="s">
        <v>29</v>
      </c>
      <c r="C28" s="249"/>
      <c r="D28" s="217"/>
      <c r="E28" s="218"/>
      <c r="F28" s="218"/>
      <c r="G28" s="234">
        <f>G8+G17</f>
        <v>0</v>
      </c>
      <c r="H28" s="3"/>
      <c r="I28" s="3"/>
      <c r="J28" s="3"/>
      <c r="K28" s="3"/>
      <c r="L28" s="3"/>
      <c r="M28" s="3"/>
      <c r="N28" s="3"/>
      <c r="O28" s="3"/>
      <c r="P28" s="3"/>
      <c r="Q28" s="3"/>
      <c r="R28" s="3"/>
      <c r="S28" s="3"/>
      <c r="T28" s="3"/>
      <c r="U28" s="3"/>
      <c r="V28" s="3"/>
      <c r="W28" s="3"/>
      <c r="X28" s="3"/>
      <c r="Y28" s="3"/>
      <c r="AE28">
        <f>SUMIF(L7:L26,AE27,G7:G26)</f>
        <v>0</v>
      </c>
      <c r="AF28">
        <f>SUMIF(L7:L26,AF27,G7:G26)</f>
        <v>0</v>
      </c>
      <c r="AG28" t="s">
        <v>309</v>
      </c>
    </row>
    <row r="29" spans="1:60" x14ac:dyDescent="0.2">
      <c r="C29" s="250"/>
      <c r="D29" s="10"/>
      <c r="AG29" t="s">
        <v>310</v>
      </c>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Fw2L72ymDHV5EKAR0s2HRG/+gldGCFTU5IJI8bmbjNqqVKs18CXQZAODyX8DT2YNjTvWw/mMTXVFr/yMJukOw==" saltValue="Dn+dI8Hl9Q2iQ3fAqabSfw==" spinCount="100000" sheet="1" formatRows="0"/>
  <mergeCells count="12">
    <mergeCell ref="C14:G14"/>
    <mergeCell ref="C16:G16"/>
    <mergeCell ref="C19:G19"/>
    <mergeCell ref="C21:G21"/>
    <mergeCell ref="C23:G23"/>
    <mergeCell ref="C25:G25"/>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8C265-E396-42D5-B355-A21B9B17DBB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55</v>
      </c>
      <c r="C3" s="201" t="s">
        <v>56</v>
      </c>
      <c r="D3" s="199"/>
      <c r="E3" s="199"/>
      <c r="F3" s="199"/>
      <c r="G3" s="200"/>
      <c r="AC3" s="176" t="s">
        <v>245</v>
      </c>
      <c r="AG3" t="s">
        <v>248</v>
      </c>
    </row>
    <row r="4" spans="1:60" ht="24.95" customHeight="1" x14ac:dyDescent="0.2">
      <c r="A4" s="202" t="s">
        <v>9</v>
      </c>
      <c r="B4" s="203" t="s">
        <v>57</v>
      </c>
      <c r="C4" s="204" t="s">
        <v>58</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88</v>
      </c>
      <c r="C8" s="244" t="s">
        <v>89</v>
      </c>
      <c r="D8" s="230"/>
      <c r="E8" s="231"/>
      <c r="F8" s="232"/>
      <c r="G8" s="232">
        <f>SUMIF(AG9:AG23,"&lt;&gt;NOR",G9:G23)</f>
        <v>0</v>
      </c>
      <c r="H8" s="232"/>
      <c r="I8" s="232">
        <f>SUM(I9:I23)</f>
        <v>0</v>
      </c>
      <c r="J8" s="232"/>
      <c r="K8" s="232">
        <f>SUM(K9:K23)</f>
        <v>0</v>
      </c>
      <c r="L8" s="232"/>
      <c r="M8" s="232">
        <f>SUM(M9:M23)</f>
        <v>0</v>
      </c>
      <c r="N8" s="231"/>
      <c r="O8" s="231">
        <f>SUM(O9:O23)</f>
        <v>0</v>
      </c>
      <c r="P8" s="231"/>
      <c r="Q8" s="231">
        <f>SUM(Q9:Q23)</f>
        <v>0</v>
      </c>
      <c r="R8" s="232"/>
      <c r="S8" s="232"/>
      <c r="T8" s="233"/>
      <c r="U8" s="227"/>
      <c r="V8" s="227">
        <f>SUM(V9:V23)</f>
        <v>14.129999999999999</v>
      </c>
      <c r="W8" s="227"/>
      <c r="X8" s="227"/>
      <c r="Y8" s="227"/>
      <c r="AG8" t="s">
        <v>273</v>
      </c>
    </row>
    <row r="9" spans="1:60" outlineLevel="1" x14ac:dyDescent="0.2">
      <c r="A9" s="235">
        <v>1</v>
      </c>
      <c r="B9" s="236" t="s">
        <v>312</v>
      </c>
      <c r="C9" s="245" t="s">
        <v>313</v>
      </c>
      <c r="D9" s="237" t="s">
        <v>314</v>
      </c>
      <c r="E9" s="238">
        <v>10.406000000000001</v>
      </c>
      <c r="F9" s="239"/>
      <c r="G9" s="240">
        <f>ROUND(E9*F9,2)</f>
        <v>0</v>
      </c>
      <c r="H9" s="239"/>
      <c r="I9" s="240">
        <f>ROUND(E9*H9,2)</f>
        <v>0</v>
      </c>
      <c r="J9" s="239"/>
      <c r="K9" s="240">
        <f>ROUND(E9*J9,2)</f>
        <v>0</v>
      </c>
      <c r="L9" s="240">
        <v>21</v>
      </c>
      <c r="M9" s="240">
        <f>G9*(1+L9/100)</f>
        <v>0</v>
      </c>
      <c r="N9" s="238">
        <v>0</v>
      </c>
      <c r="O9" s="238">
        <f>ROUND(E9*N9,2)</f>
        <v>0</v>
      </c>
      <c r="P9" s="238">
        <v>0</v>
      </c>
      <c r="Q9" s="238">
        <f>ROUND(E9*P9,2)</f>
        <v>0</v>
      </c>
      <c r="R9" s="240" t="s">
        <v>315</v>
      </c>
      <c r="S9" s="240" t="s">
        <v>277</v>
      </c>
      <c r="T9" s="241" t="s">
        <v>277</v>
      </c>
      <c r="U9" s="223">
        <v>0.26666000000000001</v>
      </c>
      <c r="V9" s="223">
        <f>ROUND(E9*U9,2)</f>
        <v>2.77</v>
      </c>
      <c r="W9" s="223"/>
      <c r="X9" s="223" t="s">
        <v>316</v>
      </c>
      <c r="Y9" s="223" t="s">
        <v>280</v>
      </c>
      <c r="Z9" s="212"/>
      <c r="AA9" s="212"/>
      <c r="AB9" s="212"/>
      <c r="AC9" s="212"/>
      <c r="AD9" s="212"/>
      <c r="AE9" s="212"/>
      <c r="AF9" s="212"/>
      <c r="AG9" s="212" t="s">
        <v>317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33.75" outlineLevel="2" x14ac:dyDescent="0.2">
      <c r="A10" s="219"/>
      <c r="B10" s="220"/>
      <c r="C10" s="267" t="s">
        <v>318</v>
      </c>
      <c r="D10" s="256"/>
      <c r="E10" s="256"/>
      <c r="F10" s="256"/>
      <c r="G10" s="25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319</v>
      </c>
      <c r="AH10" s="212"/>
      <c r="AI10" s="212"/>
      <c r="AJ10" s="212"/>
      <c r="AK10" s="212"/>
      <c r="AL10" s="212"/>
      <c r="AM10" s="212"/>
      <c r="AN10" s="212"/>
      <c r="AO10" s="212"/>
      <c r="AP10" s="212"/>
      <c r="AQ10" s="212"/>
      <c r="AR10" s="212"/>
      <c r="AS10" s="212"/>
      <c r="AT10" s="212"/>
      <c r="AU10" s="212"/>
      <c r="AV10" s="212"/>
      <c r="AW10" s="212"/>
      <c r="AX10" s="212"/>
      <c r="AY10" s="212"/>
      <c r="AZ10" s="212"/>
      <c r="BA10" s="242"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2"/>
      <c r="BC10" s="212"/>
      <c r="BD10" s="212"/>
      <c r="BE10" s="212"/>
      <c r="BF10" s="212"/>
      <c r="BG10" s="212"/>
      <c r="BH10" s="212"/>
    </row>
    <row r="11" spans="1:60" outlineLevel="2" x14ac:dyDescent="0.2">
      <c r="A11" s="219"/>
      <c r="B11" s="220"/>
      <c r="C11" s="247" t="s">
        <v>320</v>
      </c>
      <c r="D11" s="225"/>
      <c r="E11" s="226">
        <v>10.406000000000001</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308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35">
        <v>2</v>
      </c>
      <c r="B12" s="236" t="s">
        <v>321</v>
      </c>
      <c r="C12" s="245" t="s">
        <v>322</v>
      </c>
      <c r="D12" s="237" t="s">
        <v>314</v>
      </c>
      <c r="E12" s="238">
        <v>7.5372000000000003</v>
      </c>
      <c r="F12" s="239"/>
      <c r="G12" s="240">
        <f>ROUND(E12*F12,2)</f>
        <v>0</v>
      </c>
      <c r="H12" s="239"/>
      <c r="I12" s="240">
        <f>ROUND(E12*H12,2)</f>
        <v>0</v>
      </c>
      <c r="J12" s="239"/>
      <c r="K12" s="240">
        <f>ROUND(E12*J12,2)</f>
        <v>0</v>
      </c>
      <c r="L12" s="240">
        <v>21</v>
      </c>
      <c r="M12" s="240">
        <f>G12*(1+L12/100)</f>
        <v>0</v>
      </c>
      <c r="N12" s="238">
        <v>0</v>
      </c>
      <c r="O12" s="238">
        <f>ROUND(E12*N12,2)</f>
        <v>0</v>
      </c>
      <c r="P12" s="238">
        <v>0</v>
      </c>
      <c r="Q12" s="238">
        <f>ROUND(E12*P12,2)</f>
        <v>0</v>
      </c>
      <c r="R12" s="240" t="s">
        <v>315</v>
      </c>
      <c r="S12" s="240" t="s">
        <v>277</v>
      </c>
      <c r="T12" s="241" t="s">
        <v>277</v>
      </c>
      <c r="U12" s="223">
        <v>1.0999999999999999E-2</v>
      </c>
      <c r="V12" s="223">
        <f>ROUND(E12*U12,2)</f>
        <v>0.08</v>
      </c>
      <c r="W12" s="223"/>
      <c r="X12" s="223" t="s">
        <v>316</v>
      </c>
      <c r="Y12" s="223" t="s">
        <v>280</v>
      </c>
      <c r="Z12" s="212"/>
      <c r="AA12" s="212"/>
      <c r="AB12" s="212"/>
      <c r="AC12" s="212"/>
      <c r="AD12" s="212"/>
      <c r="AE12" s="212"/>
      <c r="AF12" s="212"/>
      <c r="AG12" s="212" t="s">
        <v>317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67" t="s">
        <v>323</v>
      </c>
      <c r="D13" s="256"/>
      <c r="E13" s="256"/>
      <c r="F13" s="256"/>
      <c r="G13" s="25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319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2.5" outlineLevel="1" x14ac:dyDescent="0.2">
      <c r="A14" s="235">
        <v>3</v>
      </c>
      <c r="B14" s="236" t="s">
        <v>324</v>
      </c>
      <c r="C14" s="245" t="s">
        <v>325</v>
      </c>
      <c r="D14" s="237" t="s">
        <v>314</v>
      </c>
      <c r="E14" s="238">
        <v>7.5372000000000003</v>
      </c>
      <c r="F14" s="239"/>
      <c r="G14" s="240">
        <f>ROUND(E14*F14,2)</f>
        <v>0</v>
      </c>
      <c r="H14" s="239"/>
      <c r="I14" s="240">
        <f>ROUND(E14*H14,2)</f>
        <v>0</v>
      </c>
      <c r="J14" s="239"/>
      <c r="K14" s="240">
        <f>ROUND(E14*J14,2)</f>
        <v>0</v>
      </c>
      <c r="L14" s="240">
        <v>21</v>
      </c>
      <c r="M14" s="240">
        <f>G14*(1+L14/100)</f>
        <v>0</v>
      </c>
      <c r="N14" s="238">
        <v>0</v>
      </c>
      <c r="O14" s="238">
        <f>ROUND(E14*N14,2)</f>
        <v>0</v>
      </c>
      <c r="P14" s="238">
        <v>0</v>
      </c>
      <c r="Q14" s="238">
        <f>ROUND(E14*P14,2)</f>
        <v>0</v>
      </c>
      <c r="R14" s="240" t="s">
        <v>315</v>
      </c>
      <c r="S14" s="240" t="s">
        <v>277</v>
      </c>
      <c r="T14" s="241" t="s">
        <v>277</v>
      </c>
      <c r="U14" s="223">
        <v>0</v>
      </c>
      <c r="V14" s="223">
        <f>ROUND(E14*U14,2)</f>
        <v>0</v>
      </c>
      <c r="W14" s="223"/>
      <c r="X14" s="223" t="s">
        <v>316</v>
      </c>
      <c r="Y14" s="223" t="s">
        <v>280</v>
      </c>
      <c r="Z14" s="212"/>
      <c r="AA14" s="212"/>
      <c r="AB14" s="212"/>
      <c r="AC14" s="212"/>
      <c r="AD14" s="212"/>
      <c r="AE14" s="212"/>
      <c r="AF14" s="212"/>
      <c r="AG14" s="212" t="s">
        <v>317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7" t="s">
        <v>323</v>
      </c>
      <c r="D15" s="256"/>
      <c r="E15" s="256"/>
      <c r="F15" s="256"/>
      <c r="G15" s="25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319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35">
        <v>4</v>
      </c>
      <c r="B16" s="236" t="s">
        <v>326</v>
      </c>
      <c r="C16" s="245" t="s">
        <v>327</v>
      </c>
      <c r="D16" s="237" t="s">
        <v>314</v>
      </c>
      <c r="E16" s="238">
        <v>7.5372000000000003</v>
      </c>
      <c r="F16" s="239"/>
      <c r="G16" s="240">
        <f>ROUND(E16*F16,2)</f>
        <v>0</v>
      </c>
      <c r="H16" s="239"/>
      <c r="I16" s="240">
        <f>ROUND(E16*H16,2)</f>
        <v>0</v>
      </c>
      <c r="J16" s="239"/>
      <c r="K16" s="240">
        <f>ROUND(E16*J16,2)</f>
        <v>0</v>
      </c>
      <c r="L16" s="240">
        <v>21</v>
      </c>
      <c r="M16" s="240">
        <f>G16*(1+L16/100)</f>
        <v>0</v>
      </c>
      <c r="N16" s="238">
        <v>0</v>
      </c>
      <c r="O16" s="238">
        <f>ROUND(E16*N16,2)</f>
        <v>0</v>
      </c>
      <c r="P16" s="238">
        <v>0</v>
      </c>
      <c r="Q16" s="238">
        <f>ROUND(E16*P16,2)</f>
        <v>0</v>
      </c>
      <c r="R16" s="240" t="s">
        <v>315</v>
      </c>
      <c r="S16" s="240" t="s">
        <v>277</v>
      </c>
      <c r="T16" s="241" t="s">
        <v>277</v>
      </c>
      <c r="U16" s="223">
        <v>0.65200000000000002</v>
      </c>
      <c r="V16" s="223">
        <f>ROUND(E16*U16,2)</f>
        <v>4.91</v>
      </c>
      <c r="W16" s="223"/>
      <c r="X16" s="223" t="s">
        <v>316</v>
      </c>
      <c r="Y16" s="223" t="s">
        <v>280</v>
      </c>
      <c r="Z16" s="212"/>
      <c r="AA16" s="212"/>
      <c r="AB16" s="212"/>
      <c r="AC16" s="212"/>
      <c r="AD16" s="212"/>
      <c r="AE16" s="212"/>
      <c r="AF16" s="212"/>
      <c r="AG16" s="212" t="s">
        <v>317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47" t="s">
        <v>328</v>
      </c>
      <c r="D17" s="225"/>
      <c r="E17" s="226">
        <v>10.406000000000001</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308</v>
      </c>
      <c r="AH17" s="212">
        <v>5</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7" t="s">
        <v>329</v>
      </c>
      <c r="D18" s="225"/>
      <c r="E18" s="226">
        <v>-2.8687999999999998</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308</v>
      </c>
      <c r="AH18" s="212">
        <v>5</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57">
        <v>5</v>
      </c>
      <c r="B19" s="258" t="s">
        <v>330</v>
      </c>
      <c r="C19" s="268" t="s">
        <v>331</v>
      </c>
      <c r="D19" s="259" t="s">
        <v>314</v>
      </c>
      <c r="E19" s="260">
        <v>7.5372000000000003</v>
      </c>
      <c r="F19" s="261"/>
      <c r="G19" s="262">
        <f>ROUND(E19*F19,2)</f>
        <v>0</v>
      </c>
      <c r="H19" s="261"/>
      <c r="I19" s="262">
        <f>ROUND(E19*H19,2)</f>
        <v>0</v>
      </c>
      <c r="J19" s="261"/>
      <c r="K19" s="262">
        <f>ROUND(E19*J19,2)</f>
        <v>0</v>
      </c>
      <c r="L19" s="262">
        <v>21</v>
      </c>
      <c r="M19" s="262">
        <f>G19*(1+L19/100)</f>
        <v>0</v>
      </c>
      <c r="N19" s="260">
        <v>0</v>
      </c>
      <c r="O19" s="260">
        <f>ROUND(E19*N19,2)</f>
        <v>0</v>
      </c>
      <c r="P19" s="260">
        <v>0</v>
      </c>
      <c r="Q19" s="260">
        <f>ROUND(E19*P19,2)</f>
        <v>0</v>
      </c>
      <c r="R19" s="262" t="s">
        <v>315</v>
      </c>
      <c r="S19" s="262" t="s">
        <v>277</v>
      </c>
      <c r="T19" s="263" t="s">
        <v>277</v>
      </c>
      <c r="U19" s="223">
        <v>8.9999999999999993E-3</v>
      </c>
      <c r="V19" s="223">
        <f>ROUND(E19*U19,2)</f>
        <v>7.0000000000000007E-2</v>
      </c>
      <c r="W19" s="223"/>
      <c r="X19" s="223" t="s">
        <v>316</v>
      </c>
      <c r="Y19" s="223" t="s">
        <v>280</v>
      </c>
      <c r="Z19" s="212"/>
      <c r="AA19" s="212"/>
      <c r="AB19" s="212"/>
      <c r="AC19" s="212"/>
      <c r="AD19" s="212"/>
      <c r="AE19" s="212"/>
      <c r="AF19" s="212"/>
      <c r="AG19" s="212" t="s">
        <v>317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35">
        <v>6</v>
      </c>
      <c r="B20" s="236" t="s">
        <v>332</v>
      </c>
      <c r="C20" s="245" t="s">
        <v>333</v>
      </c>
      <c r="D20" s="237" t="s">
        <v>314</v>
      </c>
      <c r="E20" s="238">
        <v>2.8687999999999998</v>
      </c>
      <c r="F20" s="239"/>
      <c r="G20" s="240">
        <f>ROUND(E20*F20,2)</f>
        <v>0</v>
      </c>
      <c r="H20" s="239"/>
      <c r="I20" s="240">
        <f>ROUND(E20*H20,2)</f>
        <v>0</v>
      </c>
      <c r="J20" s="239"/>
      <c r="K20" s="240">
        <f>ROUND(E20*J20,2)</f>
        <v>0</v>
      </c>
      <c r="L20" s="240">
        <v>21</v>
      </c>
      <c r="M20" s="240">
        <f>G20*(1+L20/100)</f>
        <v>0</v>
      </c>
      <c r="N20" s="238">
        <v>0</v>
      </c>
      <c r="O20" s="238">
        <f>ROUND(E20*N20,2)</f>
        <v>0</v>
      </c>
      <c r="P20" s="238">
        <v>0</v>
      </c>
      <c r="Q20" s="238">
        <f>ROUND(E20*P20,2)</f>
        <v>0</v>
      </c>
      <c r="R20" s="240" t="s">
        <v>315</v>
      </c>
      <c r="S20" s="240" t="s">
        <v>277</v>
      </c>
      <c r="T20" s="241" t="s">
        <v>277</v>
      </c>
      <c r="U20" s="223">
        <v>2.1949999999999998</v>
      </c>
      <c r="V20" s="223">
        <f>ROUND(E20*U20,2)</f>
        <v>6.3</v>
      </c>
      <c r="W20" s="223"/>
      <c r="X20" s="223" t="s">
        <v>316</v>
      </c>
      <c r="Y20" s="223" t="s">
        <v>280</v>
      </c>
      <c r="Z20" s="212"/>
      <c r="AA20" s="212"/>
      <c r="AB20" s="212"/>
      <c r="AC20" s="212"/>
      <c r="AD20" s="212"/>
      <c r="AE20" s="212"/>
      <c r="AF20" s="212"/>
      <c r="AG20" s="212" t="s">
        <v>317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2" x14ac:dyDescent="0.2">
      <c r="A21" s="219"/>
      <c r="B21" s="220"/>
      <c r="C21" s="267" t="s">
        <v>334</v>
      </c>
      <c r="D21" s="256"/>
      <c r="E21" s="256"/>
      <c r="F21" s="256"/>
      <c r="G21" s="25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319</v>
      </c>
      <c r="AH21" s="212"/>
      <c r="AI21" s="212"/>
      <c r="AJ21" s="212"/>
      <c r="AK21" s="212"/>
      <c r="AL21" s="212"/>
      <c r="AM21" s="212"/>
      <c r="AN21" s="212"/>
      <c r="AO21" s="212"/>
      <c r="AP21" s="212"/>
      <c r="AQ21" s="212"/>
      <c r="AR21" s="212"/>
      <c r="AS21" s="212"/>
      <c r="AT21" s="212"/>
      <c r="AU21" s="212"/>
      <c r="AV21" s="212"/>
      <c r="AW21" s="212"/>
      <c r="AX21" s="212"/>
      <c r="AY21" s="212"/>
      <c r="AZ21" s="212"/>
      <c r="BA21" s="242" t="str">
        <f>C21</f>
        <v>sypaninou z vhodných hornin tř. 1 - 4 nebo materiálem, uloženým ve vzdálenosti do 30 m od vnějšího kraje objektu, pro jakoukoliv míru zhutnění,</v>
      </c>
      <c r="BB21" s="212"/>
      <c r="BC21" s="212"/>
      <c r="BD21" s="212"/>
      <c r="BE21" s="212"/>
      <c r="BF21" s="212"/>
      <c r="BG21" s="212"/>
      <c r="BH21" s="212"/>
    </row>
    <row r="22" spans="1:60" ht="33.75" outlineLevel="2" x14ac:dyDescent="0.2">
      <c r="A22" s="219"/>
      <c r="B22" s="220"/>
      <c r="C22" s="247" t="s">
        <v>335</v>
      </c>
      <c r="D22" s="225"/>
      <c r="E22" s="226">
        <v>2.8687999999999998</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308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7">
        <v>7</v>
      </c>
      <c r="B23" s="258" t="s">
        <v>336</v>
      </c>
      <c r="C23" s="268" t="s">
        <v>337</v>
      </c>
      <c r="D23" s="259" t="s">
        <v>314</v>
      </c>
      <c r="E23" s="260">
        <v>7.5372000000000003</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t="s">
        <v>315</v>
      </c>
      <c r="S23" s="262" t="s">
        <v>277</v>
      </c>
      <c r="T23" s="263" t="s">
        <v>277</v>
      </c>
      <c r="U23" s="223">
        <v>0</v>
      </c>
      <c r="V23" s="223">
        <f>ROUND(E23*U23,2)</f>
        <v>0</v>
      </c>
      <c r="W23" s="223"/>
      <c r="X23" s="223" t="s">
        <v>316</v>
      </c>
      <c r="Y23" s="223" t="s">
        <v>280</v>
      </c>
      <c r="Z23" s="212"/>
      <c r="AA23" s="212"/>
      <c r="AB23" s="212"/>
      <c r="AC23" s="212"/>
      <c r="AD23" s="212"/>
      <c r="AE23" s="212"/>
      <c r="AF23" s="212"/>
      <c r="AG23" s="212" t="s">
        <v>317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
      <c r="A24" s="228" t="s">
        <v>272</v>
      </c>
      <c r="B24" s="229" t="s">
        <v>94</v>
      </c>
      <c r="C24" s="244" t="s">
        <v>95</v>
      </c>
      <c r="D24" s="230"/>
      <c r="E24" s="231"/>
      <c r="F24" s="232"/>
      <c r="G24" s="232">
        <f>SUMIF(AG25:AG45,"&lt;&gt;NOR",G25:G45)</f>
        <v>0</v>
      </c>
      <c r="H24" s="232"/>
      <c r="I24" s="232">
        <f>SUM(I25:I45)</f>
        <v>0</v>
      </c>
      <c r="J24" s="232"/>
      <c r="K24" s="232">
        <f>SUM(K25:K45)</f>
        <v>0</v>
      </c>
      <c r="L24" s="232"/>
      <c r="M24" s="232">
        <f>SUM(M25:M45)</f>
        <v>0</v>
      </c>
      <c r="N24" s="231"/>
      <c r="O24" s="231">
        <f>SUM(O25:O45)</f>
        <v>11.05</v>
      </c>
      <c r="P24" s="231"/>
      <c r="Q24" s="231">
        <f>SUM(Q25:Q45)</f>
        <v>0</v>
      </c>
      <c r="R24" s="232"/>
      <c r="S24" s="232"/>
      <c r="T24" s="233"/>
      <c r="U24" s="227"/>
      <c r="V24" s="227">
        <f>SUM(V25:V45)</f>
        <v>26.92</v>
      </c>
      <c r="W24" s="227"/>
      <c r="X24" s="227"/>
      <c r="Y24" s="227"/>
      <c r="AG24" t="s">
        <v>273</v>
      </c>
    </row>
    <row r="25" spans="1:60" ht="22.5" outlineLevel="1" x14ac:dyDescent="0.2">
      <c r="A25" s="235">
        <v>8</v>
      </c>
      <c r="B25" s="236" t="s">
        <v>338</v>
      </c>
      <c r="C25" s="245" t="s">
        <v>339</v>
      </c>
      <c r="D25" s="237" t="s">
        <v>340</v>
      </c>
      <c r="E25" s="238">
        <v>28.184999999999999</v>
      </c>
      <c r="F25" s="239"/>
      <c r="G25" s="240">
        <f>ROUND(E25*F25,2)</f>
        <v>0</v>
      </c>
      <c r="H25" s="239"/>
      <c r="I25" s="240">
        <f>ROUND(E25*H25,2)</f>
        <v>0</v>
      </c>
      <c r="J25" s="239"/>
      <c r="K25" s="240">
        <f>ROUND(E25*J25,2)</f>
        <v>0</v>
      </c>
      <c r="L25" s="240">
        <v>21</v>
      </c>
      <c r="M25" s="240">
        <f>G25*(1+L25/100)</f>
        <v>0</v>
      </c>
      <c r="N25" s="238">
        <v>0</v>
      </c>
      <c r="O25" s="238">
        <f>ROUND(E25*N25,2)</f>
        <v>0</v>
      </c>
      <c r="P25" s="238">
        <v>0</v>
      </c>
      <c r="Q25" s="238">
        <f>ROUND(E25*P25,2)</f>
        <v>0</v>
      </c>
      <c r="R25" s="240" t="s">
        <v>341</v>
      </c>
      <c r="S25" s="240" t="s">
        <v>277</v>
      </c>
      <c r="T25" s="241" t="s">
        <v>277</v>
      </c>
      <c r="U25" s="223">
        <v>0.52600000000000002</v>
      </c>
      <c r="V25" s="223">
        <f>ROUND(E25*U25,2)</f>
        <v>14.83</v>
      </c>
      <c r="W25" s="223"/>
      <c r="X25" s="223" t="s">
        <v>316</v>
      </c>
      <c r="Y25" s="223" t="s">
        <v>342</v>
      </c>
      <c r="Z25" s="212"/>
      <c r="AA25" s="212"/>
      <c r="AB25" s="212"/>
      <c r="AC25" s="212"/>
      <c r="AD25" s="212"/>
      <c r="AE25" s="212"/>
      <c r="AF25" s="212"/>
      <c r="AG25" s="212" t="s">
        <v>317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47" t="s">
        <v>343</v>
      </c>
      <c r="D26" s="225"/>
      <c r="E26" s="226">
        <v>14.7875</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308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47" t="s">
        <v>344</v>
      </c>
      <c r="D27" s="225"/>
      <c r="E27" s="226">
        <v>13.397500000000001</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308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5">
        <v>9</v>
      </c>
      <c r="B28" s="236" t="s">
        <v>345</v>
      </c>
      <c r="C28" s="245" t="s">
        <v>346</v>
      </c>
      <c r="D28" s="237" t="s">
        <v>314</v>
      </c>
      <c r="E28" s="238">
        <v>4.0479000000000003</v>
      </c>
      <c r="F28" s="239"/>
      <c r="G28" s="240">
        <f>ROUND(E28*F28,2)</f>
        <v>0</v>
      </c>
      <c r="H28" s="239"/>
      <c r="I28" s="240">
        <f>ROUND(E28*H28,2)</f>
        <v>0</v>
      </c>
      <c r="J28" s="239"/>
      <c r="K28" s="240">
        <f>ROUND(E28*J28,2)</f>
        <v>0</v>
      </c>
      <c r="L28" s="240">
        <v>21</v>
      </c>
      <c r="M28" s="240">
        <f>G28*(1+L28/100)</f>
        <v>0</v>
      </c>
      <c r="N28" s="238">
        <v>2.5249999999999999</v>
      </c>
      <c r="O28" s="238">
        <f>ROUND(E28*N28,2)</f>
        <v>10.220000000000001</v>
      </c>
      <c r="P28" s="238">
        <v>0</v>
      </c>
      <c r="Q28" s="238">
        <f>ROUND(E28*P28,2)</f>
        <v>0</v>
      </c>
      <c r="R28" s="240" t="s">
        <v>347</v>
      </c>
      <c r="S28" s="240" t="s">
        <v>277</v>
      </c>
      <c r="T28" s="241" t="s">
        <v>277</v>
      </c>
      <c r="U28" s="223">
        <v>0.47699999999999998</v>
      </c>
      <c r="V28" s="223">
        <f>ROUND(E28*U28,2)</f>
        <v>1.93</v>
      </c>
      <c r="W28" s="223"/>
      <c r="X28" s="223" t="s">
        <v>316</v>
      </c>
      <c r="Y28" s="223" t="s">
        <v>280</v>
      </c>
      <c r="Z28" s="212"/>
      <c r="AA28" s="212"/>
      <c r="AB28" s="212"/>
      <c r="AC28" s="212"/>
      <c r="AD28" s="212"/>
      <c r="AE28" s="212"/>
      <c r="AF28" s="212"/>
      <c r="AG28" s="212" t="s">
        <v>317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7" t="s">
        <v>348</v>
      </c>
      <c r="D29" s="256"/>
      <c r="E29" s="256"/>
      <c r="F29" s="256"/>
      <c r="G29" s="256"/>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319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7" t="s">
        <v>349</v>
      </c>
      <c r="D30" s="225"/>
      <c r="E30" s="226">
        <v>4.0479000000000003</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308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5">
        <v>10</v>
      </c>
      <c r="B31" s="236" t="s">
        <v>350</v>
      </c>
      <c r="C31" s="245" t="s">
        <v>351</v>
      </c>
      <c r="D31" s="237" t="s">
        <v>340</v>
      </c>
      <c r="E31" s="238">
        <v>4.0250000000000004</v>
      </c>
      <c r="F31" s="239"/>
      <c r="G31" s="240">
        <f>ROUND(E31*F31,2)</f>
        <v>0</v>
      </c>
      <c r="H31" s="239"/>
      <c r="I31" s="240">
        <f>ROUND(E31*H31,2)</f>
        <v>0</v>
      </c>
      <c r="J31" s="239"/>
      <c r="K31" s="240">
        <f>ROUND(E31*J31,2)</f>
        <v>0</v>
      </c>
      <c r="L31" s="240">
        <v>21</v>
      </c>
      <c r="M31" s="240">
        <f>G31*(1+L31/100)</f>
        <v>0</v>
      </c>
      <c r="N31" s="238">
        <v>3.9199999999999999E-2</v>
      </c>
      <c r="O31" s="238">
        <f>ROUND(E31*N31,2)</f>
        <v>0.16</v>
      </c>
      <c r="P31" s="238">
        <v>0</v>
      </c>
      <c r="Q31" s="238">
        <f>ROUND(E31*P31,2)</f>
        <v>0</v>
      </c>
      <c r="R31" s="240" t="s">
        <v>347</v>
      </c>
      <c r="S31" s="240" t="s">
        <v>277</v>
      </c>
      <c r="T31" s="241" t="s">
        <v>277</v>
      </c>
      <c r="U31" s="223">
        <v>1.6</v>
      </c>
      <c r="V31" s="223">
        <f>ROUND(E31*U31,2)</f>
        <v>6.44</v>
      </c>
      <c r="W31" s="223"/>
      <c r="X31" s="223" t="s">
        <v>316</v>
      </c>
      <c r="Y31" s="223" t="s">
        <v>280</v>
      </c>
      <c r="Z31" s="212"/>
      <c r="AA31" s="212"/>
      <c r="AB31" s="212"/>
      <c r="AC31" s="212"/>
      <c r="AD31" s="212"/>
      <c r="AE31" s="212"/>
      <c r="AF31" s="212"/>
      <c r="AG31" s="212" t="s">
        <v>317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2" x14ac:dyDescent="0.2">
      <c r="A32" s="219"/>
      <c r="B32" s="220"/>
      <c r="C32" s="267" t="s">
        <v>352</v>
      </c>
      <c r="D32" s="256"/>
      <c r="E32" s="256"/>
      <c r="F32" s="256"/>
      <c r="G32" s="256"/>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319</v>
      </c>
      <c r="AH32" s="212"/>
      <c r="AI32" s="212"/>
      <c r="AJ32" s="212"/>
      <c r="AK32" s="212"/>
      <c r="AL32" s="212"/>
      <c r="AM32" s="212"/>
      <c r="AN32" s="212"/>
      <c r="AO32" s="212"/>
      <c r="AP32" s="212"/>
      <c r="AQ32" s="212"/>
      <c r="AR32" s="212"/>
      <c r="AS32" s="212"/>
      <c r="AT32" s="212"/>
      <c r="AU32" s="212"/>
      <c r="AV32" s="212"/>
      <c r="AW32" s="212"/>
      <c r="AX32" s="212"/>
      <c r="AY32" s="212"/>
      <c r="AZ32" s="212"/>
      <c r="BA32" s="242" t="str">
        <f>C32</f>
        <v>svislé nebo šikmé (odkloněné) , půdorysně přímé nebo zalomené, stěn základových desek ve volných nebo zapažených jámách, rýhách, šachtách, včetně případných vzpěr,</v>
      </c>
      <c r="BB32" s="212"/>
      <c r="BC32" s="212"/>
      <c r="BD32" s="212"/>
      <c r="BE32" s="212"/>
      <c r="BF32" s="212"/>
      <c r="BG32" s="212"/>
      <c r="BH32" s="212"/>
    </row>
    <row r="33" spans="1:60" outlineLevel="2" x14ac:dyDescent="0.2">
      <c r="A33" s="219"/>
      <c r="B33" s="220"/>
      <c r="C33" s="247" t="s">
        <v>353</v>
      </c>
      <c r="D33" s="225"/>
      <c r="E33" s="226">
        <v>4.0250000000000004</v>
      </c>
      <c r="F33" s="223"/>
      <c r="G33" s="223"/>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308</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5">
        <v>11</v>
      </c>
      <c r="B34" s="236" t="s">
        <v>354</v>
      </c>
      <c r="C34" s="245" t="s">
        <v>355</v>
      </c>
      <c r="D34" s="237" t="s">
        <v>340</v>
      </c>
      <c r="E34" s="238">
        <v>4.0250000000000004</v>
      </c>
      <c r="F34" s="239"/>
      <c r="G34" s="240">
        <f>ROUND(E34*F34,2)</f>
        <v>0</v>
      </c>
      <c r="H34" s="239"/>
      <c r="I34" s="240">
        <f>ROUND(E34*H34,2)</f>
        <v>0</v>
      </c>
      <c r="J34" s="239"/>
      <c r="K34" s="240">
        <f>ROUND(E34*J34,2)</f>
        <v>0</v>
      </c>
      <c r="L34" s="240">
        <v>21</v>
      </c>
      <c r="M34" s="240">
        <f>G34*(1+L34/100)</f>
        <v>0</v>
      </c>
      <c r="N34" s="238">
        <v>0</v>
      </c>
      <c r="O34" s="238">
        <f>ROUND(E34*N34,2)</f>
        <v>0</v>
      </c>
      <c r="P34" s="238">
        <v>0</v>
      </c>
      <c r="Q34" s="238">
        <f>ROUND(E34*P34,2)</f>
        <v>0</v>
      </c>
      <c r="R34" s="240" t="s">
        <v>347</v>
      </c>
      <c r="S34" s="240" t="s">
        <v>277</v>
      </c>
      <c r="T34" s="241" t="s">
        <v>277</v>
      </c>
      <c r="U34" s="223">
        <v>0.32</v>
      </c>
      <c r="V34" s="223">
        <f>ROUND(E34*U34,2)</f>
        <v>1.29</v>
      </c>
      <c r="W34" s="223"/>
      <c r="X34" s="223" t="s">
        <v>316</v>
      </c>
      <c r="Y34" s="223" t="s">
        <v>280</v>
      </c>
      <c r="Z34" s="212"/>
      <c r="AA34" s="212"/>
      <c r="AB34" s="212"/>
      <c r="AC34" s="212"/>
      <c r="AD34" s="212"/>
      <c r="AE34" s="212"/>
      <c r="AF34" s="212"/>
      <c r="AG34" s="212" t="s">
        <v>317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2.5" outlineLevel="2" x14ac:dyDescent="0.2">
      <c r="A35" s="219"/>
      <c r="B35" s="220"/>
      <c r="C35" s="267" t="s">
        <v>352</v>
      </c>
      <c r="D35" s="256"/>
      <c r="E35" s="256"/>
      <c r="F35" s="256"/>
      <c r="G35" s="25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319</v>
      </c>
      <c r="AH35" s="212"/>
      <c r="AI35" s="212"/>
      <c r="AJ35" s="212"/>
      <c r="AK35" s="212"/>
      <c r="AL35" s="212"/>
      <c r="AM35" s="212"/>
      <c r="AN35" s="212"/>
      <c r="AO35" s="212"/>
      <c r="AP35" s="212"/>
      <c r="AQ35" s="212"/>
      <c r="AR35" s="212"/>
      <c r="AS35" s="212"/>
      <c r="AT35" s="212"/>
      <c r="AU35" s="212"/>
      <c r="AV35" s="212"/>
      <c r="AW35" s="212"/>
      <c r="AX35" s="212"/>
      <c r="AY35" s="212"/>
      <c r="AZ35" s="212"/>
      <c r="BA35" s="242" t="str">
        <f>C35</f>
        <v>svislé nebo šikmé (odkloněné) , půdorysně přímé nebo zalomené, stěn základových desek ve volných nebo zapažených jámách, rýhách, šachtách, včetně případných vzpěr,</v>
      </c>
      <c r="BB35" s="212"/>
      <c r="BC35" s="212"/>
      <c r="BD35" s="212"/>
      <c r="BE35" s="212"/>
      <c r="BF35" s="212"/>
      <c r="BG35" s="212"/>
      <c r="BH35" s="212"/>
    </row>
    <row r="36" spans="1:60" outlineLevel="2" x14ac:dyDescent="0.2">
      <c r="A36" s="219"/>
      <c r="B36" s="220"/>
      <c r="C36" s="269" t="s">
        <v>356</v>
      </c>
      <c r="D36" s="264"/>
      <c r="E36" s="264"/>
      <c r="F36" s="264"/>
      <c r="G36" s="264"/>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283</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5">
        <v>12</v>
      </c>
      <c r="B37" s="236" t="s">
        <v>357</v>
      </c>
      <c r="C37" s="245" t="s">
        <v>358</v>
      </c>
      <c r="D37" s="237" t="s">
        <v>314</v>
      </c>
      <c r="E37" s="238">
        <v>0.23580000000000001</v>
      </c>
      <c r="F37" s="239"/>
      <c r="G37" s="240">
        <f>ROUND(E37*F37,2)</f>
        <v>0</v>
      </c>
      <c r="H37" s="239"/>
      <c r="I37" s="240">
        <f>ROUND(E37*H37,2)</f>
        <v>0</v>
      </c>
      <c r="J37" s="239"/>
      <c r="K37" s="240">
        <f>ROUND(E37*J37,2)</f>
        <v>0</v>
      </c>
      <c r="L37" s="240">
        <v>21</v>
      </c>
      <c r="M37" s="240">
        <f>G37*(1+L37/100)</f>
        <v>0</v>
      </c>
      <c r="N37" s="238">
        <v>2.5249999999999999</v>
      </c>
      <c r="O37" s="238">
        <f>ROUND(E37*N37,2)</f>
        <v>0.6</v>
      </c>
      <c r="P37" s="238">
        <v>0</v>
      </c>
      <c r="Q37" s="238">
        <f>ROUND(E37*P37,2)</f>
        <v>0</v>
      </c>
      <c r="R37" s="240" t="s">
        <v>347</v>
      </c>
      <c r="S37" s="240" t="s">
        <v>277</v>
      </c>
      <c r="T37" s="241" t="s">
        <v>277</v>
      </c>
      <c r="U37" s="223">
        <v>0.47699999999999998</v>
      </c>
      <c r="V37" s="223">
        <f>ROUND(E37*U37,2)</f>
        <v>0.11</v>
      </c>
      <c r="W37" s="223"/>
      <c r="X37" s="223" t="s">
        <v>316</v>
      </c>
      <c r="Y37" s="223" t="s">
        <v>280</v>
      </c>
      <c r="Z37" s="212"/>
      <c r="AA37" s="212"/>
      <c r="AB37" s="212"/>
      <c r="AC37" s="212"/>
      <c r="AD37" s="212"/>
      <c r="AE37" s="212"/>
      <c r="AF37" s="212"/>
      <c r="AG37" s="212" t="s">
        <v>317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6" t="s">
        <v>359</v>
      </c>
      <c r="D38" s="243"/>
      <c r="E38" s="243"/>
      <c r="F38" s="243"/>
      <c r="G38" s="24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283</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47" t="s">
        <v>360</v>
      </c>
      <c r="D39" s="225"/>
      <c r="E39" s="226">
        <v>0.23580000000000001</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308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5">
        <v>13</v>
      </c>
      <c r="B40" s="236" t="s">
        <v>361</v>
      </c>
      <c r="C40" s="245" t="s">
        <v>362</v>
      </c>
      <c r="D40" s="237" t="s">
        <v>340</v>
      </c>
      <c r="E40" s="238">
        <v>1.6919999999999999</v>
      </c>
      <c r="F40" s="239"/>
      <c r="G40" s="240">
        <f>ROUND(E40*F40,2)</f>
        <v>0</v>
      </c>
      <c r="H40" s="239"/>
      <c r="I40" s="240">
        <f>ROUND(E40*H40,2)</f>
        <v>0</v>
      </c>
      <c r="J40" s="239"/>
      <c r="K40" s="240">
        <f>ROUND(E40*J40,2)</f>
        <v>0</v>
      </c>
      <c r="L40" s="240">
        <v>21</v>
      </c>
      <c r="M40" s="240">
        <f>G40*(1+L40/100)</f>
        <v>0</v>
      </c>
      <c r="N40" s="238">
        <v>3.916E-2</v>
      </c>
      <c r="O40" s="238">
        <f>ROUND(E40*N40,2)</f>
        <v>7.0000000000000007E-2</v>
      </c>
      <c r="P40" s="238">
        <v>0</v>
      </c>
      <c r="Q40" s="238">
        <f>ROUND(E40*P40,2)</f>
        <v>0</v>
      </c>
      <c r="R40" s="240" t="s">
        <v>347</v>
      </c>
      <c r="S40" s="240" t="s">
        <v>277</v>
      </c>
      <c r="T40" s="241" t="s">
        <v>277</v>
      </c>
      <c r="U40" s="223">
        <v>1.05</v>
      </c>
      <c r="V40" s="223">
        <f>ROUND(E40*U40,2)</f>
        <v>1.78</v>
      </c>
      <c r="W40" s="223"/>
      <c r="X40" s="223" t="s">
        <v>316</v>
      </c>
      <c r="Y40" s="223" t="s">
        <v>280</v>
      </c>
      <c r="Z40" s="212"/>
      <c r="AA40" s="212"/>
      <c r="AB40" s="212"/>
      <c r="AC40" s="212"/>
      <c r="AD40" s="212"/>
      <c r="AE40" s="212"/>
      <c r="AF40" s="212"/>
      <c r="AG40" s="212" t="s">
        <v>317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22.5" outlineLevel="2" x14ac:dyDescent="0.2">
      <c r="A41" s="219"/>
      <c r="B41" s="220"/>
      <c r="C41" s="267" t="s">
        <v>363</v>
      </c>
      <c r="D41" s="256"/>
      <c r="E41" s="256"/>
      <c r="F41" s="256"/>
      <c r="G41" s="256"/>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319</v>
      </c>
      <c r="AH41" s="212"/>
      <c r="AI41" s="212"/>
      <c r="AJ41" s="212"/>
      <c r="AK41" s="212"/>
      <c r="AL41" s="212"/>
      <c r="AM41" s="212"/>
      <c r="AN41" s="212"/>
      <c r="AO41" s="212"/>
      <c r="AP41" s="212"/>
      <c r="AQ41" s="212"/>
      <c r="AR41" s="212"/>
      <c r="AS41" s="212"/>
      <c r="AT41" s="212"/>
      <c r="AU41" s="212"/>
      <c r="AV41" s="212"/>
      <c r="AW41" s="212"/>
      <c r="AX41" s="212"/>
      <c r="AY41" s="212"/>
      <c r="AZ41" s="212"/>
      <c r="BA41" s="242" t="str">
        <f>C41</f>
        <v>svislé nebo šikmé (odkloněné), půdorysně přímé nebo zalomené, stěn základových pasů ve volných nebo zapažených jámách, rýhách, šachtách, včetně případných vzpěr,</v>
      </c>
      <c r="BB41" s="212"/>
      <c r="BC41" s="212"/>
      <c r="BD41" s="212"/>
      <c r="BE41" s="212"/>
      <c r="BF41" s="212"/>
      <c r="BG41" s="212"/>
      <c r="BH41" s="212"/>
    </row>
    <row r="42" spans="1:60" outlineLevel="2" x14ac:dyDescent="0.2">
      <c r="A42" s="219"/>
      <c r="B42" s="220"/>
      <c r="C42" s="247" t="s">
        <v>364</v>
      </c>
      <c r="D42" s="225"/>
      <c r="E42" s="226">
        <v>1.6919999999999999</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308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5">
        <v>14</v>
      </c>
      <c r="B43" s="236" t="s">
        <v>365</v>
      </c>
      <c r="C43" s="245" t="s">
        <v>366</v>
      </c>
      <c r="D43" s="237" t="s">
        <v>340</v>
      </c>
      <c r="E43" s="238">
        <v>1.6919999999999999</v>
      </c>
      <c r="F43" s="239"/>
      <c r="G43" s="240">
        <f>ROUND(E43*F43,2)</f>
        <v>0</v>
      </c>
      <c r="H43" s="239"/>
      <c r="I43" s="240">
        <f>ROUND(E43*H43,2)</f>
        <v>0</v>
      </c>
      <c r="J43" s="239"/>
      <c r="K43" s="240">
        <f>ROUND(E43*J43,2)</f>
        <v>0</v>
      </c>
      <c r="L43" s="240">
        <v>21</v>
      </c>
      <c r="M43" s="240">
        <f>G43*(1+L43/100)</f>
        <v>0</v>
      </c>
      <c r="N43" s="238">
        <v>0</v>
      </c>
      <c r="O43" s="238">
        <f>ROUND(E43*N43,2)</f>
        <v>0</v>
      </c>
      <c r="P43" s="238">
        <v>0</v>
      </c>
      <c r="Q43" s="238">
        <f>ROUND(E43*P43,2)</f>
        <v>0</v>
      </c>
      <c r="R43" s="240" t="s">
        <v>347</v>
      </c>
      <c r="S43" s="240" t="s">
        <v>277</v>
      </c>
      <c r="T43" s="241" t="s">
        <v>277</v>
      </c>
      <c r="U43" s="223">
        <v>0.32</v>
      </c>
      <c r="V43" s="223">
        <f>ROUND(E43*U43,2)</f>
        <v>0.54</v>
      </c>
      <c r="W43" s="223"/>
      <c r="X43" s="223" t="s">
        <v>316</v>
      </c>
      <c r="Y43" s="223" t="s">
        <v>280</v>
      </c>
      <c r="Z43" s="212"/>
      <c r="AA43" s="212"/>
      <c r="AB43" s="212"/>
      <c r="AC43" s="212"/>
      <c r="AD43" s="212"/>
      <c r="AE43" s="212"/>
      <c r="AF43" s="212"/>
      <c r="AG43" s="212" t="s">
        <v>317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2" x14ac:dyDescent="0.2">
      <c r="A44" s="219"/>
      <c r="B44" s="220"/>
      <c r="C44" s="267" t="s">
        <v>363</v>
      </c>
      <c r="D44" s="256"/>
      <c r="E44" s="256"/>
      <c r="F44" s="256"/>
      <c r="G44" s="256"/>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319</v>
      </c>
      <c r="AH44" s="212"/>
      <c r="AI44" s="212"/>
      <c r="AJ44" s="212"/>
      <c r="AK44" s="212"/>
      <c r="AL44" s="212"/>
      <c r="AM44" s="212"/>
      <c r="AN44" s="212"/>
      <c r="AO44" s="212"/>
      <c r="AP44" s="212"/>
      <c r="AQ44" s="212"/>
      <c r="AR44" s="212"/>
      <c r="AS44" s="212"/>
      <c r="AT44" s="212"/>
      <c r="AU44" s="212"/>
      <c r="AV44" s="212"/>
      <c r="AW44" s="212"/>
      <c r="AX44" s="212"/>
      <c r="AY44" s="212"/>
      <c r="AZ44" s="212"/>
      <c r="BA44" s="242" t="str">
        <f>C44</f>
        <v>svislé nebo šikmé (odkloněné), půdorysně přímé nebo zalomené, stěn základových pasů ve volných nebo zapažených jámách, rýhách, šachtách, včetně případných vzpěr,</v>
      </c>
      <c r="BB44" s="212"/>
      <c r="BC44" s="212"/>
      <c r="BD44" s="212"/>
      <c r="BE44" s="212"/>
      <c r="BF44" s="212"/>
      <c r="BG44" s="212"/>
      <c r="BH44" s="212"/>
    </row>
    <row r="45" spans="1:60" outlineLevel="2" x14ac:dyDescent="0.2">
      <c r="A45" s="219"/>
      <c r="B45" s="220"/>
      <c r="C45" s="269" t="s">
        <v>356</v>
      </c>
      <c r="D45" s="264"/>
      <c r="E45" s="264"/>
      <c r="F45" s="264"/>
      <c r="G45" s="264"/>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283</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x14ac:dyDescent="0.2">
      <c r="A46" s="228" t="s">
        <v>272</v>
      </c>
      <c r="B46" s="229" t="s">
        <v>96</v>
      </c>
      <c r="C46" s="244" t="s">
        <v>97</v>
      </c>
      <c r="D46" s="230"/>
      <c r="E46" s="231"/>
      <c r="F46" s="232"/>
      <c r="G46" s="232">
        <f>SUMIF(AG47:AG177,"&lt;&gt;NOR",G47:G177)</f>
        <v>0</v>
      </c>
      <c r="H46" s="232"/>
      <c r="I46" s="232">
        <f>SUM(I47:I177)</f>
        <v>0</v>
      </c>
      <c r="J46" s="232"/>
      <c r="K46" s="232">
        <f>SUM(K47:K177)</f>
        <v>0</v>
      </c>
      <c r="L46" s="232"/>
      <c r="M46" s="232">
        <f>SUM(M47:M177)</f>
        <v>0</v>
      </c>
      <c r="N46" s="231"/>
      <c r="O46" s="231">
        <f>SUM(O47:O177)</f>
        <v>7.42</v>
      </c>
      <c r="P46" s="231"/>
      <c r="Q46" s="231">
        <f>SUM(Q47:Q177)</f>
        <v>0</v>
      </c>
      <c r="R46" s="232"/>
      <c r="S46" s="232"/>
      <c r="T46" s="233"/>
      <c r="U46" s="227"/>
      <c r="V46" s="227">
        <f>SUM(V47:V177)</f>
        <v>80.37</v>
      </c>
      <c r="W46" s="227"/>
      <c r="X46" s="227"/>
      <c r="Y46" s="227"/>
      <c r="AG46" t="s">
        <v>273</v>
      </c>
    </row>
    <row r="47" spans="1:60" outlineLevel="1" x14ac:dyDescent="0.2">
      <c r="A47" s="235">
        <v>15</v>
      </c>
      <c r="B47" s="236" t="s">
        <v>367</v>
      </c>
      <c r="C47" s="245" t="s">
        <v>368</v>
      </c>
      <c r="D47" s="237" t="s">
        <v>314</v>
      </c>
      <c r="E47" s="238">
        <v>0.90590000000000004</v>
      </c>
      <c r="F47" s="239"/>
      <c r="G47" s="240">
        <f>ROUND(E47*F47,2)</f>
        <v>0</v>
      </c>
      <c r="H47" s="239"/>
      <c r="I47" s="240">
        <f>ROUND(E47*H47,2)</f>
        <v>0</v>
      </c>
      <c r="J47" s="239"/>
      <c r="K47" s="240">
        <f>ROUND(E47*J47,2)</f>
        <v>0</v>
      </c>
      <c r="L47" s="240">
        <v>21</v>
      </c>
      <c r="M47" s="240">
        <f>G47*(1+L47/100)</f>
        <v>0</v>
      </c>
      <c r="N47" s="238">
        <v>1.6823999999999999</v>
      </c>
      <c r="O47" s="238">
        <f>ROUND(E47*N47,2)</f>
        <v>1.52</v>
      </c>
      <c r="P47" s="238">
        <v>0</v>
      </c>
      <c r="Q47" s="238">
        <f>ROUND(E47*P47,2)</f>
        <v>0</v>
      </c>
      <c r="R47" s="240" t="s">
        <v>369</v>
      </c>
      <c r="S47" s="240" t="s">
        <v>277</v>
      </c>
      <c r="T47" s="241" t="s">
        <v>277</v>
      </c>
      <c r="U47" s="223">
        <v>6.8680000000000003</v>
      </c>
      <c r="V47" s="223">
        <f>ROUND(E47*U47,2)</f>
        <v>6.22</v>
      </c>
      <c r="W47" s="223"/>
      <c r="X47" s="223" t="s">
        <v>316</v>
      </c>
      <c r="Y47" s="223" t="s">
        <v>370</v>
      </c>
      <c r="Z47" s="212"/>
      <c r="AA47" s="212"/>
      <c r="AB47" s="212"/>
      <c r="AC47" s="212"/>
      <c r="AD47" s="212"/>
      <c r="AE47" s="212"/>
      <c r="AF47" s="212"/>
      <c r="AG47" s="212" t="s">
        <v>317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67" t="s">
        <v>371</v>
      </c>
      <c r="D48" s="256"/>
      <c r="E48" s="256"/>
      <c r="F48" s="256"/>
      <c r="G48" s="256"/>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319</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47" t="s">
        <v>372</v>
      </c>
      <c r="D49" s="225"/>
      <c r="E49" s="226">
        <v>7.8119999999999995E-2</v>
      </c>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308</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47" t="s">
        <v>373</v>
      </c>
      <c r="D50" s="225"/>
      <c r="E50" s="226">
        <v>4.4999999999999998E-2</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308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47" t="s">
        <v>374</v>
      </c>
      <c r="D51" s="225"/>
      <c r="E51" s="226">
        <v>3.7499999999999999E-2</v>
      </c>
      <c r="F51" s="223"/>
      <c r="G51" s="223"/>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308</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47" t="s">
        <v>375</v>
      </c>
      <c r="D52" s="225"/>
      <c r="E52" s="226">
        <v>5.0250000000000003E-2</v>
      </c>
      <c r="F52" s="223"/>
      <c r="G52" s="223"/>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308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47" t="s">
        <v>376</v>
      </c>
      <c r="D53" s="225"/>
      <c r="E53" s="226">
        <v>2.2499999999999999E-2</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308</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47" t="s">
        <v>377</v>
      </c>
      <c r="D54" s="225"/>
      <c r="E54" s="226">
        <v>1.6199999999999999E-2</v>
      </c>
      <c r="F54" s="223"/>
      <c r="G54" s="22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308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47" t="s">
        <v>378</v>
      </c>
      <c r="D55" s="225"/>
      <c r="E55" s="226">
        <v>0.1113</v>
      </c>
      <c r="F55" s="223"/>
      <c r="G55" s="223"/>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308</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47" t="s">
        <v>379</v>
      </c>
      <c r="D56" s="225"/>
      <c r="E56" s="226">
        <v>0.11550000000000001</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308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47" t="s">
        <v>380</v>
      </c>
      <c r="D57" s="225"/>
      <c r="E57" s="226">
        <v>9.4500000000000001E-2</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308</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47" t="s">
        <v>381</v>
      </c>
      <c r="D58" s="225"/>
      <c r="E58" s="226">
        <v>0.11550000000000001</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308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47" t="s">
        <v>382</v>
      </c>
      <c r="D59" s="225"/>
      <c r="E59" s="226">
        <v>0.12180000000000001</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308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47" t="s">
        <v>383</v>
      </c>
      <c r="D60" s="225"/>
      <c r="E60" s="226">
        <v>4.6730000000000001E-2</v>
      </c>
      <c r="F60" s="223"/>
      <c r="G60" s="22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308</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47" t="s">
        <v>384</v>
      </c>
      <c r="D61" s="225"/>
      <c r="E61" s="226">
        <v>5.0999999999999997E-2</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308</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35">
        <v>16</v>
      </c>
      <c r="B62" s="236" t="s">
        <v>385</v>
      </c>
      <c r="C62" s="245" t="s">
        <v>386</v>
      </c>
      <c r="D62" s="237" t="s">
        <v>387</v>
      </c>
      <c r="E62" s="238">
        <v>31</v>
      </c>
      <c r="F62" s="239"/>
      <c r="G62" s="240">
        <f>ROUND(E62*F62,2)</f>
        <v>0</v>
      </c>
      <c r="H62" s="239"/>
      <c r="I62" s="240">
        <f>ROUND(E62*H62,2)</f>
        <v>0</v>
      </c>
      <c r="J62" s="239"/>
      <c r="K62" s="240">
        <f>ROUND(E62*J62,2)</f>
        <v>0</v>
      </c>
      <c r="L62" s="240">
        <v>21</v>
      </c>
      <c r="M62" s="240">
        <f>G62*(1+L62/100)</f>
        <v>0</v>
      </c>
      <c r="N62" s="238">
        <v>5.2500000000000003E-3</v>
      </c>
      <c r="O62" s="238">
        <f>ROUND(E62*N62,2)</f>
        <v>0.16</v>
      </c>
      <c r="P62" s="238">
        <v>0</v>
      </c>
      <c r="Q62" s="238">
        <f>ROUND(E62*P62,2)</f>
        <v>0</v>
      </c>
      <c r="R62" s="240" t="s">
        <v>369</v>
      </c>
      <c r="S62" s="240" t="s">
        <v>277</v>
      </c>
      <c r="T62" s="241" t="s">
        <v>277</v>
      </c>
      <c r="U62" s="223">
        <v>0.11</v>
      </c>
      <c r="V62" s="223">
        <f>ROUND(E62*U62,2)</f>
        <v>3.41</v>
      </c>
      <c r="W62" s="223"/>
      <c r="X62" s="223" t="s">
        <v>316</v>
      </c>
      <c r="Y62" s="223" t="s">
        <v>388</v>
      </c>
      <c r="Z62" s="212"/>
      <c r="AA62" s="212"/>
      <c r="AB62" s="212"/>
      <c r="AC62" s="212"/>
      <c r="AD62" s="212"/>
      <c r="AE62" s="212"/>
      <c r="AF62" s="212"/>
      <c r="AG62" s="212" t="s">
        <v>317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67" t="s">
        <v>389</v>
      </c>
      <c r="D63" s="256"/>
      <c r="E63" s="256"/>
      <c r="F63" s="256"/>
      <c r="G63" s="256"/>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319</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47" t="s">
        <v>390</v>
      </c>
      <c r="D64" s="225"/>
      <c r="E64" s="226">
        <v>2</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308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47" t="s">
        <v>391</v>
      </c>
      <c r="D65" s="225"/>
      <c r="E65" s="226">
        <v>2</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308</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47" t="s">
        <v>392</v>
      </c>
      <c r="D66" s="225"/>
      <c r="E66" s="226">
        <v>27</v>
      </c>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308</v>
      </c>
      <c r="AH66" s="212">
        <v>5</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5">
        <v>17</v>
      </c>
      <c r="B67" s="236" t="s">
        <v>393</v>
      </c>
      <c r="C67" s="245" t="s">
        <v>394</v>
      </c>
      <c r="D67" s="237" t="s">
        <v>387</v>
      </c>
      <c r="E67" s="238">
        <v>4</v>
      </c>
      <c r="F67" s="239"/>
      <c r="G67" s="240">
        <f>ROUND(E67*F67,2)</f>
        <v>0</v>
      </c>
      <c r="H67" s="239"/>
      <c r="I67" s="240">
        <f>ROUND(E67*H67,2)</f>
        <v>0</v>
      </c>
      <c r="J67" s="239"/>
      <c r="K67" s="240">
        <f>ROUND(E67*J67,2)</f>
        <v>0</v>
      </c>
      <c r="L67" s="240">
        <v>21</v>
      </c>
      <c r="M67" s="240">
        <f>G67*(1+L67/100)</f>
        <v>0</v>
      </c>
      <c r="N67" s="238">
        <v>6.3E-3</v>
      </c>
      <c r="O67" s="238">
        <f>ROUND(E67*N67,2)</f>
        <v>0.03</v>
      </c>
      <c r="P67" s="238">
        <v>0</v>
      </c>
      <c r="Q67" s="238">
        <f>ROUND(E67*P67,2)</f>
        <v>0</v>
      </c>
      <c r="R67" s="240" t="s">
        <v>369</v>
      </c>
      <c r="S67" s="240" t="s">
        <v>277</v>
      </c>
      <c r="T67" s="241" t="s">
        <v>277</v>
      </c>
      <c r="U67" s="223">
        <v>0.11</v>
      </c>
      <c r="V67" s="223">
        <f>ROUND(E67*U67,2)</f>
        <v>0.44</v>
      </c>
      <c r="W67" s="223"/>
      <c r="X67" s="223" t="s">
        <v>316</v>
      </c>
      <c r="Y67" s="223" t="s">
        <v>280</v>
      </c>
      <c r="Z67" s="212"/>
      <c r="AA67" s="212"/>
      <c r="AB67" s="212"/>
      <c r="AC67" s="212"/>
      <c r="AD67" s="212"/>
      <c r="AE67" s="212"/>
      <c r="AF67" s="212"/>
      <c r="AG67" s="212" t="s">
        <v>317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67" t="s">
        <v>389</v>
      </c>
      <c r="D68" s="256"/>
      <c r="E68" s="256"/>
      <c r="F68" s="256"/>
      <c r="G68" s="256"/>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319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
      <c r="A69" s="219"/>
      <c r="B69" s="220"/>
      <c r="C69" s="247" t="s">
        <v>395</v>
      </c>
      <c r="D69" s="225"/>
      <c r="E69" s="226">
        <v>2</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308</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47" t="s">
        <v>396</v>
      </c>
      <c r="D70" s="225"/>
      <c r="E70" s="226">
        <v>2</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308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35">
        <v>18</v>
      </c>
      <c r="B71" s="236" t="s">
        <v>397</v>
      </c>
      <c r="C71" s="245" t="s">
        <v>398</v>
      </c>
      <c r="D71" s="237" t="s">
        <v>387</v>
      </c>
      <c r="E71" s="238">
        <v>2</v>
      </c>
      <c r="F71" s="239"/>
      <c r="G71" s="240">
        <f>ROUND(E71*F71,2)</f>
        <v>0</v>
      </c>
      <c r="H71" s="239"/>
      <c r="I71" s="240">
        <f>ROUND(E71*H71,2)</f>
        <v>0</v>
      </c>
      <c r="J71" s="239"/>
      <c r="K71" s="240">
        <f>ROUND(E71*J71,2)</f>
        <v>0</v>
      </c>
      <c r="L71" s="240">
        <v>21</v>
      </c>
      <c r="M71" s="240">
        <f>G71*(1+L71/100)</f>
        <v>0</v>
      </c>
      <c r="N71" s="238">
        <v>7.6600000000000001E-3</v>
      </c>
      <c r="O71" s="238">
        <f>ROUND(E71*N71,2)</f>
        <v>0.02</v>
      </c>
      <c r="P71" s="238">
        <v>0</v>
      </c>
      <c r="Q71" s="238">
        <f>ROUND(E71*P71,2)</f>
        <v>0</v>
      </c>
      <c r="R71" s="240" t="s">
        <v>369</v>
      </c>
      <c r="S71" s="240" t="s">
        <v>277</v>
      </c>
      <c r="T71" s="241" t="s">
        <v>277</v>
      </c>
      <c r="U71" s="223">
        <v>0.11</v>
      </c>
      <c r="V71" s="223">
        <f>ROUND(E71*U71,2)</f>
        <v>0.22</v>
      </c>
      <c r="W71" s="223"/>
      <c r="X71" s="223" t="s">
        <v>316</v>
      </c>
      <c r="Y71" s="223" t="s">
        <v>280</v>
      </c>
      <c r="Z71" s="212"/>
      <c r="AA71" s="212"/>
      <c r="AB71" s="212"/>
      <c r="AC71" s="212"/>
      <c r="AD71" s="212"/>
      <c r="AE71" s="212"/>
      <c r="AF71" s="212"/>
      <c r="AG71" s="212" t="s">
        <v>317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67" t="s">
        <v>389</v>
      </c>
      <c r="D72" s="256"/>
      <c r="E72" s="256"/>
      <c r="F72" s="256"/>
      <c r="G72" s="256"/>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319</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47" t="s">
        <v>399</v>
      </c>
      <c r="D73" s="225"/>
      <c r="E73" s="226">
        <v>2</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308</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35">
        <v>19</v>
      </c>
      <c r="B74" s="236" t="s">
        <v>400</v>
      </c>
      <c r="C74" s="245" t="s">
        <v>401</v>
      </c>
      <c r="D74" s="237" t="s">
        <v>387</v>
      </c>
      <c r="E74" s="238">
        <v>2</v>
      </c>
      <c r="F74" s="239"/>
      <c r="G74" s="240">
        <f>ROUND(E74*F74,2)</f>
        <v>0</v>
      </c>
      <c r="H74" s="239"/>
      <c r="I74" s="240">
        <f>ROUND(E74*H74,2)</f>
        <v>0</v>
      </c>
      <c r="J74" s="239"/>
      <c r="K74" s="240">
        <f>ROUND(E74*J74,2)</f>
        <v>0</v>
      </c>
      <c r="L74" s="240">
        <v>21</v>
      </c>
      <c r="M74" s="240">
        <f>G74*(1+L74/100)</f>
        <v>0</v>
      </c>
      <c r="N74" s="238">
        <v>8.3999999999999995E-3</v>
      </c>
      <c r="O74" s="238">
        <f>ROUND(E74*N74,2)</f>
        <v>0.02</v>
      </c>
      <c r="P74" s="238">
        <v>0</v>
      </c>
      <c r="Q74" s="238">
        <f>ROUND(E74*P74,2)</f>
        <v>0</v>
      </c>
      <c r="R74" s="240" t="s">
        <v>369</v>
      </c>
      <c r="S74" s="240" t="s">
        <v>277</v>
      </c>
      <c r="T74" s="241" t="s">
        <v>277</v>
      </c>
      <c r="U74" s="223">
        <v>0.14899999999999999</v>
      </c>
      <c r="V74" s="223">
        <f>ROUND(E74*U74,2)</f>
        <v>0.3</v>
      </c>
      <c r="W74" s="223"/>
      <c r="X74" s="223" t="s">
        <v>316</v>
      </c>
      <c r="Y74" s="223" t="s">
        <v>280</v>
      </c>
      <c r="Z74" s="212"/>
      <c r="AA74" s="212"/>
      <c r="AB74" s="212"/>
      <c r="AC74" s="212"/>
      <c r="AD74" s="212"/>
      <c r="AE74" s="212"/>
      <c r="AF74" s="212"/>
      <c r="AG74" s="212" t="s">
        <v>317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67" t="s">
        <v>389</v>
      </c>
      <c r="D75" s="256"/>
      <c r="E75" s="256"/>
      <c r="F75" s="256"/>
      <c r="G75" s="256"/>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319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7" t="s">
        <v>402</v>
      </c>
      <c r="D76" s="225"/>
      <c r="E76" s="226">
        <v>2</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308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35">
        <v>20</v>
      </c>
      <c r="B77" s="236" t="s">
        <v>403</v>
      </c>
      <c r="C77" s="245" t="s">
        <v>404</v>
      </c>
      <c r="D77" s="237" t="s">
        <v>387</v>
      </c>
      <c r="E77" s="238">
        <v>6</v>
      </c>
      <c r="F77" s="239"/>
      <c r="G77" s="240">
        <f>ROUND(E77*F77,2)</f>
        <v>0</v>
      </c>
      <c r="H77" s="239"/>
      <c r="I77" s="240">
        <f>ROUND(E77*H77,2)</f>
        <v>0</v>
      </c>
      <c r="J77" s="239"/>
      <c r="K77" s="240">
        <f>ROUND(E77*J77,2)</f>
        <v>0</v>
      </c>
      <c r="L77" s="240">
        <v>21</v>
      </c>
      <c r="M77" s="240">
        <f>G77*(1+L77/100)</f>
        <v>0</v>
      </c>
      <c r="N77" s="238">
        <v>1.0500000000000001E-2</v>
      </c>
      <c r="O77" s="238">
        <f>ROUND(E77*N77,2)</f>
        <v>0.06</v>
      </c>
      <c r="P77" s="238">
        <v>0</v>
      </c>
      <c r="Q77" s="238">
        <f>ROUND(E77*P77,2)</f>
        <v>0</v>
      </c>
      <c r="R77" s="240" t="s">
        <v>369</v>
      </c>
      <c r="S77" s="240" t="s">
        <v>277</v>
      </c>
      <c r="T77" s="241" t="s">
        <v>277</v>
      </c>
      <c r="U77" s="223">
        <v>0.21</v>
      </c>
      <c r="V77" s="223">
        <f>ROUND(E77*U77,2)</f>
        <v>1.26</v>
      </c>
      <c r="W77" s="223"/>
      <c r="X77" s="223" t="s">
        <v>316</v>
      </c>
      <c r="Y77" s="223" t="s">
        <v>280</v>
      </c>
      <c r="Z77" s="212"/>
      <c r="AA77" s="212"/>
      <c r="AB77" s="212"/>
      <c r="AC77" s="212"/>
      <c r="AD77" s="212"/>
      <c r="AE77" s="212"/>
      <c r="AF77" s="212"/>
      <c r="AG77" s="212" t="s">
        <v>317</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67" t="s">
        <v>389</v>
      </c>
      <c r="D78" s="256"/>
      <c r="E78" s="256"/>
      <c r="F78" s="256"/>
      <c r="G78" s="256"/>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319</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47" t="s">
        <v>405</v>
      </c>
      <c r="D79" s="225"/>
      <c r="E79" s="226">
        <v>2</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308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47" t="s">
        <v>406</v>
      </c>
      <c r="D80" s="225"/>
      <c r="E80" s="226">
        <v>2</v>
      </c>
      <c r="F80" s="223"/>
      <c r="G80" s="223"/>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308</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47" t="s">
        <v>407</v>
      </c>
      <c r="D81" s="225"/>
      <c r="E81" s="226">
        <v>2</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308</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5">
        <v>21</v>
      </c>
      <c r="B82" s="236" t="s">
        <v>408</v>
      </c>
      <c r="C82" s="245" t="s">
        <v>409</v>
      </c>
      <c r="D82" s="237" t="s">
        <v>387</v>
      </c>
      <c r="E82" s="238">
        <v>21</v>
      </c>
      <c r="F82" s="239"/>
      <c r="G82" s="240">
        <f>ROUND(E82*F82,2)</f>
        <v>0</v>
      </c>
      <c r="H82" s="239"/>
      <c r="I82" s="240">
        <f>ROUND(E82*H82,2)</f>
        <v>0</v>
      </c>
      <c r="J82" s="239"/>
      <c r="K82" s="240">
        <f>ROUND(E82*J82,2)</f>
        <v>0</v>
      </c>
      <c r="L82" s="240">
        <v>21</v>
      </c>
      <c r="M82" s="240">
        <f>G82*(1+L82/100)</f>
        <v>0</v>
      </c>
      <c r="N82" s="238">
        <v>1.26E-2</v>
      </c>
      <c r="O82" s="238">
        <f>ROUND(E82*N82,2)</f>
        <v>0.26</v>
      </c>
      <c r="P82" s="238">
        <v>0</v>
      </c>
      <c r="Q82" s="238">
        <f>ROUND(E82*P82,2)</f>
        <v>0</v>
      </c>
      <c r="R82" s="240" t="s">
        <v>369</v>
      </c>
      <c r="S82" s="240" t="s">
        <v>277</v>
      </c>
      <c r="T82" s="241" t="s">
        <v>277</v>
      </c>
      <c r="U82" s="223">
        <v>0.21</v>
      </c>
      <c r="V82" s="223">
        <f>ROUND(E82*U82,2)</f>
        <v>4.41</v>
      </c>
      <c r="W82" s="223"/>
      <c r="X82" s="223" t="s">
        <v>316</v>
      </c>
      <c r="Y82" s="223" t="s">
        <v>280</v>
      </c>
      <c r="Z82" s="212"/>
      <c r="AA82" s="212"/>
      <c r="AB82" s="212"/>
      <c r="AC82" s="212"/>
      <c r="AD82" s="212"/>
      <c r="AE82" s="212"/>
      <c r="AF82" s="212"/>
      <c r="AG82" s="212" t="s">
        <v>317</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67" t="s">
        <v>389</v>
      </c>
      <c r="D83" s="256"/>
      <c r="E83" s="256"/>
      <c r="F83" s="256"/>
      <c r="G83" s="256"/>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319</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47" t="s">
        <v>410</v>
      </c>
      <c r="D84" s="225"/>
      <c r="E84" s="226">
        <v>2</v>
      </c>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308</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47" t="s">
        <v>411</v>
      </c>
      <c r="D85" s="225"/>
      <c r="E85" s="226">
        <v>2</v>
      </c>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308</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47" t="s">
        <v>412</v>
      </c>
      <c r="D86" s="225"/>
      <c r="E86" s="226">
        <v>2</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308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47" t="s">
        <v>413</v>
      </c>
      <c r="D87" s="225"/>
      <c r="E87" s="226">
        <v>2</v>
      </c>
      <c r="F87" s="223"/>
      <c r="G87" s="223"/>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308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47" t="s">
        <v>414</v>
      </c>
      <c r="D88" s="225"/>
      <c r="E88" s="226">
        <v>2</v>
      </c>
      <c r="F88" s="223"/>
      <c r="G88" s="223"/>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308</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47" t="s">
        <v>415</v>
      </c>
      <c r="D89" s="225"/>
      <c r="E89" s="226">
        <v>2</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308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47" t="s">
        <v>416</v>
      </c>
      <c r="D90" s="225"/>
      <c r="E90" s="226">
        <v>6</v>
      </c>
      <c r="F90" s="223"/>
      <c r="G90" s="223"/>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308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47" t="s">
        <v>417</v>
      </c>
      <c r="D91" s="225"/>
      <c r="E91" s="226">
        <v>3</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308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35">
        <v>22</v>
      </c>
      <c r="B92" s="236" t="s">
        <v>418</v>
      </c>
      <c r="C92" s="245" t="s">
        <v>419</v>
      </c>
      <c r="D92" s="237" t="s">
        <v>314</v>
      </c>
      <c r="E92" s="238">
        <v>0.90049999999999997</v>
      </c>
      <c r="F92" s="239"/>
      <c r="G92" s="240">
        <f>ROUND(E92*F92,2)</f>
        <v>0</v>
      </c>
      <c r="H92" s="239"/>
      <c r="I92" s="240">
        <f>ROUND(E92*H92,2)</f>
        <v>0</v>
      </c>
      <c r="J92" s="239"/>
      <c r="K92" s="240">
        <f>ROUND(E92*J92,2)</f>
        <v>0</v>
      </c>
      <c r="L92" s="240">
        <v>21</v>
      </c>
      <c r="M92" s="240">
        <f>G92*(1+L92/100)</f>
        <v>0</v>
      </c>
      <c r="N92" s="238">
        <v>2.52501</v>
      </c>
      <c r="O92" s="238">
        <f>ROUND(E92*N92,2)</f>
        <v>2.27</v>
      </c>
      <c r="P92" s="238">
        <v>0</v>
      </c>
      <c r="Q92" s="238">
        <f>ROUND(E92*P92,2)</f>
        <v>0</v>
      </c>
      <c r="R92" s="240" t="s">
        <v>347</v>
      </c>
      <c r="S92" s="240" t="s">
        <v>277</v>
      </c>
      <c r="T92" s="241" t="s">
        <v>277</v>
      </c>
      <c r="U92" s="223">
        <v>1.421</v>
      </c>
      <c r="V92" s="223">
        <f>ROUND(E92*U92,2)</f>
        <v>1.28</v>
      </c>
      <c r="W92" s="223"/>
      <c r="X92" s="223" t="s">
        <v>316</v>
      </c>
      <c r="Y92" s="223" t="s">
        <v>370</v>
      </c>
      <c r="Z92" s="212"/>
      <c r="AA92" s="212"/>
      <c r="AB92" s="212"/>
      <c r="AC92" s="212"/>
      <c r="AD92" s="212"/>
      <c r="AE92" s="212"/>
      <c r="AF92" s="212"/>
      <c r="AG92" s="212" t="s">
        <v>317</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47" t="s">
        <v>372</v>
      </c>
      <c r="D93" s="225"/>
      <c r="E93" s="226">
        <v>7.8119999999999995E-2</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308</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47" t="s">
        <v>373</v>
      </c>
      <c r="D94" s="225"/>
      <c r="E94" s="226">
        <v>4.4999999999999998E-2</v>
      </c>
      <c r="F94" s="223"/>
      <c r="G94" s="223"/>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308</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47" t="s">
        <v>374</v>
      </c>
      <c r="D95" s="225"/>
      <c r="E95" s="226">
        <v>3.7499999999999999E-2</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308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7" t="s">
        <v>375</v>
      </c>
      <c r="D96" s="225"/>
      <c r="E96" s="226">
        <v>5.0250000000000003E-2</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308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47" t="s">
        <v>376</v>
      </c>
      <c r="D97" s="225"/>
      <c r="E97" s="226">
        <v>2.2499999999999999E-2</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308</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47" t="s">
        <v>420</v>
      </c>
      <c r="D98" s="225"/>
      <c r="E98" s="226">
        <v>1.0800000000000001E-2</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308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47" t="s">
        <v>378</v>
      </c>
      <c r="D99" s="225"/>
      <c r="E99" s="226">
        <v>0.1113</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308</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47" t="s">
        <v>379</v>
      </c>
      <c r="D100" s="225"/>
      <c r="E100" s="226">
        <v>0.11550000000000001</v>
      </c>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308</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47" t="s">
        <v>380</v>
      </c>
      <c r="D101" s="225"/>
      <c r="E101" s="226">
        <v>9.4500000000000001E-2</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308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47" t="s">
        <v>381</v>
      </c>
      <c r="D102" s="225"/>
      <c r="E102" s="226">
        <v>0.11550000000000001</v>
      </c>
      <c r="F102" s="223"/>
      <c r="G102" s="223"/>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308</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47" t="s">
        <v>382</v>
      </c>
      <c r="D103" s="225"/>
      <c r="E103" s="226">
        <v>0.12180000000000001</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308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47" t="s">
        <v>383</v>
      </c>
      <c r="D104" s="225"/>
      <c r="E104" s="226">
        <v>4.6730000000000001E-2</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308</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47" t="s">
        <v>384</v>
      </c>
      <c r="D105" s="225"/>
      <c r="E105" s="226">
        <v>5.0999999999999997E-2</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308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1" x14ac:dyDescent="0.2">
      <c r="A106" s="235">
        <v>23</v>
      </c>
      <c r="B106" s="236" t="s">
        <v>421</v>
      </c>
      <c r="C106" s="245" t="s">
        <v>422</v>
      </c>
      <c r="D106" s="237" t="s">
        <v>423</v>
      </c>
      <c r="E106" s="238">
        <v>1.7383999999999999</v>
      </c>
      <c r="F106" s="239"/>
      <c r="G106" s="240">
        <f>ROUND(E106*F106,2)</f>
        <v>0</v>
      </c>
      <c r="H106" s="239"/>
      <c r="I106" s="240">
        <f>ROUND(E106*H106,2)</f>
        <v>0</v>
      </c>
      <c r="J106" s="239"/>
      <c r="K106" s="240">
        <f>ROUND(E106*J106,2)</f>
        <v>0</v>
      </c>
      <c r="L106" s="240">
        <v>21</v>
      </c>
      <c r="M106" s="240">
        <f>G106*(1+L106/100)</f>
        <v>0</v>
      </c>
      <c r="N106" s="238">
        <v>1.9539999999999998E-2</v>
      </c>
      <c r="O106" s="238">
        <f>ROUND(E106*N106,2)</f>
        <v>0.03</v>
      </c>
      <c r="P106" s="238">
        <v>0</v>
      </c>
      <c r="Q106" s="238">
        <f>ROUND(E106*P106,2)</f>
        <v>0</v>
      </c>
      <c r="R106" s="240" t="s">
        <v>347</v>
      </c>
      <c r="S106" s="240" t="s">
        <v>277</v>
      </c>
      <c r="T106" s="241" t="s">
        <v>277</v>
      </c>
      <c r="U106" s="223">
        <v>18.175000000000001</v>
      </c>
      <c r="V106" s="223">
        <f>ROUND(E106*U106,2)</f>
        <v>31.6</v>
      </c>
      <c r="W106" s="223"/>
      <c r="X106" s="223" t="s">
        <v>316</v>
      </c>
      <c r="Y106" s="223" t="s">
        <v>280</v>
      </c>
      <c r="Z106" s="212"/>
      <c r="AA106" s="212"/>
      <c r="AB106" s="212"/>
      <c r="AC106" s="212"/>
      <c r="AD106" s="212"/>
      <c r="AE106" s="212"/>
      <c r="AF106" s="212"/>
      <c r="AG106" s="212" t="s">
        <v>317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67" t="s">
        <v>424</v>
      </c>
      <c r="D107" s="256"/>
      <c r="E107" s="256"/>
      <c r="F107" s="256"/>
      <c r="G107" s="256"/>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319</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
      <c r="A108" s="219"/>
      <c r="B108" s="220"/>
      <c r="C108" s="247" t="s">
        <v>425</v>
      </c>
      <c r="D108" s="225"/>
      <c r="E108" s="226"/>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308</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47" t="s">
        <v>426</v>
      </c>
      <c r="D109" s="225"/>
      <c r="E109" s="226">
        <v>2.052E-2</v>
      </c>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308</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47" t="s">
        <v>427</v>
      </c>
      <c r="D110" s="225"/>
      <c r="E110" s="226"/>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308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47" t="s">
        <v>428</v>
      </c>
      <c r="D111" s="225"/>
      <c r="E111" s="226">
        <v>0.15178</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308</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47" t="s">
        <v>429</v>
      </c>
      <c r="D112" s="225"/>
      <c r="E112" s="226">
        <v>0.10199999999999999</v>
      </c>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308</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47" t="s">
        <v>430</v>
      </c>
      <c r="D113" s="225"/>
      <c r="E113" s="226">
        <v>5.0999999999999997E-2</v>
      </c>
      <c r="F113" s="223"/>
      <c r="G113" s="223"/>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308</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47" t="s">
        <v>431</v>
      </c>
      <c r="D114" s="225"/>
      <c r="E114" s="226">
        <v>6.8339999999999998E-2</v>
      </c>
      <c r="F114" s="223"/>
      <c r="G114" s="223"/>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308</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47" t="s">
        <v>432</v>
      </c>
      <c r="D115" s="225"/>
      <c r="E115" s="226">
        <v>5.0999999999999997E-2</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308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47" t="s">
        <v>433</v>
      </c>
      <c r="D116" s="225"/>
      <c r="E116" s="226">
        <v>0.21623999999999999</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308</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47" t="s">
        <v>434</v>
      </c>
      <c r="D117" s="225"/>
      <c r="E117" s="226">
        <v>0.22439999999999999</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308</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47" t="s">
        <v>435</v>
      </c>
      <c r="D118" s="225"/>
      <c r="E118" s="226">
        <v>0.18360000000000001</v>
      </c>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308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47" t="s">
        <v>436</v>
      </c>
      <c r="D119" s="225"/>
      <c r="E119" s="226">
        <v>0.22439999999999999</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308</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47" t="s">
        <v>437</v>
      </c>
      <c r="D120" s="225"/>
      <c r="E120" s="226">
        <v>0.23663999999999999</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308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47" t="s">
        <v>438</v>
      </c>
      <c r="D121" s="225"/>
      <c r="E121" s="226">
        <v>9.6290000000000001E-2</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308</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47" t="s">
        <v>439</v>
      </c>
      <c r="D122" s="225"/>
      <c r="E122" s="226">
        <v>6.9360000000000005E-2</v>
      </c>
      <c r="F122" s="223"/>
      <c r="G122" s="223"/>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308</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47" t="s">
        <v>440</v>
      </c>
      <c r="D123" s="225"/>
      <c r="E123" s="226">
        <v>2.1420000000000002E-2</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308</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47" t="s">
        <v>441</v>
      </c>
      <c r="D124" s="225"/>
      <c r="E124" s="226">
        <v>2.1420000000000002E-2</v>
      </c>
      <c r="F124" s="223"/>
      <c r="G124" s="223"/>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308</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35">
        <v>24</v>
      </c>
      <c r="B125" s="236" t="s">
        <v>442</v>
      </c>
      <c r="C125" s="245" t="s">
        <v>443</v>
      </c>
      <c r="D125" s="237" t="s">
        <v>340</v>
      </c>
      <c r="E125" s="238">
        <v>6.5868000000000002</v>
      </c>
      <c r="F125" s="239"/>
      <c r="G125" s="240">
        <f>ROUND(E125*F125,2)</f>
        <v>0</v>
      </c>
      <c r="H125" s="239"/>
      <c r="I125" s="240">
        <f>ROUND(E125*H125,2)</f>
        <v>0</v>
      </c>
      <c r="J125" s="239"/>
      <c r="K125" s="240">
        <f>ROUND(E125*J125,2)</f>
        <v>0</v>
      </c>
      <c r="L125" s="240">
        <v>21</v>
      </c>
      <c r="M125" s="240">
        <f>G125*(1+L125/100)</f>
        <v>0</v>
      </c>
      <c r="N125" s="238">
        <v>0.15679999999999999</v>
      </c>
      <c r="O125" s="238">
        <f>ROUND(E125*N125,2)</f>
        <v>1.03</v>
      </c>
      <c r="P125" s="238">
        <v>0</v>
      </c>
      <c r="Q125" s="238">
        <f>ROUND(E125*P125,2)</f>
        <v>0</v>
      </c>
      <c r="R125" s="240" t="s">
        <v>347</v>
      </c>
      <c r="S125" s="240" t="s">
        <v>277</v>
      </c>
      <c r="T125" s="241" t="s">
        <v>277</v>
      </c>
      <c r="U125" s="223">
        <v>1.2225999999999999</v>
      </c>
      <c r="V125" s="223">
        <f>ROUND(E125*U125,2)</f>
        <v>8.0500000000000007</v>
      </c>
      <c r="W125" s="223"/>
      <c r="X125" s="223" t="s">
        <v>316</v>
      </c>
      <c r="Y125" s="223" t="s">
        <v>370</v>
      </c>
      <c r="Z125" s="212"/>
      <c r="AA125" s="212"/>
      <c r="AB125" s="212"/>
      <c r="AC125" s="212"/>
      <c r="AD125" s="212"/>
      <c r="AE125" s="212"/>
      <c r="AF125" s="212"/>
      <c r="AG125" s="212" t="s">
        <v>317</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67" t="s">
        <v>444</v>
      </c>
      <c r="D126" s="256"/>
      <c r="E126" s="256"/>
      <c r="F126" s="256"/>
      <c r="G126" s="256"/>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319</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47" t="s">
        <v>445</v>
      </c>
      <c r="D127" s="225"/>
      <c r="E127" s="226">
        <v>0.44640000000000002</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308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47" t="s">
        <v>446</v>
      </c>
      <c r="D128" s="225"/>
      <c r="E128" s="226">
        <v>0.6</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308</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47" t="s">
        <v>447</v>
      </c>
      <c r="D129" s="225"/>
      <c r="E129" s="226">
        <v>0.3</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308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47" t="s">
        <v>448</v>
      </c>
      <c r="D130" s="225"/>
      <c r="E130" s="226">
        <v>0.40200000000000002</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308</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47" t="s">
        <v>449</v>
      </c>
      <c r="D131" s="225"/>
      <c r="E131" s="226">
        <v>0.3</v>
      </c>
      <c r="F131" s="223"/>
      <c r="G131" s="22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308</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47" t="s">
        <v>450</v>
      </c>
      <c r="D132" s="225"/>
      <c r="E132" s="226">
        <v>0.12</v>
      </c>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308</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47" t="s">
        <v>451</v>
      </c>
      <c r="D133" s="225"/>
      <c r="E133" s="226">
        <v>0.63600000000000001</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308</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47" t="s">
        <v>452</v>
      </c>
      <c r="D134" s="225"/>
      <c r="E134" s="226">
        <v>0.66</v>
      </c>
      <c r="F134" s="223"/>
      <c r="G134" s="223"/>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308</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47" t="s">
        <v>453</v>
      </c>
      <c r="D135" s="225"/>
      <c r="E135" s="226">
        <v>0.54</v>
      </c>
      <c r="F135" s="223"/>
      <c r="G135" s="223"/>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308</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47" t="s">
        <v>454</v>
      </c>
      <c r="D136" s="225"/>
      <c r="E136" s="226">
        <v>0.66</v>
      </c>
      <c r="F136" s="223"/>
      <c r="G136" s="223"/>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308</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47" t="s">
        <v>455</v>
      </c>
      <c r="D137" s="225"/>
      <c r="E137" s="226">
        <v>0.69599999999999995</v>
      </c>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308</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47" t="s">
        <v>456</v>
      </c>
      <c r="D138" s="225"/>
      <c r="E138" s="226">
        <v>0.56640000000000001</v>
      </c>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308</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47" t="s">
        <v>457</v>
      </c>
      <c r="D139" s="225"/>
      <c r="E139" s="226">
        <v>0.40799999999999997</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308</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47" t="s">
        <v>458</v>
      </c>
      <c r="D140" s="225"/>
      <c r="E140" s="226">
        <v>0.126</v>
      </c>
      <c r="F140" s="223"/>
      <c r="G140" s="223"/>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308</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47" t="s">
        <v>459</v>
      </c>
      <c r="D141" s="225"/>
      <c r="E141" s="226">
        <v>0.126</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308</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35">
        <v>25</v>
      </c>
      <c r="B142" s="236" t="s">
        <v>460</v>
      </c>
      <c r="C142" s="245" t="s">
        <v>461</v>
      </c>
      <c r="D142" s="237" t="s">
        <v>340</v>
      </c>
      <c r="E142" s="238">
        <v>25.9895</v>
      </c>
      <c r="F142" s="239"/>
      <c r="G142" s="240">
        <f>ROUND(E142*F142,2)</f>
        <v>0</v>
      </c>
      <c r="H142" s="239"/>
      <c r="I142" s="240">
        <f>ROUND(E142*H142,2)</f>
        <v>0</v>
      </c>
      <c r="J142" s="239"/>
      <c r="K142" s="240">
        <f>ROUND(E142*J142,2)</f>
        <v>0</v>
      </c>
      <c r="L142" s="240">
        <v>21</v>
      </c>
      <c r="M142" s="240">
        <f>G142*(1+L142/100)</f>
        <v>0</v>
      </c>
      <c r="N142" s="238">
        <v>5.4200000000000003E-3</v>
      </c>
      <c r="O142" s="238">
        <f>ROUND(E142*N142,2)</f>
        <v>0.14000000000000001</v>
      </c>
      <c r="P142" s="238">
        <v>0</v>
      </c>
      <c r="Q142" s="238">
        <f>ROUND(E142*P142,2)</f>
        <v>0</v>
      </c>
      <c r="R142" s="240" t="s">
        <v>347</v>
      </c>
      <c r="S142" s="240" t="s">
        <v>277</v>
      </c>
      <c r="T142" s="241" t="s">
        <v>277</v>
      </c>
      <c r="U142" s="223">
        <v>0.89205000000000001</v>
      </c>
      <c r="V142" s="223">
        <f>ROUND(E142*U142,2)</f>
        <v>23.18</v>
      </c>
      <c r="W142" s="223"/>
      <c r="X142" s="223" t="s">
        <v>316</v>
      </c>
      <c r="Y142" s="223" t="s">
        <v>370</v>
      </c>
      <c r="Z142" s="212"/>
      <c r="AA142" s="212"/>
      <c r="AB142" s="212"/>
      <c r="AC142" s="212"/>
      <c r="AD142" s="212"/>
      <c r="AE142" s="212"/>
      <c r="AF142" s="212"/>
      <c r="AG142" s="212" t="s">
        <v>317</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2.5" outlineLevel="2" x14ac:dyDescent="0.2">
      <c r="A143" s="219"/>
      <c r="B143" s="220"/>
      <c r="C143" s="267" t="s">
        <v>462</v>
      </c>
      <c r="D143" s="256"/>
      <c r="E143" s="256"/>
      <c r="F143" s="256"/>
      <c r="G143" s="256"/>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319</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42" t="str">
        <f>C143</f>
        <v>plentování potrubí, válcovaných nosníků, výklenků nebo nik, jakéhokoliv tvaru, na jakoukoliv maltu, s potřebným vypnutím pletiva, přetažením a zakotvením drátů a provedení postřiku maltou,</v>
      </c>
      <c r="BB143" s="212"/>
      <c r="BC143" s="212"/>
      <c r="BD143" s="212"/>
      <c r="BE143" s="212"/>
      <c r="BF143" s="212"/>
      <c r="BG143" s="212"/>
      <c r="BH143" s="212"/>
    </row>
    <row r="144" spans="1:60" outlineLevel="2" x14ac:dyDescent="0.2">
      <c r="A144" s="219"/>
      <c r="B144" s="220"/>
      <c r="C144" s="247" t="s">
        <v>463</v>
      </c>
      <c r="D144" s="225"/>
      <c r="E144" s="226">
        <v>2.0459999999999998</v>
      </c>
      <c r="F144" s="223"/>
      <c r="G144" s="223"/>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308</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47" t="s">
        <v>464</v>
      </c>
      <c r="D145" s="225"/>
      <c r="E145" s="226">
        <v>1.75</v>
      </c>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308</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47" t="s">
        <v>465</v>
      </c>
      <c r="D146" s="225"/>
      <c r="E146" s="226">
        <v>1.125</v>
      </c>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308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
      <c r="A147" s="219"/>
      <c r="B147" s="220"/>
      <c r="C147" s="247" t="s">
        <v>466</v>
      </c>
      <c r="D147" s="225"/>
      <c r="E147" s="226">
        <v>1.5075000000000001</v>
      </c>
      <c r="F147" s="223"/>
      <c r="G147" s="223"/>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308</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47" t="s">
        <v>467</v>
      </c>
      <c r="D148" s="225"/>
      <c r="E148" s="226">
        <v>0.875</v>
      </c>
      <c r="F148" s="223"/>
      <c r="G148" s="223"/>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308</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47" t="s">
        <v>468</v>
      </c>
      <c r="D149" s="225"/>
      <c r="E149" s="226">
        <v>0.48</v>
      </c>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308</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47" t="s">
        <v>469</v>
      </c>
      <c r="D150" s="225"/>
      <c r="E150" s="226">
        <v>2.915</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308</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47" t="s">
        <v>470</v>
      </c>
      <c r="D151" s="225"/>
      <c r="E151" s="226">
        <v>3.0249999999999999</v>
      </c>
      <c r="F151" s="223"/>
      <c r="G151" s="223"/>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308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47" t="s">
        <v>471</v>
      </c>
      <c r="D152" s="225"/>
      <c r="E152" s="226">
        <v>2.4750000000000001</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308</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47" t="s">
        <v>472</v>
      </c>
      <c r="D153" s="225"/>
      <c r="E153" s="226">
        <v>3.0249999999999999</v>
      </c>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308</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47" t="s">
        <v>473</v>
      </c>
      <c r="D154" s="225"/>
      <c r="E154" s="226">
        <v>3.19</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308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47" t="s">
        <v>474</v>
      </c>
      <c r="D155" s="225"/>
      <c r="E155" s="226">
        <v>1.4159999999999999</v>
      </c>
      <c r="F155" s="223"/>
      <c r="G155" s="223"/>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308</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47" t="s">
        <v>475</v>
      </c>
      <c r="D156" s="225"/>
      <c r="E156" s="226">
        <v>1.53</v>
      </c>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308</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47" t="s">
        <v>476</v>
      </c>
      <c r="D157" s="225"/>
      <c r="E157" s="226">
        <v>0.315</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308</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47" t="s">
        <v>477</v>
      </c>
      <c r="D158" s="225"/>
      <c r="E158" s="226">
        <v>0.315</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308</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ht="22.5" outlineLevel="1" x14ac:dyDescent="0.2">
      <c r="A159" s="235">
        <v>26</v>
      </c>
      <c r="B159" s="236" t="s">
        <v>478</v>
      </c>
      <c r="C159" s="245" t="s">
        <v>479</v>
      </c>
      <c r="D159" s="237" t="s">
        <v>423</v>
      </c>
      <c r="E159" s="238">
        <v>2.2159999999999999E-2</v>
      </c>
      <c r="F159" s="239"/>
      <c r="G159" s="240">
        <f>ROUND(E159*F159,2)</f>
        <v>0</v>
      </c>
      <c r="H159" s="239"/>
      <c r="I159" s="240">
        <f>ROUND(E159*H159,2)</f>
        <v>0</v>
      </c>
      <c r="J159" s="239"/>
      <c r="K159" s="240">
        <f>ROUND(E159*J159,2)</f>
        <v>0</v>
      </c>
      <c r="L159" s="240">
        <v>21</v>
      </c>
      <c r="M159" s="240">
        <f>G159*(1+L159/100)</f>
        <v>0</v>
      </c>
      <c r="N159" s="238">
        <v>1</v>
      </c>
      <c r="O159" s="238">
        <f>ROUND(E159*N159,2)</f>
        <v>0.02</v>
      </c>
      <c r="P159" s="238">
        <v>0</v>
      </c>
      <c r="Q159" s="238">
        <f>ROUND(E159*P159,2)</f>
        <v>0</v>
      </c>
      <c r="R159" s="240" t="s">
        <v>480</v>
      </c>
      <c r="S159" s="240" t="s">
        <v>277</v>
      </c>
      <c r="T159" s="241" t="s">
        <v>277</v>
      </c>
      <c r="U159" s="223">
        <v>0</v>
      </c>
      <c r="V159" s="223">
        <f>ROUND(E159*U159,2)</f>
        <v>0</v>
      </c>
      <c r="W159" s="223"/>
      <c r="X159" s="223" t="s">
        <v>481</v>
      </c>
      <c r="Y159" s="223" t="s">
        <v>280</v>
      </c>
      <c r="Z159" s="212"/>
      <c r="AA159" s="212"/>
      <c r="AB159" s="212"/>
      <c r="AC159" s="212"/>
      <c r="AD159" s="212"/>
      <c r="AE159" s="212"/>
      <c r="AF159" s="212"/>
      <c r="AG159" s="212" t="s">
        <v>482</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47" t="s">
        <v>483</v>
      </c>
      <c r="D160" s="225"/>
      <c r="E160" s="226"/>
      <c r="F160" s="223"/>
      <c r="G160" s="223"/>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308</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3" x14ac:dyDescent="0.2">
      <c r="A161" s="219"/>
      <c r="B161" s="220"/>
      <c r="C161" s="247" t="s">
        <v>484</v>
      </c>
      <c r="D161" s="225"/>
      <c r="E161" s="226">
        <v>2.2159999999999999E-2</v>
      </c>
      <c r="F161" s="223"/>
      <c r="G161" s="223"/>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308</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2.5" outlineLevel="1" x14ac:dyDescent="0.2">
      <c r="A162" s="235">
        <v>27</v>
      </c>
      <c r="B162" s="236" t="s">
        <v>485</v>
      </c>
      <c r="C162" s="245" t="s">
        <v>486</v>
      </c>
      <c r="D162" s="237" t="s">
        <v>423</v>
      </c>
      <c r="E162" s="238">
        <v>1.85531</v>
      </c>
      <c r="F162" s="239"/>
      <c r="G162" s="240">
        <f>ROUND(E162*F162,2)</f>
        <v>0</v>
      </c>
      <c r="H162" s="239"/>
      <c r="I162" s="240">
        <f>ROUND(E162*H162,2)</f>
        <v>0</v>
      </c>
      <c r="J162" s="239"/>
      <c r="K162" s="240">
        <f>ROUND(E162*J162,2)</f>
        <v>0</v>
      </c>
      <c r="L162" s="240">
        <v>21</v>
      </c>
      <c r="M162" s="240">
        <f>G162*(1+L162/100)</f>
        <v>0</v>
      </c>
      <c r="N162" s="238">
        <v>1</v>
      </c>
      <c r="O162" s="238">
        <f>ROUND(E162*N162,2)</f>
        <v>1.86</v>
      </c>
      <c r="P162" s="238">
        <v>0</v>
      </c>
      <c r="Q162" s="238">
        <f>ROUND(E162*P162,2)</f>
        <v>0</v>
      </c>
      <c r="R162" s="240" t="s">
        <v>480</v>
      </c>
      <c r="S162" s="240" t="s">
        <v>277</v>
      </c>
      <c r="T162" s="241" t="s">
        <v>277</v>
      </c>
      <c r="U162" s="223">
        <v>0</v>
      </c>
      <c r="V162" s="223">
        <f>ROUND(E162*U162,2)</f>
        <v>0</v>
      </c>
      <c r="W162" s="223"/>
      <c r="X162" s="223" t="s">
        <v>481</v>
      </c>
      <c r="Y162" s="223" t="s">
        <v>280</v>
      </c>
      <c r="Z162" s="212"/>
      <c r="AA162" s="212"/>
      <c r="AB162" s="212"/>
      <c r="AC162" s="212"/>
      <c r="AD162" s="212"/>
      <c r="AE162" s="212"/>
      <c r="AF162" s="212"/>
      <c r="AG162" s="212" t="s">
        <v>482</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47" t="s">
        <v>487</v>
      </c>
      <c r="D163" s="225"/>
      <c r="E163" s="226"/>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308</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47" t="s">
        <v>488</v>
      </c>
      <c r="D164" s="225"/>
      <c r="E164" s="226">
        <v>0.16392000000000001</v>
      </c>
      <c r="F164" s="223"/>
      <c r="G164" s="223"/>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308</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47" t="s">
        <v>489</v>
      </c>
      <c r="D165" s="225"/>
      <c r="E165" s="226">
        <v>0.11015999999999999</v>
      </c>
      <c r="F165" s="223"/>
      <c r="G165" s="223"/>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308</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47" t="s">
        <v>490</v>
      </c>
      <c r="D166" s="225"/>
      <c r="E166" s="226">
        <v>5.5079999999999997E-2</v>
      </c>
      <c r="F166" s="223"/>
      <c r="G166" s="223"/>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308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47" t="s">
        <v>491</v>
      </c>
      <c r="D167" s="225"/>
      <c r="E167" s="226">
        <v>7.3810000000000001E-2</v>
      </c>
      <c r="F167" s="223"/>
      <c r="G167" s="223"/>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308</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
      <c r="A168" s="219"/>
      <c r="B168" s="220"/>
      <c r="C168" s="247" t="s">
        <v>492</v>
      </c>
      <c r="D168" s="225"/>
      <c r="E168" s="226">
        <v>5.5079999999999997E-2</v>
      </c>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308</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3" x14ac:dyDescent="0.2">
      <c r="A169" s="219"/>
      <c r="B169" s="220"/>
      <c r="C169" s="247" t="s">
        <v>493</v>
      </c>
      <c r="D169" s="225"/>
      <c r="E169" s="226">
        <v>0.23354</v>
      </c>
      <c r="F169" s="223"/>
      <c r="G169" s="223"/>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308</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3" x14ac:dyDescent="0.2">
      <c r="A170" s="219"/>
      <c r="B170" s="220"/>
      <c r="C170" s="247" t="s">
        <v>494</v>
      </c>
      <c r="D170" s="225"/>
      <c r="E170" s="226">
        <v>0.24235000000000001</v>
      </c>
      <c r="F170" s="223"/>
      <c r="G170" s="223"/>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308</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
      <c r="A171" s="219"/>
      <c r="B171" s="220"/>
      <c r="C171" s="247" t="s">
        <v>495</v>
      </c>
      <c r="D171" s="225"/>
      <c r="E171" s="226">
        <v>0.19828999999999999</v>
      </c>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308</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47" t="s">
        <v>496</v>
      </c>
      <c r="D172" s="225"/>
      <c r="E172" s="226">
        <v>0.24235000000000001</v>
      </c>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308</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47" t="s">
        <v>497</v>
      </c>
      <c r="D173" s="225"/>
      <c r="E173" s="226">
        <v>0.25557000000000002</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308</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47" t="s">
        <v>498</v>
      </c>
      <c r="D174" s="225"/>
      <c r="E174" s="226">
        <v>0.10399</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308</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47" t="s">
        <v>499</v>
      </c>
      <c r="D175" s="225"/>
      <c r="E175" s="226">
        <v>7.4910000000000004E-2</v>
      </c>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308</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47" t="s">
        <v>500</v>
      </c>
      <c r="D176" s="225"/>
      <c r="E176" s="226">
        <v>2.3130000000000001E-2</v>
      </c>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308</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47" t="s">
        <v>501</v>
      </c>
      <c r="D177" s="225"/>
      <c r="E177" s="226">
        <v>2.3130000000000001E-2</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308</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x14ac:dyDescent="0.2">
      <c r="A178" s="228" t="s">
        <v>272</v>
      </c>
      <c r="B178" s="229" t="s">
        <v>98</v>
      </c>
      <c r="C178" s="244" t="s">
        <v>99</v>
      </c>
      <c r="D178" s="230"/>
      <c r="E178" s="231"/>
      <c r="F178" s="232"/>
      <c r="G178" s="232">
        <f>SUMIF(AG179:AG228,"&lt;&gt;NOR",G179:G228)</f>
        <v>0</v>
      </c>
      <c r="H178" s="232"/>
      <c r="I178" s="232">
        <f>SUM(I179:I228)</f>
        <v>0</v>
      </c>
      <c r="J178" s="232"/>
      <c r="K178" s="232">
        <f>SUM(K179:K228)</f>
        <v>0</v>
      </c>
      <c r="L178" s="232"/>
      <c r="M178" s="232">
        <f>SUM(M179:M228)</f>
        <v>0</v>
      </c>
      <c r="N178" s="231"/>
      <c r="O178" s="231">
        <f>SUM(O179:O228)</f>
        <v>32.96</v>
      </c>
      <c r="P178" s="231"/>
      <c r="Q178" s="231">
        <f>SUM(Q179:Q228)</f>
        <v>0</v>
      </c>
      <c r="R178" s="232"/>
      <c r="S178" s="232"/>
      <c r="T178" s="233"/>
      <c r="U178" s="227"/>
      <c r="V178" s="227">
        <f>SUM(V179:V228)</f>
        <v>96.429999999999978</v>
      </c>
      <c r="W178" s="227"/>
      <c r="X178" s="227"/>
      <c r="Y178" s="227"/>
      <c r="AG178" t="s">
        <v>273</v>
      </c>
    </row>
    <row r="179" spans="1:60" ht="22.5" outlineLevel="1" x14ac:dyDescent="0.2">
      <c r="A179" s="235">
        <v>28</v>
      </c>
      <c r="B179" s="236" t="s">
        <v>502</v>
      </c>
      <c r="C179" s="245" t="s">
        <v>503</v>
      </c>
      <c r="D179" s="237" t="s">
        <v>314</v>
      </c>
      <c r="E179" s="238">
        <v>1.9438599999999999</v>
      </c>
      <c r="F179" s="239"/>
      <c r="G179" s="240">
        <f>ROUND(E179*F179,2)</f>
        <v>0</v>
      </c>
      <c r="H179" s="239"/>
      <c r="I179" s="240">
        <f>ROUND(E179*H179,2)</f>
        <v>0</v>
      </c>
      <c r="J179" s="239"/>
      <c r="K179" s="240">
        <f>ROUND(E179*J179,2)</f>
        <v>0</v>
      </c>
      <c r="L179" s="240">
        <v>21</v>
      </c>
      <c r="M179" s="240">
        <f>G179*(1+L179/100)</f>
        <v>0</v>
      </c>
      <c r="N179" s="238">
        <v>1.62836</v>
      </c>
      <c r="O179" s="238">
        <f>ROUND(E179*N179,2)</f>
        <v>3.17</v>
      </c>
      <c r="P179" s="238">
        <v>0</v>
      </c>
      <c r="Q179" s="238">
        <f>ROUND(E179*P179,2)</f>
        <v>0</v>
      </c>
      <c r="R179" s="240" t="s">
        <v>369</v>
      </c>
      <c r="S179" s="240" t="s">
        <v>277</v>
      </c>
      <c r="T179" s="241" t="s">
        <v>277</v>
      </c>
      <c r="U179" s="223">
        <v>4.8899999999999997</v>
      </c>
      <c r="V179" s="223">
        <f>ROUND(E179*U179,2)</f>
        <v>9.51</v>
      </c>
      <c r="W179" s="223"/>
      <c r="X179" s="223" t="s">
        <v>316</v>
      </c>
      <c r="Y179" s="223" t="s">
        <v>280</v>
      </c>
      <c r="Z179" s="212"/>
      <c r="AA179" s="212"/>
      <c r="AB179" s="212"/>
      <c r="AC179" s="212"/>
      <c r="AD179" s="212"/>
      <c r="AE179" s="212"/>
      <c r="AF179" s="212"/>
      <c r="AG179" s="212" t="s">
        <v>317</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67" t="s">
        <v>504</v>
      </c>
      <c r="D180" s="256"/>
      <c r="E180" s="256"/>
      <c r="F180" s="256"/>
      <c r="G180" s="256"/>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319</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47" t="s">
        <v>505</v>
      </c>
      <c r="D181" s="225"/>
      <c r="E181" s="226">
        <v>0.42</v>
      </c>
      <c r="F181" s="223"/>
      <c r="G181" s="223"/>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308</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47" t="s">
        <v>506</v>
      </c>
      <c r="D182" s="225"/>
      <c r="E182" s="226">
        <v>0.68686000000000003</v>
      </c>
      <c r="F182" s="223"/>
      <c r="G182" s="223"/>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308</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
      <c r="A183" s="219"/>
      <c r="B183" s="220"/>
      <c r="C183" s="247" t="s">
        <v>507</v>
      </c>
      <c r="D183" s="225"/>
      <c r="E183" s="226">
        <v>0.83699999999999997</v>
      </c>
      <c r="F183" s="223"/>
      <c r="G183" s="223"/>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308</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2.5" outlineLevel="1" x14ac:dyDescent="0.2">
      <c r="A184" s="235">
        <v>29</v>
      </c>
      <c r="B184" s="236" t="s">
        <v>508</v>
      </c>
      <c r="C184" s="245" t="s">
        <v>509</v>
      </c>
      <c r="D184" s="237" t="s">
        <v>314</v>
      </c>
      <c r="E184" s="238">
        <v>1.2376</v>
      </c>
      <c r="F184" s="239"/>
      <c r="G184" s="240">
        <f>ROUND(E184*F184,2)</f>
        <v>0</v>
      </c>
      <c r="H184" s="239"/>
      <c r="I184" s="240">
        <f>ROUND(E184*H184,2)</f>
        <v>0</v>
      </c>
      <c r="J184" s="239"/>
      <c r="K184" s="240">
        <f>ROUND(E184*J184,2)</f>
        <v>0</v>
      </c>
      <c r="L184" s="240">
        <v>21</v>
      </c>
      <c r="M184" s="240">
        <f>G184*(1+L184/100)</f>
        <v>0</v>
      </c>
      <c r="N184" s="238">
        <v>1.62836</v>
      </c>
      <c r="O184" s="238">
        <f>ROUND(E184*N184,2)</f>
        <v>2.02</v>
      </c>
      <c r="P184" s="238">
        <v>0</v>
      </c>
      <c r="Q184" s="238">
        <f>ROUND(E184*P184,2)</f>
        <v>0</v>
      </c>
      <c r="R184" s="240" t="s">
        <v>369</v>
      </c>
      <c r="S184" s="240" t="s">
        <v>277</v>
      </c>
      <c r="T184" s="241" t="s">
        <v>277</v>
      </c>
      <c r="U184" s="223">
        <v>3.9380000000000002</v>
      </c>
      <c r="V184" s="223">
        <f>ROUND(E184*U184,2)</f>
        <v>4.87</v>
      </c>
      <c r="W184" s="223"/>
      <c r="X184" s="223" t="s">
        <v>316</v>
      </c>
      <c r="Y184" s="223" t="s">
        <v>280</v>
      </c>
      <c r="Z184" s="212"/>
      <c r="AA184" s="212"/>
      <c r="AB184" s="212"/>
      <c r="AC184" s="212"/>
      <c r="AD184" s="212"/>
      <c r="AE184" s="212"/>
      <c r="AF184" s="212"/>
      <c r="AG184" s="212" t="s">
        <v>317</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67" t="s">
        <v>504</v>
      </c>
      <c r="D185" s="256"/>
      <c r="E185" s="256"/>
      <c r="F185" s="256"/>
      <c r="G185" s="256"/>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319</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
      <c r="A186" s="219"/>
      <c r="B186" s="220"/>
      <c r="C186" s="247" t="s">
        <v>510</v>
      </c>
      <c r="D186" s="225"/>
      <c r="E186" s="226">
        <v>1.2376</v>
      </c>
      <c r="F186" s="223"/>
      <c r="G186" s="223"/>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308</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
      <c r="A187" s="235">
        <v>30</v>
      </c>
      <c r="B187" s="236" t="s">
        <v>511</v>
      </c>
      <c r="C187" s="245" t="s">
        <v>512</v>
      </c>
      <c r="D187" s="237" t="s">
        <v>340</v>
      </c>
      <c r="E187" s="238">
        <v>13.173999999999999</v>
      </c>
      <c r="F187" s="239"/>
      <c r="G187" s="240">
        <f>ROUND(E187*F187,2)</f>
        <v>0</v>
      </c>
      <c r="H187" s="239"/>
      <c r="I187" s="240">
        <f>ROUND(E187*H187,2)</f>
        <v>0</v>
      </c>
      <c r="J187" s="239"/>
      <c r="K187" s="240">
        <f>ROUND(E187*J187,2)</f>
        <v>0</v>
      </c>
      <c r="L187" s="240">
        <v>21</v>
      </c>
      <c r="M187" s="240">
        <f>G187*(1+L187/100)</f>
        <v>0</v>
      </c>
      <c r="N187" s="238">
        <v>0.48470000000000002</v>
      </c>
      <c r="O187" s="238">
        <f>ROUND(E187*N187,2)</f>
        <v>6.39</v>
      </c>
      <c r="P187" s="238">
        <v>0</v>
      </c>
      <c r="Q187" s="238">
        <f>ROUND(E187*P187,2)</f>
        <v>0</v>
      </c>
      <c r="R187" s="240" t="s">
        <v>347</v>
      </c>
      <c r="S187" s="240" t="s">
        <v>277</v>
      </c>
      <c r="T187" s="241" t="s">
        <v>277</v>
      </c>
      <c r="U187" s="223">
        <v>0.69799999999999995</v>
      </c>
      <c r="V187" s="223">
        <f>ROUND(E187*U187,2)</f>
        <v>9.1999999999999993</v>
      </c>
      <c r="W187" s="223"/>
      <c r="X187" s="223" t="s">
        <v>316</v>
      </c>
      <c r="Y187" s="223" t="s">
        <v>280</v>
      </c>
      <c r="Z187" s="212"/>
      <c r="AA187" s="212"/>
      <c r="AB187" s="212"/>
      <c r="AC187" s="212"/>
      <c r="AD187" s="212"/>
      <c r="AE187" s="212"/>
      <c r="AF187" s="212"/>
      <c r="AG187" s="212" t="s">
        <v>317</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67" t="s">
        <v>513</v>
      </c>
      <c r="D188" s="256"/>
      <c r="E188" s="256"/>
      <c r="F188" s="256"/>
      <c r="G188" s="256"/>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319</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ht="22.5" outlineLevel="2" x14ac:dyDescent="0.2">
      <c r="A189" s="219"/>
      <c r="B189" s="220"/>
      <c r="C189" s="247" t="s">
        <v>514</v>
      </c>
      <c r="D189" s="225"/>
      <c r="E189" s="226">
        <v>13.173999999999999</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308</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ht="33.75" outlineLevel="1" x14ac:dyDescent="0.2">
      <c r="A190" s="235">
        <v>31</v>
      </c>
      <c r="B190" s="236" t="s">
        <v>515</v>
      </c>
      <c r="C190" s="245" t="s">
        <v>516</v>
      </c>
      <c r="D190" s="237" t="s">
        <v>340</v>
      </c>
      <c r="E190" s="238">
        <v>57.011000000000003</v>
      </c>
      <c r="F190" s="239"/>
      <c r="G190" s="240">
        <f>ROUND(E190*F190,2)</f>
        <v>0</v>
      </c>
      <c r="H190" s="239"/>
      <c r="I190" s="240">
        <f>ROUND(E190*H190,2)</f>
        <v>0</v>
      </c>
      <c r="J190" s="239"/>
      <c r="K190" s="240">
        <f>ROUND(E190*J190,2)</f>
        <v>0</v>
      </c>
      <c r="L190" s="240">
        <v>21</v>
      </c>
      <c r="M190" s="240">
        <f>G190*(1+L190/100)</f>
        <v>0</v>
      </c>
      <c r="N190" s="238">
        <v>0.27760000000000001</v>
      </c>
      <c r="O190" s="238">
        <f>ROUND(E190*N190,2)</f>
        <v>15.83</v>
      </c>
      <c r="P190" s="238">
        <v>0</v>
      </c>
      <c r="Q190" s="238">
        <f>ROUND(E190*P190,2)</f>
        <v>0</v>
      </c>
      <c r="R190" s="240" t="s">
        <v>347</v>
      </c>
      <c r="S190" s="240" t="s">
        <v>277</v>
      </c>
      <c r="T190" s="241" t="s">
        <v>277</v>
      </c>
      <c r="U190" s="223">
        <v>0.85</v>
      </c>
      <c r="V190" s="223">
        <f>ROUND(E190*U190,2)</f>
        <v>48.46</v>
      </c>
      <c r="W190" s="223"/>
      <c r="X190" s="223" t="s">
        <v>316</v>
      </c>
      <c r="Y190" s="223" t="s">
        <v>280</v>
      </c>
      <c r="Z190" s="212"/>
      <c r="AA190" s="212"/>
      <c r="AB190" s="212"/>
      <c r="AC190" s="212"/>
      <c r="AD190" s="212"/>
      <c r="AE190" s="212"/>
      <c r="AF190" s="212"/>
      <c r="AG190" s="212" t="s">
        <v>317</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47" t="s">
        <v>517</v>
      </c>
      <c r="D191" s="225"/>
      <c r="E191" s="226">
        <v>30.62</v>
      </c>
      <c r="F191" s="223"/>
      <c r="G191" s="223"/>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308</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47" t="s">
        <v>518</v>
      </c>
      <c r="D192" s="225"/>
      <c r="E192" s="226">
        <v>26.390999999999998</v>
      </c>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308</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22.5" outlineLevel="1" x14ac:dyDescent="0.2">
      <c r="A193" s="235">
        <v>32</v>
      </c>
      <c r="B193" s="236" t="s">
        <v>519</v>
      </c>
      <c r="C193" s="245" t="s">
        <v>520</v>
      </c>
      <c r="D193" s="237" t="s">
        <v>314</v>
      </c>
      <c r="E193" s="238">
        <v>1.3413600000000001</v>
      </c>
      <c r="F193" s="239"/>
      <c r="G193" s="240">
        <f>ROUND(E193*F193,2)</f>
        <v>0</v>
      </c>
      <c r="H193" s="239"/>
      <c r="I193" s="240">
        <f>ROUND(E193*H193,2)</f>
        <v>0</v>
      </c>
      <c r="J193" s="239"/>
      <c r="K193" s="240">
        <f>ROUND(E193*J193,2)</f>
        <v>0</v>
      </c>
      <c r="L193" s="240">
        <v>21</v>
      </c>
      <c r="M193" s="240">
        <f>G193*(1+L193/100)</f>
        <v>0</v>
      </c>
      <c r="N193" s="238">
        <v>2.5301300000000002</v>
      </c>
      <c r="O193" s="238">
        <f>ROUND(E193*N193,2)</f>
        <v>3.39</v>
      </c>
      <c r="P193" s="238">
        <v>0</v>
      </c>
      <c r="Q193" s="238">
        <f>ROUND(E193*P193,2)</f>
        <v>0</v>
      </c>
      <c r="R193" s="240" t="s">
        <v>347</v>
      </c>
      <c r="S193" s="240" t="s">
        <v>277</v>
      </c>
      <c r="T193" s="241" t="s">
        <v>277</v>
      </c>
      <c r="U193" s="223">
        <v>1.212</v>
      </c>
      <c r="V193" s="223">
        <f>ROUND(E193*U193,2)</f>
        <v>1.63</v>
      </c>
      <c r="W193" s="223"/>
      <c r="X193" s="223" t="s">
        <v>316</v>
      </c>
      <c r="Y193" s="223" t="s">
        <v>280</v>
      </c>
      <c r="Z193" s="212"/>
      <c r="AA193" s="212"/>
      <c r="AB193" s="212"/>
      <c r="AC193" s="212"/>
      <c r="AD193" s="212"/>
      <c r="AE193" s="212"/>
      <c r="AF193" s="212"/>
      <c r="AG193" s="212" t="s">
        <v>317</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ht="22.5" outlineLevel="2" x14ac:dyDescent="0.2">
      <c r="A194" s="219"/>
      <c r="B194" s="220"/>
      <c r="C194" s="267" t="s">
        <v>521</v>
      </c>
      <c r="D194" s="256"/>
      <c r="E194" s="256"/>
      <c r="F194" s="256"/>
      <c r="G194" s="256"/>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319</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42" t="str">
        <f>C194</f>
        <v>nosných, výplňových, obkladových, půdních, štítových, poprsních apod. (bez výztuže), s pomocným lešením o výšce podlahy do 1900 mm a pro zatížení 1,5 kPa,</v>
      </c>
      <c r="BB194" s="212"/>
      <c r="BC194" s="212"/>
      <c r="BD194" s="212"/>
      <c r="BE194" s="212"/>
      <c r="BF194" s="212"/>
      <c r="BG194" s="212"/>
      <c r="BH194" s="212"/>
    </row>
    <row r="195" spans="1:60" outlineLevel="2" x14ac:dyDescent="0.2">
      <c r="A195" s="219"/>
      <c r="B195" s="220"/>
      <c r="C195" s="269" t="s">
        <v>522</v>
      </c>
      <c r="D195" s="264"/>
      <c r="E195" s="264"/>
      <c r="F195" s="264"/>
      <c r="G195" s="264"/>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283</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2" x14ac:dyDescent="0.2">
      <c r="A196" s="219"/>
      <c r="B196" s="220"/>
      <c r="C196" s="247" t="s">
        <v>523</v>
      </c>
      <c r="D196" s="225"/>
      <c r="E196" s="226"/>
      <c r="F196" s="223"/>
      <c r="G196" s="223"/>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308</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3" x14ac:dyDescent="0.2">
      <c r="A197" s="219"/>
      <c r="B197" s="220"/>
      <c r="C197" s="247" t="s">
        <v>524</v>
      </c>
      <c r="D197" s="225"/>
      <c r="E197" s="226">
        <v>1.3413600000000001</v>
      </c>
      <c r="F197" s="223"/>
      <c r="G197" s="223"/>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308</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ht="22.5" outlineLevel="1" x14ac:dyDescent="0.2">
      <c r="A198" s="235">
        <v>33</v>
      </c>
      <c r="B198" s="236" t="s">
        <v>525</v>
      </c>
      <c r="C198" s="245" t="s">
        <v>526</v>
      </c>
      <c r="D198" s="237" t="s">
        <v>340</v>
      </c>
      <c r="E198" s="238">
        <v>6.7068000000000003</v>
      </c>
      <c r="F198" s="239"/>
      <c r="G198" s="240">
        <f>ROUND(E198*F198,2)</f>
        <v>0</v>
      </c>
      <c r="H198" s="239"/>
      <c r="I198" s="240">
        <f>ROUND(E198*H198,2)</f>
        <v>0</v>
      </c>
      <c r="J198" s="239"/>
      <c r="K198" s="240">
        <f>ROUND(E198*J198,2)</f>
        <v>0</v>
      </c>
      <c r="L198" s="240">
        <v>21</v>
      </c>
      <c r="M198" s="240">
        <f>G198*(1+L198/100)</f>
        <v>0</v>
      </c>
      <c r="N198" s="238">
        <v>6.0310000000000002E-2</v>
      </c>
      <c r="O198" s="238">
        <f>ROUND(E198*N198,2)</f>
        <v>0.4</v>
      </c>
      <c r="P198" s="238">
        <v>0</v>
      </c>
      <c r="Q198" s="238">
        <f>ROUND(E198*P198,2)</f>
        <v>0</v>
      </c>
      <c r="R198" s="240" t="s">
        <v>347</v>
      </c>
      <c r="S198" s="240" t="s">
        <v>277</v>
      </c>
      <c r="T198" s="241" t="s">
        <v>277</v>
      </c>
      <c r="U198" s="223">
        <v>0.85</v>
      </c>
      <c r="V198" s="223">
        <f>ROUND(E198*U198,2)</f>
        <v>5.7</v>
      </c>
      <c r="W198" s="223"/>
      <c r="X198" s="223" t="s">
        <v>316</v>
      </c>
      <c r="Y198" s="223" t="s">
        <v>280</v>
      </c>
      <c r="Z198" s="212"/>
      <c r="AA198" s="212"/>
      <c r="AB198" s="212"/>
      <c r="AC198" s="212"/>
      <c r="AD198" s="212"/>
      <c r="AE198" s="212"/>
      <c r="AF198" s="212"/>
      <c r="AG198" s="212" t="s">
        <v>317</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ht="22.5" outlineLevel="2" x14ac:dyDescent="0.2">
      <c r="A199" s="219"/>
      <c r="B199" s="220"/>
      <c r="C199" s="267" t="s">
        <v>527</v>
      </c>
      <c r="D199" s="256"/>
      <c r="E199" s="256"/>
      <c r="F199" s="256"/>
      <c r="G199" s="256"/>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319</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42" t="str">
        <f>C199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99" s="212"/>
      <c r="BC199" s="212"/>
      <c r="BD199" s="212"/>
      <c r="BE199" s="212"/>
      <c r="BF199" s="212"/>
      <c r="BG199" s="212"/>
      <c r="BH199" s="212"/>
    </row>
    <row r="200" spans="1:60" outlineLevel="2" x14ac:dyDescent="0.2">
      <c r="A200" s="219"/>
      <c r="B200" s="220"/>
      <c r="C200" s="247" t="s">
        <v>528</v>
      </c>
      <c r="D200" s="225"/>
      <c r="E200" s="226">
        <v>6.7068000000000003</v>
      </c>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308</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ht="22.5" outlineLevel="1" x14ac:dyDescent="0.2">
      <c r="A201" s="235">
        <v>34</v>
      </c>
      <c r="B201" s="236" t="s">
        <v>529</v>
      </c>
      <c r="C201" s="245" t="s">
        <v>530</v>
      </c>
      <c r="D201" s="237" t="s">
        <v>340</v>
      </c>
      <c r="E201" s="238">
        <v>6.7068000000000003</v>
      </c>
      <c r="F201" s="239"/>
      <c r="G201" s="240">
        <f>ROUND(E201*F201,2)</f>
        <v>0</v>
      </c>
      <c r="H201" s="239"/>
      <c r="I201" s="240">
        <f>ROUND(E201*H201,2)</f>
        <v>0</v>
      </c>
      <c r="J201" s="239"/>
      <c r="K201" s="240">
        <f>ROUND(E201*J201,2)</f>
        <v>0</v>
      </c>
      <c r="L201" s="240">
        <v>21</v>
      </c>
      <c r="M201" s="240">
        <f>G201*(1+L201/100)</f>
        <v>0</v>
      </c>
      <c r="N201" s="238">
        <v>0</v>
      </c>
      <c r="O201" s="238">
        <f>ROUND(E201*N201,2)</f>
        <v>0</v>
      </c>
      <c r="P201" s="238">
        <v>0</v>
      </c>
      <c r="Q201" s="238">
        <f>ROUND(E201*P201,2)</f>
        <v>0</v>
      </c>
      <c r="R201" s="240" t="s">
        <v>347</v>
      </c>
      <c r="S201" s="240" t="s">
        <v>277</v>
      </c>
      <c r="T201" s="241" t="s">
        <v>277</v>
      </c>
      <c r="U201" s="223">
        <v>0.35</v>
      </c>
      <c r="V201" s="223">
        <f>ROUND(E201*U201,2)</f>
        <v>2.35</v>
      </c>
      <c r="W201" s="223"/>
      <c r="X201" s="223" t="s">
        <v>316</v>
      </c>
      <c r="Y201" s="223" t="s">
        <v>280</v>
      </c>
      <c r="Z201" s="212"/>
      <c r="AA201" s="212"/>
      <c r="AB201" s="212"/>
      <c r="AC201" s="212"/>
      <c r="AD201" s="212"/>
      <c r="AE201" s="212"/>
      <c r="AF201" s="212"/>
      <c r="AG201" s="212" t="s">
        <v>317</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22.5" outlineLevel="2" x14ac:dyDescent="0.2">
      <c r="A202" s="219"/>
      <c r="B202" s="220"/>
      <c r="C202" s="267" t="s">
        <v>527</v>
      </c>
      <c r="D202" s="256"/>
      <c r="E202" s="256"/>
      <c r="F202" s="256"/>
      <c r="G202" s="256"/>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319</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42" t="str">
        <f>C202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02" s="212"/>
      <c r="BC202" s="212"/>
      <c r="BD202" s="212"/>
      <c r="BE202" s="212"/>
      <c r="BF202" s="212"/>
      <c r="BG202" s="212"/>
      <c r="BH202" s="212"/>
    </row>
    <row r="203" spans="1:60" outlineLevel="1" x14ac:dyDescent="0.2">
      <c r="A203" s="235">
        <v>35</v>
      </c>
      <c r="B203" s="236" t="s">
        <v>531</v>
      </c>
      <c r="C203" s="245" t="s">
        <v>532</v>
      </c>
      <c r="D203" s="237" t="s">
        <v>423</v>
      </c>
      <c r="E203" s="238">
        <v>0.15640000000000001</v>
      </c>
      <c r="F203" s="239"/>
      <c r="G203" s="240">
        <f>ROUND(E203*F203,2)</f>
        <v>0</v>
      </c>
      <c r="H203" s="239"/>
      <c r="I203" s="240">
        <f>ROUND(E203*H203,2)</f>
        <v>0</v>
      </c>
      <c r="J203" s="239"/>
      <c r="K203" s="240">
        <f>ROUND(E203*J203,2)</f>
        <v>0</v>
      </c>
      <c r="L203" s="240">
        <v>21</v>
      </c>
      <c r="M203" s="240">
        <f>G203*(1+L203/100)</f>
        <v>0</v>
      </c>
      <c r="N203" s="238">
        <v>1.0202899999999999</v>
      </c>
      <c r="O203" s="238">
        <f>ROUND(E203*N203,2)</f>
        <v>0.16</v>
      </c>
      <c r="P203" s="238">
        <v>0</v>
      </c>
      <c r="Q203" s="238">
        <f>ROUND(E203*P203,2)</f>
        <v>0</v>
      </c>
      <c r="R203" s="240" t="s">
        <v>347</v>
      </c>
      <c r="S203" s="240" t="s">
        <v>277</v>
      </c>
      <c r="T203" s="241" t="s">
        <v>277</v>
      </c>
      <c r="U203" s="223">
        <v>25.271000000000001</v>
      </c>
      <c r="V203" s="223">
        <f>ROUND(E203*U203,2)</f>
        <v>3.95</v>
      </c>
      <c r="W203" s="223"/>
      <c r="X203" s="223" t="s">
        <v>316</v>
      </c>
      <c r="Y203" s="223" t="s">
        <v>280</v>
      </c>
      <c r="Z203" s="212"/>
      <c r="AA203" s="212"/>
      <c r="AB203" s="212"/>
      <c r="AC203" s="212"/>
      <c r="AD203" s="212"/>
      <c r="AE203" s="212"/>
      <c r="AF203" s="212"/>
      <c r="AG203" s="212" t="s">
        <v>317</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2" x14ac:dyDescent="0.2">
      <c r="A204" s="219"/>
      <c r="B204" s="220"/>
      <c r="C204" s="267" t="s">
        <v>533</v>
      </c>
      <c r="D204" s="256"/>
      <c r="E204" s="256"/>
      <c r="F204" s="256"/>
      <c r="G204" s="256"/>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319</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47" t="s">
        <v>534</v>
      </c>
      <c r="D205" s="225"/>
      <c r="E205" s="226">
        <v>2.24E-2</v>
      </c>
      <c r="F205" s="223"/>
      <c r="G205" s="223"/>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308</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
      <c r="A206" s="219"/>
      <c r="B206" s="220"/>
      <c r="C206" s="247" t="s">
        <v>535</v>
      </c>
      <c r="D206" s="225"/>
      <c r="E206" s="226">
        <v>0.10299999999999999</v>
      </c>
      <c r="F206" s="223"/>
      <c r="G206" s="223"/>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308</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
      <c r="A207" s="219"/>
      <c r="B207" s="220"/>
      <c r="C207" s="247" t="s">
        <v>536</v>
      </c>
      <c r="D207" s="225"/>
      <c r="E207" s="226">
        <v>3.1E-2</v>
      </c>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308</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ht="22.5" outlineLevel="1" x14ac:dyDescent="0.2">
      <c r="A208" s="235">
        <v>36</v>
      </c>
      <c r="B208" s="236" t="s">
        <v>537</v>
      </c>
      <c r="C208" s="245" t="s">
        <v>538</v>
      </c>
      <c r="D208" s="237" t="s">
        <v>423</v>
      </c>
      <c r="E208" s="238">
        <v>6.5000000000000002E-2</v>
      </c>
      <c r="F208" s="239"/>
      <c r="G208" s="240">
        <f>ROUND(E208*F208,2)</f>
        <v>0</v>
      </c>
      <c r="H208" s="239"/>
      <c r="I208" s="240">
        <f>ROUND(E208*H208,2)</f>
        <v>0</v>
      </c>
      <c r="J208" s="239"/>
      <c r="K208" s="240">
        <f>ROUND(E208*J208,2)</f>
        <v>0</v>
      </c>
      <c r="L208" s="240">
        <v>21</v>
      </c>
      <c r="M208" s="240">
        <f>G208*(1+L208/100)</f>
        <v>0</v>
      </c>
      <c r="N208" s="238">
        <v>1.0554300000000001</v>
      </c>
      <c r="O208" s="238">
        <f>ROUND(E208*N208,2)</f>
        <v>7.0000000000000007E-2</v>
      </c>
      <c r="P208" s="238">
        <v>0</v>
      </c>
      <c r="Q208" s="238">
        <f>ROUND(E208*P208,2)</f>
        <v>0</v>
      </c>
      <c r="R208" s="240" t="s">
        <v>347</v>
      </c>
      <c r="S208" s="240" t="s">
        <v>277</v>
      </c>
      <c r="T208" s="241" t="s">
        <v>277</v>
      </c>
      <c r="U208" s="223">
        <v>15.231</v>
      </c>
      <c r="V208" s="223">
        <f>ROUND(E208*U208,2)</f>
        <v>0.99</v>
      </c>
      <c r="W208" s="223"/>
      <c r="X208" s="223" t="s">
        <v>316</v>
      </c>
      <c r="Y208" s="223" t="s">
        <v>280</v>
      </c>
      <c r="Z208" s="212"/>
      <c r="AA208" s="212"/>
      <c r="AB208" s="212"/>
      <c r="AC208" s="212"/>
      <c r="AD208" s="212"/>
      <c r="AE208" s="212"/>
      <c r="AF208" s="212"/>
      <c r="AG208" s="212" t="s">
        <v>317</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67" t="s">
        <v>533</v>
      </c>
      <c r="D209" s="256"/>
      <c r="E209" s="256"/>
      <c r="F209" s="256"/>
      <c r="G209" s="256"/>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319</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2" x14ac:dyDescent="0.2">
      <c r="A210" s="219"/>
      <c r="B210" s="220"/>
      <c r="C210" s="247" t="s">
        <v>539</v>
      </c>
      <c r="D210" s="225"/>
      <c r="E210" s="226"/>
      <c r="F210" s="223"/>
      <c r="G210" s="223"/>
      <c r="H210" s="223"/>
      <c r="I210" s="223"/>
      <c r="J210" s="223"/>
      <c r="K210" s="223"/>
      <c r="L210" s="223"/>
      <c r="M210" s="223"/>
      <c r="N210" s="222"/>
      <c r="O210" s="222"/>
      <c r="P210" s="222"/>
      <c r="Q210" s="222"/>
      <c r="R210" s="223"/>
      <c r="S210" s="223"/>
      <c r="T210" s="223"/>
      <c r="U210" s="223"/>
      <c r="V210" s="223"/>
      <c r="W210" s="223"/>
      <c r="X210" s="223"/>
      <c r="Y210" s="223"/>
      <c r="Z210" s="212"/>
      <c r="AA210" s="212"/>
      <c r="AB210" s="212"/>
      <c r="AC210" s="212"/>
      <c r="AD210" s="212"/>
      <c r="AE210" s="212"/>
      <c r="AF210" s="212"/>
      <c r="AG210" s="212" t="s">
        <v>308</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3" x14ac:dyDescent="0.2">
      <c r="A211" s="219"/>
      <c r="B211" s="220"/>
      <c r="C211" s="247" t="s">
        <v>540</v>
      </c>
      <c r="D211" s="225"/>
      <c r="E211" s="226">
        <v>6.5000000000000002E-2</v>
      </c>
      <c r="F211" s="223"/>
      <c r="G211" s="223"/>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308</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5">
        <v>37</v>
      </c>
      <c r="B212" s="236" t="s">
        <v>541</v>
      </c>
      <c r="C212" s="245" t="s">
        <v>542</v>
      </c>
      <c r="D212" s="237" t="s">
        <v>543</v>
      </c>
      <c r="E212" s="238">
        <v>11.3</v>
      </c>
      <c r="F212" s="239"/>
      <c r="G212" s="240">
        <f>ROUND(E212*F212,2)</f>
        <v>0</v>
      </c>
      <c r="H212" s="239"/>
      <c r="I212" s="240">
        <f>ROUND(E212*H212,2)</f>
        <v>0</v>
      </c>
      <c r="J212" s="239"/>
      <c r="K212" s="240">
        <f>ROUND(E212*J212,2)</f>
        <v>0</v>
      </c>
      <c r="L212" s="240">
        <v>21</v>
      </c>
      <c r="M212" s="240">
        <f>G212*(1+L212/100)</f>
        <v>0</v>
      </c>
      <c r="N212" s="238">
        <v>2.0500000000000002E-3</v>
      </c>
      <c r="O212" s="238">
        <f>ROUND(E212*N212,2)</f>
        <v>0.02</v>
      </c>
      <c r="P212" s="238">
        <v>0</v>
      </c>
      <c r="Q212" s="238">
        <f>ROUND(E212*P212,2)</f>
        <v>0</v>
      </c>
      <c r="R212" s="240" t="s">
        <v>347</v>
      </c>
      <c r="S212" s="240" t="s">
        <v>277</v>
      </c>
      <c r="T212" s="241" t="s">
        <v>277</v>
      </c>
      <c r="U212" s="223">
        <v>0.42599999999999999</v>
      </c>
      <c r="V212" s="223">
        <f>ROUND(E212*U212,2)</f>
        <v>4.8099999999999996</v>
      </c>
      <c r="W212" s="223"/>
      <c r="X212" s="223" t="s">
        <v>316</v>
      </c>
      <c r="Y212" s="223" t="s">
        <v>280</v>
      </c>
      <c r="Z212" s="212"/>
      <c r="AA212" s="212"/>
      <c r="AB212" s="212"/>
      <c r="AC212" s="212"/>
      <c r="AD212" s="212"/>
      <c r="AE212" s="212"/>
      <c r="AF212" s="212"/>
      <c r="AG212" s="212" t="s">
        <v>317</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67" t="s">
        <v>544</v>
      </c>
      <c r="D213" s="256"/>
      <c r="E213" s="256"/>
      <c r="F213" s="256"/>
      <c r="G213" s="256"/>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319</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69" t="s">
        <v>545</v>
      </c>
      <c r="D214" s="264"/>
      <c r="E214" s="264"/>
      <c r="F214" s="264"/>
      <c r="G214" s="264"/>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283</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2" x14ac:dyDescent="0.2">
      <c r="A215" s="219"/>
      <c r="B215" s="220"/>
      <c r="C215" s="247" t="s">
        <v>546</v>
      </c>
      <c r="D215" s="225"/>
      <c r="E215" s="226">
        <v>8</v>
      </c>
      <c r="F215" s="223"/>
      <c r="G215" s="223"/>
      <c r="H215" s="223"/>
      <c r="I215" s="223"/>
      <c r="J215" s="223"/>
      <c r="K215" s="223"/>
      <c r="L215" s="223"/>
      <c r="M215" s="223"/>
      <c r="N215" s="222"/>
      <c r="O215" s="222"/>
      <c r="P215" s="222"/>
      <c r="Q215" s="222"/>
      <c r="R215" s="223"/>
      <c r="S215" s="223"/>
      <c r="T215" s="223"/>
      <c r="U215" s="223"/>
      <c r="V215" s="223"/>
      <c r="W215" s="223"/>
      <c r="X215" s="223"/>
      <c r="Y215" s="223"/>
      <c r="Z215" s="212"/>
      <c r="AA215" s="212"/>
      <c r="AB215" s="212"/>
      <c r="AC215" s="212"/>
      <c r="AD215" s="212"/>
      <c r="AE215" s="212"/>
      <c r="AF215" s="212"/>
      <c r="AG215" s="212" t="s">
        <v>308</v>
      </c>
      <c r="AH215" s="212">
        <v>0</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3" x14ac:dyDescent="0.2">
      <c r="A216" s="219"/>
      <c r="B216" s="220"/>
      <c r="C216" s="247" t="s">
        <v>547</v>
      </c>
      <c r="D216" s="225"/>
      <c r="E216" s="226">
        <v>3.3</v>
      </c>
      <c r="F216" s="223"/>
      <c r="G216" s="223"/>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308</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ht="22.5" outlineLevel="1" x14ac:dyDescent="0.2">
      <c r="A217" s="235">
        <v>38</v>
      </c>
      <c r="B217" s="236" t="s">
        <v>548</v>
      </c>
      <c r="C217" s="245" t="s">
        <v>549</v>
      </c>
      <c r="D217" s="237" t="s">
        <v>387</v>
      </c>
      <c r="E217" s="238">
        <v>6</v>
      </c>
      <c r="F217" s="239"/>
      <c r="G217" s="240">
        <f>ROUND(E217*F217,2)</f>
        <v>0</v>
      </c>
      <c r="H217" s="239"/>
      <c r="I217" s="240">
        <f>ROUND(E217*H217,2)</f>
        <v>0</v>
      </c>
      <c r="J217" s="239"/>
      <c r="K217" s="240">
        <f>ROUND(E217*J217,2)</f>
        <v>0</v>
      </c>
      <c r="L217" s="240">
        <v>21</v>
      </c>
      <c r="M217" s="240">
        <f>G217*(1+L217/100)</f>
        <v>0</v>
      </c>
      <c r="N217" s="238">
        <v>7.2069999999999995E-2</v>
      </c>
      <c r="O217" s="238">
        <f>ROUND(E217*N217,2)</f>
        <v>0.43</v>
      </c>
      <c r="P217" s="238">
        <v>0</v>
      </c>
      <c r="Q217" s="238">
        <f>ROUND(E217*P217,2)</f>
        <v>0</v>
      </c>
      <c r="R217" s="240" t="s">
        <v>347</v>
      </c>
      <c r="S217" s="240" t="s">
        <v>277</v>
      </c>
      <c r="T217" s="241" t="s">
        <v>277</v>
      </c>
      <c r="U217" s="223">
        <v>0.3</v>
      </c>
      <c r="V217" s="223">
        <f>ROUND(E217*U217,2)</f>
        <v>1.8</v>
      </c>
      <c r="W217" s="223"/>
      <c r="X217" s="223" t="s">
        <v>316</v>
      </c>
      <c r="Y217" s="223" t="s">
        <v>280</v>
      </c>
      <c r="Z217" s="212"/>
      <c r="AA217" s="212"/>
      <c r="AB217" s="212"/>
      <c r="AC217" s="212"/>
      <c r="AD217" s="212"/>
      <c r="AE217" s="212"/>
      <c r="AF217" s="212"/>
      <c r="AG217" s="212" t="s">
        <v>317</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2" x14ac:dyDescent="0.2">
      <c r="A218" s="219"/>
      <c r="B218" s="220"/>
      <c r="C218" s="246" t="s">
        <v>550</v>
      </c>
      <c r="D218" s="243"/>
      <c r="E218" s="243"/>
      <c r="F218" s="243"/>
      <c r="G218" s="243"/>
      <c r="H218" s="223"/>
      <c r="I218" s="223"/>
      <c r="J218" s="223"/>
      <c r="K218" s="223"/>
      <c r="L218" s="223"/>
      <c r="M218" s="223"/>
      <c r="N218" s="222"/>
      <c r="O218" s="222"/>
      <c r="P218" s="222"/>
      <c r="Q218" s="222"/>
      <c r="R218" s="223"/>
      <c r="S218" s="223"/>
      <c r="T218" s="223"/>
      <c r="U218" s="223"/>
      <c r="V218" s="223"/>
      <c r="W218" s="223"/>
      <c r="X218" s="223"/>
      <c r="Y218" s="223"/>
      <c r="Z218" s="212"/>
      <c r="AA218" s="212"/>
      <c r="AB218" s="212"/>
      <c r="AC218" s="212"/>
      <c r="AD218" s="212"/>
      <c r="AE218" s="212"/>
      <c r="AF218" s="212"/>
      <c r="AG218" s="212" t="s">
        <v>283</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69" t="s">
        <v>551</v>
      </c>
      <c r="D219" s="264"/>
      <c r="E219" s="264"/>
      <c r="F219" s="264"/>
      <c r="G219" s="264"/>
      <c r="H219" s="223"/>
      <c r="I219" s="223"/>
      <c r="J219" s="223"/>
      <c r="K219" s="223"/>
      <c r="L219" s="223"/>
      <c r="M219" s="223"/>
      <c r="N219" s="222"/>
      <c r="O219" s="222"/>
      <c r="P219" s="222"/>
      <c r="Q219" s="222"/>
      <c r="R219" s="223"/>
      <c r="S219" s="223"/>
      <c r="T219" s="223"/>
      <c r="U219" s="223"/>
      <c r="V219" s="223"/>
      <c r="W219" s="223"/>
      <c r="X219" s="223"/>
      <c r="Y219" s="223"/>
      <c r="Z219" s="212"/>
      <c r="AA219" s="212"/>
      <c r="AB219" s="212"/>
      <c r="AC219" s="212"/>
      <c r="AD219" s="212"/>
      <c r="AE219" s="212"/>
      <c r="AF219" s="212"/>
      <c r="AG219" s="212" t="s">
        <v>283</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69" t="s">
        <v>552</v>
      </c>
      <c r="D220" s="264"/>
      <c r="E220" s="264"/>
      <c r="F220" s="264"/>
      <c r="G220" s="264"/>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283</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47" t="s">
        <v>553</v>
      </c>
      <c r="D221" s="225"/>
      <c r="E221" s="226">
        <v>6</v>
      </c>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308</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ht="22.5" outlineLevel="1" x14ac:dyDescent="0.2">
      <c r="A222" s="235">
        <v>39</v>
      </c>
      <c r="B222" s="236" t="s">
        <v>554</v>
      </c>
      <c r="C222" s="245" t="s">
        <v>555</v>
      </c>
      <c r="D222" s="237" t="s">
        <v>387</v>
      </c>
      <c r="E222" s="238">
        <v>3</v>
      </c>
      <c r="F222" s="239"/>
      <c r="G222" s="240">
        <f>ROUND(E222*F222,2)</f>
        <v>0</v>
      </c>
      <c r="H222" s="239"/>
      <c r="I222" s="240">
        <f>ROUND(E222*H222,2)</f>
        <v>0</v>
      </c>
      <c r="J222" s="239"/>
      <c r="K222" s="240">
        <f>ROUND(E222*J222,2)</f>
        <v>0</v>
      </c>
      <c r="L222" s="240">
        <v>21</v>
      </c>
      <c r="M222" s="240">
        <f>G222*(1+L222/100)</f>
        <v>0</v>
      </c>
      <c r="N222" s="238">
        <v>9.0499999999999997E-2</v>
      </c>
      <c r="O222" s="238">
        <f>ROUND(E222*N222,2)</f>
        <v>0.27</v>
      </c>
      <c r="P222" s="238">
        <v>0</v>
      </c>
      <c r="Q222" s="238">
        <f>ROUND(E222*P222,2)</f>
        <v>0</v>
      </c>
      <c r="R222" s="240" t="s">
        <v>347</v>
      </c>
      <c r="S222" s="240" t="s">
        <v>277</v>
      </c>
      <c r="T222" s="241" t="s">
        <v>277</v>
      </c>
      <c r="U222" s="223">
        <v>0.38</v>
      </c>
      <c r="V222" s="223">
        <f>ROUND(E222*U222,2)</f>
        <v>1.1399999999999999</v>
      </c>
      <c r="W222" s="223"/>
      <c r="X222" s="223" t="s">
        <v>316</v>
      </c>
      <c r="Y222" s="223" t="s">
        <v>280</v>
      </c>
      <c r="Z222" s="212"/>
      <c r="AA222" s="212"/>
      <c r="AB222" s="212"/>
      <c r="AC222" s="212"/>
      <c r="AD222" s="212"/>
      <c r="AE222" s="212"/>
      <c r="AF222" s="212"/>
      <c r="AG222" s="212" t="s">
        <v>317</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
      <c r="A223" s="219"/>
      <c r="B223" s="220"/>
      <c r="C223" s="246" t="s">
        <v>550</v>
      </c>
      <c r="D223" s="243"/>
      <c r="E223" s="243"/>
      <c r="F223" s="243"/>
      <c r="G223" s="24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283</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3" x14ac:dyDescent="0.2">
      <c r="A224" s="219"/>
      <c r="B224" s="220"/>
      <c r="C224" s="269" t="s">
        <v>551</v>
      </c>
      <c r="D224" s="264"/>
      <c r="E224" s="264"/>
      <c r="F224" s="264"/>
      <c r="G224" s="264"/>
      <c r="H224" s="223"/>
      <c r="I224" s="223"/>
      <c r="J224" s="223"/>
      <c r="K224" s="223"/>
      <c r="L224" s="223"/>
      <c r="M224" s="223"/>
      <c r="N224" s="222"/>
      <c r="O224" s="222"/>
      <c r="P224" s="222"/>
      <c r="Q224" s="222"/>
      <c r="R224" s="223"/>
      <c r="S224" s="223"/>
      <c r="T224" s="223"/>
      <c r="U224" s="223"/>
      <c r="V224" s="223"/>
      <c r="W224" s="223"/>
      <c r="X224" s="223"/>
      <c r="Y224" s="223"/>
      <c r="Z224" s="212"/>
      <c r="AA224" s="212"/>
      <c r="AB224" s="212"/>
      <c r="AC224" s="212"/>
      <c r="AD224" s="212"/>
      <c r="AE224" s="212"/>
      <c r="AF224" s="212"/>
      <c r="AG224" s="212" t="s">
        <v>283</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3" x14ac:dyDescent="0.2">
      <c r="A225" s="219"/>
      <c r="B225" s="220"/>
      <c r="C225" s="269" t="s">
        <v>552</v>
      </c>
      <c r="D225" s="264"/>
      <c r="E225" s="264"/>
      <c r="F225" s="264"/>
      <c r="G225" s="264"/>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283</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
      <c r="A226" s="219"/>
      <c r="B226" s="220"/>
      <c r="C226" s="247" t="s">
        <v>556</v>
      </c>
      <c r="D226" s="225"/>
      <c r="E226" s="226">
        <v>3</v>
      </c>
      <c r="F226" s="223"/>
      <c r="G226" s="223"/>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308</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ht="22.5" outlineLevel="1" x14ac:dyDescent="0.2">
      <c r="A227" s="235">
        <v>40</v>
      </c>
      <c r="B227" s="236" t="s">
        <v>557</v>
      </c>
      <c r="C227" s="245" t="s">
        <v>558</v>
      </c>
      <c r="D227" s="237" t="s">
        <v>340</v>
      </c>
      <c r="E227" s="238">
        <v>2.2400000000000002</v>
      </c>
      <c r="F227" s="239"/>
      <c r="G227" s="240">
        <f>ROUND(E227*F227,2)</f>
        <v>0</v>
      </c>
      <c r="H227" s="239"/>
      <c r="I227" s="240">
        <f>ROUND(E227*H227,2)</f>
        <v>0</v>
      </c>
      <c r="J227" s="239"/>
      <c r="K227" s="240">
        <f>ROUND(E227*J227,2)</f>
        <v>0</v>
      </c>
      <c r="L227" s="240">
        <v>21</v>
      </c>
      <c r="M227" s="240">
        <f>G227*(1+L227/100)</f>
        <v>0</v>
      </c>
      <c r="N227" s="238">
        <v>0.36371999999999999</v>
      </c>
      <c r="O227" s="238">
        <f>ROUND(E227*N227,2)</f>
        <v>0.81</v>
      </c>
      <c r="P227" s="238">
        <v>0</v>
      </c>
      <c r="Q227" s="238">
        <f>ROUND(E227*P227,2)</f>
        <v>0</v>
      </c>
      <c r="R227" s="240" t="s">
        <v>347</v>
      </c>
      <c r="S227" s="240" t="s">
        <v>277</v>
      </c>
      <c r="T227" s="241" t="s">
        <v>277</v>
      </c>
      <c r="U227" s="223">
        <v>0.9</v>
      </c>
      <c r="V227" s="223">
        <f>ROUND(E227*U227,2)</f>
        <v>2.02</v>
      </c>
      <c r="W227" s="223"/>
      <c r="X227" s="223" t="s">
        <v>316</v>
      </c>
      <c r="Y227" s="223" t="s">
        <v>280</v>
      </c>
      <c r="Z227" s="212"/>
      <c r="AA227" s="212"/>
      <c r="AB227" s="212"/>
      <c r="AC227" s="212"/>
      <c r="AD227" s="212"/>
      <c r="AE227" s="212"/>
      <c r="AF227" s="212"/>
      <c r="AG227" s="212" t="s">
        <v>317</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2" x14ac:dyDescent="0.2">
      <c r="A228" s="219"/>
      <c r="B228" s="220"/>
      <c r="C228" s="247" t="s">
        <v>559</v>
      </c>
      <c r="D228" s="225"/>
      <c r="E228" s="226">
        <v>2.2400000000000002</v>
      </c>
      <c r="F228" s="223"/>
      <c r="G228" s="223"/>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308</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x14ac:dyDescent="0.2">
      <c r="A229" s="228" t="s">
        <v>272</v>
      </c>
      <c r="B229" s="229" t="s">
        <v>102</v>
      </c>
      <c r="C229" s="244" t="s">
        <v>103</v>
      </c>
      <c r="D229" s="230"/>
      <c r="E229" s="231"/>
      <c r="F229" s="232"/>
      <c r="G229" s="232">
        <f>SUMIF(AG230:AG232,"&lt;&gt;NOR",G230:G232)</f>
        <v>0</v>
      </c>
      <c r="H229" s="232"/>
      <c r="I229" s="232">
        <f>SUM(I230:I232)</f>
        <v>0</v>
      </c>
      <c r="J229" s="232"/>
      <c r="K229" s="232">
        <f>SUM(K230:K232)</f>
        <v>0</v>
      </c>
      <c r="L229" s="232"/>
      <c r="M229" s="232">
        <f>SUM(M230:M232)</f>
        <v>0</v>
      </c>
      <c r="N229" s="231"/>
      <c r="O229" s="231">
        <f>SUM(O230:O232)</f>
        <v>0.6</v>
      </c>
      <c r="P229" s="231"/>
      <c r="Q229" s="231">
        <f>SUM(Q230:Q232)</f>
        <v>0</v>
      </c>
      <c r="R229" s="232"/>
      <c r="S229" s="232"/>
      <c r="T229" s="233"/>
      <c r="U229" s="227"/>
      <c r="V229" s="227">
        <f>SUM(V230:V232)</f>
        <v>2.67</v>
      </c>
      <c r="W229" s="227"/>
      <c r="X229" s="227"/>
      <c r="Y229" s="227"/>
      <c r="AG229" t="s">
        <v>273</v>
      </c>
    </row>
    <row r="230" spans="1:60" ht="22.5" outlineLevel="1" x14ac:dyDescent="0.2">
      <c r="A230" s="235">
        <v>41</v>
      </c>
      <c r="B230" s="236" t="s">
        <v>560</v>
      </c>
      <c r="C230" s="245" t="s">
        <v>561</v>
      </c>
      <c r="D230" s="237" t="s">
        <v>340</v>
      </c>
      <c r="E230" s="238">
        <v>4.2</v>
      </c>
      <c r="F230" s="239"/>
      <c r="G230" s="240">
        <f>ROUND(E230*F230,2)</f>
        <v>0</v>
      </c>
      <c r="H230" s="239"/>
      <c r="I230" s="240">
        <f>ROUND(E230*H230,2)</f>
        <v>0</v>
      </c>
      <c r="J230" s="239"/>
      <c r="K230" s="240">
        <f>ROUND(E230*J230,2)</f>
        <v>0</v>
      </c>
      <c r="L230" s="240">
        <v>21</v>
      </c>
      <c r="M230" s="240">
        <f>G230*(1+L230/100)</f>
        <v>0</v>
      </c>
      <c r="N230" s="238">
        <v>0.14285999999999999</v>
      </c>
      <c r="O230" s="238">
        <f>ROUND(E230*N230,2)</f>
        <v>0.6</v>
      </c>
      <c r="P230" s="238">
        <v>0</v>
      </c>
      <c r="Q230" s="238">
        <f>ROUND(E230*P230,2)</f>
        <v>0</v>
      </c>
      <c r="R230" s="240" t="s">
        <v>347</v>
      </c>
      <c r="S230" s="240" t="s">
        <v>277</v>
      </c>
      <c r="T230" s="241" t="s">
        <v>277</v>
      </c>
      <c r="U230" s="223">
        <v>0.63539999999999996</v>
      </c>
      <c r="V230" s="223">
        <f>ROUND(E230*U230,2)</f>
        <v>2.67</v>
      </c>
      <c r="W230" s="223"/>
      <c r="X230" s="223" t="s">
        <v>316</v>
      </c>
      <c r="Y230" s="223" t="s">
        <v>280</v>
      </c>
      <c r="Z230" s="212"/>
      <c r="AA230" s="212"/>
      <c r="AB230" s="212"/>
      <c r="AC230" s="212"/>
      <c r="AD230" s="212"/>
      <c r="AE230" s="212"/>
      <c r="AF230" s="212"/>
      <c r="AG230" s="212" t="s">
        <v>317</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ht="22.5" outlineLevel="2" x14ac:dyDescent="0.2">
      <c r="A231" s="219"/>
      <c r="B231" s="220"/>
      <c r="C231" s="267" t="s">
        <v>562</v>
      </c>
      <c r="D231" s="256"/>
      <c r="E231" s="256"/>
      <c r="F231" s="256"/>
      <c r="G231" s="256"/>
      <c r="H231" s="223"/>
      <c r="I231" s="223"/>
      <c r="J231" s="223"/>
      <c r="K231" s="223"/>
      <c r="L231" s="223"/>
      <c r="M231" s="223"/>
      <c r="N231" s="222"/>
      <c r="O231" s="222"/>
      <c r="P231" s="222"/>
      <c r="Q231" s="222"/>
      <c r="R231" s="223"/>
      <c r="S231" s="223"/>
      <c r="T231" s="223"/>
      <c r="U231" s="223"/>
      <c r="V231" s="223"/>
      <c r="W231" s="223"/>
      <c r="X231" s="223"/>
      <c r="Y231" s="223"/>
      <c r="Z231" s="212"/>
      <c r="AA231" s="212"/>
      <c r="AB231" s="212"/>
      <c r="AC231" s="212"/>
      <c r="AD231" s="212"/>
      <c r="AE231" s="212"/>
      <c r="AF231" s="212"/>
      <c r="AG231" s="212" t="s">
        <v>319</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42" t="str">
        <f>C231</f>
        <v>jednoduché nebo příčky zděné do svislé dřevěné, cihelné, betonové nebo ocelové konstrukce na jakoukoliv maltu vápenocementovou (MVC) nebo cementovou (MC),</v>
      </c>
      <c r="BB231" s="212"/>
      <c r="BC231" s="212"/>
      <c r="BD231" s="212"/>
      <c r="BE231" s="212"/>
      <c r="BF231" s="212"/>
      <c r="BG231" s="212"/>
      <c r="BH231" s="212"/>
    </row>
    <row r="232" spans="1:60" outlineLevel="2" x14ac:dyDescent="0.2">
      <c r="A232" s="219"/>
      <c r="B232" s="220"/>
      <c r="C232" s="247" t="s">
        <v>563</v>
      </c>
      <c r="D232" s="225"/>
      <c r="E232" s="226">
        <v>4.2</v>
      </c>
      <c r="F232" s="223"/>
      <c r="G232" s="223"/>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308</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x14ac:dyDescent="0.2">
      <c r="A233" s="228" t="s">
        <v>272</v>
      </c>
      <c r="B233" s="229" t="s">
        <v>104</v>
      </c>
      <c r="C233" s="244" t="s">
        <v>105</v>
      </c>
      <c r="D233" s="230"/>
      <c r="E233" s="231"/>
      <c r="F233" s="232"/>
      <c r="G233" s="232">
        <f>SUMIF(AG234:AG358,"&lt;&gt;NOR",G234:G358)</f>
        <v>0</v>
      </c>
      <c r="H233" s="232"/>
      <c r="I233" s="232">
        <f>SUM(I234:I358)</f>
        <v>0</v>
      </c>
      <c r="J233" s="232"/>
      <c r="K233" s="232">
        <f>SUM(K234:K358)</f>
        <v>0</v>
      </c>
      <c r="L233" s="232"/>
      <c r="M233" s="232">
        <f>SUM(M234:M358)</f>
        <v>0</v>
      </c>
      <c r="N233" s="231"/>
      <c r="O233" s="231">
        <f>SUM(O234:O358)</f>
        <v>8.68</v>
      </c>
      <c r="P233" s="231"/>
      <c r="Q233" s="231">
        <f>SUM(Q234:Q358)</f>
        <v>0</v>
      </c>
      <c r="R233" s="232"/>
      <c r="S233" s="232"/>
      <c r="T233" s="233"/>
      <c r="U233" s="227"/>
      <c r="V233" s="227">
        <f>SUM(V234:V358)</f>
        <v>360.03000000000003</v>
      </c>
      <c r="W233" s="227"/>
      <c r="X233" s="227"/>
      <c r="Y233" s="227"/>
      <c r="AG233" t="s">
        <v>273</v>
      </c>
    </row>
    <row r="234" spans="1:60" ht="33.75" outlineLevel="1" x14ac:dyDescent="0.2">
      <c r="A234" s="235">
        <v>42</v>
      </c>
      <c r="B234" s="236" t="s">
        <v>564</v>
      </c>
      <c r="C234" s="245" t="s">
        <v>565</v>
      </c>
      <c r="D234" s="237" t="s">
        <v>340</v>
      </c>
      <c r="E234" s="238">
        <v>9.1125000000000007</v>
      </c>
      <c r="F234" s="239"/>
      <c r="G234" s="240">
        <f>ROUND(E234*F234,2)</f>
        <v>0</v>
      </c>
      <c r="H234" s="239"/>
      <c r="I234" s="240">
        <f>ROUND(E234*H234,2)</f>
        <v>0</v>
      </c>
      <c r="J234" s="239"/>
      <c r="K234" s="240">
        <f>ROUND(E234*J234,2)</f>
        <v>0</v>
      </c>
      <c r="L234" s="240">
        <v>21</v>
      </c>
      <c r="M234" s="240">
        <f>G234*(1+L234/100)</f>
        <v>0</v>
      </c>
      <c r="N234" s="238">
        <v>2.4979999999999999E-2</v>
      </c>
      <c r="O234" s="238">
        <f>ROUND(E234*N234,2)</f>
        <v>0.23</v>
      </c>
      <c r="P234" s="238">
        <v>0</v>
      </c>
      <c r="Q234" s="238">
        <f>ROUND(E234*P234,2)</f>
        <v>0</v>
      </c>
      <c r="R234" s="240" t="s">
        <v>347</v>
      </c>
      <c r="S234" s="240" t="s">
        <v>277</v>
      </c>
      <c r="T234" s="241" t="s">
        <v>277</v>
      </c>
      <c r="U234" s="223">
        <v>1.2250000000000001</v>
      </c>
      <c r="V234" s="223">
        <f>ROUND(E234*U234,2)</f>
        <v>11.16</v>
      </c>
      <c r="W234" s="223"/>
      <c r="X234" s="223" t="s">
        <v>316</v>
      </c>
      <c r="Y234" s="223" t="s">
        <v>566</v>
      </c>
      <c r="Z234" s="212"/>
      <c r="AA234" s="212"/>
      <c r="AB234" s="212"/>
      <c r="AC234" s="212"/>
      <c r="AD234" s="212"/>
      <c r="AE234" s="212"/>
      <c r="AF234" s="212"/>
      <c r="AG234" s="212" t="s">
        <v>317</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ht="22.5" outlineLevel="2" x14ac:dyDescent="0.2">
      <c r="A235" s="219"/>
      <c r="B235" s="220"/>
      <c r="C235" s="267" t="s">
        <v>567</v>
      </c>
      <c r="D235" s="256"/>
      <c r="E235" s="256"/>
      <c r="F235" s="256"/>
      <c r="G235" s="256"/>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319</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42" t="str">
        <f>C235</f>
        <v>zřízení nosné konstrukce příčky, vložení tepelné izolace tl. do 5 cm, montáž desek, tmelení spár Q2 a úprava rohů. Včetně dodávek materiálu.</v>
      </c>
      <c r="BB235" s="212"/>
      <c r="BC235" s="212"/>
      <c r="BD235" s="212"/>
      <c r="BE235" s="212"/>
      <c r="BF235" s="212"/>
      <c r="BG235" s="212"/>
      <c r="BH235" s="212"/>
    </row>
    <row r="236" spans="1:60" outlineLevel="2" x14ac:dyDescent="0.2">
      <c r="A236" s="219"/>
      <c r="B236" s="220"/>
      <c r="C236" s="247" t="s">
        <v>568</v>
      </c>
      <c r="D236" s="225"/>
      <c r="E236" s="226"/>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308</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47" t="s">
        <v>569</v>
      </c>
      <c r="D237" s="225"/>
      <c r="E237" s="226">
        <v>9.1125000000000007</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308</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33.75" outlineLevel="1" x14ac:dyDescent="0.2">
      <c r="A238" s="235">
        <v>43</v>
      </c>
      <c r="B238" s="236" t="s">
        <v>570</v>
      </c>
      <c r="C238" s="245" t="s">
        <v>571</v>
      </c>
      <c r="D238" s="237" t="s">
        <v>340</v>
      </c>
      <c r="E238" s="238">
        <v>14.4855</v>
      </c>
      <c r="F238" s="239"/>
      <c r="G238" s="240">
        <f>ROUND(E238*F238,2)</f>
        <v>0</v>
      </c>
      <c r="H238" s="239"/>
      <c r="I238" s="240">
        <f>ROUND(E238*H238,2)</f>
        <v>0</v>
      </c>
      <c r="J238" s="239"/>
      <c r="K238" s="240">
        <f>ROUND(E238*J238,2)</f>
        <v>0</v>
      </c>
      <c r="L238" s="240">
        <v>21</v>
      </c>
      <c r="M238" s="240">
        <f>G238*(1+L238/100)</f>
        <v>0</v>
      </c>
      <c r="N238" s="238">
        <v>2.4979999999999999E-2</v>
      </c>
      <c r="O238" s="238">
        <f>ROUND(E238*N238,2)</f>
        <v>0.36</v>
      </c>
      <c r="P238" s="238">
        <v>0</v>
      </c>
      <c r="Q238" s="238">
        <f>ROUND(E238*P238,2)</f>
        <v>0</v>
      </c>
      <c r="R238" s="240" t="s">
        <v>347</v>
      </c>
      <c r="S238" s="240" t="s">
        <v>277</v>
      </c>
      <c r="T238" s="241" t="s">
        <v>277</v>
      </c>
      <c r="U238" s="223">
        <v>1.2250000000000001</v>
      </c>
      <c r="V238" s="223">
        <f>ROUND(E238*U238,2)</f>
        <v>17.739999999999998</v>
      </c>
      <c r="W238" s="223"/>
      <c r="X238" s="223" t="s">
        <v>316</v>
      </c>
      <c r="Y238" s="223" t="s">
        <v>566</v>
      </c>
      <c r="Z238" s="212"/>
      <c r="AA238" s="212"/>
      <c r="AB238" s="212"/>
      <c r="AC238" s="212"/>
      <c r="AD238" s="212"/>
      <c r="AE238" s="212"/>
      <c r="AF238" s="212"/>
      <c r="AG238" s="212" t="s">
        <v>317</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ht="22.5" outlineLevel="2" x14ac:dyDescent="0.2">
      <c r="A239" s="219"/>
      <c r="B239" s="220"/>
      <c r="C239" s="267" t="s">
        <v>567</v>
      </c>
      <c r="D239" s="256"/>
      <c r="E239" s="256"/>
      <c r="F239" s="256"/>
      <c r="G239" s="256"/>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319</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42" t="str">
        <f>C239</f>
        <v>zřízení nosné konstrukce příčky, vložení tepelné izolace tl. do 5 cm, montáž desek, tmelení spár Q2 a úprava rohů. Včetně dodávek materiálu.</v>
      </c>
      <c r="BB239" s="212"/>
      <c r="BC239" s="212"/>
      <c r="BD239" s="212"/>
      <c r="BE239" s="212"/>
      <c r="BF239" s="212"/>
      <c r="BG239" s="212"/>
      <c r="BH239" s="212"/>
    </row>
    <row r="240" spans="1:60" outlineLevel="2" x14ac:dyDescent="0.2">
      <c r="A240" s="219"/>
      <c r="B240" s="220"/>
      <c r="C240" s="247" t="s">
        <v>572</v>
      </c>
      <c r="D240" s="225"/>
      <c r="E240" s="226"/>
      <c r="F240" s="223"/>
      <c r="G240" s="223"/>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308</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47" t="s">
        <v>573</v>
      </c>
      <c r="D241" s="225"/>
      <c r="E241" s="226">
        <v>8.5534999999999997</v>
      </c>
      <c r="F241" s="223"/>
      <c r="G241" s="223"/>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308</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
      <c r="A242" s="219"/>
      <c r="B242" s="220"/>
      <c r="C242" s="247" t="s">
        <v>574</v>
      </c>
      <c r="D242" s="225"/>
      <c r="E242" s="226">
        <v>5.9320000000000004</v>
      </c>
      <c r="F242" s="223"/>
      <c r="G242" s="223"/>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308</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ht="33.75" outlineLevel="1" x14ac:dyDescent="0.2">
      <c r="A243" s="235">
        <v>44</v>
      </c>
      <c r="B243" s="236" t="s">
        <v>575</v>
      </c>
      <c r="C243" s="245" t="s">
        <v>576</v>
      </c>
      <c r="D243" s="237" t="s">
        <v>340</v>
      </c>
      <c r="E243" s="238">
        <v>5.7039999999999997</v>
      </c>
      <c r="F243" s="239"/>
      <c r="G243" s="240">
        <f>ROUND(E243*F243,2)</f>
        <v>0</v>
      </c>
      <c r="H243" s="239"/>
      <c r="I243" s="240">
        <f>ROUND(E243*H243,2)</f>
        <v>0</v>
      </c>
      <c r="J243" s="239"/>
      <c r="K243" s="240">
        <f>ROUND(E243*J243,2)</f>
        <v>0</v>
      </c>
      <c r="L243" s="240">
        <v>21</v>
      </c>
      <c r="M243" s="240">
        <f>G243*(1+L243/100)</f>
        <v>0</v>
      </c>
      <c r="N243" s="238">
        <v>2.4479999999999998E-2</v>
      </c>
      <c r="O243" s="238">
        <f>ROUND(E243*N243,2)</f>
        <v>0.14000000000000001</v>
      </c>
      <c r="P243" s="238">
        <v>0</v>
      </c>
      <c r="Q243" s="238">
        <f>ROUND(E243*P243,2)</f>
        <v>0</v>
      </c>
      <c r="R243" s="240" t="s">
        <v>347</v>
      </c>
      <c r="S243" s="240" t="s">
        <v>277</v>
      </c>
      <c r="T243" s="241" t="s">
        <v>277</v>
      </c>
      <c r="U243" s="223">
        <v>1.252</v>
      </c>
      <c r="V243" s="223">
        <f>ROUND(E243*U243,2)</f>
        <v>7.14</v>
      </c>
      <c r="W243" s="223"/>
      <c r="X243" s="223" t="s">
        <v>316</v>
      </c>
      <c r="Y243" s="223" t="s">
        <v>566</v>
      </c>
      <c r="Z243" s="212"/>
      <c r="AA243" s="212"/>
      <c r="AB243" s="212"/>
      <c r="AC243" s="212"/>
      <c r="AD243" s="212"/>
      <c r="AE243" s="212"/>
      <c r="AF243" s="212"/>
      <c r="AG243" s="212" t="s">
        <v>317</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ht="22.5" outlineLevel="2" x14ac:dyDescent="0.2">
      <c r="A244" s="219"/>
      <c r="B244" s="220"/>
      <c r="C244" s="267" t="s">
        <v>567</v>
      </c>
      <c r="D244" s="256"/>
      <c r="E244" s="256"/>
      <c r="F244" s="256"/>
      <c r="G244" s="256"/>
      <c r="H244" s="223"/>
      <c r="I244" s="223"/>
      <c r="J244" s="223"/>
      <c r="K244" s="223"/>
      <c r="L244" s="223"/>
      <c r="M244" s="223"/>
      <c r="N244" s="222"/>
      <c r="O244" s="222"/>
      <c r="P244" s="222"/>
      <c r="Q244" s="222"/>
      <c r="R244" s="223"/>
      <c r="S244" s="223"/>
      <c r="T244" s="223"/>
      <c r="U244" s="223"/>
      <c r="V244" s="223"/>
      <c r="W244" s="223"/>
      <c r="X244" s="223"/>
      <c r="Y244" s="223"/>
      <c r="Z244" s="212"/>
      <c r="AA244" s="212"/>
      <c r="AB244" s="212"/>
      <c r="AC244" s="212"/>
      <c r="AD244" s="212"/>
      <c r="AE244" s="212"/>
      <c r="AF244" s="212"/>
      <c r="AG244" s="212" t="s">
        <v>319</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42" t="str">
        <f>C244</f>
        <v>zřízení nosné konstrukce příčky, vložení tepelné izolace tl. do 5 cm, montáž desek, tmelení spár Q2 a úprava rohů. Včetně dodávek materiálu.</v>
      </c>
      <c r="BB244" s="212"/>
      <c r="BC244" s="212"/>
      <c r="BD244" s="212"/>
      <c r="BE244" s="212"/>
      <c r="BF244" s="212"/>
      <c r="BG244" s="212"/>
      <c r="BH244" s="212"/>
    </row>
    <row r="245" spans="1:60" outlineLevel="2" x14ac:dyDescent="0.2">
      <c r="A245" s="219"/>
      <c r="B245" s="220"/>
      <c r="C245" s="247" t="s">
        <v>577</v>
      </c>
      <c r="D245" s="225"/>
      <c r="E245" s="226"/>
      <c r="F245" s="223"/>
      <c r="G245" s="223"/>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308</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47" t="s">
        <v>578</v>
      </c>
      <c r="D246" s="225"/>
      <c r="E246" s="226">
        <v>2.6680000000000001</v>
      </c>
      <c r="F246" s="223"/>
      <c r="G246" s="223"/>
      <c r="H246" s="223"/>
      <c r="I246" s="223"/>
      <c r="J246" s="223"/>
      <c r="K246" s="223"/>
      <c r="L246" s="223"/>
      <c r="M246" s="223"/>
      <c r="N246" s="222"/>
      <c r="O246" s="222"/>
      <c r="P246" s="222"/>
      <c r="Q246" s="222"/>
      <c r="R246" s="223"/>
      <c r="S246" s="223"/>
      <c r="T246" s="223"/>
      <c r="U246" s="223"/>
      <c r="V246" s="223"/>
      <c r="W246" s="223"/>
      <c r="X246" s="223"/>
      <c r="Y246" s="223"/>
      <c r="Z246" s="212"/>
      <c r="AA246" s="212"/>
      <c r="AB246" s="212"/>
      <c r="AC246" s="212"/>
      <c r="AD246" s="212"/>
      <c r="AE246" s="212"/>
      <c r="AF246" s="212"/>
      <c r="AG246" s="212" t="s">
        <v>308</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47" t="s">
        <v>579</v>
      </c>
      <c r="D247" s="225"/>
      <c r="E247" s="226">
        <v>3.036</v>
      </c>
      <c r="F247" s="223"/>
      <c r="G247" s="223"/>
      <c r="H247" s="223"/>
      <c r="I247" s="223"/>
      <c r="J247" s="223"/>
      <c r="K247" s="223"/>
      <c r="L247" s="223"/>
      <c r="M247" s="223"/>
      <c r="N247" s="222"/>
      <c r="O247" s="222"/>
      <c r="P247" s="222"/>
      <c r="Q247" s="222"/>
      <c r="R247" s="223"/>
      <c r="S247" s="223"/>
      <c r="T247" s="223"/>
      <c r="U247" s="223"/>
      <c r="V247" s="223"/>
      <c r="W247" s="223"/>
      <c r="X247" s="223"/>
      <c r="Y247" s="223"/>
      <c r="Z247" s="212"/>
      <c r="AA247" s="212"/>
      <c r="AB247" s="212"/>
      <c r="AC247" s="212"/>
      <c r="AD247" s="212"/>
      <c r="AE247" s="212"/>
      <c r="AF247" s="212"/>
      <c r="AG247" s="212" t="s">
        <v>308</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ht="33.75" outlineLevel="1" x14ac:dyDescent="0.2">
      <c r="A248" s="235">
        <v>45</v>
      </c>
      <c r="B248" s="236" t="s">
        <v>580</v>
      </c>
      <c r="C248" s="245" t="s">
        <v>581</v>
      </c>
      <c r="D248" s="237" t="s">
        <v>340</v>
      </c>
      <c r="E248" s="238">
        <v>7.2565</v>
      </c>
      <c r="F248" s="239"/>
      <c r="G248" s="240">
        <f>ROUND(E248*F248,2)</f>
        <v>0</v>
      </c>
      <c r="H248" s="239"/>
      <c r="I248" s="240">
        <f>ROUND(E248*H248,2)</f>
        <v>0</v>
      </c>
      <c r="J248" s="239"/>
      <c r="K248" s="240">
        <f>ROUND(E248*J248,2)</f>
        <v>0</v>
      </c>
      <c r="L248" s="240">
        <v>21</v>
      </c>
      <c r="M248" s="240">
        <f>G248*(1+L248/100)</f>
        <v>0</v>
      </c>
      <c r="N248" s="238">
        <v>2.4479999999999998E-2</v>
      </c>
      <c r="O248" s="238">
        <f>ROUND(E248*N248,2)</f>
        <v>0.18</v>
      </c>
      <c r="P248" s="238">
        <v>0</v>
      </c>
      <c r="Q248" s="238">
        <f>ROUND(E248*P248,2)</f>
        <v>0</v>
      </c>
      <c r="R248" s="240" t="s">
        <v>347</v>
      </c>
      <c r="S248" s="240" t="s">
        <v>277</v>
      </c>
      <c r="T248" s="241" t="s">
        <v>277</v>
      </c>
      <c r="U248" s="223">
        <v>1.252</v>
      </c>
      <c r="V248" s="223">
        <f>ROUND(E248*U248,2)</f>
        <v>9.09</v>
      </c>
      <c r="W248" s="223"/>
      <c r="X248" s="223" t="s">
        <v>316</v>
      </c>
      <c r="Y248" s="223" t="s">
        <v>566</v>
      </c>
      <c r="Z248" s="212"/>
      <c r="AA248" s="212"/>
      <c r="AB248" s="212"/>
      <c r="AC248" s="212"/>
      <c r="AD248" s="212"/>
      <c r="AE248" s="212"/>
      <c r="AF248" s="212"/>
      <c r="AG248" s="212" t="s">
        <v>317</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ht="22.5" outlineLevel="2" x14ac:dyDescent="0.2">
      <c r="A249" s="219"/>
      <c r="B249" s="220"/>
      <c r="C249" s="267" t="s">
        <v>567</v>
      </c>
      <c r="D249" s="256"/>
      <c r="E249" s="256"/>
      <c r="F249" s="256"/>
      <c r="G249" s="256"/>
      <c r="H249" s="223"/>
      <c r="I249" s="223"/>
      <c r="J249" s="223"/>
      <c r="K249" s="223"/>
      <c r="L249" s="223"/>
      <c r="M249" s="223"/>
      <c r="N249" s="222"/>
      <c r="O249" s="222"/>
      <c r="P249" s="222"/>
      <c r="Q249" s="222"/>
      <c r="R249" s="223"/>
      <c r="S249" s="223"/>
      <c r="T249" s="223"/>
      <c r="U249" s="223"/>
      <c r="V249" s="223"/>
      <c r="W249" s="223"/>
      <c r="X249" s="223"/>
      <c r="Y249" s="223"/>
      <c r="Z249" s="212"/>
      <c r="AA249" s="212"/>
      <c r="AB249" s="212"/>
      <c r="AC249" s="212"/>
      <c r="AD249" s="212"/>
      <c r="AE249" s="212"/>
      <c r="AF249" s="212"/>
      <c r="AG249" s="212" t="s">
        <v>319</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42" t="str">
        <f>C249</f>
        <v>zřízení nosné konstrukce příčky, vložení tepelné izolace tl. do 5 cm, montáž desek, tmelení spár Q2 a úprava rohů. Včetně dodávek materiálu.</v>
      </c>
      <c r="BB249" s="212"/>
      <c r="BC249" s="212"/>
      <c r="BD249" s="212"/>
      <c r="BE249" s="212"/>
      <c r="BF249" s="212"/>
      <c r="BG249" s="212"/>
      <c r="BH249" s="212"/>
    </row>
    <row r="250" spans="1:60" outlineLevel="2" x14ac:dyDescent="0.2">
      <c r="A250" s="219"/>
      <c r="B250" s="220"/>
      <c r="C250" s="247" t="s">
        <v>582</v>
      </c>
      <c r="D250" s="225"/>
      <c r="E250" s="226"/>
      <c r="F250" s="223"/>
      <c r="G250" s="223"/>
      <c r="H250" s="223"/>
      <c r="I250" s="223"/>
      <c r="J250" s="223"/>
      <c r="K250" s="223"/>
      <c r="L250" s="223"/>
      <c r="M250" s="223"/>
      <c r="N250" s="222"/>
      <c r="O250" s="222"/>
      <c r="P250" s="222"/>
      <c r="Q250" s="222"/>
      <c r="R250" s="223"/>
      <c r="S250" s="223"/>
      <c r="T250" s="223"/>
      <c r="U250" s="223"/>
      <c r="V250" s="223"/>
      <c r="W250" s="223"/>
      <c r="X250" s="223"/>
      <c r="Y250" s="223"/>
      <c r="Z250" s="212"/>
      <c r="AA250" s="212"/>
      <c r="AB250" s="212"/>
      <c r="AC250" s="212"/>
      <c r="AD250" s="212"/>
      <c r="AE250" s="212"/>
      <c r="AF250" s="212"/>
      <c r="AG250" s="212" t="s">
        <v>308</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
      <c r="A251" s="219"/>
      <c r="B251" s="220"/>
      <c r="C251" s="247" t="s">
        <v>583</v>
      </c>
      <c r="D251" s="225"/>
      <c r="E251" s="226">
        <v>7.2565</v>
      </c>
      <c r="F251" s="223"/>
      <c r="G251" s="223"/>
      <c r="H251" s="223"/>
      <c r="I251" s="223"/>
      <c r="J251" s="223"/>
      <c r="K251" s="223"/>
      <c r="L251" s="223"/>
      <c r="M251" s="223"/>
      <c r="N251" s="222"/>
      <c r="O251" s="222"/>
      <c r="P251" s="222"/>
      <c r="Q251" s="222"/>
      <c r="R251" s="223"/>
      <c r="S251" s="223"/>
      <c r="T251" s="223"/>
      <c r="U251" s="223"/>
      <c r="V251" s="223"/>
      <c r="W251" s="223"/>
      <c r="X251" s="223"/>
      <c r="Y251" s="223"/>
      <c r="Z251" s="212"/>
      <c r="AA251" s="212"/>
      <c r="AB251" s="212"/>
      <c r="AC251" s="212"/>
      <c r="AD251" s="212"/>
      <c r="AE251" s="212"/>
      <c r="AF251" s="212"/>
      <c r="AG251" s="212" t="s">
        <v>308</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ht="22.5" outlineLevel="1" x14ac:dyDescent="0.2">
      <c r="A252" s="235">
        <v>46</v>
      </c>
      <c r="B252" s="236" t="s">
        <v>584</v>
      </c>
      <c r="C252" s="245" t="s">
        <v>585</v>
      </c>
      <c r="D252" s="237" t="s">
        <v>340</v>
      </c>
      <c r="E252" s="238">
        <v>4.1553000000000004</v>
      </c>
      <c r="F252" s="239"/>
      <c r="G252" s="240">
        <f>ROUND(E252*F252,2)</f>
        <v>0</v>
      </c>
      <c r="H252" s="239"/>
      <c r="I252" s="240">
        <f>ROUND(E252*H252,2)</f>
        <v>0</v>
      </c>
      <c r="J252" s="239"/>
      <c r="K252" s="240">
        <f>ROUND(E252*J252,2)</f>
        <v>0</v>
      </c>
      <c r="L252" s="240">
        <v>21</v>
      </c>
      <c r="M252" s="240">
        <f>G252*(1+L252/100)</f>
        <v>0</v>
      </c>
      <c r="N252" s="238">
        <v>4.2419999999999999E-2</v>
      </c>
      <c r="O252" s="238">
        <f>ROUND(E252*N252,2)</f>
        <v>0.18</v>
      </c>
      <c r="P252" s="238">
        <v>0</v>
      </c>
      <c r="Q252" s="238">
        <f>ROUND(E252*P252,2)</f>
        <v>0</v>
      </c>
      <c r="R252" s="240" t="s">
        <v>347</v>
      </c>
      <c r="S252" s="240" t="s">
        <v>277</v>
      </c>
      <c r="T252" s="241" t="s">
        <v>277</v>
      </c>
      <c r="U252" s="223">
        <v>1.4039999999999999</v>
      </c>
      <c r="V252" s="223">
        <f>ROUND(E252*U252,2)</f>
        <v>5.83</v>
      </c>
      <c r="W252" s="223"/>
      <c r="X252" s="223" t="s">
        <v>316</v>
      </c>
      <c r="Y252" s="223" t="s">
        <v>566</v>
      </c>
      <c r="Z252" s="212"/>
      <c r="AA252" s="212"/>
      <c r="AB252" s="212"/>
      <c r="AC252" s="212"/>
      <c r="AD252" s="212"/>
      <c r="AE252" s="212"/>
      <c r="AF252" s="212"/>
      <c r="AG252" s="212" t="s">
        <v>317</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ht="22.5" outlineLevel="2" x14ac:dyDescent="0.2">
      <c r="A253" s="219"/>
      <c r="B253" s="220"/>
      <c r="C253" s="267" t="s">
        <v>567</v>
      </c>
      <c r="D253" s="256"/>
      <c r="E253" s="256"/>
      <c r="F253" s="256"/>
      <c r="G253" s="256"/>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319</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42" t="str">
        <f>C253</f>
        <v>zřízení nosné konstrukce příčky, vložení tepelné izolace tl. do 5 cm, montáž desek, tmelení spár Q2 a úprava rohů. Včetně dodávek materiálu.</v>
      </c>
      <c r="BB253" s="212"/>
      <c r="BC253" s="212"/>
      <c r="BD253" s="212"/>
      <c r="BE253" s="212"/>
      <c r="BF253" s="212"/>
      <c r="BG253" s="212"/>
      <c r="BH253" s="212"/>
    </row>
    <row r="254" spans="1:60" outlineLevel="2" x14ac:dyDescent="0.2">
      <c r="A254" s="219"/>
      <c r="B254" s="220"/>
      <c r="C254" s="247" t="s">
        <v>586</v>
      </c>
      <c r="D254" s="225"/>
      <c r="E254" s="226"/>
      <c r="F254" s="223"/>
      <c r="G254" s="223"/>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308</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47" t="s">
        <v>587</v>
      </c>
      <c r="D255" s="225"/>
      <c r="E255" s="226">
        <v>4.1553000000000004</v>
      </c>
      <c r="F255" s="223"/>
      <c r="G255" s="223"/>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308</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ht="33.75" outlineLevel="1" x14ac:dyDescent="0.2">
      <c r="A256" s="235">
        <v>47</v>
      </c>
      <c r="B256" s="236" t="s">
        <v>588</v>
      </c>
      <c r="C256" s="245" t="s">
        <v>589</v>
      </c>
      <c r="D256" s="237" t="s">
        <v>340</v>
      </c>
      <c r="E256" s="238">
        <v>88.975300000000004</v>
      </c>
      <c r="F256" s="239"/>
      <c r="G256" s="240">
        <f>ROUND(E256*F256,2)</f>
        <v>0</v>
      </c>
      <c r="H256" s="239"/>
      <c r="I256" s="240">
        <f>ROUND(E256*H256,2)</f>
        <v>0</v>
      </c>
      <c r="J256" s="239"/>
      <c r="K256" s="240">
        <f>ROUND(E256*J256,2)</f>
        <v>0</v>
      </c>
      <c r="L256" s="240">
        <v>21</v>
      </c>
      <c r="M256" s="240">
        <f>G256*(1+L256/100)</f>
        <v>0</v>
      </c>
      <c r="N256" s="238">
        <v>4.3720000000000002E-2</v>
      </c>
      <c r="O256" s="238">
        <f>ROUND(E256*N256,2)</f>
        <v>3.89</v>
      </c>
      <c r="P256" s="238">
        <v>0</v>
      </c>
      <c r="Q256" s="238">
        <f>ROUND(E256*P256,2)</f>
        <v>0</v>
      </c>
      <c r="R256" s="240" t="s">
        <v>347</v>
      </c>
      <c r="S256" s="240" t="s">
        <v>277</v>
      </c>
      <c r="T256" s="241" t="s">
        <v>277</v>
      </c>
      <c r="U256" s="223">
        <v>1.425</v>
      </c>
      <c r="V256" s="223">
        <f>ROUND(E256*U256,2)</f>
        <v>126.79</v>
      </c>
      <c r="W256" s="223"/>
      <c r="X256" s="223" t="s">
        <v>316</v>
      </c>
      <c r="Y256" s="223" t="s">
        <v>566</v>
      </c>
      <c r="Z256" s="212"/>
      <c r="AA256" s="212"/>
      <c r="AB256" s="212"/>
      <c r="AC256" s="212"/>
      <c r="AD256" s="212"/>
      <c r="AE256" s="212"/>
      <c r="AF256" s="212"/>
      <c r="AG256" s="212" t="s">
        <v>317</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ht="22.5" outlineLevel="2" x14ac:dyDescent="0.2">
      <c r="A257" s="219"/>
      <c r="B257" s="220"/>
      <c r="C257" s="267" t="s">
        <v>567</v>
      </c>
      <c r="D257" s="256"/>
      <c r="E257" s="256"/>
      <c r="F257" s="256"/>
      <c r="G257" s="256"/>
      <c r="H257" s="223"/>
      <c r="I257" s="223"/>
      <c r="J257" s="223"/>
      <c r="K257" s="223"/>
      <c r="L257" s="223"/>
      <c r="M257" s="223"/>
      <c r="N257" s="222"/>
      <c r="O257" s="222"/>
      <c r="P257" s="222"/>
      <c r="Q257" s="222"/>
      <c r="R257" s="223"/>
      <c r="S257" s="223"/>
      <c r="T257" s="223"/>
      <c r="U257" s="223"/>
      <c r="V257" s="223"/>
      <c r="W257" s="223"/>
      <c r="X257" s="223"/>
      <c r="Y257" s="223"/>
      <c r="Z257" s="212"/>
      <c r="AA257" s="212"/>
      <c r="AB257" s="212"/>
      <c r="AC257" s="212"/>
      <c r="AD257" s="212"/>
      <c r="AE257" s="212"/>
      <c r="AF257" s="212"/>
      <c r="AG257" s="212" t="s">
        <v>319</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42" t="str">
        <f>C257</f>
        <v>zřízení nosné konstrukce příčky, vložení tepelné izolace tl. do 5 cm, montáž desek, tmelení spár Q2 a úprava rohů. Včetně dodávek materiálu.</v>
      </c>
      <c r="BB257" s="212"/>
      <c r="BC257" s="212"/>
      <c r="BD257" s="212"/>
      <c r="BE257" s="212"/>
      <c r="BF257" s="212"/>
      <c r="BG257" s="212"/>
      <c r="BH257" s="212"/>
    </row>
    <row r="258" spans="1:60" outlineLevel="2" x14ac:dyDescent="0.2">
      <c r="A258" s="219"/>
      <c r="B258" s="220"/>
      <c r="C258" s="247" t="s">
        <v>590</v>
      </c>
      <c r="D258" s="225"/>
      <c r="E258" s="226"/>
      <c r="F258" s="223"/>
      <c r="G258" s="223"/>
      <c r="H258" s="223"/>
      <c r="I258" s="223"/>
      <c r="J258" s="223"/>
      <c r="K258" s="223"/>
      <c r="L258" s="223"/>
      <c r="M258" s="223"/>
      <c r="N258" s="222"/>
      <c r="O258" s="222"/>
      <c r="P258" s="222"/>
      <c r="Q258" s="222"/>
      <c r="R258" s="223"/>
      <c r="S258" s="223"/>
      <c r="T258" s="223"/>
      <c r="U258" s="223"/>
      <c r="V258" s="223"/>
      <c r="W258" s="223"/>
      <c r="X258" s="223"/>
      <c r="Y258" s="223"/>
      <c r="Z258" s="212"/>
      <c r="AA258" s="212"/>
      <c r="AB258" s="212"/>
      <c r="AC258" s="212"/>
      <c r="AD258" s="212"/>
      <c r="AE258" s="212"/>
      <c r="AF258" s="212"/>
      <c r="AG258" s="212" t="s">
        <v>308</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47" t="s">
        <v>591</v>
      </c>
      <c r="D259" s="225"/>
      <c r="E259" s="226">
        <v>12.32</v>
      </c>
      <c r="F259" s="223"/>
      <c r="G259" s="223"/>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308</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47" t="s">
        <v>592</v>
      </c>
      <c r="D260" s="225"/>
      <c r="E260" s="226">
        <v>10.0785</v>
      </c>
      <c r="F260" s="223"/>
      <c r="G260" s="223"/>
      <c r="H260" s="223"/>
      <c r="I260" s="223"/>
      <c r="J260" s="223"/>
      <c r="K260" s="223"/>
      <c r="L260" s="223"/>
      <c r="M260" s="223"/>
      <c r="N260" s="222"/>
      <c r="O260" s="222"/>
      <c r="P260" s="222"/>
      <c r="Q260" s="222"/>
      <c r="R260" s="223"/>
      <c r="S260" s="223"/>
      <c r="T260" s="223"/>
      <c r="U260" s="223"/>
      <c r="V260" s="223"/>
      <c r="W260" s="223"/>
      <c r="X260" s="223"/>
      <c r="Y260" s="223"/>
      <c r="Z260" s="212"/>
      <c r="AA260" s="212"/>
      <c r="AB260" s="212"/>
      <c r="AC260" s="212"/>
      <c r="AD260" s="212"/>
      <c r="AE260" s="212"/>
      <c r="AF260" s="212"/>
      <c r="AG260" s="212" t="s">
        <v>308</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47" t="s">
        <v>593</v>
      </c>
      <c r="D261" s="225"/>
      <c r="E261" s="226">
        <v>16.439</v>
      </c>
      <c r="F261" s="223"/>
      <c r="G261" s="223"/>
      <c r="H261" s="223"/>
      <c r="I261" s="223"/>
      <c r="J261" s="223"/>
      <c r="K261" s="223"/>
      <c r="L261" s="223"/>
      <c r="M261" s="223"/>
      <c r="N261" s="222"/>
      <c r="O261" s="222"/>
      <c r="P261" s="222"/>
      <c r="Q261" s="222"/>
      <c r="R261" s="223"/>
      <c r="S261" s="223"/>
      <c r="T261" s="223"/>
      <c r="U261" s="223"/>
      <c r="V261" s="223"/>
      <c r="W261" s="223"/>
      <c r="X261" s="223"/>
      <c r="Y261" s="223"/>
      <c r="Z261" s="212"/>
      <c r="AA261" s="212"/>
      <c r="AB261" s="212"/>
      <c r="AC261" s="212"/>
      <c r="AD261" s="212"/>
      <c r="AE261" s="212"/>
      <c r="AF261" s="212"/>
      <c r="AG261" s="212" t="s">
        <v>308</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47" t="s">
        <v>594</v>
      </c>
      <c r="D262" s="225"/>
      <c r="E262" s="226"/>
      <c r="F262" s="223"/>
      <c r="G262" s="223"/>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308</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47" t="s">
        <v>595</v>
      </c>
      <c r="D263" s="225"/>
      <c r="E263" s="226">
        <v>11.1853</v>
      </c>
      <c r="F263" s="223"/>
      <c r="G263" s="223"/>
      <c r="H263" s="223"/>
      <c r="I263" s="223"/>
      <c r="J263" s="223"/>
      <c r="K263" s="223"/>
      <c r="L263" s="223"/>
      <c r="M263" s="223"/>
      <c r="N263" s="222"/>
      <c r="O263" s="222"/>
      <c r="P263" s="222"/>
      <c r="Q263" s="222"/>
      <c r="R263" s="223"/>
      <c r="S263" s="223"/>
      <c r="T263" s="223"/>
      <c r="U263" s="223"/>
      <c r="V263" s="223"/>
      <c r="W263" s="223"/>
      <c r="X263" s="223"/>
      <c r="Y263" s="223"/>
      <c r="Z263" s="212"/>
      <c r="AA263" s="212"/>
      <c r="AB263" s="212"/>
      <c r="AC263" s="212"/>
      <c r="AD263" s="212"/>
      <c r="AE263" s="212"/>
      <c r="AF263" s="212"/>
      <c r="AG263" s="212" t="s">
        <v>308</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3" x14ac:dyDescent="0.2">
      <c r="A264" s="219"/>
      <c r="B264" s="220"/>
      <c r="C264" s="247" t="s">
        <v>596</v>
      </c>
      <c r="D264" s="225"/>
      <c r="E264" s="226">
        <v>18.239999999999998</v>
      </c>
      <c r="F264" s="223"/>
      <c r="G264" s="223"/>
      <c r="H264" s="223"/>
      <c r="I264" s="223"/>
      <c r="J264" s="223"/>
      <c r="K264" s="223"/>
      <c r="L264" s="223"/>
      <c r="M264" s="223"/>
      <c r="N264" s="222"/>
      <c r="O264" s="222"/>
      <c r="P264" s="222"/>
      <c r="Q264" s="222"/>
      <c r="R264" s="223"/>
      <c r="S264" s="223"/>
      <c r="T264" s="223"/>
      <c r="U264" s="223"/>
      <c r="V264" s="223"/>
      <c r="W264" s="223"/>
      <c r="X264" s="223"/>
      <c r="Y264" s="223"/>
      <c r="Z264" s="212"/>
      <c r="AA264" s="212"/>
      <c r="AB264" s="212"/>
      <c r="AC264" s="212"/>
      <c r="AD264" s="212"/>
      <c r="AE264" s="212"/>
      <c r="AF264" s="212"/>
      <c r="AG264" s="212" t="s">
        <v>308</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47" t="s">
        <v>597</v>
      </c>
      <c r="D265" s="225"/>
      <c r="E265" s="226"/>
      <c r="F265" s="223"/>
      <c r="G265" s="223"/>
      <c r="H265" s="223"/>
      <c r="I265" s="223"/>
      <c r="J265" s="223"/>
      <c r="K265" s="223"/>
      <c r="L265" s="223"/>
      <c r="M265" s="223"/>
      <c r="N265" s="222"/>
      <c r="O265" s="222"/>
      <c r="P265" s="222"/>
      <c r="Q265" s="222"/>
      <c r="R265" s="223"/>
      <c r="S265" s="223"/>
      <c r="T265" s="223"/>
      <c r="U265" s="223"/>
      <c r="V265" s="223"/>
      <c r="W265" s="223"/>
      <c r="X265" s="223"/>
      <c r="Y265" s="223"/>
      <c r="Z265" s="212"/>
      <c r="AA265" s="212"/>
      <c r="AB265" s="212"/>
      <c r="AC265" s="212"/>
      <c r="AD265" s="212"/>
      <c r="AE265" s="212"/>
      <c r="AF265" s="212"/>
      <c r="AG265" s="212" t="s">
        <v>308</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47" t="s">
        <v>598</v>
      </c>
      <c r="D266" s="225"/>
      <c r="E266" s="226">
        <v>9.65</v>
      </c>
      <c r="F266" s="223"/>
      <c r="G266" s="223"/>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308</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47" t="s">
        <v>599</v>
      </c>
      <c r="D267" s="225"/>
      <c r="E267" s="226">
        <v>11.0625</v>
      </c>
      <c r="F267" s="223"/>
      <c r="G267" s="223"/>
      <c r="H267" s="223"/>
      <c r="I267" s="223"/>
      <c r="J267" s="223"/>
      <c r="K267" s="223"/>
      <c r="L267" s="223"/>
      <c r="M267" s="223"/>
      <c r="N267" s="222"/>
      <c r="O267" s="222"/>
      <c r="P267" s="222"/>
      <c r="Q267" s="222"/>
      <c r="R267" s="223"/>
      <c r="S267" s="223"/>
      <c r="T267" s="223"/>
      <c r="U267" s="223"/>
      <c r="V267" s="223"/>
      <c r="W267" s="223"/>
      <c r="X267" s="223"/>
      <c r="Y267" s="223"/>
      <c r="Z267" s="212"/>
      <c r="AA267" s="212"/>
      <c r="AB267" s="212"/>
      <c r="AC267" s="212"/>
      <c r="AD267" s="212"/>
      <c r="AE267" s="212"/>
      <c r="AF267" s="212"/>
      <c r="AG267" s="212" t="s">
        <v>308</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ht="33.75" outlineLevel="1" x14ac:dyDescent="0.2">
      <c r="A268" s="235">
        <v>48</v>
      </c>
      <c r="B268" s="236" t="s">
        <v>600</v>
      </c>
      <c r="C268" s="245" t="s">
        <v>601</v>
      </c>
      <c r="D268" s="237" t="s">
        <v>340</v>
      </c>
      <c r="E268" s="238">
        <v>5.6985000000000001</v>
      </c>
      <c r="F268" s="239"/>
      <c r="G268" s="240">
        <f>ROUND(E268*F268,2)</f>
        <v>0</v>
      </c>
      <c r="H268" s="239"/>
      <c r="I268" s="240">
        <f>ROUND(E268*H268,2)</f>
        <v>0</v>
      </c>
      <c r="J268" s="239"/>
      <c r="K268" s="240">
        <f>ROUND(E268*J268,2)</f>
        <v>0</v>
      </c>
      <c r="L268" s="240">
        <v>21</v>
      </c>
      <c r="M268" s="240">
        <f>G268*(1+L268/100)</f>
        <v>0</v>
      </c>
      <c r="N268" s="238">
        <v>4.4119999999999999E-2</v>
      </c>
      <c r="O268" s="238">
        <f>ROUND(E268*N268,2)</f>
        <v>0.25</v>
      </c>
      <c r="P268" s="238">
        <v>0</v>
      </c>
      <c r="Q268" s="238">
        <f>ROUND(E268*P268,2)</f>
        <v>0</v>
      </c>
      <c r="R268" s="240" t="s">
        <v>347</v>
      </c>
      <c r="S268" s="240" t="s">
        <v>277</v>
      </c>
      <c r="T268" s="241" t="s">
        <v>277</v>
      </c>
      <c r="U268" s="223">
        <v>1.452</v>
      </c>
      <c r="V268" s="223">
        <f>ROUND(E268*U268,2)</f>
        <v>8.27</v>
      </c>
      <c r="W268" s="223"/>
      <c r="X268" s="223" t="s">
        <v>316</v>
      </c>
      <c r="Y268" s="223" t="s">
        <v>566</v>
      </c>
      <c r="Z268" s="212"/>
      <c r="AA268" s="212"/>
      <c r="AB268" s="212"/>
      <c r="AC268" s="212"/>
      <c r="AD268" s="212"/>
      <c r="AE268" s="212"/>
      <c r="AF268" s="212"/>
      <c r="AG268" s="212" t="s">
        <v>317</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ht="22.5" outlineLevel="2" x14ac:dyDescent="0.2">
      <c r="A269" s="219"/>
      <c r="B269" s="220"/>
      <c r="C269" s="267" t="s">
        <v>567</v>
      </c>
      <c r="D269" s="256"/>
      <c r="E269" s="256"/>
      <c r="F269" s="256"/>
      <c r="G269" s="256"/>
      <c r="H269" s="223"/>
      <c r="I269" s="223"/>
      <c r="J269" s="223"/>
      <c r="K269" s="223"/>
      <c r="L269" s="223"/>
      <c r="M269" s="223"/>
      <c r="N269" s="222"/>
      <c r="O269" s="222"/>
      <c r="P269" s="222"/>
      <c r="Q269" s="222"/>
      <c r="R269" s="223"/>
      <c r="S269" s="223"/>
      <c r="T269" s="223"/>
      <c r="U269" s="223"/>
      <c r="V269" s="223"/>
      <c r="W269" s="223"/>
      <c r="X269" s="223"/>
      <c r="Y269" s="223"/>
      <c r="Z269" s="212"/>
      <c r="AA269" s="212"/>
      <c r="AB269" s="212"/>
      <c r="AC269" s="212"/>
      <c r="AD269" s="212"/>
      <c r="AE269" s="212"/>
      <c r="AF269" s="212"/>
      <c r="AG269" s="212" t="s">
        <v>319</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42" t="str">
        <f>C269</f>
        <v>zřízení nosné konstrukce příčky, vložení tepelné izolace tl. do 5 cm, montáž desek, tmelení spár Q2 a úprava rohů. Včetně dodávek materiálu.</v>
      </c>
      <c r="BB269" s="212"/>
      <c r="BC269" s="212"/>
      <c r="BD269" s="212"/>
      <c r="BE269" s="212"/>
      <c r="BF269" s="212"/>
      <c r="BG269" s="212"/>
      <c r="BH269" s="212"/>
    </row>
    <row r="270" spans="1:60" outlineLevel="2" x14ac:dyDescent="0.2">
      <c r="A270" s="219"/>
      <c r="B270" s="220"/>
      <c r="C270" s="247" t="s">
        <v>602</v>
      </c>
      <c r="D270" s="225"/>
      <c r="E270" s="226"/>
      <c r="F270" s="223"/>
      <c r="G270" s="223"/>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308</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3" x14ac:dyDescent="0.2">
      <c r="A271" s="219"/>
      <c r="B271" s="220"/>
      <c r="C271" s="247" t="s">
        <v>603</v>
      </c>
      <c r="D271" s="225"/>
      <c r="E271" s="226">
        <v>5.6985000000000001</v>
      </c>
      <c r="F271" s="223"/>
      <c r="G271" s="223"/>
      <c r="H271" s="223"/>
      <c r="I271" s="223"/>
      <c r="J271" s="223"/>
      <c r="K271" s="223"/>
      <c r="L271" s="223"/>
      <c r="M271" s="223"/>
      <c r="N271" s="222"/>
      <c r="O271" s="222"/>
      <c r="P271" s="222"/>
      <c r="Q271" s="222"/>
      <c r="R271" s="223"/>
      <c r="S271" s="223"/>
      <c r="T271" s="223"/>
      <c r="U271" s="223"/>
      <c r="V271" s="223"/>
      <c r="W271" s="223"/>
      <c r="X271" s="223"/>
      <c r="Y271" s="223"/>
      <c r="Z271" s="212"/>
      <c r="AA271" s="212"/>
      <c r="AB271" s="212"/>
      <c r="AC271" s="212"/>
      <c r="AD271" s="212"/>
      <c r="AE271" s="212"/>
      <c r="AF271" s="212"/>
      <c r="AG271" s="212" t="s">
        <v>308</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ht="22.5" outlineLevel="1" x14ac:dyDescent="0.2">
      <c r="A272" s="257">
        <v>49</v>
      </c>
      <c r="B272" s="258" t="s">
        <v>604</v>
      </c>
      <c r="C272" s="268" t="s">
        <v>605</v>
      </c>
      <c r="D272" s="259" t="s">
        <v>387</v>
      </c>
      <c r="E272" s="260">
        <v>9</v>
      </c>
      <c r="F272" s="261"/>
      <c r="G272" s="262">
        <f>ROUND(E272*F272,2)</f>
        <v>0</v>
      </c>
      <c r="H272" s="261"/>
      <c r="I272" s="262">
        <f>ROUND(E272*H272,2)</f>
        <v>0</v>
      </c>
      <c r="J272" s="261"/>
      <c r="K272" s="262">
        <f>ROUND(E272*J272,2)</f>
        <v>0</v>
      </c>
      <c r="L272" s="262">
        <v>21</v>
      </c>
      <c r="M272" s="262">
        <f>G272*(1+L272/100)</f>
        <v>0</v>
      </c>
      <c r="N272" s="260">
        <v>3.32E-3</v>
      </c>
      <c r="O272" s="260">
        <f>ROUND(E272*N272,2)</f>
        <v>0.03</v>
      </c>
      <c r="P272" s="260">
        <v>0</v>
      </c>
      <c r="Q272" s="260">
        <f>ROUND(E272*P272,2)</f>
        <v>0</v>
      </c>
      <c r="R272" s="262" t="s">
        <v>347</v>
      </c>
      <c r="S272" s="262" t="s">
        <v>277</v>
      </c>
      <c r="T272" s="263" t="s">
        <v>277</v>
      </c>
      <c r="U272" s="223">
        <v>0.36</v>
      </c>
      <c r="V272" s="223">
        <f>ROUND(E272*U272,2)</f>
        <v>3.24</v>
      </c>
      <c r="W272" s="223"/>
      <c r="X272" s="223" t="s">
        <v>316</v>
      </c>
      <c r="Y272" s="223" t="s">
        <v>280</v>
      </c>
      <c r="Z272" s="212"/>
      <c r="AA272" s="212"/>
      <c r="AB272" s="212"/>
      <c r="AC272" s="212"/>
      <c r="AD272" s="212"/>
      <c r="AE272" s="212"/>
      <c r="AF272" s="212"/>
      <c r="AG272" s="212" t="s">
        <v>317</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ht="22.5" outlineLevel="1" x14ac:dyDescent="0.2">
      <c r="A273" s="257">
        <v>50</v>
      </c>
      <c r="B273" s="258" t="s">
        <v>606</v>
      </c>
      <c r="C273" s="268" t="s">
        <v>607</v>
      </c>
      <c r="D273" s="259" t="s">
        <v>387</v>
      </c>
      <c r="E273" s="260">
        <v>11</v>
      </c>
      <c r="F273" s="261"/>
      <c r="G273" s="262">
        <f>ROUND(E273*F273,2)</f>
        <v>0</v>
      </c>
      <c r="H273" s="261"/>
      <c r="I273" s="262">
        <f>ROUND(E273*H273,2)</f>
        <v>0</v>
      </c>
      <c r="J273" s="261"/>
      <c r="K273" s="262">
        <f>ROUND(E273*J273,2)</f>
        <v>0</v>
      </c>
      <c r="L273" s="262">
        <v>21</v>
      </c>
      <c r="M273" s="262">
        <f>G273*(1+L273/100)</f>
        <v>0</v>
      </c>
      <c r="N273" s="260">
        <v>1.2E-2</v>
      </c>
      <c r="O273" s="260">
        <f>ROUND(E273*N273,2)</f>
        <v>0.13</v>
      </c>
      <c r="P273" s="260">
        <v>0</v>
      </c>
      <c r="Q273" s="260">
        <f>ROUND(E273*P273,2)</f>
        <v>0</v>
      </c>
      <c r="R273" s="262" t="s">
        <v>347</v>
      </c>
      <c r="S273" s="262" t="s">
        <v>608</v>
      </c>
      <c r="T273" s="263" t="s">
        <v>278</v>
      </c>
      <c r="U273" s="223">
        <v>0.71</v>
      </c>
      <c r="V273" s="223">
        <f>ROUND(E273*U273,2)</f>
        <v>7.81</v>
      </c>
      <c r="W273" s="223"/>
      <c r="X273" s="223" t="s">
        <v>316</v>
      </c>
      <c r="Y273" s="223" t="s">
        <v>280</v>
      </c>
      <c r="Z273" s="212"/>
      <c r="AA273" s="212"/>
      <c r="AB273" s="212"/>
      <c r="AC273" s="212"/>
      <c r="AD273" s="212"/>
      <c r="AE273" s="212"/>
      <c r="AF273" s="212"/>
      <c r="AG273" s="212" t="s">
        <v>317</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ht="22.5" outlineLevel="1" x14ac:dyDescent="0.2">
      <c r="A274" s="257">
        <v>51</v>
      </c>
      <c r="B274" s="258" t="s">
        <v>609</v>
      </c>
      <c r="C274" s="268" t="s">
        <v>610</v>
      </c>
      <c r="D274" s="259" t="s">
        <v>387</v>
      </c>
      <c r="E274" s="260">
        <v>3</v>
      </c>
      <c r="F274" s="261"/>
      <c r="G274" s="262">
        <f>ROUND(E274*F274,2)</f>
        <v>0</v>
      </c>
      <c r="H274" s="261"/>
      <c r="I274" s="262">
        <f>ROUND(E274*H274,2)</f>
        <v>0</v>
      </c>
      <c r="J274" s="261"/>
      <c r="K274" s="262">
        <f>ROUND(E274*J274,2)</f>
        <v>0</v>
      </c>
      <c r="L274" s="262">
        <v>21</v>
      </c>
      <c r="M274" s="262">
        <f>G274*(1+L274/100)</f>
        <v>0</v>
      </c>
      <c r="N274" s="260">
        <v>1.2E-2</v>
      </c>
      <c r="O274" s="260">
        <f>ROUND(E274*N274,2)</f>
        <v>0.04</v>
      </c>
      <c r="P274" s="260">
        <v>0</v>
      </c>
      <c r="Q274" s="260">
        <f>ROUND(E274*P274,2)</f>
        <v>0</v>
      </c>
      <c r="R274" s="262" t="s">
        <v>347</v>
      </c>
      <c r="S274" s="262" t="s">
        <v>608</v>
      </c>
      <c r="T274" s="263" t="s">
        <v>278</v>
      </c>
      <c r="U274" s="223">
        <v>0.71</v>
      </c>
      <c r="V274" s="223">
        <f>ROUND(E274*U274,2)</f>
        <v>2.13</v>
      </c>
      <c r="W274" s="223"/>
      <c r="X274" s="223" t="s">
        <v>316</v>
      </c>
      <c r="Y274" s="223" t="s">
        <v>280</v>
      </c>
      <c r="Z274" s="212"/>
      <c r="AA274" s="212"/>
      <c r="AB274" s="212"/>
      <c r="AC274" s="212"/>
      <c r="AD274" s="212"/>
      <c r="AE274" s="212"/>
      <c r="AF274" s="212"/>
      <c r="AG274" s="212" t="s">
        <v>317</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ht="45" outlineLevel="1" x14ac:dyDescent="0.2">
      <c r="A275" s="235">
        <v>52</v>
      </c>
      <c r="B275" s="236" t="s">
        <v>611</v>
      </c>
      <c r="C275" s="245" t="s">
        <v>612</v>
      </c>
      <c r="D275" s="237" t="s">
        <v>387</v>
      </c>
      <c r="E275" s="238">
        <v>5</v>
      </c>
      <c r="F275" s="239"/>
      <c r="G275" s="240">
        <f>ROUND(E275*F275,2)</f>
        <v>0</v>
      </c>
      <c r="H275" s="239"/>
      <c r="I275" s="240">
        <f>ROUND(E275*H275,2)</f>
        <v>0</v>
      </c>
      <c r="J275" s="239"/>
      <c r="K275" s="240">
        <f>ROUND(E275*J275,2)</f>
        <v>0</v>
      </c>
      <c r="L275" s="240">
        <v>21</v>
      </c>
      <c r="M275" s="240">
        <f>G275*(1+L275/100)</f>
        <v>0</v>
      </c>
      <c r="N275" s="238">
        <v>4.9500000000000004E-3</v>
      </c>
      <c r="O275" s="238">
        <f>ROUND(E275*N275,2)</f>
        <v>0.02</v>
      </c>
      <c r="P275" s="238">
        <v>0</v>
      </c>
      <c r="Q275" s="238">
        <f>ROUND(E275*P275,2)</f>
        <v>0</v>
      </c>
      <c r="R275" s="240" t="s">
        <v>347</v>
      </c>
      <c r="S275" s="240" t="s">
        <v>277</v>
      </c>
      <c r="T275" s="241" t="s">
        <v>277</v>
      </c>
      <c r="U275" s="223">
        <v>0.66</v>
      </c>
      <c r="V275" s="223">
        <f>ROUND(E275*U275,2)</f>
        <v>3.3</v>
      </c>
      <c r="W275" s="223"/>
      <c r="X275" s="223" t="s">
        <v>316</v>
      </c>
      <c r="Y275" s="223" t="s">
        <v>280</v>
      </c>
      <c r="Z275" s="212"/>
      <c r="AA275" s="212"/>
      <c r="AB275" s="212"/>
      <c r="AC275" s="212"/>
      <c r="AD275" s="212"/>
      <c r="AE275" s="212"/>
      <c r="AF275" s="212"/>
      <c r="AG275" s="212" t="s">
        <v>317</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2" x14ac:dyDescent="0.2">
      <c r="A276" s="219"/>
      <c r="B276" s="220"/>
      <c r="C276" s="247" t="s">
        <v>613</v>
      </c>
      <c r="D276" s="225"/>
      <c r="E276" s="226">
        <v>3</v>
      </c>
      <c r="F276" s="223"/>
      <c r="G276" s="223"/>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308</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47" t="s">
        <v>614</v>
      </c>
      <c r="D277" s="225"/>
      <c r="E277" s="226">
        <v>2</v>
      </c>
      <c r="F277" s="223"/>
      <c r="G277" s="223"/>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308</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ht="45" outlineLevel="1" x14ac:dyDescent="0.2">
      <c r="A278" s="235">
        <v>53</v>
      </c>
      <c r="B278" s="236" t="s">
        <v>615</v>
      </c>
      <c r="C278" s="245" t="s">
        <v>616</v>
      </c>
      <c r="D278" s="237" t="s">
        <v>387</v>
      </c>
      <c r="E278" s="238">
        <v>10</v>
      </c>
      <c r="F278" s="239"/>
      <c r="G278" s="240">
        <f>ROUND(E278*F278,2)</f>
        <v>0</v>
      </c>
      <c r="H278" s="239"/>
      <c r="I278" s="240">
        <f>ROUND(E278*H278,2)</f>
        <v>0</v>
      </c>
      <c r="J278" s="239"/>
      <c r="K278" s="240">
        <f>ROUND(E278*J278,2)</f>
        <v>0</v>
      </c>
      <c r="L278" s="240">
        <v>21</v>
      </c>
      <c r="M278" s="240">
        <f>G278*(1+L278/100)</f>
        <v>0</v>
      </c>
      <c r="N278" s="238">
        <v>4.9500000000000004E-3</v>
      </c>
      <c r="O278" s="238">
        <f>ROUND(E278*N278,2)</f>
        <v>0.05</v>
      </c>
      <c r="P278" s="238">
        <v>0</v>
      </c>
      <c r="Q278" s="238">
        <f>ROUND(E278*P278,2)</f>
        <v>0</v>
      </c>
      <c r="R278" s="240" t="s">
        <v>347</v>
      </c>
      <c r="S278" s="240" t="s">
        <v>277</v>
      </c>
      <c r="T278" s="241" t="s">
        <v>277</v>
      </c>
      <c r="U278" s="223">
        <v>0.95699999999999996</v>
      </c>
      <c r="V278" s="223">
        <f>ROUND(E278*U278,2)</f>
        <v>9.57</v>
      </c>
      <c r="W278" s="223"/>
      <c r="X278" s="223" t="s">
        <v>316</v>
      </c>
      <c r="Y278" s="223" t="s">
        <v>280</v>
      </c>
      <c r="Z278" s="212"/>
      <c r="AA278" s="212"/>
      <c r="AB278" s="212"/>
      <c r="AC278" s="212"/>
      <c r="AD278" s="212"/>
      <c r="AE278" s="212"/>
      <c r="AF278" s="212"/>
      <c r="AG278" s="212" t="s">
        <v>317</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2" x14ac:dyDescent="0.2">
      <c r="A279" s="219"/>
      <c r="B279" s="220"/>
      <c r="C279" s="247" t="s">
        <v>617</v>
      </c>
      <c r="D279" s="225"/>
      <c r="E279" s="226">
        <v>4</v>
      </c>
      <c r="F279" s="223"/>
      <c r="G279" s="223"/>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308</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47" t="s">
        <v>618</v>
      </c>
      <c r="D280" s="225"/>
      <c r="E280" s="226">
        <v>3</v>
      </c>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308</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47" t="s">
        <v>619</v>
      </c>
      <c r="D281" s="225"/>
      <c r="E281" s="226">
        <v>3</v>
      </c>
      <c r="F281" s="223"/>
      <c r="G281" s="223"/>
      <c r="H281" s="223"/>
      <c r="I281" s="223"/>
      <c r="J281" s="223"/>
      <c r="K281" s="223"/>
      <c r="L281" s="223"/>
      <c r="M281" s="223"/>
      <c r="N281" s="222"/>
      <c r="O281" s="222"/>
      <c r="P281" s="222"/>
      <c r="Q281" s="222"/>
      <c r="R281" s="223"/>
      <c r="S281" s="223"/>
      <c r="T281" s="223"/>
      <c r="U281" s="223"/>
      <c r="V281" s="223"/>
      <c r="W281" s="223"/>
      <c r="X281" s="223"/>
      <c r="Y281" s="223"/>
      <c r="Z281" s="212"/>
      <c r="AA281" s="212"/>
      <c r="AB281" s="212"/>
      <c r="AC281" s="212"/>
      <c r="AD281" s="212"/>
      <c r="AE281" s="212"/>
      <c r="AF281" s="212"/>
      <c r="AG281" s="212" t="s">
        <v>308</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ht="22.5" outlineLevel="1" x14ac:dyDescent="0.2">
      <c r="A282" s="235">
        <v>54</v>
      </c>
      <c r="B282" s="236" t="s">
        <v>620</v>
      </c>
      <c r="C282" s="245" t="s">
        <v>621</v>
      </c>
      <c r="D282" s="237" t="s">
        <v>340</v>
      </c>
      <c r="E282" s="238">
        <v>30.808499999999999</v>
      </c>
      <c r="F282" s="239"/>
      <c r="G282" s="240">
        <f>ROUND(E282*F282,2)</f>
        <v>0</v>
      </c>
      <c r="H282" s="239"/>
      <c r="I282" s="240">
        <f>ROUND(E282*H282,2)</f>
        <v>0</v>
      </c>
      <c r="J282" s="239"/>
      <c r="K282" s="240">
        <f>ROUND(E282*J282,2)</f>
        <v>0</v>
      </c>
      <c r="L282" s="240">
        <v>21</v>
      </c>
      <c r="M282" s="240">
        <f>G282*(1+L282/100)</f>
        <v>0</v>
      </c>
      <c r="N282" s="238">
        <v>0</v>
      </c>
      <c r="O282" s="238">
        <f>ROUND(E282*N282,2)</f>
        <v>0</v>
      </c>
      <c r="P282" s="238">
        <v>0</v>
      </c>
      <c r="Q282" s="238">
        <f>ROUND(E282*P282,2)</f>
        <v>0</v>
      </c>
      <c r="R282" s="240" t="s">
        <v>347</v>
      </c>
      <c r="S282" s="240" t="s">
        <v>277</v>
      </c>
      <c r="T282" s="241" t="s">
        <v>277</v>
      </c>
      <c r="U282" s="223">
        <v>0</v>
      </c>
      <c r="V282" s="223">
        <f>ROUND(E282*U282,2)</f>
        <v>0</v>
      </c>
      <c r="W282" s="223"/>
      <c r="X282" s="223" t="s">
        <v>316</v>
      </c>
      <c r="Y282" s="223" t="s">
        <v>280</v>
      </c>
      <c r="Z282" s="212"/>
      <c r="AA282" s="212"/>
      <c r="AB282" s="212"/>
      <c r="AC282" s="212"/>
      <c r="AD282" s="212"/>
      <c r="AE282" s="212"/>
      <c r="AF282" s="212"/>
      <c r="AG282" s="212" t="s">
        <v>317</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2" x14ac:dyDescent="0.2">
      <c r="A283" s="219"/>
      <c r="B283" s="220"/>
      <c r="C283" s="247" t="s">
        <v>622</v>
      </c>
      <c r="D283" s="225"/>
      <c r="E283" s="226">
        <v>8.4499999999999993</v>
      </c>
      <c r="F283" s="223"/>
      <c r="G283" s="223"/>
      <c r="H283" s="223"/>
      <c r="I283" s="223"/>
      <c r="J283" s="223"/>
      <c r="K283" s="223"/>
      <c r="L283" s="223"/>
      <c r="M283" s="223"/>
      <c r="N283" s="222"/>
      <c r="O283" s="222"/>
      <c r="P283" s="222"/>
      <c r="Q283" s="222"/>
      <c r="R283" s="223"/>
      <c r="S283" s="223"/>
      <c r="T283" s="223"/>
      <c r="U283" s="223"/>
      <c r="V283" s="223"/>
      <c r="W283" s="223"/>
      <c r="X283" s="223"/>
      <c r="Y283" s="223"/>
      <c r="Z283" s="212"/>
      <c r="AA283" s="212"/>
      <c r="AB283" s="212"/>
      <c r="AC283" s="212"/>
      <c r="AD283" s="212"/>
      <c r="AE283" s="212"/>
      <c r="AF283" s="212"/>
      <c r="AG283" s="212" t="s">
        <v>308</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47" t="s">
        <v>623</v>
      </c>
      <c r="D284" s="225"/>
      <c r="E284" s="226">
        <v>5.6985000000000001</v>
      </c>
      <c r="F284" s="223"/>
      <c r="G284" s="223"/>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308</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47" t="s">
        <v>624</v>
      </c>
      <c r="D285" s="225"/>
      <c r="E285" s="226">
        <v>10.956</v>
      </c>
      <c r="F285" s="223"/>
      <c r="G285" s="223"/>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308</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47" t="s">
        <v>625</v>
      </c>
      <c r="D286" s="225"/>
      <c r="E286" s="226">
        <v>5.7039999999999997</v>
      </c>
      <c r="F286" s="223"/>
      <c r="G286" s="223"/>
      <c r="H286" s="223"/>
      <c r="I286" s="223"/>
      <c r="J286" s="223"/>
      <c r="K286" s="223"/>
      <c r="L286" s="223"/>
      <c r="M286" s="223"/>
      <c r="N286" s="222"/>
      <c r="O286" s="222"/>
      <c r="P286" s="222"/>
      <c r="Q286" s="222"/>
      <c r="R286" s="223"/>
      <c r="S286" s="223"/>
      <c r="T286" s="223"/>
      <c r="U286" s="223"/>
      <c r="V286" s="223"/>
      <c r="W286" s="223"/>
      <c r="X286" s="223"/>
      <c r="Y286" s="223"/>
      <c r="Z286" s="212"/>
      <c r="AA286" s="212"/>
      <c r="AB286" s="212"/>
      <c r="AC286" s="212"/>
      <c r="AD286" s="212"/>
      <c r="AE286" s="212"/>
      <c r="AF286" s="212"/>
      <c r="AG286" s="212" t="s">
        <v>308</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ht="22.5" outlineLevel="1" x14ac:dyDescent="0.2">
      <c r="A287" s="235">
        <v>55</v>
      </c>
      <c r="B287" s="236" t="s">
        <v>626</v>
      </c>
      <c r="C287" s="245" t="s">
        <v>627</v>
      </c>
      <c r="D287" s="237" t="s">
        <v>340</v>
      </c>
      <c r="E287" s="238">
        <v>6</v>
      </c>
      <c r="F287" s="239"/>
      <c r="G287" s="240">
        <f>ROUND(E287*F287,2)</f>
        <v>0</v>
      </c>
      <c r="H287" s="239"/>
      <c r="I287" s="240">
        <f>ROUND(E287*H287,2)</f>
        <v>0</v>
      </c>
      <c r="J287" s="239"/>
      <c r="K287" s="240">
        <f>ROUND(E287*J287,2)</f>
        <v>0</v>
      </c>
      <c r="L287" s="240">
        <v>21</v>
      </c>
      <c r="M287" s="240">
        <f>G287*(1+L287/100)</f>
        <v>0</v>
      </c>
      <c r="N287" s="238">
        <v>1.439E-2</v>
      </c>
      <c r="O287" s="238">
        <f>ROUND(E287*N287,2)</f>
        <v>0.09</v>
      </c>
      <c r="P287" s="238">
        <v>0</v>
      </c>
      <c r="Q287" s="238">
        <f>ROUND(E287*P287,2)</f>
        <v>0</v>
      </c>
      <c r="R287" s="240" t="s">
        <v>347</v>
      </c>
      <c r="S287" s="240" t="s">
        <v>277</v>
      </c>
      <c r="T287" s="241" t="s">
        <v>277</v>
      </c>
      <c r="U287" s="223">
        <v>0.69899999999999995</v>
      </c>
      <c r="V287" s="223">
        <f>ROUND(E287*U287,2)</f>
        <v>4.1900000000000004</v>
      </c>
      <c r="W287" s="223"/>
      <c r="X287" s="223" t="s">
        <v>316</v>
      </c>
      <c r="Y287" s="223" t="s">
        <v>280</v>
      </c>
      <c r="Z287" s="212"/>
      <c r="AA287" s="212"/>
      <c r="AB287" s="212"/>
      <c r="AC287" s="212"/>
      <c r="AD287" s="212"/>
      <c r="AE287" s="212"/>
      <c r="AF287" s="212"/>
      <c r="AG287" s="212" t="s">
        <v>317</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
      <c r="A288" s="219"/>
      <c r="B288" s="220"/>
      <c r="C288" s="247" t="s">
        <v>628</v>
      </c>
      <c r="D288" s="225"/>
      <c r="E288" s="226"/>
      <c r="F288" s="223"/>
      <c r="G288" s="223"/>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308</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3" x14ac:dyDescent="0.2">
      <c r="A289" s="219"/>
      <c r="B289" s="220"/>
      <c r="C289" s="247" t="s">
        <v>629</v>
      </c>
      <c r="D289" s="225"/>
      <c r="E289" s="226">
        <v>6</v>
      </c>
      <c r="F289" s="223"/>
      <c r="G289" s="223"/>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308</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ht="22.5" outlineLevel="1" x14ac:dyDescent="0.2">
      <c r="A290" s="235">
        <v>56</v>
      </c>
      <c r="B290" s="236" t="s">
        <v>630</v>
      </c>
      <c r="C290" s="245" t="s">
        <v>631</v>
      </c>
      <c r="D290" s="237" t="s">
        <v>340</v>
      </c>
      <c r="E290" s="238">
        <v>4.7024999999999997</v>
      </c>
      <c r="F290" s="239"/>
      <c r="G290" s="240">
        <f>ROUND(E290*F290,2)</f>
        <v>0</v>
      </c>
      <c r="H290" s="239"/>
      <c r="I290" s="240">
        <f>ROUND(E290*H290,2)</f>
        <v>0</v>
      </c>
      <c r="J290" s="239"/>
      <c r="K290" s="240">
        <f>ROUND(E290*J290,2)</f>
        <v>0</v>
      </c>
      <c r="L290" s="240">
        <v>21</v>
      </c>
      <c r="M290" s="240">
        <f>G290*(1+L290/100)</f>
        <v>0</v>
      </c>
      <c r="N290" s="238">
        <v>1.0959999999999999E-2</v>
      </c>
      <c r="O290" s="238">
        <f>ROUND(E290*N290,2)</f>
        <v>0.05</v>
      </c>
      <c r="P290" s="238">
        <v>0</v>
      </c>
      <c r="Q290" s="238">
        <f>ROUND(E290*P290,2)</f>
        <v>0</v>
      </c>
      <c r="R290" s="240" t="s">
        <v>347</v>
      </c>
      <c r="S290" s="240" t="s">
        <v>277</v>
      </c>
      <c r="T290" s="241" t="s">
        <v>277</v>
      </c>
      <c r="U290" s="223">
        <v>0.74</v>
      </c>
      <c r="V290" s="223">
        <f>ROUND(E290*U290,2)</f>
        <v>3.48</v>
      </c>
      <c r="W290" s="223"/>
      <c r="X290" s="223" t="s">
        <v>316</v>
      </c>
      <c r="Y290" s="223" t="s">
        <v>566</v>
      </c>
      <c r="Z290" s="212"/>
      <c r="AA290" s="212"/>
      <c r="AB290" s="212"/>
      <c r="AC290" s="212"/>
      <c r="AD290" s="212"/>
      <c r="AE290" s="212"/>
      <c r="AF290" s="212"/>
      <c r="AG290" s="212" t="s">
        <v>317</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2" x14ac:dyDescent="0.2">
      <c r="A291" s="219"/>
      <c r="B291" s="220"/>
      <c r="C291" s="246" t="s">
        <v>550</v>
      </c>
      <c r="D291" s="243"/>
      <c r="E291" s="243"/>
      <c r="F291" s="243"/>
      <c r="G291" s="243"/>
      <c r="H291" s="223"/>
      <c r="I291" s="223"/>
      <c r="J291" s="223"/>
      <c r="K291" s="223"/>
      <c r="L291" s="223"/>
      <c r="M291" s="223"/>
      <c r="N291" s="222"/>
      <c r="O291" s="222"/>
      <c r="P291" s="222"/>
      <c r="Q291" s="222"/>
      <c r="R291" s="223"/>
      <c r="S291" s="223"/>
      <c r="T291" s="223"/>
      <c r="U291" s="223"/>
      <c r="V291" s="223"/>
      <c r="W291" s="223"/>
      <c r="X291" s="223"/>
      <c r="Y291" s="223"/>
      <c r="Z291" s="212"/>
      <c r="AA291" s="212"/>
      <c r="AB291" s="212"/>
      <c r="AC291" s="212"/>
      <c r="AD291" s="212"/>
      <c r="AE291" s="212"/>
      <c r="AF291" s="212"/>
      <c r="AG291" s="212" t="s">
        <v>283</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69" t="s">
        <v>632</v>
      </c>
      <c r="D292" s="264"/>
      <c r="E292" s="264"/>
      <c r="F292" s="264"/>
      <c r="G292" s="264"/>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283</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69" t="s">
        <v>633</v>
      </c>
      <c r="D293" s="264"/>
      <c r="E293" s="264"/>
      <c r="F293" s="264"/>
      <c r="G293" s="264"/>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283</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3" x14ac:dyDescent="0.2">
      <c r="A294" s="219"/>
      <c r="B294" s="220"/>
      <c r="C294" s="269" t="s">
        <v>634</v>
      </c>
      <c r="D294" s="264"/>
      <c r="E294" s="264"/>
      <c r="F294" s="264"/>
      <c r="G294" s="264"/>
      <c r="H294" s="223"/>
      <c r="I294" s="223"/>
      <c r="J294" s="223"/>
      <c r="K294" s="223"/>
      <c r="L294" s="223"/>
      <c r="M294" s="223"/>
      <c r="N294" s="222"/>
      <c r="O294" s="222"/>
      <c r="P294" s="222"/>
      <c r="Q294" s="222"/>
      <c r="R294" s="223"/>
      <c r="S294" s="223"/>
      <c r="T294" s="223"/>
      <c r="U294" s="223"/>
      <c r="V294" s="223"/>
      <c r="W294" s="223"/>
      <c r="X294" s="223"/>
      <c r="Y294" s="223"/>
      <c r="Z294" s="212"/>
      <c r="AA294" s="212"/>
      <c r="AB294" s="212"/>
      <c r="AC294" s="212"/>
      <c r="AD294" s="212"/>
      <c r="AE294" s="212"/>
      <c r="AF294" s="212"/>
      <c r="AG294" s="212" t="s">
        <v>283</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42" t="str">
        <f>C294</f>
        <v>- standardního tmelení Q2, to je: základní tmelení Q1+ dodatečné tmelení (tmelení najemno) a případné přebroušení.</v>
      </c>
      <c r="BB294" s="212"/>
      <c r="BC294" s="212"/>
      <c r="BD294" s="212"/>
      <c r="BE294" s="212"/>
      <c r="BF294" s="212"/>
      <c r="BG294" s="212"/>
      <c r="BH294" s="212"/>
    </row>
    <row r="295" spans="1:60" outlineLevel="2" x14ac:dyDescent="0.2">
      <c r="A295" s="219"/>
      <c r="B295" s="220"/>
      <c r="C295" s="247" t="s">
        <v>635</v>
      </c>
      <c r="D295" s="225"/>
      <c r="E295" s="226"/>
      <c r="F295" s="223"/>
      <c r="G295" s="223"/>
      <c r="H295" s="223"/>
      <c r="I295" s="223"/>
      <c r="J295" s="223"/>
      <c r="K295" s="223"/>
      <c r="L295" s="223"/>
      <c r="M295" s="223"/>
      <c r="N295" s="222"/>
      <c r="O295" s="222"/>
      <c r="P295" s="222"/>
      <c r="Q295" s="222"/>
      <c r="R295" s="223"/>
      <c r="S295" s="223"/>
      <c r="T295" s="223"/>
      <c r="U295" s="223"/>
      <c r="V295" s="223"/>
      <c r="W295" s="223"/>
      <c r="X295" s="223"/>
      <c r="Y295" s="223"/>
      <c r="Z295" s="212"/>
      <c r="AA295" s="212"/>
      <c r="AB295" s="212"/>
      <c r="AC295" s="212"/>
      <c r="AD295" s="212"/>
      <c r="AE295" s="212"/>
      <c r="AF295" s="212"/>
      <c r="AG295" s="212" t="s">
        <v>308</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47" t="s">
        <v>636</v>
      </c>
      <c r="D296" s="225"/>
      <c r="E296" s="226">
        <v>4.7024999999999997</v>
      </c>
      <c r="F296" s="223"/>
      <c r="G296" s="223"/>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308</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ht="33.75" outlineLevel="1" x14ac:dyDescent="0.2">
      <c r="A297" s="235">
        <v>57</v>
      </c>
      <c r="B297" s="236" t="s">
        <v>637</v>
      </c>
      <c r="C297" s="245" t="s">
        <v>638</v>
      </c>
      <c r="D297" s="237" t="s">
        <v>340</v>
      </c>
      <c r="E297" s="238">
        <v>34.53275</v>
      </c>
      <c r="F297" s="239"/>
      <c r="G297" s="240">
        <f>ROUND(E297*F297,2)</f>
        <v>0</v>
      </c>
      <c r="H297" s="239"/>
      <c r="I297" s="240">
        <f>ROUND(E297*H297,2)</f>
        <v>0</v>
      </c>
      <c r="J297" s="239"/>
      <c r="K297" s="240">
        <f>ROUND(E297*J297,2)</f>
        <v>0</v>
      </c>
      <c r="L297" s="240">
        <v>21</v>
      </c>
      <c r="M297" s="240">
        <f>G297*(1+L297/100)</f>
        <v>0</v>
      </c>
      <c r="N297" s="238">
        <v>1.2670000000000001E-2</v>
      </c>
      <c r="O297" s="238">
        <f>ROUND(E297*N297,2)</f>
        <v>0.44</v>
      </c>
      <c r="P297" s="238">
        <v>0</v>
      </c>
      <c r="Q297" s="238">
        <f>ROUND(E297*P297,2)</f>
        <v>0</v>
      </c>
      <c r="R297" s="240" t="s">
        <v>347</v>
      </c>
      <c r="S297" s="240" t="s">
        <v>277</v>
      </c>
      <c r="T297" s="241" t="s">
        <v>277</v>
      </c>
      <c r="U297" s="223">
        <v>0.69</v>
      </c>
      <c r="V297" s="223">
        <f>ROUND(E297*U297,2)</f>
        <v>23.83</v>
      </c>
      <c r="W297" s="223"/>
      <c r="X297" s="223" t="s">
        <v>316</v>
      </c>
      <c r="Y297" s="223" t="s">
        <v>566</v>
      </c>
      <c r="Z297" s="212"/>
      <c r="AA297" s="212"/>
      <c r="AB297" s="212"/>
      <c r="AC297" s="212"/>
      <c r="AD297" s="212"/>
      <c r="AE297" s="212"/>
      <c r="AF297" s="212"/>
      <c r="AG297" s="212" t="s">
        <v>317</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2" x14ac:dyDescent="0.2">
      <c r="A298" s="219"/>
      <c r="B298" s="220"/>
      <c r="C298" s="246" t="s">
        <v>550</v>
      </c>
      <c r="D298" s="243"/>
      <c r="E298" s="243"/>
      <c r="F298" s="243"/>
      <c r="G298" s="243"/>
      <c r="H298" s="223"/>
      <c r="I298" s="223"/>
      <c r="J298" s="223"/>
      <c r="K298" s="223"/>
      <c r="L298" s="223"/>
      <c r="M298" s="223"/>
      <c r="N298" s="222"/>
      <c r="O298" s="222"/>
      <c r="P298" s="222"/>
      <c r="Q298" s="222"/>
      <c r="R298" s="223"/>
      <c r="S298" s="223"/>
      <c r="T298" s="223"/>
      <c r="U298" s="223"/>
      <c r="V298" s="223"/>
      <c r="W298" s="223"/>
      <c r="X298" s="223"/>
      <c r="Y298" s="223"/>
      <c r="Z298" s="212"/>
      <c r="AA298" s="212"/>
      <c r="AB298" s="212"/>
      <c r="AC298" s="212"/>
      <c r="AD298" s="212"/>
      <c r="AE298" s="212"/>
      <c r="AF298" s="212"/>
      <c r="AG298" s="212" t="s">
        <v>283</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3" x14ac:dyDescent="0.2">
      <c r="A299" s="219"/>
      <c r="B299" s="220"/>
      <c r="C299" s="269" t="s">
        <v>632</v>
      </c>
      <c r="D299" s="264"/>
      <c r="E299" s="264"/>
      <c r="F299" s="264"/>
      <c r="G299" s="264"/>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283</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69" t="s">
        <v>633</v>
      </c>
      <c r="D300" s="264"/>
      <c r="E300" s="264"/>
      <c r="F300" s="264"/>
      <c r="G300" s="264"/>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283</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69" t="s">
        <v>634</v>
      </c>
      <c r="D301" s="264"/>
      <c r="E301" s="264"/>
      <c r="F301" s="264"/>
      <c r="G301" s="264"/>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283</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42" t="str">
        <f>C301</f>
        <v>- standardního tmelení Q2, to je: základní tmelení Q1+ dodatečné tmelení (tmelení najemno) a případné přebroušení.</v>
      </c>
      <c r="BB301" s="212"/>
      <c r="BC301" s="212"/>
      <c r="BD301" s="212"/>
      <c r="BE301" s="212"/>
      <c r="BF301" s="212"/>
      <c r="BG301" s="212"/>
      <c r="BH301" s="212"/>
    </row>
    <row r="302" spans="1:60" outlineLevel="2" x14ac:dyDescent="0.2">
      <c r="A302" s="219"/>
      <c r="B302" s="220"/>
      <c r="C302" s="247" t="s">
        <v>639</v>
      </c>
      <c r="D302" s="225"/>
      <c r="E302" s="226"/>
      <c r="F302" s="223"/>
      <c r="G302" s="223"/>
      <c r="H302" s="223"/>
      <c r="I302" s="223"/>
      <c r="J302" s="223"/>
      <c r="K302" s="223"/>
      <c r="L302" s="223"/>
      <c r="M302" s="223"/>
      <c r="N302" s="222"/>
      <c r="O302" s="222"/>
      <c r="P302" s="222"/>
      <c r="Q302" s="222"/>
      <c r="R302" s="223"/>
      <c r="S302" s="223"/>
      <c r="T302" s="223"/>
      <c r="U302" s="223"/>
      <c r="V302" s="223"/>
      <c r="W302" s="223"/>
      <c r="X302" s="223"/>
      <c r="Y302" s="223"/>
      <c r="Z302" s="212"/>
      <c r="AA302" s="212"/>
      <c r="AB302" s="212"/>
      <c r="AC302" s="212"/>
      <c r="AD302" s="212"/>
      <c r="AE302" s="212"/>
      <c r="AF302" s="212"/>
      <c r="AG302" s="212" t="s">
        <v>308</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47" t="s">
        <v>640</v>
      </c>
      <c r="D303" s="225"/>
      <c r="E303" s="226">
        <v>4.1399999999999997</v>
      </c>
      <c r="F303" s="223"/>
      <c r="G303" s="223"/>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308</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47" t="s">
        <v>641</v>
      </c>
      <c r="D304" s="225"/>
      <c r="E304" s="226">
        <v>12.72275</v>
      </c>
      <c r="F304" s="223"/>
      <c r="G304" s="223"/>
      <c r="H304" s="223"/>
      <c r="I304" s="223"/>
      <c r="J304" s="223"/>
      <c r="K304" s="223"/>
      <c r="L304" s="223"/>
      <c r="M304" s="223"/>
      <c r="N304" s="222"/>
      <c r="O304" s="222"/>
      <c r="P304" s="222"/>
      <c r="Q304" s="222"/>
      <c r="R304" s="223"/>
      <c r="S304" s="223"/>
      <c r="T304" s="223"/>
      <c r="U304" s="223"/>
      <c r="V304" s="223"/>
      <c r="W304" s="223"/>
      <c r="X304" s="223"/>
      <c r="Y304" s="223"/>
      <c r="Z304" s="212"/>
      <c r="AA304" s="212"/>
      <c r="AB304" s="212"/>
      <c r="AC304" s="212"/>
      <c r="AD304" s="212"/>
      <c r="AE304" s="212"/>
      <c r="AF304" s="212"/>
      <c r="AG304" s="212" t="s">
        <v>308</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47" t="s">
        <v>642</v>
      </c>
      <c r="D305" s="225"/>
      <c r="E305" s="226">
        <v>17.670000000000002</v>
      </c>
      <c r="F305" s="223"/>
      <c r="G305" s="223"/>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308</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ht="33.75" outlineLevel="1" x14ac:dyDescent="0.2">
      <c r="A306" s="235">
        <v>58</v>
      </c>
      <c r="B306" s="236" t="s">
        <v>643</v>
      </c>
      <c r="C306" s="245" t="s">
        <v>644</v>
      </c>
      <c r="D306" s="237" t="s">
        <v>340</v>
      </c>
      <c r="E306" s="238">
        <v>4.8179999999999996</v>
      </c>
      <c r="F306" s="239"/>
      <c r="G306" s="240">
        <f>ROUND(E306*F306,2)</f>
        <v>0</v>
      </c>
      <c r="H306" s="239"/>
      <c r="I306" s="240">
        <f>ROUND(E306*H306,2)</f>
        <v>0</v>
      </c>
      <c r="J306" s="239"/>
      <c r="K306" s="240">
        <f>ROUND(E306*J306,2)</f>
        <v>0</v>
      </c>
      <c r="L306" s="240">
        <v>21</v>
      </c>
      <c r="M306" s="240">
        <f>G306*(1+L306/100)</f>
        <v>0</v>
      </c>
      <c r="N306" s="238">
        <v>1.1990000000000001E-2</v>
      </c>
      <c r="O306" s="238">
        <f>ROUND(E306*N306,2)</f>
        <v>0.06</v>
      </c>
      <c r="P306" s="238">
        <v>0</v>
      </c>
      <c r="Q306" s="238">
        <f>ROUND(E306*P306,2)</f>
        <v>0</v>
      </c>
      <c r="R306" s="240" t="s">
        <v>347</v>
      </c>
      <c r="S306" s="240" t="s">
        <v>277</v>
      </c>
      <c r="T306" s="241" t="s">
        <v>277</v>
      </c>
      <c r="U306" s="223">
        <v>0.76900000000000002</v>
      </c>
      <c r="V306" s="223">
        <f>ROUND(E306*U306,2)</f>
        <v>3.71</v>
      </c>
      <c r="W306" s="223"/>
      <c r="X306" s="223" t="s">
        <v>316</v>
      </c>
      <c r="Y306" s="223" t="s">
        <v>566</v>
      </c>
      <c r="Z306" s="212"/>
      <c r="AA306" s="212"/>
      <c r="AB306" s="212"/>
      <c r="AC306" s="212"/>
      <c r="AD306" s="212"/>
      <c r="AE306" s="212"/>
      <c r="AF306" s="212"/>
      <c r="AG306" s="212" t="s">
        <v>317</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2" x14ac:dyDescent="0.2">
      <c r="A307" s="219"/>
      <c r="B307" s="220"/>
      <c r="C307" s="247" t="s">
        <v>645</v>
      </c>
      <c r="D307" s="225"/>
      <c r="E307" s="226"/>
      <c r="F307" s="223"/>
      <c r="G307" s="223"/>
      <c r="H307" s="223"/>
      <c r="I307" s="223"/>
      <c r="J307" s="223"/>
      <c r="K307" s="223"/>
      <c r="L307" s="223"/>
      <c r="M307" s="223"/>
      <c r="N307" s="222"/>
      <c r="O307" s="222"/>
      <c r="P307" s="222"/>
      <c r="Q307" s="222"/>
      <c r="R307" s="223"/>
      <c r="S307" s="223"/>
      <c r="T307" s="223"/>
      <c r="U307" s="223"/>
      <c r="V307" s="223"/>
      <c r="W307" s="223"/>
      <c r="X307" s="223"/>
      <c r="Y307" s="223"/>
      <c r="Z307" s="212"/>
      <c r="AA307" s="212"/>
      <c r="AB307" s="212"/>
      <c r="AC307" s="212"/>
      <c r="AD307" s="212"/>
      <c r="AE307" s="212"/>
      <c r="AF307" s="212"/>
      <c r="AG307" s="212" t="s">
        <v>308</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47" t="s">
        <v>646</v>
      </c>
      <c r="D308" s="225"/>
      <c r="E308" s="226">
        <v>4.8179999999999996</v>
      </c>
      <c r="F308" s="223"/>
      <c r="G308" s="223"/>
      <c r="H308" s="223"/>
      <c r="I308" s="223"/>
      <c r="J308" s="223"/>
      <c r="K308" s="223"/>
      <c r="L308" s="223"/>
      <c r="M308" s="223"/>
      <c r="N308" s="222"/>
      <c r="O308" s="222"/>
      <c r="P308" s="222"/>
      <c r="Q308" s="222"/>
      <c r="R308" s="223"/>
      <c r="S308" s="223"/>
      <c r="T308" s="223"/>
      <c r="U308" s="223"/>
      <c r="V308" s="223"/>
      <c r="W308" s="223"/>
      <c r="X308" s="223"/>
      <c r="Y308" s="223"/>
      <c r="Z308" s="212"/>
      <c r="AA308" s="212"/>
      <c r="AB308" s="212"/>
      <c r="AC308" s="212"/>
      <c r="AD308" s="212"/>
      <c r="AE308" s="212"/>
      <c r="AF308" s="212"/>
      <c r="AG308" s="212" t="s">
        <v>308</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ht="33.75" outlineLevel="1" x14ac:dyDescent="0.2">
      <c r="A309" s="235">
        <v>59</v>
      </c>
      <c r="B309" s="236" t="s">
        <v>647</v>
      </c>
      <c r="C309" s="245" t="s">
        <v>648</v>
      </c>
      <c r="D309" s="237" t="s">
        <v>543</v>
      </c>
      <c r="E309" s="238">
        <v>6.6</v>
      </c>
      <c r="F309" s="239"/>
      <c r="G309" s="240">
        <f>ROUND(E309*F309,2)</f>
        <v>0</v>
      </c>
      <c r="H309" s="239"/>
      <c r="I309" s="240">
        <f>ROUND(E309*H309,2)</f>
        <v>0</v>
      </c>
      <c r="J309" s="239"/>
      <c r="K309" s="240">
        <f>ROUND(E309*J309,2)</f>
        <v>0</v>
      </c>
      <c r="L309" s="240">
        <v>21</v>
      </c>
      <c r="M309" s="240">
        <f>G309*(1+L309/100)</f>
        <v>0</v>
      </c>
      <c r="N309" s="238">
        <v>1.7479999999999999E-2</v>
      </c>
      <c r="O309" s="238">
        <f>ROUND(E309*N309,2)</f>
        <v>0.12</v>
      </c>
      <c r="P309" s="238">
        <v>0</v>
      </c>
      <c r="Q309" s="238">
        <f>ROUND(E309*P309,2)</f>
        <v>0</v>
      </c>
      <c r="R309" s="240" t="s">
        <v>347</v>
      </c>
      <c r="S309" s="240" t="s">
        <v>277</v>
      </c>
      <c r="T309" s="241" t="s">
        <v>277</v>
      </c>
      <c r="U309" s="223">
        <v>1.4</v>
      </c>
      <c r="V309" s="223">
        <f>ROUND(E309*U309,2)</f>
        <v>9.24</v>
      </c>
      <c r="W309" s="223"/>
      <c r="X309" s="223" t="s">
        <v>316</v>
      </c>
      <c r="Y309" s="223" t="s">
        <v>280</v>
      </c>
      <c r="Z309" s="212"/>
      <c r="AA309" s="212"/>
      <c r="AB309" s="212"/>
      <c r="AC309" s="212"/>
      <c r="AD309" s="212"/>
      <c r="AE309" s="212"/>
      <c r="AF309" s="212"/>
      <c r="AG309" s="212" t="s">
        <v>317</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46" t="s">
        <v>550</v>
      </c>
      <c r="D310" s="243"/>
      <c r="E310" s="243"/>
      <c r="F310" s="243"/>
      <c r="G310" s="243"/>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283</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69" t="s">
        <v>649</v>
      </c>
      <c r="D311" s="264"/>
      <c r="E311" s="264"/>
      <c r="F311" s="264"/>
      <c r="G311" s="264"/>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283</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69" t="s">
        <v>650</v>
      </c>
      <c r="D312" s="264"/>
      <c r="E312" s="264"/>
      <c r="F312" s="264"/>
      <c r="G312" s="264"/>
      <c r="H312" s="223"/>
      <c r="I312" s="223"/>
      <c r="J312" s="223"/>
      <c r="K312" s="223"/>
      <c r="L312" s="223"/>
      <c r="M312" s="223"/>
      <c r="N312" s="222"/>
      <c r="O312" s="222"/>
      <c r="P312" s="222"/>
      <c r="Q312" s="222"/>
      <c r="R312" s="223"/>
      <c r="S312" s="223"/>
      <c r="T312" s="223"/>
      <c r="U312" s="223"/>
      <c r="V312" s="223"/>
      <c r="W312" s="223"/>
      <c r="X312" s="223"/>
      <c r="Y312" s="223"/>
      <c r="Z312" s="212"/>
      <c r="AA312" s="212"/>
      <c r="AB312" s="212"/>
      <c r="AC312" s="212"/>
      <c r="AD312" s="212"/>
      <c r="AE312" s="212"/>
      <c r="AF312" s="212"/>
      <c r="AG312" s="212" t="s">
        <v>283</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69" t="s">
        <v>634</v>
      </c>
      <c r="D313" s="264"/>
      <c r="E313" s="264"/>
      <c r="F313" s="264"/>
      <c r="G313" s="264"/>
      <c r="H313" s="223"/>
      <c r="I313" s="223"/>
      <c r="J313" s="223"/>
      <c r="K313" s="223"/>
      <c r="L313" s="223"/>
      <c r="M313" s="223"/>
      <c r="N313" s="222"/>
      <c r="O313" s="222"/>
      <c r="P313" s="222"/>
      <c r="Q313" s="222"/>
      <c r="R313" s="223"/>
      <c r="S313" s="223"/>
      <c r="T313" s="223"/>
      <c r="U313" s="223"/>
      <c r="V313" s="223"/>
      <c r="W313" s="223"/>
      <c r="X313" s="223"/>
      <c r="Y313" s="223"/>
      <c r="Z313" s="212"/>
      <c r="AA313" s="212"/>
      <c r="AB313" s="212"/>
      <c r="AC313" s="212"/>
      <c r="AD313" s="212"/>
      <c r="AE313" s="212"/>
      <c r="AF313" s="212"/>
      <c r="AG313" s="212" t="s">
        <v>283</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42" t="str">
        <f>C313</f>
        <v>- standardního tmelení Q2, to je: základní tmelení Q1+ dodatečné tmelení (tmelení najemno) a případné přebroušení.</v>
      </c>
      <c r="BB313" s="212"/>
      <c r="BC313" s="212"/>
      <c r="BD313" s="212"/>
      <c r="BE313" s="212"/>
      <c r="BF313" s="212"/>
      <c r="BG313" s="212"/>
      <c r="BH313" s="212"/>
    </row>
    <row r="314" spans="1:60" outlineLevel="2" x14ac:dyDescent="0.2">
      <c r="A314" s="219"/>
      <c r="B314" s="220"/>
      <c r="C314" s="247" t="s">
        <v>651</v>
      </c>
      <c r="D314" s="225"/>
      <c r="E314" s="226">
        <v>6.6</v>
      </c>
      <c r="F314" s="223"/>
      <c r="G314" s="223"/>
      <c r="H314" s="223"/>
      <c r="I314" s="223"/>
      <c r="J314" s="223"/>
      <c r="K314" s="223"/>
      <c r="L314" s="223"/>
      <c r="M314" s="223"/>
      <c r="N314" s="222"/>
      <c r="O314" s="222"/>
      <c r="P314" s="222"/>
      <c r="Q314" s="222"/>
      <c r="R314" s="223"/>
      <c r="S314" s="223"/>
      <c r="T314" s="223"/>
      <c r="U314" s="223"/>
      <c r="V314" s="223"/>
      <c r="W314" s="223"/>
      <c r="X314" s="223"/>
      <c r="Y314" s="223"/>
      <c r="Z314" s="212"/>
      <c r="AA314" s="212"/>
      <c r="AB314" s="212"/>
      <c r="AC314" s="212"/>
      <c r="AD314" s="212"/>
      <c r="AE314" s="212"/>
      <c r="AF314" s="212"/>
      <c r="AG314" s="212" t="s">
        <v>308</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ht="33.75" outlineLevel="1" x14ac:dyDescent="0.2">
      <c r="A315" s="235">
        <v>60</v>
      </c>
      <c r="B315" s="236" t="s">
        <v>652</v>
      </c>
      <c r="C315" s="245" t="s">
        <v>653</v>
      </c>
      <c r="D315" s="237" t="s">
        <v>543</v>
      </c>
      <c r="E315" s="238">
        <v>7.2</v>
      </c>
      <c r="F315" s="239"/>
      <c r="G315" s="240">
        <f>ROUND(E315*F315,2)</f>
        <v>0</v>
      </c>
      <c r="H315" s="239"/>
      <c r="I315" s="240">
        <f>ROUND(E315*H315,2)</f>
        <v>0</v>
      </c>
      <c r="J315" s="239"/>
      <c r="K315" s="240">
        <f>ROUND(E315*J315,2)</f>
        <v>0</v>
      </c>
      <c r="L315" s="240">
        <v>21</v>
      </c>
      <c r="M315" s="240">
        <f>G315*(1+L315/100)</f>
        <v>0</v>
      </c>
      <c r="N315" s="238">
        <v>1.5350000000000001E-2</v>
      </c>
      <c r="O315" s="238">
        <f>ROUND(E315*N315,2)</f>
        <v>0.11</v>
      </c>
      <c r="P315" s="238">
        <v>0</v>
      </c>
      <c r="Q315" s="238">
        <f>ROUND(E315*P315,2)</f>
        <v>0</v>
      </c>
      <c r="R315" s="240" t="s">
        <v>347</v>
      </c>
      <c r="S315" s="240" t="s">
        <v>277</v>
      </c>
      <c r="T315" s="241" t="s">
        <v>277</v>
      </c>
      <c r="U315" s="223">
        <v>1.04</v>
      </c>
      <c r="V315" s="223">
        <f>ROUND(E315*U315,2)</f>
        <v>7.49</v>
      </c>
      <c r="W315" s="223"/>
      <c r="X315" s="223" t="s">
        <v>316</v>
      </c>
      <c r="Y315" s="223" t="s">
        <v>654</v>
      </c>
      <c r="Z315" s="212"/>
      <c r="AA315" s="212"/>
      <c r="AB315" s="212"/>
      <c r="AC315" s="212"/>
      <c r="AD315" s="212"/>
      <c r="AE315" s="212"/>
      <c r="AF315" s="212"/>
      <c r="AG315" s="212" t="s">
        <v>317</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2" x14ac:dyDescent="0.2">
      <c r="A316" s="219"/>
      <c r="B316" s="220"/>
      <c r="C316" s="246" t="s">
        <v>550</v>
      </c>
      <c r="D316" s="243"/>
      <c r="E316" s="243"/>
      <c r="F316" s="243"/>
      <c r="G316" s="243"/>
      <c r="H316" s="223"/>
      <c r="I316" s="223"/>
      <c r="J316" s="223"/>
      <c r="K316" s="223"/>
      <c r="L316" s="223"/>
      <c r="M316" s="223"/>
      <c r="N316" s="222"/>
      <c r="O316" s="222"/>
      <c r="P316" s="222"/>
      <c r="Q316" s="222"/>
      <c r="R316" s="223"/>
      <c r="S316" s="223"/>
      <c r="T316" s="223"/>
      <c r="U316" s="223"/>
      <c r="V316" s="223"/>
      <c r="W316" s="223"/>
      <c r="X316" s="223"/>
      <c r="Y316" s="223"/>
      <c r="Z316" s="212"/>
      <c r="AA316" s="212"/>
      <c r="AB316" s="212"/>
      <c r="AC316" s="212"/>
      <c r="AD316" s="212"/>
      <c r="AE316" s="212"/>
      <c r="AF316" s="212"/>
      <c r="AG316" s="212" t="s">
        <v>283</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69" t="s">
        <v>649</v>
      </c>
      <c r="D317" s="264"/>
      <c r="E317" s="264"/>
      <c r="F317" s="264"/>
      <c r="G317" s="264"/>
      <c r="H317" s="223"/>
      <c r="I317" s="223"/>
      <c r="J317" s="223"/>
      <c r="K317" s="223"/>
      <c r="L317" s="223"/>
      <c r="M317" s="223"/>
      <c r="N317" s="222"/>
      <c r="O317" s="222"/>
      <c r="P317" s="222"/>
      <c r="Q317" s="222"/>
      <c r="R317" s="223"/>
      <c r="S317" s="223"/>
      <c r="T317" s="223"/>
      <c r="U317" s="223"/>
      <c r="V317" s="223"/>
      <c r="W317" s="223"/>
      <c r="X317" s="223"/>
      <c r="Y317" s="223"/>
      <c r="Z317" s="212"/>
      <c r="AA317" s="212"/>
      <c r="AB317" s="212"/>
      <c r="AC317" s="212"/>
      <c r="AD317" s="212"/>
      <c r="AE317" s="212"/>
      <c r="AF317" s="212"/>
      <c r="AG317" s="212" t="s">
        <v>283</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69" t="s">
        <v>650</v>
      </c>
      <c r="D318" s="264"/>
      <c r="E318" s="264"/>
      <c r="F318" s="264"/>
      <c r="G318" s="264"/>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283</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69" t="s">
        <v>634</v>
      </c>
      <c r="D319" s="264"/>
      <c r="E319" s="264"/>
      <c r="F319" s="264"/>
      <c r="G319" s="264"/>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283</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42" t="str">
        <f>C319</f>
        <v>- standardního tmelení Q2, to je: základní tmelení Q1+ dodatečné tmelení (tmelení najemno) a případné přebroušení.</v>
      </c>
      <c r="BB319" s="212"/>
      <c r="BC319" s="212"/>
      <c r="BD319" s="212"/>
      <c r="BE319" s="212"/>
      <c r="BF319" s="212"/>
      <c r="BG319" s="212"/>
      <c r="BH319" s="212"/>
    </row>
    <row r="320" spans="1:60" outlineLevel="2" x14ac:dyDescent="0.2">
      <c r="A320" s="219"/>
      <c r="B320" s="220"/>
      <c r="C320" s="247" t="s">
        <v>655</v>
      </c>
      <c r="D320" s="225"/>
      <c r="E320" s="226"/>
      <c r="F320" s="223"/>
      <c r="G320" s="223"/>
      <c r="H320" s="223"/>
      <c r="I320" s="223"/>
      <c r="J320" s="223"/>
      <c r="K320" s="223"/>
      <c r="L320" s="223"/>
      <c r="M320" s="223"/>
      <c r="N320" s="222"/>
      <c r="O320" s="222"/>
      <c r="P320" s="222"/>
      <c r="Q320" s="222"/>
      <c r="R320" s="223"/>
      <c r="S320" s="223"/>
      <c r="T320" s="223"/>
      <c r="U320" s="223"/>
      <c r="V320" s="223"/>
      <c r="W320" s="223"/>
      <c r="X320" s="223"/>
      <c r="Y320" s="223"/>
      <c r="Z320" s="212"/>
      <c r="AA320" s="212"/>
      <c r="AB320" s="212"/>
      <c r="AC320" s="212"/>
      <c r="AD320" s="212"/>
      <c r="AE320" s="212"/>
      <c r="AF320" s="212"/>
      <c r="AG320" s="212" t="s">
        <v>308</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47" t="s">
        <v>656</v>
      </c>
      <c r="D321" s="225"/>
      <c r="E321" s="226">
        <v>7.2</v>
      </c>
      <c r="F321" s="223"/>
      <c r="G321" s="223"/>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308</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ht="33.75" outlineLevel="1" x14ac:dyDescent="0.2">
      <c r="A322" s="235">
        <v>61</v>
      </c>
      <c r="B322" s="236" t="s">
        <v>657</v>
      </c>
      <c r="C322" s="245" t="s">
        <v>658</v>
      </c>
      <c r="D322" s="237" t="s">
        <v>543</v>
      </c>
      <c r="E322" s="238">
        <v>10</v>
      </c>
      <c r="F322" s="239"/>
      <c r="G322" s="240">
        <f>ROUND(E322*F322,2)</f>
        <v>0</v>
      </c>
      <c r="H322" s="239"/>
      <c r="I322" s="240">
        <f>ROUND(E322*H322,2)</f>
        <v>0</v>
      </c>
      <c r="J322" s="239"/>
      <c r="K322" s="240">
        <f>ROUND(E322*J322,2)</f>
        <v>0</v>
      </c>
      <c r="L322" s="240">
        <v>21</v>
      </c>
      <c r="M322" s="240">
        <f>G322*(1+L322/100)</f>
        <v>0</v>
      </c>
      <c r="N322" s="238">
        <v>1.538E-2</v>
      </c>
      <c r="O322" s="238">
        <f>ROUND(E322*N322,2)</f>
        <v>0.15</v>
      </c>
      <c r="P322" s="238">
        <v>0</v>
      </c>
      <c r="Q322" s="238">
        <f>ROUND(E322*P322,2)</f>
        <v>0</v>
      </c>
      <c r="R322" s="240" t="s">
        <v>347</v>
      </c>
      <c r="S322" s="240" t="s">
        <v>277</v>
      </c>
      <c r="T322" s="241" t="s">
        <v>277</v>
      </c>
      <c r="U322" s="223">
        <v>1.04</v>
      </c>
      <c r="V322" s="223">
        <f>ROUND(E322*U322,2)</f>
        <v>10.4</v>
      </c>
      <c r="W322" s="223"/>
      <c r="X322" s="223" t="s">
        <v>316</v>
      </c>
      <c r="Y322" s="223" t="s">
        <v>654</v>
      </c>
      <c r="Z322" s="212"/>
      <c r="AA322" s="212"/>
      <c r="AB322" s="212"/>
      <c r="AC322" s="212"/>
      <c r="AD322" s="212"/>
      <c r="AE322" s="212"/>
      <c r="AF322" s="212"/>
      <c r="AG322" s="212" t="s">
        <v>317</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2" x14ac:dyDescent="0.2">
      <c r="A323" s="219"/>
      <c r="B323" s="220"/>
      <c r="C323" s="246" t="s">
        <v>550</v>
      </c>
      <c r="D323" s="243"/>
      <c r="E323" s="243"/>
      <c r="F323" s="243"/>
      <c r="G323" s="243"/>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283</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69" t="s">
        <v>649</v>
      </c>
      <c r="D324" s="264"/>
      <c r="E324" s="264"/>
      <c r="F324" s="264"/>
      <c r="G324" s="264"/>
      <c r="H324" s="223"/>
      <c r="I324" s="223"/>
      <c r="J324" s="223"/>
      <c r="K324" s="223"/>
      <c r="L324" s="223"/>
      <c r="M324" s="223"/>
      <c r="N324" s="222"/>
      <c r="O324" s="222"/>
      <c r="P324" s="222"/>
      <c r="Q324" s="222"/>
      <c r="R324" s="223"/>
      <c r="S324" s="223"/>
      <c r="T324" s="223"/>
      <c r="U324" s="223"/>
      <c r="V324" s="223"/>
      <c r="W324" s="223"/>
      <c r="X324" s="223"/>
      <c r="Y324" s="223"/>
      <c r="Z324" s="212"/>
      <c r="AA324" s="212"/>
      <c r="AB324" s="212"/>
      <c r="AC324" s="212"/>
      <c r="AD324" s="212"/>
      <c r="AE324" s="212"/>
      <c r="AF324" s="212"/>
      <c r="AG324" s="212" t="s">
        <v>283</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69" t="s">
        <v>650</v>
      </c>
      <c r="D325" s="264"/>
      <c r="E325" s="264"/>
      <c r="F325" s="264"/>
      <c r="G325" s="264"/>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283</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69" t="s">
        <v>634</v>
      </c>
      <c r="D326" s="264"/>
      <c r="E326" s="264"/>
      <c r="F326" s="264"/>
      <c r="G326" s="264"/>
      <c r="H326" s="223"/>
      <c r="I326" s="223"/>
      <c r="J326" s="223"/>
      <c r="K326" s="223"/>
      <c r="L326" s="223"/>
      <c r="M326" s="223"/>
      <c r="N326" s="222"/>
      <c r="O326" s="222"/>
      <c r="P326" s="222"/>
      <c r="Q326" s="222"/>
      <c r="R326" s="223"/>
      <c r="S326" s="223"/>
      <c r="T326" s="223"/>
      <c r="U326" s="223"/>
      <c r="V326" s="223"/>
      <c r="W326" s="223"/>
      <c r="X326" s="223"/>
      <c r="Y326" s="223"/>
      <c r="Z326" s="212"/>
      <c r="AA326" s="212"/>
      <c r="AB326" s="212"/>
      <c r="AC326" s="212"/>
      <c r="AD326" s="212"/>
      <c r="AE326" s="212"/>
      <c r="AF326" s="212"/>
      <c r="AG326" s="212" t="s">
        <v>283</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42" t="str">
        <f>C326</f>
        <v>- standardního tmelení Q2, to je: základní tmelení Q1+ dodatečné tmelení (tmelení najemno) a případné přebroušení.</v>
      </c>
      <c r="BB326" s="212"/>
      <c r="BC326" s="212"/>
      <c r="BD326" s="212"/>
      <c r="BE326" s="212"/>
      <c r="BF326" s="212"/>
      <c r="BG326" s="212"/>
      <c r="BH326" s="212"/>
    </row>
    <row r="327" spans="1:60" outlineLevel="2" x14ac:dyDescent="0.2">
      <c r="A327" s="219"/>
      <c r="B327" s="220"/>
      <c r="C327" s="247" t="s">
        <v>655</v>
      </c>
      <c r="D327" s="225"/>
      <c r="E327" s="226"/>
      <c r="F327" s="223"/>
      <c r="G327" s="223"/>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308</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3" x14ac:dyDescent="0.2">
      <c r="A328" s="219"/>
      <c r="B328" s="220"/>
      <c r="C328" s="247" t="s">
        <v>659</v>
      </c>
      <c r="D328" s="225"/>
      <c r="E328" s="226">
        <v>10</v>
      </c>
      <c r="F328" s="223"/>
      <c r="G328" s="223"/>
      <c r="H328" s="223"/>
      <c r="I328" s="223"/>
      <c r="J328" s="223"/>
      <c r="K328" s="223"/>
      <c r="L328" s="223"/>
      <c r="M328" s="223"/>
      <c r="N328" s="222"/>
      <c r="O328" s="222"/>
      <c r="P328" s="222"/>
      <c r="Q328" s="222"/>
      <c r="R328" s="223"/>
      <c r="S328" s="223"/>
      <c r="T328" s="223"/>
      <c r="U328" s="223"/>
      <c r="V328" s="223"/>
      <c r="W328" s="223"/>
      <c r="X328" s="223"/>
      <c r="Y328" s="223"/>
      <c r="Z328" s="212"/>
      <c r="AA328" s="212"/>
      <c r="AB328" s="212"/>
      <c r="AC328" s="212"/>
      <c r="AD328" s="212"/>
      <c r="AE328" s="212"/>
      <c r="AF328" s="212"/>
      <c r="AG328" s="212" t="s">
        <v>308</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1" x14ac:dyDescent="0.2">
      <c r="A329" s="235">
        <v>62</v>
      </c>
      <c r="B329" s="236" t="s">
        <v>660</v>
      </c>
      <c r="C329" s="245" t="s">
        <v>661</v>
      </c>
      <c r="D329" s="237" t="s">
        <v>340</v>
      </c>
      <c r="E329" s="238">
        <v>41.454599999999999</v>
      </c>
      <c r="F329" s="239"/>
      <c r="G329" s="240">
        <f>ROUND(E329*F329,2)</f>
        <v>0</v>
      </c>
      <c r="H329" s="239"/>
      <c r="I329" s="240">
        <f>ROUND(E329*H329,2)</f>
        <v>0</v>
      </c>
      <c r="J329" s="239"/>
      <c r="K329" s="240">
        <f>ROUND(E329*J329,2)</f>
        <v>0</v>
      </c>
      <c r="L329" s="240">
        <v>21</v>
      </c>
      <c r="M329" s="240">
        <f>G329*(1+L329/100)</f>
        <v>0</v>
      </c>
      <c r="N329" s="238">
        <v>1.6000000000000001E-4</v>
      </c>
      <c r="O329" s="238">
        <f>ROUND(E329*N329,2)</f>
        <v>0.01</v>
      </c>
      <c r="P329" s="238">
        <v>0</v>
      </c>
      <c r="Q329" s="238">
        <f>ROUND(E329*P329,2)</f>
        <v>0</v>
      </c>
      <c r="R329" s="240" t="s">
        <v>662</v>
      </c>
      <c r="S329" s="240" t="s">
        <v>277</v>
      </c>
      <c r="T329" s="241" t="s">
        <v>277</v>
      </c>
      <c r="U329" s="223">
        <v>0.13500000000000001</v>
      </c>
      <c r="V329" s="223">
        <f>ROUND(E329*U329,2)</f>
        <v>5.6</v>
      </c>
      <c r="W329" s="223"/>
      <c r="X329" s="223" t="s">
        <v>316</v>
      </c>
      <c r="Y329" s="223" t="s">
        <v>280</v>
      </c>
      <c r="Z329" s="212"/>
      <c r="AA329" s="212"/>
      <c r="AB329" s="212"/>
      <c r="AC329" s="212"/>
      <c r="AD329" s="212"/>
      <c r="AE329" s="212"/>
      <c r="AF329" s="212"/>
      <c r="AG329" s="212" t="s">
        <v>317</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2" x14ac:dyDescent="0.2">
      <c r="A330" s="219"/>
      <c r="B330" s="220"/>
      <c r="C330" s="247" t="s">
        <v>663</v>
      </c>
      <c r="D330" s="225"/>
      <c r="E330" s="226">
        <v>29.4253</v>
      </c>
      <c r="F330" s="223"/>
      <c r="G330" s="223"/>
      <c r="H330" s="223"/>
      <c r="I330" s="223"/>
      <c r="J330" s="223"/>
      <c r="K330" s="223"/>
      <c r="L330" s="223"/>
      <c r="M330" s="223"/>
      <c r="N330" s="222"/>
      <c r="O330" s="222"/>
      <c r="P330" s="222"/>
      <c r="Q330" s="222"/>
      <c r="R330" s="223"/>
      <c r="S330" s="223"/>
      <c r="T330" s="223"/>
      <c r="U330" s="223"/>
      <c r="V330" s="223"/>
      <c r="W330" s="223"/>
      <c r="X330" s="223"/>
      <c r="Y330" s="223"/>
      <c r="Z330" s="212"/>
      <c r="AA330" s="212"/>
      <c r="AB330" s="212"/>
      <c r="AC330" s="212"/>
      <c r="AD330" s="212"/>
      <c r="AE330" s="212"/>
      <c r="AF330" s="212"/>
      <c r="AG330" s="212" t="s">
        <v>308</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47" t="s">
        <v>625</v>
      </c>
      <c r="D331" s="225"/>
      <c r="E331" s="226">
        <v>5.7039999999999997</v>
      </c>
      <c r="F331" s="223"/>
      <c r="G331" s="223"/>
      <c r="H331" s="223"/>
      <c r="I331" s="223"/>
      <c r="J331" s="223"/>
      <c r="K331" s="223"/>
      <c r="L331" s="223"/>
      <c r="M331" s="223"/>
      <c r="N331" s="222"/>
      <c r="O331" s="222"/>
      <c r="P331" s="222"/>
      <c r="Q331" s="222"/>
      <c r="R331" s="223"/>
      <c r="S331" s="223"/>
      <c r="T331" s="223"/>
      <c r="U331" s="223"/>
      <c r="V331" s="223"/>
      <c r="W331" s="223"/>
      <c r="X331" s="223"/>
      <c r="Y331" s="223"/>
      <c r="Z331" s="212"/>
      <c r="AA331" s="212"/>
      <c r="AB331" s="212"/>
      <c r="AC331" s="212"/>
      <c r="AD331" s="212"/>
      <c r="AE331" s="212"/>
      <c r="AF331" s="212"/>
      <c r="AG331" s="212" t="s">
        <v>308</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3" x14ac:dyDescent="0.2">
      <c r="A332" s="219"/>
      <c r="B332" s="220"/>
      <c r="C332" s="247" t="s">
        <v>664</v>
      </c>
      <c r="D332" s="225"/>
      <c r="E332" s="226">
        <v>4.1553000000000004</v>
      </c>
      <c r="F332" s="223"/>
      <c r="G332" s="223"/>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308</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47" t="s">
        <v>665</v>
      </c>
      <c r="D333" s="225"/>
      <c r="E333" s="226">
        <v>2.17</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308</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ht="22.5" outlineLevel="1" x14ac:dyDescent="0.2">
      <c r="A334" s="235">
        <v>63</v>
      </c>
      <c r="B334" s="236" t="s">
        <v>666</v>
      </c>
      <c r="C334" s="245" t="s">
        <v>667</v>
      </c>
      <c r="D334" s="237" t="s">
        <v>340</v>
      </c>
      <c r="E334" s="238">
        <v>15.18</v>
      </c>
      <c r="F334" s="239"/>
      <c r="G334" s="240">
        <f>ROUND(E334*F334,2)</f>
        <v>0</v>
      </c>
      <c r="H334" s="239"/>
      <c r="I334" s="240">
        <f>ROUND(E334*H334,2)</f>
        <v>0</v>
      </c>
      <c r="J334" s="239"/>
      <c r="K334" s="240">
        <f>ROUND(E334*J334,2)</f>
        <v>0</v>
      </c>
      <c r="L334" s="240">
        <v>21</v>
      </c>
      <c r="M334" s="240">
        <f>G334*(1+L334/100)</f>
        <v>0</v>
      </c>
      <c r="N334" s="238">
        <v>2.6360000000000001E-2</v>
      </c>
      <c r="O334" s="238">
        <f>ROUND(E334*N334,2)</f>
        <v>0.4</v>
      </c>
      <c r="P334" s="238">
        <v>0</v>
      </c>
      <c r="Q334" s="238">
        <f>ROUND(E334*P334,2)</f>
        <v>0</v>
      </c>
      <c r="R334" s="240"/>
      <c r="S334" s="240" t="s">
        <v>668</v>
      </c>
      <c r="T334" s="241" t="s">
        <v>277</v>
      </c>
      <c r="U334" s="223">
        <v>1.139</v>
      </c>
      <c r="V334" s="223">
        <f>ROUND(E334*U334,2)</f>
        <v>17.29</v>
      </c>
      <c r="W334" s="223"/>
      <c r="X334" s="223" t="s">
        <v>316</v>
      </c>
      <c r="Y334" s="223" t="s">
        <v>566</v>
      </c>
      <c r="Z334" s="212"/>
      <c r="AA334" s="212"/>
      <c r="AB334" s="212"/>
      <c r="AC334" s="212"/>
      <c r="AD334" s="212"/>
      <c r="AE334" s="212"/>
      <c r="AF334" s="212"/>
      <c r="AG334" s="212" t="s">
        <v>317</v>
      </c>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2" x14ac:dyDescent="0.2">
      <c r="A335" s="219"/>
      <c r="B335" s="220"/>
      <c r="C335" s="247" t="s">
        <v>669</v>
      </c>
      <c r="D335" s="225"/>
      <c r="E335" s="226"/>
      <c r="F335" s="223"/>
      <c r="G335" s="223"/>
      <c r="H335" s="223"/>
      <c r="I335" s="223"/>
      <c r="J335" s="223"/>
      <c r="K335" s="223"/>
      <c r="L335" s="223"/>
      <c r="M335" s="223"/>
      <c r="N335" s="222"/>
      <c r="O335" s="222"/>
      <c r="P335" s="222"/>
      <c r="Q335" s="222"/>
      <c r="R335" s="223"/>
      <c r="S335" s="223"/>
      <c r="T335" s="223"/>
      <c r="U335" s="223"/>
      <c r="V335" s="223"/>
      <c r="W335" s="223"/>
      <c r="X335" s="223"/>
      <c r="Y335" s="223"/>
      <c r="Z335" s="212"/>
      <c r="AA335" s="212"/>
      <c r="AB335" s="212"/>
      <c r="AC335" s="212"/>
      <c r="AD335" s="212"/>
      <c r="AE335" s="212"/>
      <c r="AF335" s="212"/>
      <c r="AG335" s="212" t="s">
        <v>308</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47" t="s">
        <v>670</v>
      </c>
      <c r="D336" s="225"/>
      <c r="E336" s="226">
        <v>15.18</v>
      </c>
      <c r="F336" s="223"/>
      <c r="G336" s="223"/>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308</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ht="22.5" outlineLevel="1" x14ac:dyDescent="0.2">
      <c r="A337" s="235">
        <v>64</v>
      </c>
      <c r="B337" s="236" t="s">
        <v>671</v>
      </c>
      <c r="C337" s="245" t="s">
        <v>672</v>
      </c>
      <c r="D337" s="237" t="s">
        <v>340</v>
      </c>
      <c r="E337" s="238">
        <v>28.772300000000001</v>
      </c>
      <c r="F337" s="239"/>
      <c r="G337" s="240">
        <f>ROUND(E337*F337,2)</f>
        <v>0</v>
      </c>
      <c r="H337" s="239"/>
      <c r="I337" s="240">
        <f>ROUND(E337*H337,2)</f>
        <v>0</v>
      </c>
      <c r="J337" s="239"/>
      <c r="K337" s="240">
        <f>ROUND(E337*J337,2)</f>
        <v>0</v>
      </c>
      <c r="L337" s="240">
        <v>21</v>
      </c>
      <c r="M337" s="240">
        <f>G337*(1+L337/100)</f>
        <v>0</v>
      </c>
      <c r="N337" s="238">
        <v>4.4670000000000001E-2</v>
      </c>
      <c r="O337" s="238">
        <f>ROUND(E337*N337,2)</f>
        <v>1.29</v>
      </c>
      <c r="P337" s="238">
        <v>0</v>
      </c>
      <c r="Q337" s="238">
        <f>ROUND(E337*P337,2)</f>
        <v>0</v>
      </c>
      <c r="R337" s="240"/>
      <c r="S337" s="240" t="s">
        <v>668</v>
      </c>
      <c r="T337" s="241" t="s">
        <v>673</v>
      </c>
      <c r="U337" s="223">
        <v>1.9810000000000001</v>
      </c>
      <c r="V337" s="223">
        <f>ROUND(E337*U337,2)</f>
        <v>57</v>
      </c>
      <c r="W337" s="223"/>
      <c r="X337" s="223" t="s">
        <v>316</v>
      </c>
      <c r="Y337" s="223" t="s">
        <v>566</v>
      </c>
      <c r="Z337" s="212"/>
      <c r="AA337" s="212"/>
      <c r="AB337" s="212"/>
      <c r="AC337" s="212"/>
      <c r="AD337" s="212"/>
      <c r="AE337" s="212"/>
      <c r="AF337" s="212"/>
      <c r="AG337" s="212" t="s">
        <v>317</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
      <c r="A338" s="219"/>
      <c r="B338" s="220"/>
      <c r="C338" s="247" t="s">
        <v>674</v>
      </c>
      <c r="D338" s="225"/>
      <c r="E338" s="226"/>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308</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47" t="s">
        <v>675</v>
      </c>
      <c r="D339" s="225"/>
      <c r="E339" s="226">
        <v>5.6115000000000004</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308</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3" x14ac:dyDescent="0.2">
      <c r="A340" s="219"/>
      <c r="B340" s="220"/>
      <c r="C340" s="247" t="s">
        <v>676</v>
      </c>
      <c r="D340" s="225"/>
      <c r="E340" s="226">
        <v>5.4779999999999998</v>
      </c>
      <c r="F340" s="223"/>
      <c r="G340" s="223"/>
      <c r="H340" s="223"/>
      <c r="I340" s="223"/>
      <c r="J340" s="223"/>
      <c r="K340" s="223"/>
      <c r="L340" s="223"/>
      <c r="M340" s="223"/>
      <c r="N340" s="222"/>
      <c r="O340" s="222"/>
      <c r="P340" s="222"/>
      <c r="Q340" s="222"/>
      <c r="R340" s="223"/>
      <c r="S340" s="223"/>
      <c r="T340" s="223"/>
      <c r="U340" s="223"/>
      <c r="V340" s="223"/>
      <c r="W340" s="223"/>
      <c r="X340" s="223"/>
      <c r="Y340" s="223"/>
      <c r="Z340" s="212"/>
      <c r="AA340" s="212"/>
      <c r="AB340" s="212"/>
      <c r="AC340" s="212"/>
      <c r="AD340" s="212"/>
      <c r="AE340" s="212"/>
      <c r="AF340" s="212"/>
      <c r="AG340" s="212" t="s">
        <v>308</v>
      </c>
      <c r="AH340" s="212">
        <v>0</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3" x14ac:dyDescent="0.2">
      <c r="A341" s="219"/>
      <c r="B341" s="220"/>
      <c r="C341" s="247" t="s">
        <v>677</v>
      </c>
      <c r="D341" s="225"/>
      <c r="E341" s="226"/>
      <c r="F341" s="223"/>
      <c r="G341" s="223"/>
      <c r="H341" s="223"/>
      <c r="I341" s="223"/>
      <c r="J341" s="223"/>
      <c r="K341" s="223"/>
      <c r="L341" s="223"/>
      <c r="M341" s="223"/>
      <c r="N341" s="222"/>
      <c r="O341" s="222"/>
      <c r="P341" s="222"/>
      <c r="Q341" s="222"/>
      <c r="R341" s="223"/>
      <c r="S341" s="223"/>
      <c r="T341" s="223"/>
      <c r="U341" s="223"/>
      <c r="V341" s="223"/>
      <c r="W341" s="223"/>
      <c r="X341" s="223"/>
      <c r="Y341" s="223"/>
      <c r="Z341" s="212"/>
      <c r="AA341" s="212"/>
      <c r="AB341" s="212"/>
      <c r="AC341" s="212"/>
      <c r="AD341" s="212"/>
      <c r="AE341" s="212"/>
      <c r="AF341" s="212"/>
      <c r="AG341" s="212" t="s">
        <v>308</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3" x14ac:dyDescent="0.2">
      <c r="A342" s="219"/>
      <c r="B342" s="220"/>
      <c r="C342" s="247" t="s">
        <v>678</v>
      </c>
      <c r="D342" s="225"/>
      <c r="E342" s="226">
        <v>9.2118000000000002</v>
      </c>
      <c r="F342" s="223"/>
      <c r="G342" s="223"/>
      <c r="H342" s="223"/>
      <c r="I342" s="223"/>
      <c r="J342" s="223"/>
      <c r="K342" s="223"/>
      <c r="L342" s="223"/>
      <c r="M342" s="223"/>
      <c r="N342" s="222"/>
      <c r="O342" s="222"/>
      <c r="P342" s="222"/>
      <c r="Q342" s="222"/>
      <c r="R342" s="223"/>
      <c r="S342" s="223"/>
      <c r="T342" s="223"/>
      <c r="U342" s="223"/>
      <c r="V342" s="223"/>
      <c r="W342" s="223"/>
      <c r="X342" s="223"/>
      <c r="Y342" s="223"/>
      <c r="Z342" s="212"/>
      <c r="AA342" s="212"/>
      <c r="AB342" s="212"/>
      <c r="AC342" s="212"/>
      <c r="AD342" s="212"/>
      <c r="AE342" s="212"/>
      <c r="AF342" s="212"/>
      <c r="AG342" s="212" t="s">
        <v>308</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47" t="s">
        <v>679</v>
      </c>
      <c r="D343" s="225"/>
      <c r="E343" s="226"/>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308</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47" t="s">
        <v>680</v>
      </c>
      <c r="D344" s="225"/>
      <c r="E344" s="226">
        <v>3.8090000000000002</v>
      </c>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308</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47" t="s">
        <v>681</v>
      </c>
      <c r="D345" s="225"/>
      <c r="E345" s="226">
        <v>4.6619999999999999</v>
      </c>
      <c r="F345" s="223"/>
      <c r="G345" s="223"/>
      <c r="H345" s="223"/>
      <c r="I345" s="223"/>
      <c r="J345" s="223"/>
      <c r="K345" s="223"/>
      <c r="L345" s="223"/>
      <c r="M345" s="223"/>
      <c r="N345" s="222"/>
      <c r="O345" s="222"/>
      <c r="P345" s="222"/>
      <c r="Q345" s="222"/>
      <c r="R345" s="223"/>
      <c r="S345" s="223"/>
      <c r="T345" s="223"/>
      <c r="U345" s="223"/>
      <c r="V345" s="223"/>
      <c r="W345" s="223"/>
      <c r="X345" s="223"/>
      <c r="Y345" s="223"/>
      <c r="Z345" s="212"/>
      <c r="AA345" s="212"/>
      <c r="AB345" s="212"/>
      <c r="AC345" s="212"/>
      <c r="AD345" s="212"/>
      <c r="AE345" s="212"/>
      <c r="AF345" s="212"/>
      <c r="AG345" s="212" t="s">
        <v>308</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1" x14ac:dyDescent="0.2">
      <c r="A346" s="257">
        <v>65</v>
      </c>
      <c r="B346" s="258" t="s">
        <v>682</v>
      </c>
      <c r="C346" s="268" t="s">
        <v>683</v>
      </c>
      <c r="D346" s="259" t="s">
        <v>387</v>
      </c>
      <c r="E346" s="260">
        <v>2</v>
      </c>
      <c r="F346" s="261"/>
      <c r="G346" s="262">
        <f>ROUND(E346*F346,2)</f>
        <v>0</v>
      </c>
      <c r="H346" s="261"/>
      <c r="I346" s="262">
        <f>ROUND(E346*H346,2)</f>
        <v>0</v>
      </c>
      <c r="J346" s="261"/>
      <c r="K346" s="262">
        <f>ROUND(E346*J346,2)</f>
        <v>0</v>
      </c>
      <c r="L346" s="262">
        <v>21</v>
      </c>
      <c r="M346" s="262">
        <f>G346*(1+L346/100)</f>
        <v>0</v>
      </c>
      <c r="N346" s="260">
        <v>5.0000000000000001E-4</v>
      </c>
      <c r="O346" s="260">
        <f>ROUND(E346*N346,2)</f>
        <v>0</v>
      </c>
      <c r="P346" s="260">
        <v>0</v>
      </c>
      <c r="Q346" s="260">
        <f>ROUND(E346*P346,2)</f>
        <v>0</v>
      </c>
      <c r="R346" s="262"/>
      <c r="S346" s="262" t="s">
        <v>668</v>
      </c>
      <c r="T346" s="263" t="s">
        <v>608</v>
      </c>
      <c r="U346" s="223">
        <v>0.15</v>
      </c>
      <c r="V346" s="223">
        <f>ROUND(E346*U346,2)</f>
        <v>0.3</v>
      </c>
      <c r="W346" s="223"/>
      <c r="X346" s="223" t="s">
        <v>316</v>
      </c>
      <c r="Y346" s="223" t="s">
        <v>280</v>
      </c>
      <c r="Z346" s="212"/>
      <c r="AA346" s="212"/>
      <c r="AB346" s="212"/>
      <c r="AC346" s="212"/>
      <c r="AD346" s="212"/>
      <c r="AE346" s="212"/>
      <c r="AF346" s="212"/>
      <c r="AG346" s="212" t="s">
        <v>317</v>
      </c>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ht="22.5" outlineLevel="1" x14ac:dyDescent="0.2">
      <c r="A347" s="235">
        <v>66</v>
      </c>
      <c r="B347" s="236" t="s">
        <v>684</v>
      </c>
      <c r="C347" s="245" t="s">
        <v>685</v>
      </c>
      <c r="D347" s="237" t="s">
        <v>340</v>
      </c>
      <c r="E347" s="238">
        <v>2.38</v>
      </c>
      <c r="F347" s="239"/>
      <c r="G347" s="240">
        <f>ROUND(E347*F347,2)</f>
        <v>0</v>
      </c>
      <c r="H347" s="239"/>
      <c r="I347" s="240">
        <f>ROUND(E347*H347,2)</f>
        <v>0</v>
      </c>
      <c r="J347" s="239"/>
      <c r="K347" s="240">
        <f>ROUND(E347*J347,2)</f>
        <v>0</v>
      </c>
      <c r="L347" s="240">
        <v>21</v>
      </c>
      <c r="M347" s="240">
        <f>G347*(1+L347/100)</f>
        <v>0</v>
      </c>
      <c r="N347" s="238">
        <v>1.805E-2</v>
      </c>
      <c r="O347" s="238">
        <f>ROUND(E347*N347,2)</f>
        <v>0.04</v>
      </c>
      <c r="P347" s="238">
        <v>0</v>
      </c>
      <c r="Q347" s="238">
        <f>ROUND(E347*P347,2)</f>
        <v>0</v>
      </c>
      <c r="R347" s="240"/>
      <c r="S347" s="240" t="s">
        <v>668</v>
      </c>
      <c r="T347" s="241" t="s">
        <v>278</v>
      </c>
      <c r="U347" s="223">
        <v>0.83</v>
      </c>
      <c r="V347" s="223">
        <f>ROUND(E347*U347,2)</f>
        <v>1.98</v>
      </c>
      <c r="W347" s="223"/>
      <c r="X347" s="223" t="s">
        <v>316</v>
      </c>
      <c r="Y347" s="223" t="s">
        <v>280</v>
      </c>
      <c r="Z347" s="212"/>
      <c r="AA347" s="212"/>
      <c r="AB347" s="212"/>
      <c r="AC347" s="212"/>
      <c r="AD347" s="212"/>
      <c r="AE347" s="212"/>
      <c r="AF347" s="212"/>
      <c r="AG347" s="212" t="s">
        <v>317</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2" x14ac:dyDescent="0.2">
      <c r="A348" s="219"/>
      <c r="B348" s="220"/>
      <c r="C348" s="246" t="s">
        <v>550</v>
      </c>
      <c r="D348" s="243"/>
      <c r="E348" s="243"/>
      <c r="F348" s="243"/>
      <c r="G348" s="243"/>
      <c r="H348" s="223"/>
      <c r="I348" s="223"/>
      <c r="J348" s="223"/>
      <c r="K348" s="223"/>
      <c r="L348" s="223"/>
      <c r="M348" s="223"/>
      <c r="N348" s="222"/>
      <c r="O348" s="222"/>
      <c r="P348" s="222"/>
      <c r="Q348" s="222"/>
      <c r="R348" s="223"/>
      <c r="S348" s="223"/>
      <c r="T348" s="223"/>
      <c r="U348" s="223"/>
      <c r="V348" s="223"/>
      <c r="W348" s="223"/>
      <c r="X348" s="223"/>
      <c r="Y348" s="223"/>
      <c r="Z348" s="212"/>
      <c r="AA348" s="212"/>
      <c r="AB348" s="212"/>
      <c r="AC348" s="212"/>
      <c r="AD348" s="212"/>
      <c r="AE348" s="212"/>
      <c r="AF348" s="212"/>
      <c r="AG348" s="212" t="s">
        <v>283</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69" t="s">
        <v>632</v>
      </c>
      <c r="D349" s="264"/>
      <c r="E349" s="264"/>
      <c r="F349" s="264"/>
      <c r="G349" s="264"/>
      <c r="H349" s="223"/>
      <c r="I349" s="223"/>
      <c r="J349" s="223"/>
      <c r="K349" s="223"/>
      <c r="L349" s="223"/>
      <c r="M349" s="223"/>
      <c r="N349" s="222"/>
      <c r="O349" s="222"/>
      <c r="P349" s="222"/>
      <c r="Q349" s="222"/>
      <c r="R349" s="223"/>
      <c r="S349" s="223"/>
      <c r="T349" s="223"/>
      <c r="U349" s="223"/>
      <c r="V349" s="223"/>
      <c r="W349" s="223"/>
      <c r="X349" s="223"/>
      <c r="Y349" s="223"/>
      <c r="Z349" s="212"/>
      <c r="AA349" s="212"/>
      <c r="AB349" s="212"/>
      <c r="AC349" s="212"/>
      <c r="AD349" s="212"/>
      <c r="AE349" s="212"/>
      <c r="AF349" s="212"/>
      <c r="AG349" s="212" t="s">
        <v>283</v>
      </c>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69" t="s">
        <v>633</v>
      </c>
      <c r="D350" s="264"/>
      <c r="E350" s="264"/>
      <c r="F350" s="264"/>
      <c r="G350" s="264"/>
      <c r="H350" s="223"/>
      <c r="I350" s="223"/>
      <c r="J350" s="223"/>
      <c r="K350" s="223"/>
      <c r="L350" s="223"/>
      <c r="M350" s="223"/>
      <c r="N350" s="222"/>
      <c r="O350" s="222"/>
      <c r="P350" s="222"/>
      <c r="Q350" s="222"/>
      <c r="R350" s="223"/>
      <c r="S350" s="223"/>
      <c r="T350" s="223"/>
      <c r="U350" s="223"/>
      <c r="V350" s="223"/>
      <c r="W350" s="223"/>
      <c r="X350" s="223"/>
      <c r="Y350" s="223"/>
      <c r="Z350" s="212"/>
      <c r="AA350" s="212"/>
      <c r="AB350" s="212"/>
      <c r="AC350" s="212"/>
      <c r="AD350" s="212"/>
      <c r="AE350" s="212"/>
      <c r="AF350" s="212"/>
      <c r="AG350" s="212" t="s">
        <v>283</v>
      </c>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69" t="s">
        <v>634</v>
      </c>
      <c r="D351" s="264"/>
      <c r="E351" s="264"/>
      <c r="F351" s="264"/>
      <c r="G351" s="264"/>
      <c r="H351" s="223"/>
      <c r="I351" s="223"/>
      <c r="J351" s="223"/>
      <c r="K351" s="223"/>
      <c r="L351" s="223"/>
      <c r="M351" s="223"/>
      <c r="N351" s="222"/>
      <c r="O351" s="222"/>
      <c r="P351" s="222"/>
      <c r="Q351" s="222"/>
      <c r="R351" s="223"/>
      <c r="S351" s="223"/>
      <c r="T351" s="223"/>
      <c r="U351" s="223"/>
      <c r="V351" s="223"/>
      <c r="W351" s="223"/>
      <c r="X351" s="223"/>
      <c r="Y351" s="223"/>
      <c r="Z351" s="212"/>
      <c r="AA351" s="212"/>
      <c r="AB351" s="212"/>
      <c r="AC351" s="212"/>
      <c r="AD351" s="212"/>
      <c r="AE351" s="212"/>
      <c r="AF351" s="212"/>
      <c r="AG351" s="212" t="s">
        <v>283</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42" t="str">
        <f>C351</f>
        <v>- standardního tmelení Q2, to je: základní tmelení Q1+ dodatečné tmelení (tmelení najemno) a případné přebroušení.</v>
      </c>
      <c r="BB351" s="212"/>
      <c r="BC351" s="212"/>
      <c r="BD351" s="212"/>
      <c r="BE351" s="212"/>
      <c r="BF351" s="212"/>
      <c r="BG351" s="212"/>
      <c r="BH351" s="212"/>
    </row>
    <row r="352" spans="1:60" outlineLevel="2" x14ac:dyDescent="0.2">
      <c r="A352" s="219"/>
      <c r="B352" s="220"/>
      <c r="C352" s="247" t="s">
        <v>686</v>
      </c>
      <c r="D352" s="225"/>
      <c r="E352" s="226"/>
      <c r="F352" s="223"/>
      <c r="G352" s="223"/>
      <c r="H352" s="223"/>
      <c r="I352" s="223"/>
      <c r="J352" s="223"/>
      <c r="K352" s="223"/>
      <c r="L352" s="223"/>
      <c r="M352" s="223"/>
      <c r="N352" s="222"/>
      <c r="O352" s="222"/>
      <c r="P352" s="222"/>
      <c r="Q352" s="222"/>
      <c r="R352" s="223"/>
      <c r="S352" s="223"/>
      <c r="T352" s="223"/>
      <c r="U352" s="223"/>
      <c r="V352" s="223"/>
      <c r="W352" s="223"/>
      <c r="X352" s="223"/>
      <c r="Y352" s="223"/>
      <c r="Z352" s="212"/>
      <c r="AA352" s="212"/>
      <c r="AB352" s="212"/>
      <c r="AC352" s="212"/>
      <c r="AD352" s="212"/>
      <c r="AE352" s="212"/>
      <c r="AF352" s="212"/>
      <c r="AG352" s="212" t="s">
        <v>308</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47" t="s">
        <v>687</v>
      </c>
      <c r="D353" s="225"/>
      <c r="E353" s="226">
        <v>2.38</v>
      </c>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308</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1" x14ac:dyDescent="0.2">
      <c r="A354" s="235">
        <v>67</v>
      </c>
      <c r="B354" s="236" t="s">
        <v>688</v>
      </c>
      <c r="C354" s="245" t="s">
        <v>689</v>
      </c>
      <c r="D354" s="237" t="s">
        <v>340</v>
      </c>
      <c r="E354" s="238">
        <v>15.18</v>
      </c>
      <c r="F354" s="239"/>
      <c r="G354" s="240">
        <f>ROUND(E354*F354,2)</f>
        <v>0</v>
      </c>
      <c r="H354" s="239"/>
      <c r="I354" s="240">
        <f>ROUND(E354*H354,2)</f>
        <v>0</v>
      </c>
      <c r="J354" s="239"/>
      <c r="K354" s="240">
        <f>ROUND(E354*J354,2)</f>
        <v>0</v>
      </c>
      <c r="L354" s="240">
        <v>21</v>
      </c>
      <c r="M354" s="240">
        <f>G354*(1+L354/100)</f>
        <v>0</v>
      </c>
      <c r="N354" s="238">
        <v>1.72E-3</v>
      </c>
      <c r="O354" s="238">
        <f>ROUND(E354*N354,2)</f>
        <v>0.03</v>
      </c>
      <c r="P354" s="238">
        <v>0</v>
      </c>
      <c r="Q354" s="238">
        <f>ROUND(E354*P354,2)</f>
        <v>0</v>
      </c>
      <c r="R354" s="240"/>
      <c r="S354" s="240" t="s">
        <v>668</v>
      </c>
      <c r="T354" s="241" t="s">
        <v>278</v>
      </c>
      <c r="U354" s="223">
        <v>0.22700000000000001</v>
      </c>
      <c r="V354" s="223">
        <f>ROUND(E354*U354,2)</f>
        <v>3.45</v>
      </c>
      <c r="W354" s="223"/>
      <c r="X354" s="223" t="s">
        <v>316</v>
      </c>
      <c r="Y354" s="223" t="s">
        <v>280</v>
      </c>
      <c r="Z354" s="212"/>
      <c r="AA354" s="212"/>
      <c r="AB354" s="212"/>
      <c r="AC354" s="212"/>
      <c r="AD354" s="212"/>
      <c r="AE354" s="212"/>
      <c r="AF354" s="212"/>
      <c r="AG354" s="212" t="s">
        <v>317</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2" x14ac:dyDescent="0.2">
      <c r="A355" s="219"/>
      <c r="B355" s="220"/>
      <c r="C355" s="247" t="s">
        <v>690</v>
      </c>
      <c r="D355" s="225"/>
      <c r="E355" s="226">
        <v>15.18</v>
      </c>
      <c r="F355" s="223"/>
      <c r="G355" s="223"/>
      <c r="H355" s="223"/>
      <c r="I355" s="223"/>
      <c r="J355" s="223"/>
      <c r="K355" s="223"/>
      <c r="L355" s="223"/>
      <c r="M355" s="223"/>
      <c r="N355" s="222"/>
      <c r="O355" s="222"/>
      <c r="P355" s="222"/>
      <c r="Q355" s="222"/>
      <c r="R355" s="223"/>
      <c r="S355" s="223"/>
      <c r="T355" s="223"/>
      <c r="U355" s="223"/>
      <c r="V355" s="223"/>
      <c r="W355" s="223"/>
      <c r="X355" s="223"/>
      <c r="Y355" s="223"/>
      <c r="Z355" s="212"/>
      <c r="AA355" s="212"/>
      <c r="AB355" s="212"/>
      <c r="AC355" s="212"/>
      <c r="AD355" s="212"/>
      <c r="AE355" s="212"/>
      <c r="AF355" s="212"/>
      <c r="AG355" s="212" t="s">
        <v>308</v>
      </c>
      <c r="AH355" s="212">
        <v>5</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ht="22.5" outlineLevel="1" x14ac:dyDescent="0.2">
      <c r="A356" s="235">
        <v>68</v>
      </c>
      <c r="B356" s="236" t="s">
        <v>691</v>
      </c>
      <c r="C356" s="245" t="s">
        <v>692</v>
      </c>
      <c r="D356" s="237" t="s">
        <v>340</v>
      </c>
      <c r="E356" s="238">
        <v>43.112780000000001</v>
      </c>
      <c r="F356" s="239"/>
      <c r="G356" s="240">
        <f>ROUND(E356*F356,2)</f>
        <v>0</v>
      </c>
      <c r="H356" s="239"/>
      <c r="I356" s="240">
        <f>ROUND(E356*H356,2)</f>
        <v>0</v>
      </c>
      <c r="J356" s="239"/>
      <c r="K356" s="240">
        <f>ROUND(E356*J356,2)</f>
        <v>0</v>
      </c>
      <c r="L356" s="240">
        <v>21</v>
      </c>
      <c r="M356" s="240">
        <f>G356*(1+L356/100)</f>
        <v>0</v>
      </c>
      <c r="N356" s="238">
        <v>9.0799999999999995E-3</v>
      </c>
      <c r="O356" s="238">
        <f>ROUND(E356*N356,2)</f>
        <v>0.39</v>
      </c>
      <c r="P356" s="238">
        <v>0</v>
      </c>
      <c r="Q356" s="238">
        <f>ROUND(E356*P356,2)</f>
        <v>0</v>
      </c>
      <c r="R356" s="240" t="s">
        <v>480</v>
      </c>
      <c r="S356" s="240" t="s">
        <v>277</v>
      </c>
      <c r="T356" s="241" t="s">
        <v>277</v>
      </c>
      <c r="U356" s="223">
        <v>0</v>
      </c>
      <c r="V356" s="223">
        <f>ROUND(E356*U356,2)</f>
        <v>0</v>
      </c>
      <c r="W356" s="223"/>
      <c r="X356" s="223" t="s">
        <v>481</v>
      </c>
      <c r="Y356" s="223" t="s">
        <v>280</v>
      </c>
      <c r="Z356" s="212"/>
      <c r="AA356" s="212"/>
      <c r="AB356" s="212"/>
      <c r="AC356" s="212"/>
      <c r="AD356" s="212"/>
      <c r="AE356" s="212"/>
      <c r="AF356" s="212"/>
      <c r="AG356" s="212" t="s">
        <v>482</v>
      </c>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2" x14ac:dyDescent="0.2">
      <c r="A357" s="219"/>
      <c r="B357" s="220"/>
      <c r="C357" s="247" t="s">
        <v>693</v>
      </c>
      <c r="D357" s="225"/>
      <c r="E357" s="226"/>
      <c r="F357" s="223"/>
      <c r="G357" s="223"/>
      <c r="H357" s="223"/>
      <c r="I357" s="223"/>
      <c r="J357" s="223"/>
      <c r="K357" s="223"/>
      <c r="L357" s="223"/>
      <c r="M357" s="223"/>
      <c r="N357" s="222"/>
      <c r="O357" s="222"/>
      <c r="P357" s="222"/>
      <c r="Q357" s="222"/>
      <c r="R357" s="223"/>
      <c r="S357" s="223"/>
      <c r="T357" s="223"/>
      <c r="U357" s="223"/>
      <c r="V357" s="223"/>
      <c r="W357" s="223"/>
      <c r="X357" s="223"/>
      <c r="Y357" s="223"/>
      <c r="Z357" s="212"/>
      <c r="AA357" s="212"/>
      <c r="AB357" s="212"/>
      <c r="AC357" s="212"/>
      <c r="AD357" s="212"/>
      <c r="AE357" s="212"/>
      <c r="AF357" s="212"/>
      <c r="AG357" s="212" t="s">
        <v>308</v>
      </c>
      <c r="AH357" s="212">
        <v>0</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3" x14ac:dyDescent="0.2">
      <c r="A358" s="219"/>
      <c r="B358" s="220"/>
      <c r="C358" s="247" t="s">
        <v>694</v>
      </c>
      <c r="D358" s="225"/>
      <c r="E358" s="226">
        <v>43.112780000000001</v>
      </c>
      <c r="F358" s="223"/>
      <c r="G358" s="223"/>
      <c r="H358" s="223"/>
      <c r="I358" s="223"/>
      <c r="J358" s="223"/>
      <c r="K358" s="223"/>
      <c r="L358" s="223"/>
      <c r="M358" s="223"/>
      <c r="N358" s="222"/>
      <c r="O358" s="222"/>
      <c r="P358" s="222"/>
      <c r="Q358" s="222"/>
      <c r="R358" s="223"/>
      <c r="S358" s="223"/>
      <c r="T358" s="223"/>
      <c r="U358" s="223"/>
      <c r="V358" s="223"/>
      <c r="W358" s="223"/>
      <c r="X358" s="223"/>
      <c r="Y358" s="223"/>
      <c r="Z358" s="212"/>
      <c r="AA358" s="212"/>
      <c r="AB358" s="212"/>
      <c r="AC358" s="212"/>
      <c r="AD358" s="212"/>
      <c r="AE358" s="212"/>
      <c r="AF358" s="212"/>
      <c r="AG358" s="212" t="s">
        <v>308</v>
      </c>
      <c r="AH358" s="212">
        <v>5</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x14ac:dyDescent="0.2">
      <c r="A359" s="228" t="s">
        <v>272</v>
      </c>
      <c r="B359" s="229" t="s">
        <v>106</v>
      </c>
      <c r="C359" s="244" t="s">
        <v>107</v>
      </c>
      <c r="D359" s="230"/>
      <c r="E359" s="231"/>
      <c r="F359" s="232"/>
      <c r="G359" s="232">
        <f>SUMIF(AG360:AG394,"&lt;&gt;NOR",G360:G394)</f>
        <v>0</v>
      </c>
      <c r="H359" s="232"/>
      <c r="I359" s="232">
        <f>SUM(I360:I394)</f>
        <v>0</v>
      </c>
      <c r="J359" s="232"/>
      <c r="K359" s="232">
        <f>SUM(K360:K394)</f>
        <v>0</v>
      </c>
      <c r="L359" s="232"/>
      <c r="M359" s="232">
        <f>SUM(M360:M394)</f>
        <v>0</v>
      </c>
      <c r="N359" s="231"/>
      <c r="O359" s="231">
        <f>SUM(O360:O394)</f>
        <v>1.93</v>
      </c>
      <c r="P359" s="231"/>
      <c r="Q359" s="231">
        <f>SUM(Q360:Q394)</f>
        <v>0</v>
      </c>
      <c r="R359" s="232"/>
      <c r="S359" s="232"/>
      <c r="T359" s="233"/>
      <c r="U359" s="227"/>
      <c r="V359" s="227">
        <f>SUM(V360:V394)</f>
        <v>26.03</v>
      </c>
      <c r="W359" s="227"/>
      <c r="X359" s="227"/>
      <c r="Y359" s="227"/>
      <c r="AG359" t="s">
        <v>273</v>
      </c>
    </row>
    <row r="360" spans="1:60" outlineLevel="1" x14ac:dyDescent="0.2">
      <c r="A360" s="235">
        <v>69</v>
      </c>
      <c r="B360" s="236" t="s">
        <v>695</v>
      </c>
      <c r="C360" s="245" t="s">
        <v>696</v>
      </c>
      <c r="D360" s="237" t="s">
        <v>387</v>
      </c>
      <c r="E360" s="238">
        <v>27</v>
      </c>
      <c r="F360" s="239"/>
      <c r="G360" s="240">
        <f>ROUND(E360*F360,2)</f>
        <v>0</v>
      </c>
      <c r="H360" s="239"/>
      <c r="I360" s="240">
        <f>ROUND(E360*H360,2)</f>
        <v>0</v>
      </c>
      <c r="J360" s="239"/>
      <c r="K360" s="240">
        <f>ROUND(E360*J360,2)</f>
        <v>0</v>
      </c>
      <c r="L360" s="240">
        <v>21</v>
      </c>
      <c r="M360" s="240">
        <f>G360*(1+L360/100)</f>
        <v>0</v>
      </c>
      <c r="N360" s="238">
        <v>2.094E-2</v>
      </c>
      <c r="O360" s="238">
        <f>ROUND(E360*N360,2)</f>
        <v>0.56999999999999995</v>
      </c>
      <c r="P360" s="238">
        <v>0</v>
      </c>
      <c r="Q360" s="238">
        <f>ROUND(E360*P360,2)</f>
        <v>0</v>
      </c>
      <c r="R360" s="240" t="s">
        <v>369</v>
      </c>
      <c r="S360" s="240" t="s">
        <v>277</v>
      </c>
      <c r="T360" s="241" t="s">
        <v>277</v>
      </c>
      <c r="U360" s="223">
        <v>0.2014</v>
      </c>
      <c r="V360" s="223">
        <f>ROUND(E360*U360,2)</f>
        <v>5.44</v>
      </c>
      <c r="W360" s="223"/>
      <c r="X360" s="223" t="s">
        <v>316</v>
      </c>
      <c r="Y360" s="223" t="s">
        <v>388</v>
      </c>
      <c r="Z360" s="212"/>
      <c r="AA360" s="212"/>
      <c r="AB360" s="212"/>
      <c r="AC360" s="212"/>
      <c r="AD360" s="212"/>
      <c r="AE360" s="212"/>
      <c r="AF360" s="212"/>
      <c r="AG360" s="212" t="s">
        <v>317</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2" x14ac:dyDescent="0.2">
      <c r="A361" s="219"/>
      <c r="B361" s="220"/>
      <c r="C361" s="247" t="s">
        <v>697</v>
      </c>
      <c r="D361" s="225"/>
      <c r="E361" s="226">
        <v>14</v>
      </c>
      <c r="F361" s="223"/>
      <c r="G361" s="223"/>
      <c r="H361" s="223"/>
      <c r="I361" s="223"/>
      <c r="J361" s="223"/>
      <c r="K361" s="223"/>
      <c r="L361" s="223"/>
      <c r="M361" s="223"/>
      <c r="N361" s="222"/>
      <c r="O361" s="222"/>
      <c r="P361" s="222"/>
      <c r="Q361" s="222"/>
      <c r="R361" s="223"/>
      <c r="S361" s="223"/>
      <c r="T361" s="223"/>
      <c r="U361" s="223"/>
      <c r="V361" s="223"/>
      <c r="W361" s="223"/>
      <c r="X361" s="223"/>
      <c r="Y361" s="223"/>
      <c r="Z361" s="212"/>
      <c r="AA361" s="212"/>
      <c r="AB361" s="212"/>
      <c r="AC361" s="212"/>
      <c r="AD361" s="212"/>
      <c r="AE361" s="212"/>
      <c r="AF361" s="212"/>
      <c r="AG361" s="212" t="s">
        <v>308</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47" t="s">
        <v>698</v>
      </c>
      <c r="D362" s="225"/>
      <c r="E362" s="226">
        <v>13</v>
      </c>
      <c r="F362" s="223"/>
      <c r="G362" s="223"/>
      <c r="H362" s="223"/>
      <c r="I362" s="223"/>
      <c r="J362" s="223"/>
      <c r="K362" s="223"/>
      <c r="L362" s="223"/>
      <c r="M362" s="223"/>
      <c r="N362" s="222"/>
      <c r="O362" s="222"/>
      <c r="P362" s="222"/>
      <c r="Q362" s="222"/>
      <c r="R362" s="223"/>
      <c r="S362" s="223"/>
      <c r="T362" s="223"/>
      <c r="U362" s="223"/>
      <c r="V362" s="223"/>
      <c r="W362" s="223"/>
      <c r="X362" s="223"/>
      <c r="Y362" s="223"/>
      <c r="Z362" s="212"/>
      <c r="AA362" s="212"/>
      <c r="AB362" s="212"/>
      <c r="AC362" s="212"/>
      <c r="AD362" s="212"/>
      <c r="AE362" s="212"/>
      <c r="AF362" s="212"/>
      <c r="AG362" s="212" t="s">
        <v>308</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22.5" outlineLevel="1" x14ac:dyDescent="0.2">
      <c r="A363" s="235">
        <v>70</v>
      </c>
      <c r="B363" s="236" t="s">
        <v>699</v>
      </c>
      <c r="C363" s="245" t="s">
        <v>700</v>
      </c>
      <c r="D363" s="237" t="s">
        <v>423</v>
      </c>
      <c r="E363" s="238">
        <v>1.2415400000000001</v>
      </c>
      <c r="F363" s="239"/>
      <c r="G363" s="240">
        <f>ROUND(E363*F363,2)</f>
        <v>0</v>
      </c>
      <c r="H363" s="239"/>
      <c r="I363" s="240">
        <f>ROUND(E363*H363,2)</f>
        <v>0</v>
      </c>
      <c r="J363" s="239"/>
      <c r="K363" s="240">
        <f>ROUND(E363*J363,2)</f>
        <v>0</v>
      </c>
      <c r="L363" s="240">
        <v>21</v>
      </c>
      <c r="M363" s="240">
        <f>G363*(1+L363/100)</f>
        <v>0</v>
      </c>
      <c r="N363" s="238">
        <v>1.6629999999999999E-2</v>
      </c>
      <c r="O363" s="238">
        <f>ROUND(E363*N363,2)</f>
        <v>0.02</v>
      </c>
      <c r="P363" s="238">
        <v>0</v>
      </c>
      <c r="Q363" s="238">
        <f>ROUND(E363*P363,2)</f>
        <v>0</v>
      </c>
      <c r="R363" s="240" t="s">
        <v>347</v>
      </c>
      <c r="S363" s="240" t="s">
        <v>277</v>
      </c>
      <c r="T363" s="241" t="s">
        <v>277</v>
      </c>
      <c r="U363" s="223">
        <v>16.582999999999998</v>
      </c>
      <c r="V363" s="223">
        <f>ROUND(E363*U363,2)</f>
        <v>20.59</v>
      </c>
      <c r="W363" s="223"/>
      <c r="X363" s="223" t="s">
        <v>316</v>
      </c>
      <c r="Y363" s="223" t="s">
        <v>280</v>
      </c>
      <c r="Z363" s="212"/>
      <c r="AA363" s="212"/>
      <c r="AB363" s="212"/>
      <c r="AC363" s="212"/>
      <c r="AD363" s="212"/>
      <c r="AE363" s="212"/>
      <c r="AF363" s="212"/>
      <c r="AG363" s="212" t="s">
        <v>317</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2" x14ac:dyDescent="0.2">
      <c r="A364" s="219"/>
      <c r="B364" s="220"/>
      <c r="C364" s="267" t="s">
        <v>701</v>
      </c>
      <c r="D364" s="256"/>
      <c r="E364" s="256"/>
      <c r="F364" s="256"/>
      <c r="G364" s="256"/>
      <c r="H364" s="223"/>
      <c r="I364" s="223"/>
      <c r="J364" s="223"/>
      <c r="K364" s="223"/>
      <c r="L364" s="223"/>
      <c r="M364" s="223"/>
      <c r="N364" s="222"/>
      <c r="O364" s="222"/>
      <c r="P364" s="222"/>
      <c r="Q364" s="222"/>
      <c r="R364" s="223"/>
      <c r="S364" s="223"/>
      <c r="T364" s="223"/>
      <c r="U364" s="223"/>
      <c r="V364" s="223"/>
      <c r="W364" s="223"/>
      <c r="X364" s="223"/>
      <c r="Y364" s="223"/>
      <c r="Z364" s="212"/>
      <c r="AA364" s="212"/>
      <c r="AB364" s="212"/>
      <c r="AC364" s="212"/>
      <c r="AD364" s="212"/>
      <c r="AE364" s="212"/>
      <c r="AF364" s="212"/>
      <c r="AG364" s="212" t="s">
        <v>319</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2" x14ac:dyDescent="0.2">
      <c r="A365" s="219"/>
      <c r="B365" s="220"/>
      <c r="C365" s="247" t="s">
        <v>702</v>
      </c>
      <c r="D365" s="225"/>
      <c r="E365" s="226"/>
      <c r="F365" s="223"/>
      <c r="G365" s="223"/>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308</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3" x14ac:dyDescent="0.2">
      <c r="A366" s="219"/>
      <c r="B366" s="220"/>
      <c r="C366" s="247" t="s">
        <v>703</v>
      </c>
      <c r="D366" s="225"/>
      <c r="E366" s="226">
        <v>0.14548</v>
      </c>
      <c r="F366" s="223"/>
      <c r="G366" s="223"/>
      <c r="H366" s="223"/>
      <c r="I366" s="223"/>
      <c r="J366" s="223"/>
      <c r="K366" s="223"/>
      <c r="L366" s="223"/>
      <c r="M366" s="223"/>
      <c r="N366" s="222"/>
      <c r="O366" s="222"/>
      <c r="P366" s="222"/>
      <c r="Q366" s="222"/>
      <c r="R366" s="223"/>
      <c r="S366" s="223"/>
      <c r="T366" s="223"/>
      <c r="U366" s="223"/>
      <c r="V366" s="223"/>
      <c r="W366" s="223"/>
      <c r="X366" s="223"/>
      <c r="Y366" s="223"/>
      <c r="Z366" s="212"/>
      <c r="AA366" s="212"/>
      <c r="AB366" s="212"/>
      <c r="AC366" s="212"/>
      <c r="AD366" s="212"/>
      <c r="AE366" s="212"/>
      <c r="AF366" s="212"/>
      <c r="AG366" s="212" t="s">
        <v>308</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3" x14ac:dyDescent="0.2">
      <c r="A367" s="219"/>
      <c r="B367" s="220"/>
      <c r="C367" s="247" t="s">
        <v>704</v>
      </c>
      <c r="D367" s="225"/>
      <c r="E367" s="226">
        <v>9.9940000000000001E-2</v>
      </c>
      <c r="F367" s="223"/>
      <c r="G367" s="223"/>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308</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47" t="s">
        <v>705</v>
      </c>
      <c r="D368" s="225"/>
      <c r="E368" s="226">
        <v>0.10247000000000001</v>
      </c>
      <c r="F368" s="223"/>
      <c r="G368" s="223"/>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308</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47" t="s">
        <v>706</v>
      </c>
      <c r="D369" s="225"/>
      <c r="E369" s="226">
        <v>0.15432999999999999</v>
      </c>
      <c r="F369" s="223"/>
      <c r="G369" s="223"/>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308</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47" t="s">
        <v>707</v>
      </c>
      <c r="D370" s="225"/>
      <c r="E370" s="226"/>
      <c r="F370" s="223"/>
      <c r="G370" s="223"/>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308</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47" t="s">
        <v>708</v>
      </c>
      <c r="D371" s="225"/>
      <c r="E371" s="226">
        <v>0.27255000000000001</v>
      </c>
      <c r="F371" s="223"/>
      <c r="G371" s="223"/>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308</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47" t="s">
        <v>709</v>
      </c>
      <c r="D372" s="225"/>
      <c r="E372" s="226">
        <v>0.26565</v>
      </c>
      <c r="F372" s="223"/>
      <c r="G372" s="223"/>
      <c r="H372" s="223"/>
      <c r="I372" s="223"/>
      <c r="J372" s="223"/>
      <c r="K372" s="223"/>
      <c r="L372" s="223"/>
      <c r="M372" s="223"/>
      <c r="N372" s="222"/>
      <c r="O372" s="222"/>
      <c r="P372" s="222"/>
      <c r="Q372" s="222"/>
      <c r="R372" s="223"/>
      <c r="S372" s="223"/>
      <c r="T372" s="223"/>
      <c r="U372" s="223"/>
      <c r="V372" s="223"/>
      <c r="W372" s="223"/>
      <c r="X372" s="223"/>
      <c r="Y372" s="223"/>
      <c r="Z372" s="212"/>
      <c r="AA372" s="212"/>
      <c r="AB372" s="212"/>
      <c r="AC372" s="212"/>
      <c r="AD372" s="212"/>
      <c r="AE372" s="212"/>
      <c r="AF372" s="212"/>
      <c r="AG372" s="212" t="s">
        <v>308</v>
      </c>
      <c r="AH372" s="212">
        <v>0</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47" t="s">
        <v>710</v>
      </c>
      <c r="D373" s="225"/>
      <c r="E373" s="226">
        <v>8.1079999999999999E-2</v>
      </c>
      <c r="F373" s="223"/>
      <c r="G373" s="223"/>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308</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3" x14ac:dyDescent="0.2">
      <c r="A374" s="219"/>
      <c r="B374" s="220"/>
      <c r="C374" s="247" t="s">
        <v>711</v>
      </c>
      <c r="D374" s="225"/>
      <c r="E374" s="226">
        <v>0.12006</v>
      </c>
      <c r="F374" s="223"/>
      <c r="G374" s="223"/>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308</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ht="22.5" outlineLevel="1" x14ac:dyDescent="0.2">
      <c r="A375" s="235">
        <v>71</v>
      </c>
      <c r="B375" s="236" t="s">
        <v>712</v>
      </c>
      <c r="C375" s="245" t="s">
        <v>713</v>
      </c>
      <c r="D375" s="237" t="s">
        <v>423</v>
      </c>
      <c r="E375" s="238">
        <v>0.54239000000000004</v>
      </c>
      <c r="F375" s="239"/>
      <c r="G375" s="240">
        <f>ROUND(E375*F375,2)</f>
        <v>0</v>
      </c>
      <c r="H375" s="239"/>
      <c r="I375" s="240">
        <f>ROUND(E375*H375,2)</f>
        <v>0</v>
      </c>
      <c r="J375" s="239"/>
      <c r="K375" s="240">
        <f>ROUND(E375*J375,2)</f>
        <v>0</v>
      </c>
      <c r="L375" s="240">
        <v>21</v>
      </c>
      <c r="M375" s="240">
        <f>G375*(1+L375/100)</f>
        <v>0</v>
      </c>
      <c r="N375" s="238">
        <v>1</v>
      </c>
      <c r="O375" s="238">
        <f>ROUND(E375*N375,2)</f>
        <v>0.54</v>
      </c>
      <c r="P375" s="238">
        <v>0</v>
      </c>
      <c r="Q375" s="238">
        <f>ROUND(E375*P375,2)</f>
        <v>0</v>
      </c>
      <c r="R375" s="240" t="s">
        <v>480</v>
      </c>
      <c r="S375" s="240" t="s">
        <v>277</v>
      </c>
      <c r="T375" s="241" t="s">
        <v>277</v>
      </c>
      <c r="U375" s="223">
        <v>0</v>
      </c>
      <c r="V375" s="223">
        <f>ROUND(E375*U375,2)</f>
        <v>0</v>
      </c>
      <c r="W375" s="223"/>
      <c r="X375" s="223" t="s">
        <v>481</v>
      </c>
      <c r="Y375" s="223" t="s">
        <v>280</v>
      </c>
      <c r="Z375" s="212"/>
      <c r="AA375" s="212"/>
      <c r="AB375" s="212"/>
      <c r="AC375" s="212"/>
      <c r="AD375" s="212"/>
      <c r="AE375" s="212"/>
      <c r="AF375" s="212"/>
      <c r="AG375" s="212" t="s">
        <v>482</v>
      </c>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2" x14ac:dyDescent="0.2">
      <c r="A376" s="219"/>
      <c r="B376" s="220"/>
      <c r="C376" s="247" t="s">
        <v>714</v>
      </c>
      <c r="D376" s="225"/>
      <c r="E376" s="226"/>
      <c r="F376" s="223"/>
      <c r="G376" s="223"/>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308</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70" t="s">
        <v>715</v>
      </c>
      <c r="D377" s="252"/>
      <c r="E377" s="253"/>
      <c r="F377" s="223"/>
      <c r="G377" s="223"/>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308</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71" t="s">
        <v>716</v>
      </c>
      <c r="D378" s="252"/>
      <c r="E378" s="253">
        <v>0.14548</v>
      </c>
      <c r="F378" s="223"/>
      <c r="G378" s="223"/>
      <c r="H378" s="223"/>
      <c r="I378" s="223"/>
      <c r="J378" s="223"/>
      <c r="K378" s="223"/>
      <c r="L378" s="223"/>
      <c r="M378" s="223"/>
      <c r="N378" s="222"/>
      <c r="O378" s="222"/>
      <c r="P378" s="222"/>
      <c r="Q378" s="222"/>
      <c r="R378" s="223"/>
      <c r="S378" s="223"/>
      <c r="T378" s="223"/>
      <c r="U378" s="223"/>
      <c r="V378" s="223"/>
      <c r="W378" s="223"/>
      <c r="X378" s="223"/>
      <c r="Y378" s="223"/>
      <c r="Z378" s="212"/>
      <c r="AA378" s="212"/>
      <c r="AB378" s="212"/>
      <c r="AC378" s="212"/>
      <c r="AD378" s="212"/>
      <c r="AE378" s="212"/>
      <c r="AF378" s="212"/>
      <c r="AG378" s="212" t="s">
        <v>308</v>
      </c>
      <c r="AH378" s="212">
        <v>2</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3" x14ac:dyDescent="0.2">
      <c r="A379" s="219"/>
      <c r="B379" s="220"/>
      <c r="C379" s="271" t="s">
        <v>717</v>
      </c>
      <c r="D379" s="252"/>
      <c r="E379" s="253">
        <v>9.9940000000000001E-2</v>
      </c>
      <c r="F379" s="223"/>
      <c r="G379" s="223"/>
      <c r="H379" s="223"/>
      <c r="I379" s="223"/>
      <c r="J379" s="223"/>
      <c r="K379" s="223"/>
      <c r="L379" s="223"/>
      <c r="M379" s="223"/>
      <c r="N379" s="222"/>
      <c r="O379" s="222"/>
      <c r="P379" s="222"/>
      <c r="Q379" s="222"/>
      <c r="R379" s="223"/>
      <c r="S379" s="223"/>
      <c r="T379" s="223"/>
      <c r="U379" s="223"/>
      <c r="V379" s="223"/>
      <c r="W379" s="223"/>
      <c r="X379" s="223"/>
      <c r="Y379" s="223"/>
      <c r="Z379" s="212"/>
      <c r="AA379" s="212"/>
      <c r="AB379" s="212"/>
      <c r="AC379" s="212"/>
      <c r="AD379" s="212"/>
      <c r="AE379" s="212"/>
      <c r="AF379" s="212"/>
      <c r="AG379" s="212" t="s">
        <v>308</v>
      </c>
      <c r="AH379" s="212">
        <v>2</v>
      </c>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3" x14ac:dyDescent="0.2">
      <c r="A380" s="219"/>
      <c r="B380" s="220"/>
      <c r="C380" s="271" t="s">
        <v>718</v>
      </c>
      <c r="D380" s="252"/>
      <c r="E380" s="253">
        <v>0.10247000000000001</v>
      </c>
      <c r="F380" s="223"/>
      <c r="G380" s="223"/>
      <c r="H380" s="223"/>
      <c r="I380" s="223"/>
      <c r="J380" s="223"/>
      <c r="K380" s="223"/>
      <c r="L380" s="223"/>
      <c r="M380" s="223"/>
      <c r="N380" s="222"/>
      <c r="O380" s="222"/>
      <c r="P380" s="222"/>
      <c r="Q380" s="222"/>
      <c r="R380" s="223"/>
      <c r="S380" s="223"/>
      <c r="T380" s="223"/>
      <c r="U380" s="223"/>
      <c r="V380" s="223"/>
      <c r="W380" s="223"/>
      <c r="X380" s="223"/>
      <c r="Y380" s="223"/>
      <c r="Z380" s="212"/>
      <c r="AA380" s="212"/>
      <c r="AB380" s="212"/>
      <c r="AC380" s="212"/>
      <c r="AD380" s="212"/>
      <c r="AE380" s="212"/>
      <c r="AF380" s="212"/>
      <c r="AG380" s="212" t="s">
        <v>308</v>
      </c>
      <c r="AH380" s="212">
        <v>2</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3" x14ac:dyDescent="0.2">
      <c r="A381" s="219"/>
      <c r="B381" s="220"/>
      <c r="C381" s="271" t="s">
        <v>719</v>
      </c>
      <c r="D381" s="252"/>
      <c r="E381" s="253">
        <v>0.15432999999999999</v>
      </c>
      <c r="F381" s="223"/>
      <c r="G381" s="223"/>
      <c r="H381" s="223"/>
      <c r="I381" s="223"/>
      <c r="J381" s="223"/>
      <c r="K381" s="223"/>
      <c r="L381" s="223"/>
      <c r="M381" s="223"/>
      <c r="N381" s="222"/>
      <c r="O381" s="222"/>
      <c r="P381" s="222"/>
      <c r="Q381" s="222"/>
      <c r="R381" s="223"/>
      <c r="S381" s="223"/>
      <c r="T381" s="223"/>
      <c r="U381" s="223"/>
      <c r="V381" s="223"/>
      <c r="W381" s="223"/>
      <c r="X381" s="223"/>
      <c r="Y381" s="223"/>
      <c r="Z381" s="212"/>
      <c r="AA381" s="212"/>
      <c r="AB381" s="212"/>
      <c r="AC381" s="212"/>
      <c r="AD381" s="212"/>
      <c r="AE381" s="212"/>
      <c r="AF381" s="212"/>
      <c r="AG381" s="212" t="s">
        <v>308</v>
      </c>
      <c r="AH381" s="212">
        <v>2</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3" x14ac:dyDescent="0.2">
      <c r="A382" s="219"/>
      <c r="B382" s="220"/>
      <c r="C382" s="272" t="s">
        <v>720</v>
      </c>
      <c r="D382" s="254"/>
      <c r="E382" s="255">
        <v>0.50221000000000005</v>
      </c>
      <c r="F382" s="223"/>
      <c r="G382" s="223"/>
      <c r="H382" s="223"/>
      <c r="I382" s="223"/>
      <c r="J382" s="223"/>
      <c r="K382" s="223"/>
      <c r="L382" s="223"/>
      <c r="M382" s="223"/>
      <c r="N382" s="222"/>
      <c r="O382" s="222"/>
      <c r="P382" s="222"/>
      <c r="Q382" s="222"/>
      <c r="R382" s="223"/>
      <c r="S382" s="223"/>
      <c r="T382" s="223"/>
      <c r="U382" s="223"/>
      <c r="V382" s="223"/>
      <c r="W382" s="223"/>
      <c r="X382" s="223"/>
      <c r="Y382" s="223"/>
      <c r="Z382" s="212"/>
      <c r="AA382" s="212"/>
      <c r="AB382" s="212"/>
      <c r="AC382" s="212"/>
      <c r="AD382" s="212"/>
      <c r="AE382" s="212"/>
      <c r="AF382" s="212"/>
      <c r="AG382" s="212" t="s">
        <v>308</v>
      </c>
      <c r="AH382" s="212">
        <v>3</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3" x14ac:dyDescent="0.2">
      <c r="A383" s="219"/>
      <c r="B383" s="220"/>
      <c r="C383" s="270" t="s">
        <v>721</v>
      </c>
      <c r="D383" s="252"/>
      <c r="E383" s="253"/>
      <c r="F383" s="223"/>
      <c r="G383" s="223"/>
      <c r="H383" s="223"/>
      <c r="I383" s="223"/>
      <c r="J383" s="223"/>
      <c r="K383" s="223"/>
      <c r="L383" s="223"/>
      <c r="M383" s="223"/>
      <c r="N383" s="222"/>
      <c r="O383" s="222"/>
      <c r="P383" s="222"/>
      <c r="Q383" s="222"/>
      <c r="R383" s="223"/>
      <c r="S383" s="223"/>
      <c r="T383" s="223"/>
      <c r="U383" s="223"/>
      <c r="V383" s="223"/>
      <c r="W383" s="223"/>
      <c r="X383" s="223"/>
      <c r="Y383" s="223"/>
      <c r="Z383" s="212"/>
      <c r="AA383" s="212"/>
      <c r="AB383" s="212"/>
      <c r="AC383" s="212"/>
      <c r="AD383" s="212"/>
      <c r="AE383" s="212"/>
      <c r="AF383" s="212"/>
      <c r="AG383" s="212" t="s">
        <v>308</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47" t="s">
        <v>722</v>
      </c>
      <c r="D384" s="225"/>
      <c r="E384" s="226">
        <v>0.54239000000000004</v>
      </c>
      <c r="F384" s="223"/>
      <c r="G384" s="223"/>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308</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ht="22.5" outlineLevel="1" x14ac:dyDescent="0.2">
      <c r="A385" s="235">
        <v>72</v>
      </c>
      <c r="B385" s="236" t="s">
        <v>723</v>
      </c>
      <c r="C385" s="245" t="s">
        <v>724</v>
      </c>
      <c r="D385" s="237" t="s">
        <v>423</v>
      </c>
      <c r="E385" s="238">
        <v>0.79849000000000003</v>
      </c>
      <c r="F385" s="239"/>
      <c r="G385" s="240">
        <f>ROUND(E385*F385,2)</f>
        <v>0</v>
      </c>
      <c r="H385" s="239"/>
      <c r="I385" s="240">
        <f>ROUND(E385*H385,2)</f>
        <v>0</v>
      </c>
      <c r="J385" s="239"/>
      <c r="K385" s="240">
        <f>ROUND(E385*J385,2)</f>
        <v>0</v>
      </c>
      <c r="L385" s="240">
        <v>21</v>
      </c>
      <c r="M385" s="240">
        <f>G385*(1+L385/100)</f>
        <v>0</v>
      </c>
      <c r="N385" s="238">
        <v>1</v>
      </c>
      <c r="O385" s="238">
        <f>ROUND(E385*N385,2)</f>
        <v>0.8</v>
      </c>
      <c r="P385" s="238">
        <v>0</v>
      </c>
      <c r="Q385" s="238">
        <f>ROUND(E385*P385,2)</f>
        <v>0</v>
      </c>
      <c r="R385" s="240" t="s">
        <v>480</v>
      </c>
      <c r="S385" s="240" t="s">
        <v>277</v>
      </c>
      <c r="T385" s="241" t="s">
        <v>277</v>
      </c>
      <c r="U385" s="223">
        <v>0</v>
      </c>
      <c r="V385" s="223">
        <f>ROUND(E385*U385,2)</f>
        <v>0</v>
      </c>
      <c r="W385" s="223"/>
      <c r="X385" s="223" t="s">
        <v>481</v>
      </c>
      <c r="Y385" s="223" t="s">
        <v>280</v>
      </c>
      <c r="Z385" s="212"/>
      <c r="AA385" s="212"/>
      <c r="AB385" s="212"/>
      <c r="AC385" s="212"/>
      <c r="AD385" s="212"/>
      <c r="AE385" s="212"/>
      <c r="AF385" s="212"/>
      <c r="AG385" s="212" t="s">
        <v>482</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2" x14ac:dyDescent="0.2">
      <c r="A386" s="219"/>
      <c r="B386" s="220"/>
      <c r="C386" s="270" t="s">
        <v>715</v>
      </c>
      <c r="D386" s="252"/>
      <c r="E386" s="253"/>
      <c r="F386" s="223"/>
      <c r="G386" s="223"/>
      <c r="H386" s="223"/>
      <c r="I386" s="223"/>
      <c r="J386" s="223"/>
      <c r="K386" s="223"/>
      <c r="L386" s="223"/>
      <c r="M386" s="223"/>
      <c r="N386" s="222"/>
      <c r="O386" s="222"/>
      <c r="P386" s="222"/>
      <c r="Q386" s="222"/>
      <c r="R386" s="223"/>
      <c r="S386" s="223"/>
      <c r="T386" s="223"/>
      <c r="U386" s="223"/>
      <c r="V386" s="223"/>
      <c r="W386" s="223"/>
      <c r="X386" s="223"/>
      <c r="Y386" s="223"/>
      <c r="Z386" s="212"/>
      <c r="AA386" s="212"/>
      <c r="AB386" s="212"/>
      <c r="AC386" s="212"/>
      <c r="AD386" s="212"/>
      <c r="AE386" s="212"/>
      <c r="AF386" s="212"/>
      <c r="AG386" s="212" t="s">
        <v>308</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3" x14ac:dyDescent="0.2">
      <c r="A387" s="219"/>
      <c r="B387" s="220"/>
      <c r="C387" s="271" t="s">
        <v>725</v>
      </c>
      <c r="D387" s="252"/>
      <c r="E387" s="253"/>
      <c r="F387" s="223"/>
      <c r="G387" s="223"/>
      <c r="H387" s="223"/>
      <c r="I387" s="223"/>
      <c r="J387" s="223"/>
      <c r="K387" s="223"/>
      <c r="L387" s="223"/>
      <c r="M387" s="223"/>
      <c r="N387" s="222"/>
      <c r="O387" s="222"/>
      <c r="P387" s="222"/>
      <c r="Q387" s="222"/>
      <c r="R387" s="223"/>
      <c r="S387" s="223"/>
      <c r="T387" s="223"/>
      <c r="U387" s="223"/>
      <c r="V387" s="223"/>
      <c r="W387" s="223"/>
      <c r="X387" s="223"/>
      <c r="Y387" s="223"/>
      <c r="Z387" s="212"/>
      <c r="AA387" s="212"/>
      <c r="AB387" s="212"/>
      <c r="AC387" s="212"/>
      <c r="AD387" s="212"/>
      <c r="AE387" s="212"/>
      <c r="AF387" s="212"/>
      <c r="AG387" s="212" t="s">
        <v>308</v>
      </c>
      <c r="AH387" s="212">
        <v>2</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3" x14ac:dyDescent="0.2">
      <c r="A388" s="219"/>
      <c r="B388" s="220"/>
      <c r="C388" s="271" t="s">
        <v>726</v>
      </c>
      <c r="D388" s="252"/>
      <c r="E388" s="253">
        <v>0.27255000000000001</v>
      </c>
      <c r="F388" s="223"/>
      <c r="G388" s="223"/>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308</v>
      </c>
      <c r="AH388" s="212">
        <v>2</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3" x14ac:dyDescent="0.2">
      <c r="A389" s="219"/>
      <c r="B389" s="220"/>
      <c r="C389" s="271" t="s">
        <v>727</v>
      </c>
      <c r="D389" s="252"/>
      <c r="E389" s="253">
        <v>0.26565</v>
      </c>
      <c r="F389" s="223"/>
      <c r="G389" s="223"/>
      <c r="H389" s="223"/>
      <c r="I389" s="223"/>
      <c r="J389" s="223"/>
      <c r="K389" s="223"/>
      <c r="L389" s="223"/>
      <c r="M389" s="223"/>
      <c r="N389" s="222"/>
      <c r="O389" s="222"/>
      <c r="P389" s="222"/>
      <c r="Q389" s="222"/>
      <c r="R389" s="223"/>
      <c r="S389" s="223"/>
      <c r="T389" s="223"/>
      <c r="U389" s="223"/>
      <c r="V389" s="223"/>
      <c r="W389" s="223"/>
      <c r="X389" s="223"/>
      <c r="Y389" s="223"/>
      <c r="Z389" s="212"/>
      <c r="AA389" s="212"/>
      <c r="AB389" s="212"/>
      <c r="AC389" s="212"/>
      <c r="AD389" s="212"/>
      <c r="AE389" s="212"/>
      <c r="AF389" s="212"/>
      <c r="AG389" s="212" t="s">
        <v>308</v>
      </c>
      <c r="AH389" s="212">
        <v>2</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71" t="s">
        <v>728</v>
      </c>
      <c r="D390" s="252"/>
      <c r="E390" s="253">
        <v>8.1079999999999999E-2</v>
      </c>
      <c r="F390" s="223"/>
      <c r="G390" s="223"/>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308</v>
      </c>
      <c r="AH390" s="212">
        <v>2</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71" t="s">
        <v>729</v>
      </c>
      <c r="D391" s="252"/>
      <c r="E391" s="253">
        <v>0.12006</v>
      </c>
      <c r="F391" s="223"/>
      <c r="G391" s="223"/>
      <c r="H391" s="223"/>
      <c r="I391" s="223"/>
      <c r="J391" s="223"/>
      <c r="K391" s="223"/>
      <c r="L391" s="223"/>
      <c r="M391" s="223"/>
      <c r="N391" s="222"/>
      <c r="O391" s="222"/>
      <c r="P391" s="222"/>
      <c r="Q391" s="222"/>
      <c r="R391" s="223"/>
      <c r="S391" s="223"/>
      <c r="T391" s="223"/>
      <c r="U391" s="223"/>
      <c r="V391" s="223"/>
      <c r="W391" s="223"/>
      <c r="X391" s="223"/>
      <c r="Y391" s="223"/>
      <c r="Z391" s="212"/>
      <c r="AA391" s="212"/>
      <c r="AB391" s="212"/>
      <c r="AC391" s="212"/>
      <c r="AD391" s="212"/>
      <c r="AE391" s="212"/>
      <c r="AF391" s="212"/>
      <c r="AG391" s="212" t="s">
        <v>308</v>
      </c>
      <c r="AH391" s="212">
        <v>2</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3" x14ac:dyDescent="0.2">
      <c r="A392" s="219"/>
      <c r="B392" s="220"/>
      <c r="C392" s="272" t="s">
        <v>720</v>
      </c>
      <c r="D392" s="254"/>
      <c r="E392" s="255">
        <v>0.73934</v>
      </c>
      <c r="F392" s="223"/>
      <c r="G392" s="223"/>
      <c r="H392" s="223"/>
      <c r="I392" s="223"/>
      <c r="J392" s="223"/>
      <c r="K392" s="223"/>
      <c r="L392" s="223"/>
      <c r="M392" s="223"/>
      <c r="N392" s="222"/>
      <c r="O392" s="222"/>
      <c r="P392" s="222"/>
      <c r="Q392" s="222"/>
      <c r="R392" s="223"/>
      <c r="S392" s="223"/>
      <c r="T392" s="223"/>
      <c r="U392" s="223"/>
      <c r="V392" s="223"/>
      <c r="W392" s="223"/>
      <c r="X392" s="223"/>
      <c r="Y392" s="223"/>
      <c r="Z392" s="212"/>
      <c r="AA392" s="212"/>
      <c r="AB392" s="212"/>
      <c r="AC392" s="212"/>
      <c r="AD392" s="212"/>
      <c r="AE392" s="212"/>
      <c r="AF392" s="212"/>
      <c r="AG392" s="212" t="s">
        <v>308</v>
      </c>
      <c r="AH392" s="212">
        <v>3</v>
      </c>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3" x14ac:dyDescent="0.2">
      <c r="A393" s="219"/>
      <c r="B393" s="220"/>
      <c r="C393" s="270" t="s">
        <v>721</v>
      </c>
      <c r="D393" s="252"/>
      <c r="E393" s="253"/>
      <c r="F393" s="223"/>
      <c r="G393" s="22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308</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47" t="s">
        <v>730</v>
      </c>
      <c r="D394" s="225"/>
      <c r="E394" s="226">
        <v>0.79849000000000003</v>
      </c>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308</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x14ac:dyDescent="0.2">
      <c r="A395" s="228" t="s">
        <v>272</v>
      </c>
      <c r="B395" s="229" t="s">
        <v>108</v>
      </c>
      <c r="C395" s="244" t="s">
        <v>109</v>
      </c>
      <c r="D395" s="230"/>
      <c r="E395" s="231"/>
      <c r="F395" s="232"/>
      <c r="G395" s="232">
        <f>SUMIF(AG396:AG463,"&lt;&gt;NOR",G396:G463)</f>
        <v>0</v>
      </c>
      <c r="H395" s="232"/>
      <c r="I395" s="232">
        <f>SUM(I396:I463)</f>
        <v>0</v>
      </c>
      <c r="J395" s="232"/>
      <c r="K395" s="232">
        <f>SUM(K396:K463)</f>
        <v>0</v>
      </c>
      <c r="L395" s="232"/>
      <c r="M395" s="232">
        <f>SUM(M396:M463)</f>
        <v>0</v>
      </c>
      <c r="N395" s="231"/>
      <c r="O395" s="231">
        <f>SUM(O396:O463)</f>
        <v>10.83</v>
      </c>
      <c r="P395" s="231"/>
      <c r="Q395" s="231">
        <f>SUM(Q396:Q463)</f>
        <v>0</v>
      </c>
      <c r="R395" s="232"/>
      <c r="S395" s="232"/>
      <c r="T395" s="233"/>
      <c r="U395" s="227"/>
      <c r="V395" s="227">
        <f>SUM(V396:V463)</f>
        <v>633.67000000000007</v>
      </c>
      <c r="W395" s="227"/>
      <c r="X395" s="227"/>
      <c r="Y395" s="227"/>
      <c r="AG395" t="s">
        <v>273</v>
      </c>
    </row>
    <row r="396" spans="1:60" ht="22.5" outlineLevel="1" x14ac:dyDescent="0.2">
      <c r="A396" s="235">
        <v>73</v>
      </c>
      <c r="B396" s="236" t="s">
        <v>731</v>
      </c>
      <c r="C396" s="245" t="s">
        <v>732</v>
      </c>
      <c r="D396" s="237" t="s">
        <v>340</v>
      </c>
      <c r="E396" s="238">
        <v>79.900000000000006</v>
      </c>
      <c r="F396" s="239"/>
      <c r="G396" s="240">
        <f>ROUND(E396*F396,2)</f>
        <v>0</v>
      </c>
      <c r="H396" s="239"/>
      <c r="I396" s="240">
        <f>ROUND(E396*H396,2)</f>
        <v>0</v>
      </c>
      <c r="J396" s="239"/>
      <c r="K396" s="240">
        <f>ROUND(E396*J396,2)</f>
        <v>0</v>
      </c>
      <c r="L396" s="240">
        <v>21</v>
      </c>
      <c r="M396" s="240">
        <f>G396*(1+L396/100)</f>
        <v>0</v>
      </c>
      <c r="N396" s="238">
        <v>1.1900000000000001E-2</v>
      </c>
      <c r="O396" s="238">
        <f>ROUND(E396*N396,2)</f>
        <v>0.95</v>
      </c>
      <c r="P396" s="238">
        <v>0</v>
      </c>
      <c r="Q396" s="238">
        <f>ROUND(E396*P396,2)</f>
        <v>0</v>
      </c>
      <c r="R396" s="240" t="s">
        <v>347</v>
      </c>
      <c r="S396" s="240" t="s">
        <v>277</v>
      </c>
      <c r="T396" s="241" t="s">
        <v>277</v>
      </c>
      <c r="U396" s="223">
        <v>0.95</v>
      </c>
      <c r="V396" s="223">
        <f>ROUND(E396*U396,2)</f>
        <v>75.91</v>
      </c>
      <c r="W396" s="223"/>
      <c r="X396" s="223" t="s">
        <v>316</v>
      </c>
      <c r="Y396" s="223" t="s">
        <v>280</v>
      </c>
      <c r="Z396" s="212"/>
      <c r="AA396" s="212"/>
      <c r="AB396" s="212"/>
      <c r="AC396" s="212"/>
      <c r="AD396" s="212"/>
      <c r="AE396" s="212"/>
      <c r="AF396" s="212"/>
      <c r="AG396" s="212" t="s">
        <v>317</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2" x14ac:dyDescent="0.2">
      <c r="A397" s="219"/>
      <c r="B397" s="220"/>
      <c r="C397" s="246" t="s">
        <v>733</v>
      </c>
      <c r="D397" s="243"/>
      <c r="E397" s="243"/>
      <c r="F397" s="243"/>
      <c r="G397" s="243"/>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283</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2" x14ac:dyDescent="0.2">
      <c r="A398" s="219"/>
      <c r="B398" s="220"/>
      <c r="C398" s="247" t="s">
        <v>734</v>
      </c>
      <c r="D398" s="225"/>
      <c r="E398" s="226"/>
      <c r="F398" s="223"/>
      <c r="G398" s="223"/>
      <c r="H398" s="223"/>
      <c r="I398" s="223"/>
      <c r="J398" s="223"/>
      <c r="K398" s="223"/>
      <c r="L398" s="223"/>
      <c r="M398" s="223"/>
      <c r="N398" s="222"/>
      <c r="O398" s="222"/>
      <c r="P398" s="222"/>
      <c r="Q398" s="222"/>
      <c r="R398" s="223"/>
      <c r="S398" s="223"/>
      <c r="T398" s="223"/>
      <c r="U398" s="223"/>
      <c r="V398" s="223"/>
      <c r="W398" s="223"/>
      <c r="X398" s="223"/>
      <c r="Y398" s="223"/>
      <c r="Z398" s="212"/>
      <c r="AA398" s="212"/>
      <c r="AB398" s="212"/>
      <c r="AC398" s="212"/>
      <c r="AD398" s="212"/>
      <c r="AE398" s="212"/>
      <c r="AF398" s="212"/>
      <c r="AG398" s="212" t="s">
        <v>308</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47" t="s">
        <v>735</v>
      </c>
      <c r="D399" s="225"/>
      <c r="E399" s="226">
        <v>11.9</v>
      </c>
      <c r="F399" s="223"/>
      <c r="G399" s="223"/>
      <c r="H399" s="223"/>
      <c r="I399" s="223"/>
      <c r="J399" s="223"/>
      <c r="K399" s="223"/>
      <c r="L399" s="223"/>
      <c r="M399" s="223"/>
      <c r="N399" s="222"/>
      <c r="O399" s="222"/>
      <c r="P399" s="222"/>
      <c r="Q399" s="222"/>
      <c r="R399" s="223"/>
      <c r="S399" s="223"/>
      <c r="T399" s="223"/>
      <c r="U399" s="223"/>
      <c r="V399" s="223"/>
      <c r="W399" s="223"/>
      <c r="X399" s="223"/>
      <c r="Y399" s="223"/>
      <c r="Z399" s="212"/>
      <c r="AA399" s="212"/>
      <c r="AB399" s="212"/>
      <c r="AC399" s="212"/>
      <c r="AD399" s="212"/>
      <c r="AE399" s="212"/>
      <c r="AF399" s="212"/>
      <c r="AG399" s="212" t="s">
        <v>308</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3" x14ac:dyDescent="0.2">
      <c r="A400" s="219"/>
      <c r="B400" s="220"/>
      <c r="C400" s="247" t="s">
        <v>736</v>
      </c>
      <c r="D400" s="225"/>
      <c r="E400" s="226">
        <v>19.3</v>
      </c>
      <c r="F400" s="223"/>
      <c r="G400" s="223"/>
      <c r="H400" s="223"/>
      <c r="I400" s="223"/>
      <c r="J400" s="223"/>
      <c r="K400" s="223"/>
      <c r="L400" s="223"/>
      <c r="M400" s="223"/>
      <c r="N400" s="222"/>
      <c r="O400" s="222"/>
      <c r="P400" s="222"/>
      <c r="Q400" s="222"/>
      <c r="R400" s="223"/>
      <c r="S400" s="223"/>
      <c r="T400" s="223"/>
      <c r="U400" s="223"/>
      <c r="V400" s="223"/>
      <c r="W400" s="223"/>
      <c r="X400" s="223"/>
      <c r="Y400" s="223"/>
      <c r="Z400" s="212"/>
      <c r="AA400" s="212"/>
      <c r="AB400" s="212"/>
      <c r="AC400" s="212"/>
      <c r="AD400" s="212"/>
      <c r="AE400" s="212"/>
      <c r="AF400" s="212"/>
      <c r="AG400" s="212" t="s">
        <v>308</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3" x14ac:dyDescent="0.2">
      <c r="A401" s="219"/>
      <c r="B401" s="220"/>
      <c r="C401" s="247" t="s">
        <v>737</v>
      </c>
      <c r="D401" s="225"/>
      <c r="E401" s="226">
        <v>6.4</v>
      </c>
      <c r="F401" s="223"/>
      <c r="G401" s="223"/>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308</v>
      </c>
      <c r="AH401" s="212">
        <v>0</v>
      </c>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3" x14ac:dyDescent="0.2">
      <c r="A402" s="219"/>
      <c r="B402" s="220"/>
      <c r="C402" s="247" t="s">
        <v>738</v>
      </c>
      <c r="D402" s="225"/>
      <c r="E402" s="226">
        <v>15</v>
      </c>
      <c r="F402" s="223"/>
      <c r="G402" s="223"/>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308</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47" t="s">
        <v>739</v>
      </c>
      <c r="D403" s="225"/>
      <c r="E403" s="226">
        <v>27.3</v>
      </c>
      <c r="F403" s="223"/>
      <c r="G403" s="223"/>
      <c r="H403" s="223"/>
      <c r="I403" s="223"/>
      <c r="J403" s="223"/>
      <c r="K403" s="223"/>
      <c r="L403" s="223"/>
      <c r="M403" s="223"/>
      <c r="N403" s="222"/>
      <c r="O403" s="222"/>
      <c r="P403" s="222"/>
      <c r="Q403" s="222"/>
      <c r="R403" s="223"/>
      <c r="S403" s="223"/>
      <c r="T403" s="223"/>
      <c r="U403" s="223"/>
      <c r="V403" s="223"/>
      <c r="W403" s="223"/>
      <c r="X403" s="223"/>
      <c r="Y403" s="223"/>
      <c r="Z403" s="212"/>
      <c r="AA403" s="212"/>
      <c r="AB403" s="212"/>
      <c r="AC403" s="212"/>
      <c r="AD403" s="212"/>
      <c r="AE403" s="212"/>
      <c r="AF403" s="212"/>
      <c r="AG403" s="212" t="s">
        <v>308</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ht="22.5" outlineLevel="1" x14ac:dyDescent="0.2">
      <c r="A404" s="235">
        <v>74</v>
      </c>
      <c r="B404" s="236" t="s">
        <v>740</v>
      </c>
      <c r="C404" s="245" t="s">
        <v>741</v>
      </c>
      <c r="D404" s="237" t="s">
        <v>340</v>
      </c>
      <c r="E404" s="238">
        <v>20.5</v>
      </c>
      <c r="F404" s="239"/>
      <c r="G404" s="240">
        <f>ROUND(E404*F404,2)</f>
        <v>0</v>
      </c>
      <c r="H404" s="239"/>
      <c r="I404" s="240">
        <f>ROUND(E404*H404,2)</f>
        <v>0</v>
      </c>
      <c r="J404" s="239"/>
      <c r="K404" s="240">
        <f>ROUND(E404*J404,2)</f>
        <v>0</v>
      </c>
      <c r="L404" s="240">
        <v>21</v>
      </c>
      <c r="M404" s="240">
        <f>G404*(1+L404/100)</f>
        <v>0</v>
      </c>
      <c r="N404" s="238">
        <v>1.3270000000000001E-2</v>
      </c>
      <c r="O404" s="238">
        <f>ROUND(E404*N404,2)</f>
        <v>0.27</v>
      </c>
      <c r="P404" s="238">
        <v>0</v>
      </c>
      <c r="Q404" s="238">
        <f>ROUND(E404*P404,2)</f>
        <v>0</v>
      </c>
      <c r="R404" s="240" t="s">
        <v>347</v>
      </c>
      <c r="S404" s="240" t="s">
        <v>277</v>
      </c>
      <c r="T404" s="241" t="s">
        <v>277</v>
      </c>
      <c r="U404" s="223">
        <v>0.95</v>
      </c>
      <c r="V404" s="223">
        <f>ROUND(E404*U404,2)</f>
        <v>19.48</v>
      </c>
      <c r="W404" s="223"/>
      <c r="X404" s="223" t="s">
        <v>316</v>
      </c>
      <c r="Y404" s="223" t="s">
        <v>280</v>
      </c>
      <c r="Z404" s="212"/>
      <c r="AA404" s="212"/>
      <c r="AB404" s="212"/>
      <c r="AC404" s="212"/>
      <c r="AD404" s="212"/>
      <c r="AE404" s="212"/>
      <c r="AF404" s="212"/>
      <c r="AG404" s="212" t="s">
        <v>317</v>
      </c>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2" x14ac:dyDescent="0.2">
      <c r="A405" s="219"/>
      <c r="B405" s="220"/>
      <c r="C405" s="246" t="s">
        <v>733</v>
      </c>
      <c r="D405" s="243"/>
      <c r="E405" s="243"/>
      <c r="F405" s="243"/>
      <c r="G405" s="243"/>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283</v>
      </c>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2" x14ac:dyDescent="0.2">
      <c r="A406" s="219"/>
      <c r="B406" s="220"/>
      <c r="C406" s="247" t="s">
        <v>742</v>
      </c>
      <c r="D406" s="225"/>
      <c r="E406" s="226"/>
      <c r="F406" s="223"/>
      <c r="G406" s="223"/>
      <c r="H406" s="223"/>
      <c r="I406" s="223"/>
      <c r="J406" s="223"/>
      <c r="K406" s="223"/>
      <c r="L406" s="223"/>
      <c r="M406" s="223"/>
      <c r="N406" s="222"/>
      <c r="O406" s="222"/>
      <c r="P406" s="222"/>
      <c r="Q406" s="222"/>
      <c r="R406" s="223"/>
      <c r="S406" s="223"/>
      <c r="T406" s="223"/>
      <c r="U406" s="223"/>
      <c r="V406" s="223"/>
      <c r="W406" s="223"/>
      <c r="X406" s="223"/>
      <c r="Y406" s="223"/>
      <c r="Z406" s="212"/>
      <c r="AA406" s="212"/>
      <c r="AB406" s="212"/>
      <c r="AC406" s="212"/>
      <c r="AD406" s="212"/>
      <c r="AE406" s="212"/>
      <c r="AF406" s="212"/>
      <c r="AG406" s="212" t="s">
        <v>308</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
      <c r="A407" s="219"/>
      <c r="B407" s="220"/>
      <c r="C407" s="247" t="s">
        <v>743</v>
      </c>
      <c r="D407" s="225"/>
      <c r="E407" s="226">
        <v>3.2</v>
      </c>
      <c r="F407" s="223"/>
      <c r="G407" s="223"/>
      <c r="H407" s="223"/>
      <c r="I407" s="223"/>
      <c r="J407" s="223"/>
      <c r="K407" s="223"/>
      <c r="L407" s="223"/>
      <c r="M407" s="223"/>
      <c r="N407" s="222"/>
      <c r="O407" s="222"/>
      <c r="P407" s="222"/>
      <c r="Q407" s="222"/>
      <c r="R407" s="223"/>
      <c r="S407" s="223"/>
      <c r="T407" s="223"/>
      <c r="U407" s="223"/>
      <c r="V407" s="223"/>
      <c r="W407" s="223"/>
      <c r="X407" s="223"/>
      <c r="Y407" s="223"/>
      <c r="Z407" s="212"/>
      <c r="AA407" s="212"/>
      <c r="AB407" s="212"/>
      <c r="AC407" s="212"/>
      <c r="AD407" s="212"/>
      <c r="AE407" s="212"/>
      <c r="AF407" s="212"/>
      <c r="AG407" s="212" t="s">
        <v>308</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
      <c r="A408" s="219"/>
      <c r="B408" s="220"/>
      <c r="C408" s="247" t="s">
        <v>744</v>
      </c>
      <c r="D408" s="225"/>
      <c r="E408" s="226">
        <v>17.3</v>
      </c>
      <c r="F408" s="223"/>
      <c r="G408" s="223"/>
      <c r="H408" s="223"/>
      <c r="I408" s="223"/>
      <c r="J408" s="223"/>
      <c r="K408" s="223"/>
      <c r="L408" s="223"/>
      <c r="M408" s="223"/>
      <c r="N408" s="222"/>
      <c r="O408" s="222"/>
      <c r="P408" s="222"/>
      <c r="Q408" s="222"/>
      <c r="R408" s="223"/>
      <c r="S408" s="223"/>
      <c r="T408" s="223"/>
      <c r="U408" s="223"/>
      <c r="V408" s="223"/>
      <c r="W408" s="223"/>
      <c r="X408" s="223"/>
      <c r="Y408" s="223"/>
      <c r="Z408" s="212"/>
      <c r="AA408" s="212"/>
      <c r="AB408" s="212"/>
      <c r="AC408" s="212"/>
      <c r="AD408" s="212"/>
      <c r="AE408" s="212"/>
      <c r="AF408" s="212"/>
      <c r="AG408" s="212" t="s">
        <v>308</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ht="33.75" outlineLevel="1" x14ac:dyDescent="0.2">
      <c r="A409" s="235">
        <v>75</v>
      </c>
      <c r="B409" s="236" t="s">
        <v>745</v>
      </c>
      <c r="C409" s="245" t="s">
        <v>746</v>
      </c>
      <c r="D409" s="237" t="s">
        <v>340</v>
      </c>
      <c r="E409" s="238">
        <v>112.7</v>
      </c>
      <c r="F409" s="239"/>
      <c r="G409" s="240">
        <f>ROUND(E409*F409,2)</f>
        <v>0</v>
      </c>
      <c r="H409" s="239"/>
      <c r="I409" s="240">
        <f>ROUND(E409*H409,2)</f>
        <v>0</v>
      </c>
      <c r="J409" s="239"/>
      <c r="K409" s="240">
        <f>ROUND(E409*J409,2)</f>
        <v>0</v>
      </c>
      <c r="L409" s="240">
        <v>21</v>
      </c>
      <c r="M409" s="240">
        <f>G409*(1+L409/100)</f>
        <v>0</v>
      </c>
      <c r="N409" s="238">
        <v>1.375E-2</v>
      </c>
      <c r="O409" s="238">
        <f>ROUND(E409*N409,2)</f>
        <v>1.55</v>
      </c>
      <c r="P409" s="238">
        <v>0</v>
      </c>
      <c r="Q409" s="238">
        <f>ROUND(E409*P409,2)</f>
        <v>0</v>
      </c>
      <c r="R409" s="240" t="s">
        <v>347</v>
      </c>
      <c r="S409" s="240" t="s">
        <v>277</v>
      </c>
      <c r="T409" s="241" t="s">
        <v>277</v>
      </c>
      <c r="U409" s="223">
        <v>0.95</v>
      </c>
      <c r="V409" s="223">
        <f>ROUND(E409*U409,2)</f>
        <v>107.07</v>
      </c>
      <c r="W409" s="223"/>
      <c r="X409" s="223" t="s">
        <v>316</v>
      </c>
      <c r="Y409" s="223" t="s">
        <v>280</v>
      </c>
      <c r="Z409" s="212"/>
      <c r="AA409" s="212"/>
      <c r="AB409" s="212"/>
      <c r="AC409" s="212"/>
      <c r="AD409" s="212"/>
      <c r="AE409" s="212"/>
      <c r="AF409" s="212"/>
      <c r="AG409" s="212" t="s">
        <v>317</v>
      </c>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2" x14ac:dyDescent="0.2">
      <c r="A410" s="219"/>
      <c r="B410" s="220"/>
      <c r="C410" s="246" t="s">
        <v>733</v>
      </c>
      <c r="D410" s="243"/>
      <c r="E410" s="243"/>
      <c r="F410" s="243"/>
      <c r="G410" s="243"/>
      <c r="H410" s="223"/>
      <c r="I410" s="223"/>
      <c r="J410" s="223"/>
      <c r="K410" s="223"/>
      <c r="L410" s="223"/>
      <c r="M410" s="223"/>
      <c r="N410" s="222"/>
      <c r="O410" s="222"/>
      <c r="P410" s="222"/>
      <c r="Q410" s="222"/>
      <c r="R410" s="223"/>
      <c r="S410" s="223"/>
      <c r="T410" s="223"/>
      <c r="U410" s="223"/>
      <c r="V410" s="223"/>
      <c r="W410" s="223"/>
      <c r="X410" s="223"/>
      <c r="Y410" s="223"/>
      <c r="Z410" s="212"/>
      <c r="AA410" s="212"/>
      <c r="AB410" s="212"/>
      <c r="AC410" s="212"/>
      <c r="AD410" s="212"/>
      <c r="AE410" s="212"/>
      <c r="AF410" s="212"/>
      <c r="AG410" s="212" t="s">
        <v>283</v>
      </c>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2" x14ac:dyDescent="0.2">
      <c r="A411" s="219"/>
      <c r="B411" s="220"/>
      <c r="C411" s="247" t="s">
        <v>742</v>
      </c>
      <c r="D411" s="225"/>
      <c r="E411" s="226"/>
      <c r="F411" s="223"/>
      <c r="G411" s="223"/>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308</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3" x14ac:dyDescent="0.2">
      <c r="A412" s="219"/>
      <c r="B412" s="220"/>
      <c r="C412" s="247" t="s">
        <v>747</v>
      </c>
      <c r="D412" s="225"/>
      <c r="E412" s="226">
        <v>153.5</v>
      </c>
      <c r="F412" s="223"/>
      <c r="G412" s="223"/>
      <c r="H412" s="223"/>
      <c r="I412" s="223"/>
      <c r="J412" s="223"/>
      <c r="K412" s="223"/>
      <c r="L412" s="223"/>
      <c r="M412" s="223"/>
      <c r="N412" s="222"/>
      <c r="O412" s="222"/>
      <c r="P412" s="222"/>
      <c r="Q412" s="222"/>
      <c r="R412" s="223"/>
      <c r="S412" s="223"/>
      <c r="T412" s="223"/>
      <c r="U412" s="223"/>
      <c r="V412" s="223"/>
      <c r="W412" s="223"/>
      <c r="X412" s="223"/>
      <c r="Y412" s="223"/>
      <c r="Z412" s="212"/>
      <c r="AA412" s="212"/>
      <c r="AB412" s="212"/>
      <c r="AC412" s="212"/>
      <c r="AD412" s="212"/>
      <c r="AE412" s="212"/>
      <c r="AF412" s="212"/>
      <c r="AG412" s="212" t="s">
        <v>308</v>
      </c>
      <c r="AH412" s="212">
        <v>0</v>
      </c>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3" x14ac:dyDescent="0.2">
      <c r="A413" s="219"/>
      <c r="B413" s="220"/>
      <c r="C413" s="247" t="s">
        <v>748</v>
      </c>
      <c r="D413" s="225"/>
      <c r="E413" s="226">
        <v>-40.799999999999997</v>
      </c>
      <c r="F413" s="223"/>
      <c r="G413" s="223"/>
      <c r="H413" s="223"/>
      <c r="I413" s="223"/>
      <c r="J413" s="223"/>
      <c r="K413" s="223"/>
      <c r="L413" s="223"/>
      <c r="M413" s="223"/>
      <c r="N413" s="222"/>
      <c r="O413" s="222"/>
      <c r="P413" s="222"/>
      <c r="Q413" s="222"/>
      <c r="R413" s="223"/>
      <c r="S413" s="223"/>
      <c r="T413" s="223"/>
      <c r="U413" s="223"/>
      <c r="V413" s="223"/>
      <c r="W413" s="223"/>
      <c r="X413" s="223"/>
      <c r="Y413" s="223"/>
      <c r="Z413" s="212"/>
      <c r="AA413" s="212"/>
      <c r="AB413" s="212"/>
      <c r="AC413" s="212"/>
      <c r="AD413" s="212"/>
      <c r="AE413" s="212"/>
      <c r="AF413" s="212"/>
      <c r="AG413" s="212" t="s">
        <v>308</v>
      </c>
      <c r="AH413" s="212">
        <v>0</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ht="33.75" outlineLevel="1" x14ac:dyDescent="0.2">
      <c r="A414" s="235">
        <v>76</v>
      </c>
      <c r="B414" s="236" t="s">
        <v>749</v>
      </c>
      <c r="C414" s="245" t="s">
        <v>750</v>
      </c>
      <c r="D414" s="237" t="s">
        <v>340</v>
      </c>
      <c r="E414" s="238">
        <v>11.77</v>
      </c>
      <c r="F414" s="239"/>
      <c r="G414" s="240">
        <f>ROUND(E414*F414,2)</f>
        <v>0</v>
      </c>
      <c r="H414" s="239"/>
      <c r="I414" s="240">
        <f>ROUND(E414*H414,2)</f>
        <v>0</v>
      </c>
      <c r="J414" s="239"/>
      <c r="K414" s="240">
        <f>ROUND(E414*J414,2)</f>
        <v>0</v>
      </c>
      <c r="L414" s="240">
        <v>21</v>
      </c>
      <c r="M414" s="240">
        <f>G414*(1+L414/100)</f>
        <v>0</v>
      </c>
      <c r="N414" s="238">
        <v>1.375E-2</v>
      </c>
      <c r="O414" s="238">
        <f>ROUND(E414*N414,2)</f>
        <v>0.16</v>
      </c>
      <c r="P414" s="238">
        <v>0</v>
      </c>
      <c r="Q414" s="238">
        <f>ROUND(E414*P414,2)</f>
        <v>0</v>
      </c>
      <c r="R414" s="240" t="s">
        <v>347</v>
      </c>
      <c r="S414" s="240" t="s">
        <v>277</v>
      </c>
      <c r="T414" s="241" t="s">
        <v>277</v>
      </c>
      <c r="U414" s="223">
        <v>0.95</v>
      </c>
      <c r="V414" s="223">
        <f>ROUND(E414*U414,2)</f>
        <v>11.18</v>
      </c>
      <c r="W414" s="223"/>
      <c r="X414" s="223" t="s">
        <v>316</v>
      </c>
      <c r="Y414" s="223" t="s">
        <v>280</v>
      </c>
      <c r="Z414" s="212"/>
      <c r="AA414" s="212"/>
      <c r="AB414" s="212"/>
      <c r="AC414" s="212"/>
      <c r="AD414" s="212"/>
      <c r="AE414" s="212"/>
      <c r="AF414" s="212"/>
      <c r="AG414" s="212" t="s">
        <v>317</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2" x14ac:dyDescent="0.2">
      <c r="A415" s="219"/>
      <c r="B415" s="220"/>
      <c r="C415" s="246" t="s">
        <v>733</v>
      </c>
      <c r="D415" s="243"/>
      <c r="E415" s="243"/>
      <c r="F415" s="243"/>
      <c r="G415" s="243"/>
      <c r="H415" s="223"/>
      <c r="I415" s="223"/>
      <c r="J415" s="223"/>
      <c r="K415" s="223"/>
      <c r="L415" s="223"/>
      <c r="M415" s="223"/>
      <c r="N415" s="222"/>
      <c r="O415" s="222"/>
      <c r="P415" s="222"/>
      <c r="Q415" s="222"/>
      <c r="R415" s="223"/>
      <c r="S415" s="223"/>
      <c r="T415" s="223"/>
      <c r="U415" s="223"/>
      <c r="V415" s="223"/>
      <c r="W415" s="223"/>
      <c r="X415" s="223"/>
      <c r="Y415" s="223"/>
      <c r="Z415" s="212"/>
      <c r="AA415" s="212"/>
      <c r="AB415" s="212"/>
      <c r="AC415" s="212"/>
      <c r="AD415" s="212"/>
      <c r="AE415" s="212"/>
      <c r="AF415" s="212"/>
      <c r="AG415" s="212" t="s">
        <v>283</v>
      </c>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2" x14ac:dyDescent="0.2">
      <c r="A416" s="219"/>
      <c r="B416" s="220"/>
      <c r="C416" s="247" t="s">
        <v>742</v>
      </c>
      <c r="D416" s="225"/>
      <c r="E416" s="226"/>
      <c r="F416" s="223"/>
      <c r="G416" s="223"/>
      <c r="H416" s="223"/>
      <c r="I416" s="223"/>
      <c r="J416" s="223"/>
      <c r="K416" s="223"/>
      <c r="L416" s="223"/>
      <c r="M416" s="223"/>
      <c r="N416" s="222"/>
      <c r="O416" s="222"/>
      <c r="P416" s="222"/>
      <c r="Q416" s="222"/>
      <c r="R416" s="223"/>
      <c r="S416" s="223"/>
      <c r="T416" s="223"/>
      <c r="U416" s="223"/>
      <c r="V416" s="223"/>
      <c r="W416" s="223"/>
      <c r="X416" s="223"/>
      <c r="Y416" s="223"/>
      <c r="Z416" s="212"/>
      <c r="AA416" s="212"/>
      <c r="AB416" s="212"/>
      <c r="AC416" s="212"/>
      <c r="AD416" s="212"/>
      <c r="AE416" s="212"/>
      <c r="AF416" s="212"/>
      <c r="AG416" s="212" t="s">
        <v>308</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3" x14ac:dyDescent="0.2">
      <c r="A417" s="219"/>
      <c r="B417" s="220"/>
      <c r="C417" s="247" t="s">
        <v>751</v>
      </c>
      <c r="D417" s="225"/>
      <c r="E417" s="226">
        <v>11.77</v>
      </c>
      <c r="F417" s="223"/>
      <c r="G417" s="223"/>
      <c r="H417" s="223"/>
      <c r="I417" s="223"/>
      <c r="J417" s="223"/>
      <c r="K417" s="223"/>
      <c r="L417" s="223"/>
      <c r="M417" s="223"/>
      <c r="N417" s="222"/>
      <c r="O417" s="222"/>
      <c r="P417" s="222"/>
      <c r="Q417" s="222"/>
      <c r="R417" s="223"/>
      <c r="S417" s="223"/>
      <c r="T417" s="223"/>
      <c r="U417" s="223"/>
      <c r="V417" s="223"/>
      <c r="W417" s="223"/>
      <c r="X417" s="223"/>
      <c r="Y417" s="223"/>
      <c r="Z417" s="212"/>
      <c r="AA417" s="212"/>
      <c r="AB417" s="212"/>
      <c r="AC417" s="212"/>
      <c r="AD417" s="212"/>
      <c r="AE417" s="212"/>
      <c r="AF417" s="212"/>
      <c r="AG417" s="212" t="s">
        <v>308</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ht="33.75" outlineLevel="1" x14ac:dyDescent="0.2">
      <c r="A418" s="235">
        <v>77</v>
      </c>
      <c r="B418" s="236" t="s">
        <v>752</v>
      </c>
      <c r="C418" s="245" t="s">
        <v>753</v>
      </c>
      <c r="D418" s="237" t="s">
        <v>340</v>
      </c>
      <c r="E418" s="238">
        <v>88.32</v>
      </c>
      <c r="F418" s="239"/>
      <c r="G418" s="240">
        <f>ROUND(E418*F418,2)</f>
        <v>0</v>
      </c>
      <c r="H418" s="239"/>
      <c r="I418" s="240">
        <f>ROUND(E418*H418,2)</f>
        <v>0</v>
      </c>
      <c r="J418" s="239"/>
      <c r="K418" s="240">
        <f>ROUND(E418*J418,2)</f>
        <v>0</v>
      </c>
      <c r="L418" s="240">
        <v>21</v>
      </c>
      <c r="M418" s="240">
        <f>G418*(1+L418/100)</f>
        <v>0</v>
      </c>
      <c r="N418" s="238">
        <v>2.511E-2</v>
      </c>
      <c r="O418" s="238">
        <f>ROUND(E418*N418,2)</f>
        <v>2.2200000000000002</v>
      </c>
      <c r="P418" s="238">
        <v>0</v>
      </c>
      <c r="Q418" s="238">
        <f>ROUND(E418*P418,2)</f>
        <v>0</v>
      </c>
      <c r="R418" s="240" t="s">
        <v>347</v>
      </c>
      <c r="S418" s="240" t="s">
        <v>277</v>
      </c>
      <c r="T418" s="241" t="s">
        <v>277</v>
      </c>
      <c r="U418" s="223">
        <v>1.1299999999999999</v>
      </c>
      <c r="V418" s="223">
        <f>ROUND(E418*U418,2)</f>
        <v>99.8</v>
      </c>
      <c r="W418" s="223"/>
      <c r="X418" s="223" t="s">
        <v>316</v>
      </c>
      <c r="Y418" s="223" t="s">
        <v>342</v>
      </c>
      <c r="Z418" s="212"/>
      <c r="AA418" s="212"/>
      <c r="AB418" s="212"/>
      <c r="AC418" s="212"/>
      <c r="AD418" s="212"/>
      <c r="AE418" s="212"/>
      <c r="AF418" s="212"/>
      <c r="AG418" s="212" t="s">
        <v>317</v>
      </c>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2" x14ac:dyDescent="0.2">
      <c r="A419" s="219"/>
      <c r="B419" s="220"/>
      <c r="C419" s="246" t="s">
        <v>733</v>
      </c>
      <c r="D419" s="243"/>
      <c r="E419" s="243"/>
      <c r="F419" s="243"/>
      <c r="G419" s="243"/>
      <c r="H419" s="223"/>
      <c r="I419" s="223"/>
      <c r="J419" s="223"/>
      <c r="K419" s="223"/>
      <c r="L419" s="223"/>
      <c r="M419" s="223"/>
      <c r="N419" s="222"/>
      <c r="O419" s="222"/>
      <c r="P419" s="222"/>
      <c r="Q419" s="222"/>
      <c r="R419" s="223"/>
      <c r="S419" s="223"/>
      <c r="T419" s="223"/>
      <c r="U419" s="223"/>
      <c r="V419" s="223"/>
      <c r="W419" s="223"/>
      <c r="X419" s="223"/>
      <c r="Y419" s="223"/>
      <c r="Z419" s="212"/>
      <c r="AA419" s="212"/>
      <c r="AB419" s="212"/>
      <c r="AC419" s="212"/>
      <c r="AD419" s="212"/>
      <c r="AE419" s="212"/>
      <c r="AF419" s="212"/>
      <c r="AG419" s="212" t="s">
        <v>283</v>
      </c>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2" x14ac:dyDescent="0.2">
      <c r="A420" s="219"/>
      <c r="B420" s="220"/>
      <c r="C420" s="247" t="s">
        <v>734</v>
      </c>
      <c r="D420" s="225"/>
      <c r="E420" s="226"/>
      <c r="F420" s="223"/>
      <c r="G420" s="223"/>
      <c r="H420" s="223"/>
      <c r="I420" s="223"/>
      <c r="J420" s="223"/>
      <c r="K420" s="223"/>
      <c r="L420" s="223"/>
      <c r="M420" s="223"/>
      <c r="N420" s="222"/>
      <c r="O420" s="222"/>
      <c r="P420" s="222"/>
      <c r="Q420" s="222"/>
      <c r="R420" s="223"/>
      <c r="S420" s="223"/>
      <c r="T420" s="223"/>
      <c r="U420" s="223"/>
      <c r="V420" s="223"/>
      <c r="W420" s="223"/>
      <c r="X420" s="223"/>
      <c r="Y420" s="223"/>
      <c r="Z420" s="212"/>
      <c r="AA420" s="212"/>
      <c r="AB420" s="212"/>
      <c r="AC420" s="212"/>
      <c r="AD420" s="212"/>
      <c r="AE420" s="212"/>
      <c r="AF420" s="212"/>
      <c r="AG420" s="212" t="s">
        <v>308</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3" x14ac:dyDescent="0.2">
      <c r="A421" s="219"/>
      <c r="B421" s="220"/>
      <c r="C421" s="247" t="s">
        <v>754</v>
      </c>
      <c r="D421" s="225"/>
      <c r="E421" s="226">
        <v>20.5</v>
      </c>
      <c r="F421" s="223"/>
      <c r="G421" s="223"/>
      <c r="H421" s="223"/>
      <c r="I421" s="223"/>
      <c r="J421" s="223"/>
      <c r="K421" s="223"/>
      <c r="L421" s="223"/>
      <c r="M421" s="223"/>
      <c r="N421" s="222"/>
      <c r="O421" s="222"/>
      <c r="P421" s="222"/>
      <c r="Q421" s="222"/>
      <c r="R421" s="223"/>
      <c r="S421" s="223"/>
      <c r="T421" s="223"/>
      <c r="U421" s="223"/>
      <c r="V421" s="223"/>
      <c r="W421" s="223"/>
      <c r="X421" s="223"/>
      <c r="Y421" s="223"/>
      <c r="Z421" s="212"/>
      <c r="AA421" s="212"/>
      <c r="AB421" s="212"/>
      <c r="AC421" s="212"/>
      <c r="AD421" s="212"/>
      <c r="AE421" s="212"/>
      <c r="AF421" s="212"/>
      <c r="AG421" s="212" t="s">
        <v>308</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3" x14ac:dyDescent="0.2">
      <c r="A422" s="219"/>
      <c r="B422" s="220"/>
      <c r="C422" s="247" t="s">
        <v>755</v>
      </c>
      <c r="D422" s="225"/>
      <c r="E422" s="226">
        <v>5.5</v>
      </c>
      <c r="F422" s="223"/>
      <c r="G422" s="223"/>
      <c r="H422" s="223"/>
      <c r="I422" s="223"/>
      <c r="J422" s="223"/>
      <c r="K422" s="223"/>
      <c r="L422" s="223"/>
      <c r="M422" s="223"/>
      <c r="N422" s="222"/>
      <c r="O422" s="222"/>
      <c r="P422" s="222"/>
      <c r="Q422" s="222"/>
      <c r="R422" s="223"/>
      <c r="S422" s="223"/>
      <c r="T422" s="223"/>
      <c r="U422" s="223"/>
      <c r="V422" s="223"/>
      <c r="W422" s="223"/>
      <c r="X422" s="223"/>
      <c r="Y422" s="223"/>
      <c r="Z422" s="212"/>
      <c r="AA422" s="212"/>
      <c r="AB422" s="212"/>
      <c r="AC422" s="212"/>
      <c r="AD422" s="212"/>
      <c r="AE422" s="212"/>
      <c r="AF422" s="212"/>
      <c r="AG422" s="212" t="s">
        <v>308</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
      <c r="A423" s="219"/>
      <c r="B423" s="220"/>
      <c r="C423" s="247" t="s">
        <v>756</v>
      </c>
      <c r="D423" s="225"/>
      <c r="E423" s="226">
        <v>6.5</v>
      </c>
      <c r="F423" s="223"/>
      <c r="G423" s="223"/>
      <c r="H423" s="223"/>
      <c r="I423" s="223"/>
      <c r="J423" s="223"/>
      <c r="K423" s="223"/>
      <c r="L423" s="223"/>
      <c r="M423" s="223"/>
      <c r="N423" s="222"/>
      <c r="O423" s="222"/>
      <c r="P423" s="222"/>
      <c r="Q423" s="222"/>
      <c r="R423" s="223"/>
      <c r="S423" s="223"/>
      <c r="T423" s="223"/>
      <c r="U423" s="223"/>
      <c r="V423" s="223"/>
      <c r="W423" s="223"/>
      <c r="X423" s="223"/>
      <c r="Y423" s="223"/>
      <c r="Z423" s="212"/>
      <c r="AA423" s="212"/>
      <c r="AB423" s="212"/>
      <c r="AC423" s="212"/>
      <c r="AD423" s="212"/>
      <c r="AE423" s="212"/>
      <c r="AF423" s="212"/>
      <c r="AG423" s="212" t="s">
        <v>308</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47" t="s">
        <v>757</v>
      </c>
      <c r="D424" s="225"/>
      <c r="E424" s="226">
        <v>11.8</v>
      </c>
      <c r="F424" s="223"/>
      <c r="G424" s="223"/>
      <c r="H424" s="223"/>
      <c r="I424" s="223"/>
      <c r="J424" s="223"/>
      <c r="K424" s="223"/>
      <c r="L424" s="223"/>
      <c r="M424" s="223"/>
      <c r="N424" s="222"/>
      <c r="O424" s="222"/>
      <c r="P424" s="222"/>
      <c r="Q424" s="222"/>
      <c r="R424" s="223"/>
      <c r="S424" s="223"/>
      <c r="T424" s="223"/>
      <c r="U424" s="223"/>
      <c r="V424" s="223"/>
      <c r="W424" s="223"/>
      <c r="X424" s="223"/>
      <c r="Y424" s="223"/>
      <c r="Z424" s="212"/>
      <c r="AA424" s="212"/>
      <c r="AB424" s="212"/>
      <c r="AC424" s="212"/>
      <c r="AD424" s="212"/>
      <c r="AE424" s="212"/>
      <c r="AF424" s="212"/>
      <c r="AG424" s="212" t="s">
        <v>308</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47" t="s">
        <v>758</v>
      </c>
      <c r="D425" s="225"/>
      <c r="E425" s="226">
        <v>12.1</v>
      </c>
      <c r="F425" s="223"/>
      <c r="G425" s="223"/>
      <c r="H425" s="223"/>
      <c r="I425" s="223"/>
      <c r="J425" s="223"/>
      <c r="K425" s="223"/>
      <c r="L425" s="223"/>
      <c r="M425" s="223"/>
      <c r="N425" s="222"/>
      <c r="O425" s="222"/>
      <c r="P425" s="222"/>
      <c r="Q425" s="222"/>
      <c r="R425" s="223"/>
      <c r="S425" s="223"/>
      <c r="T425" s="223"/>
      <c r="U425" s="223"/>
      <c r="V425" s="223"/>
      <c r="W425" s="223"/>
      <c r="X425" s="223"/>
      <c r="Y425" s="223"/>
      <c r="Z425" s="212"/>
      <c r="AA425" s="212"/>
      <c r="AB425" s="212"/>
      <c r="AC425" s="212"/>
      <c r="AD425" s="212"/>
      <c r="AE425" s="212"/>
      <c r="AF425" s="212"/>
      <c r="AG425" s="212" t="s">
        <v>308</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47" t="s">
        <v>759</v>
      </c>
      <c r="D426" s="225"/>
      <c r="E426" s="226"/>
      <c r="F426" s="223"/>
      <c r="G426" s="223"/>
      <c r="H426" s="223"/>
      <c r="I426" s="223"/>
      <c r="J426" s="223"/>
      <c r="K426" s="223"/>
      <c r="L426" s="223"/>
      <c r="M426" s="223"/>
      <c r="N426" s="222"/>
      <c r="O426" s="222"/>
      <c r="P426" s="222"/>
      <c r="Q426" s="222"/>
      <c r="R426" s="223"/>
      <c r="S426" s="223"/>
      <c r="T426" s="223"/>
      <c r="U426" s="223"/>
      <c r="V426" s="223"/>
      <c r="W426" s="223"/>
      <c r="X426" s="223"/>
      <c r="Y426" s="223"/>
      <c r="Z426" s="212"/>
      <c r="AA426" s="212"/>
      <c r="AB426" s="212"/>
      <c r="AC426" s="212"/>
      <c r="AD426" s="212"/>
      <c r="AE426" s="212"/>
      <c r="AF426" s="212"/>
      <c r="AG426" s="212" t="s">
        <v>308</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47" t="s">
        <v>760</v>
      </c>
      <c r="D427" s="225"/>
      <c r="E427" s="226">
        <v>17.2</v>
      </c>
      <c r="F427" s="223"/>
      <c r="G427" s="223"/>
      <c r="H427" s="223"/>
      <c r="I427" s="223"/>
      <c r="J427" s="223"/>
      <c r="K427" s="223"/>
      <c r="L427" s="223"/>
      <c r="M427" s="223"/>
      <c r="N427" s="222"/>
      <c r="O427" s="222"/>
      <c r="P427" s="222"/>
      <c r="Q427" s="222"/>
      <c r="R427" s="223"/>
      <c r="S427" s="223"/>
      <c r="T427" s="223"/>
      <c r="U427" s="223"/>
      <c r="V427" s="223"/>
      <c r="W427" s="223"/>
      <c r="X427" s="223"/>
      <c r="Y427" s="223"/>
      <c r="Z427" s="212"/>
      <c r="AA427" s="212"/>
      <c r="AB427" s="212"/>
      <c r="AC427" s="212"/>
      <c r="AD427" s="212"/>
      <c r="AE427" s="212"/>
      <c r="AF427" s="212"/>
      <c r="AG427" s="212" t="s">
        <v>308</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47" t="s">
        <v>761</v>
      </c>
      <c r="D428" s="225"/>
      <c r="E428" s="226">
        <v>14.72</v>
      </c>
      <c r="F428" s="223"/>
      <c r="G428" s="223"/>
      <c r="H428" s="223"/>
      <c r="I428" s="223"/>
      <c r="J428" s="223"/>
      <c r="K428" s="223"/>
      <c r="L428" s="223"/>
      <c r="M428" s="223"/>
      <c r="N428" s="222"/>
      <c r="O428" s="222"/>
      <c r="P428" s="222"/>
      <c r="Q428" s="222"/>
      <c r="R428" s="223"/>
      <c r="S428" s="223"/>
      <c r="T428" s="223"/>
      <c r="U428" s="223"/>
      <c r="V428" s="223"/>
      <c r="W428" s="223"/>
      <c r="X428" s="223"/>
      <c r="Y428" s="223"/>
      <c r="Z428" s="212"/>
      <c r="AA428" s="212"/>
      <c r="AB428" s="212"/>
      <c r="AC428" s="212"/>
      <c r="AD428" s="212"/>
      <c r="AE428" s="212"/>
      <c r="AF428" s="212"/>
      <c r="AG428" s="212" t="s">
        <v>308</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ht="22.5" outlineLevel="1" x14ac:dyDescent="0.2">
      <c r="A429" s="235">
        <v>78</v>
      </c>
      <c r="B429" s="236" t="s">
        <v>762</v>
      </c>
      <c r="C429" s="245" t="s">
        <v>763</v>
      </c>
      <c r="D429" s="237" t="s">
        <v>387</v>
      </c>
      <c r="E429" s="238">
        <v>2</v>
      </c>
      <c r="F429" s="239"/>
      <c r="G429" s="240">
        <f>ROUND(E429*F429,2)</f>
        <v>0</v>
      </c>
      <c r="H429" s="239"/>
      <c r="I429" s="240">
        <f>ROUND(E429*H429,2)</f>
        <v>0</v>
      </c>
      <c r="J429" s="239"/>
      <c r="K429" s="240">
        <f>ROUND(E429*J429,2)</f>
        <v>0</v>
      </c>
      <c r="L429" s="240">
        <v>21</v>
      </c>
      <c r="M429" s="240">
        <f>G429*(1+L429/100)</f>
        <v>0</v>
      </c>
      <c r="N429" s="238">
        <v>1.6000000000000001E-4</v>
      </c>
      <c r="O429" s="238">
        <f>ROUND(E429*N429,2)</f>
        <v>0</v>
      </c>
      <c r="P429" s="238">
        <v>0</v>
      </c>
      <c r="Q429" s="238">
        <f>ROUND(E429*P429,2)</f>
        <v>0</v>
      </c>
      <c r="R429" s="240" t="s">
        <v>347</v>
      </c>
      <c r="S429" s="240" t="s">
        <v>277</v>
      </c>
      <c r="T429" s="241" t="s">
        <v>277</v>
      </c>
      <c r="U429" s="223">
        <v>1.24</v>
      </c>
      <c r="V429" s="223">
        <f>ROUND(E429*U429,2)</f>
        <v>2.48</v>
      </c>
      <c r="W429" s="223"/>
      <c r="X429" s="223" t="s">
        <v>316</v>
      </c>
      <c r="Y429" s="223" t="s">
        <v>280</v>
      </c>
      <c r="Z429" s="212"/>
      <c r="AA429" s="212"/>
      <c r="AB429" s="212"/>
      <c r="AC429" s="212"/>
      <c r="AD429" s="212"/>
      <c r="AE429" s="212"/>
      <c r="AF429" s="212"/>
      <c r="AG429" s="212" t="s">
        <v>317</v>
      </c>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2" x14ac:dyDescent="0.2">
      <c r="A430" s="219"/>
      <c r="B430" s="220"/>
      <c r="C430" s="246" t="s">
        <v>764</v>
      </c>
      <c r="D430" s="243"/>
      <c r="E430" s="243"/>
      <c r="F430" s="243"/>
      <c r="G430" s="243"/>
      <c r="H430" s="223"/>
      <c r="I430" s="223"/>
      <c r="J430" s="223"/>
      <c r="K430" s="223"/>
      <c r="L430" s="223"/>
      <c r="M430" s="223"/>
      <c r="N430" s="222"/>
      <c r="O430" s="222"/>
      <c r="P430" s="222"/>
      <c r="Q430" s="222"/>
      <c r="R430" s="223"/>
      <c r="S430" s="223"/>
      <c r="T430" s="223"/>
      <c r="U430" s="223"/>
      <c r="V430" s="223"/>
      <c r="W430" s="223"/>
      <c r="X430" s="223"/>
      <c r="Y430" s="223"/>
      <c r="Z430" s="212"/>
      <c r="AA430" s="212"/>
      <c r="AB430" s="212"/>
      <c r="AC430" s="212"/>
      <c r="AD430" s="212"/>
      <c r="AE430" s="212"/>
      <c r="AF430" s="212"/>
      <c r="AG430" s="212" t="s">
        <v>283</v>
      </c>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2" x14ac:dyDescent="0.2">
      <c r="A431" s="219"/>
      <c r="B431" s="220"/>
      <c r="C431" s="247" t="s">
        <v>765</v>
      </c>
      <c r="D431" s="225"/>
      <c r="E431" s="226">
        <v>2</v>
      </c>
      <c r="F431" s="223"/>
      <c r="G431" s="223"/>
      <c r="H431" s="223"/>
      <c r="I431" s="223"/>
      <c r="J431" s="223"/>
      <c r="K431" s="223"/>
      <c r="L431" s="223"/>
      <c r="M431" s="223"/>
      <c r="N431" s="222"/>
      <c r="O431" s="222"/>
      <c r="P431" s="222"/>
      <c r="Q431" s="222"/>
      <c r="R431" s="223"/>
      <c r="S431" s="223"/>
      <c r="T431" s="223"/>
      <c r="U431" s="223"/>
      <c r="V431" s="223"/>
      <c r="W431" s="223"/>
      <c r="X431" s="223"/>
      <c r="Y431" s="223"/>
      <c r="Z431" s="212"/>
      <c r="AA431" s="212"/>
      <c r="AB431" s="212"/>
      <c r="AC431" s="212"/>
      <c r="AD431" s="212"/>
      <c r="AE431" s="212"/>
      <c r="AF431" s="212"/>
      <c r="AG431" s="212" t="s">
        <v>308</v>
      </c>
      <c r="AH431" s="212">
        <v>5</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ht="22.5" outlineLevel="1" x14ac:dyDescent="0.2">
      <c r="A432" s="235">
        <v>79</v>
      </c>
      <c r="B432" s="236" t="s">
        <v>766</v>
      </c>
      <c r="C432" s="245" t="s">
        <v>767</v>
      </c>
      <c r="D432" s="237" t="s">
        <v>387</v>
      </c>
      <c r="E432" s="238">
        <v>8</v>
      </c>
      <c r="F432" s="239"/>
      <c r="G432" s="240">
        <f>ROUND(E432*F432,2)</f>
        <v>0</v>
      </c>
      <c r="H432" s="239"/>
      <c r="I432" s="240">
        <f>ROUND(E432*H432,2)</f>
        <v>0</v>
      </c>
      <c r="J432" s="239"/>
      <c r="K432" s="240">
        <f>ROUND(E432*J432,2)</f>
        <v>0</v>
      </c>
      <c r="L432" s="240">
        <v>21</v>
      </c>
      <c r="M432" s="240">
        <f>G432*(1+L432/100)</f>
        <v>0</v>
      </c>
      <c r="N432" s="238">
        <v>1.668E-2</v>
      </c>
      <c r="O432" s="238">
        <f>ROUND(E432*N432,2)</f>
        <v>0.13</v>
      </c>
      <c r="P432" s="238">
        <v>0</v>
      </c>
      <c r="Q432" s="238">
        <f>ROUND(E432*P432,2)</f>
        <v>0</v>
      </c>
      <c r="R432" s="240" t="s">
        <v>347</v>
      </c>
      <c r="S432" s="240" t="s">
        <v>277</v>
      </c>
      <c r="T432" s="241" t="s">
        <v>277</v>
      </c>
      <c r="U432" s="223">
        <v>1.03</v>
      </c>
      <c r="V432" s="223">
        <f>ROUND(E432*U432,2)</f>
        <v>8.24</v>
      </c>
      <c r="W432" s="223"/>
      <c r="X432" s="223" t="s">
        <v>316</v>
      </c>
      <c r="Y432" s="223" t="s">
        <v>280</v>
      </c>
      <c r="Z432" s="212"/>
      <c r="AA432" s="212"/>
      <c r="AB432" s="212"/>
      <c r="AC432" s="212"/>
      <c r="AD432" s="212"/>
      <c r="AE432" s="212"/>
      <c r="AF432" s="212"/>
      <c r="AG432" s="212" t="s">
        <v>317</v>
      </c>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2" x14ac:dyDescent="0.2">
      <c r="A433" s="219"/>
      <c r="B433" s="220"/>
      <c r="C433" s="247" t="s">
        <v>768</v>
      </c>
      <c r="D433" s="225"/>
      <c r="E433" s="226">
        <v>2</v>
      </c>
      <c r="F433" s="223"/>
      <c r="G433" s="223"/>
      <c r="H433" s="223"/>
      <c r="I433" s="223"/>
      <c r="J433" s="223"/>
      <c r="K433" s="223"/>
      <c r="L433" s="223"/>
      <c r="M433" s="223"/>
      <c r="N433" s="222"/>
      <c r="O433" s="222"/>
      <c r="P433" s="222"/>
      <c r="Q433" s="222"/>
      <c r="R433" s="223"/>
      <c r="S433" s="223"/>
      <c r="T433" s="223"/>
      <c r="U433" s="223"/>
      <c r="V433" s="223"/>
      <c r="W433" s="223"/>
      <c r="X433" s="223"/>
      <c r="Y433" s="223"/>
      <c r="Z433" s="212"/>
      <c r="AA433" s="212"/>
      <c r="AB433" s="212"/>
      <c r="AC433" s="212"/>
      <c r="AD433" s="212"/>
      <c r="AE433" s="212"/>
      <c r="AF433" s="212"/>
      <c r="AG433" s="212" t="s">
        <v>308</v>
      </c>
      <c r="AH433" s="212">
        <v>5</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47" t="s">
        <v>769</v>
      </c>
      <c r="D434" s="225"/>
      <c r="E434" s="226">
        <v>6</v>
      </c>
      <c r="F434" s="223"/>
      <c r="G434" s="223"/>
      <c r="H434" s="223"/>
      <c r="I434" s="223"/>
      <c r="J434" s="223"/>
      <c r="K434" s="223"/>
      <c r="L434" s="223"/>
      <c r="M434" s="223"/>
      <c r="N434" s="222"/>
      <c r="O434" s="222"/>
      <c r="P434" s="222"/>
      <c r="Q434" s="222"/>
      <c r="R434" s="223"/>
      <c r="S434" s="223"/>
      <c r="T434" s="223"/>
      <c r="U434" s="223"/>
      <c r="V434" s="223"/>
      <c r="W434" s="223"/>
      <c r="X434" s="223"/>
      <c r="Y434" s="223"/>
      <c r="Z434" s="212"/>
      <c r="AA434" s="212"/>
      <c r="AB434" s="212"/>
      <c r="AC434" s="212"/>
      <c r="AD434" s="212"/>
      <c r="AE434" s="212"/>
      <c r="AF434" s="212"/>
      <c r="AG434" s="212" t="s">
        <v>308</v>
      </c>
      <c r="AH434" s="212">
        <v>5</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ht="22.5" outlineLevel="1" x14ac:dyDescent="0.2">
      <c r="A435" s="235">
        <v>80</v>
      </c>
      <c r="B435" s="236" t="s">
        <v>770</v>
      </c>
      <c r="C435" s="245" t="s">
        <v>771</v>
      </c>
      <c r="D435" s="237" t="s">
        <v>340</v>
      </c>
      <c r="E435" s="238">
        <v>5.95</v>
      </c>
      <c r="F435" s="239"/>
      <c r="G435" s="240">
        <f>ROUND(E435*F435,2)</f>
        <v>0</v>
      </c>
      <c r="H435" s="239"/>
      <c r="I435" s="240">
        <f>ROUND(E435*H435,2)</f>
        <v>0</v>
      </c>
      <c r="J435" s="239"/>
      <c r="K435" s="240">
        <f>ROUND(E435*J435,2)</f>
        <v>0</v>
      </c>
      <c r="L435" s="240">
        <v>21</v>
      </c>
      <c r="M435" s="240">
        <f>G435*(1+L435/100)</f>
        <v>0</v>
      </c>
      <c r="N435" s="238">
        <v>0</v>
      </c>
      <c r="O435" s="238">
        <f>ROUND(E435*N435,2)</f>
        <v>0</v>
      </c>
      <c r="P435" s="238">
        <v>0</v>
      </c>
      <c r="Q435" s="238">
        <f>ROUND(E435*P435,2)</f>
        <v>0</v>
      </c>
      <c r="R435" s="240" t="s">
        <v>347</v>
      </c>
      <c r="S435" s="240" t="s">
        <v>277</v>
      </c>
      <c r="T435" s="241" t="s">
        <v>277</v>
      </c>
      <c r="U435" s="223">
        <v>0.57999999999999996</v>
      </c>
      <c r="V435" s="223">
        <f>ROUND(E435*U435,2)</f>
        <v>3.45</v>
      </c>
      <c r="W435" s="223"/>
      <c r="X435" s="223" t="s">
        <v>316</v>
      </c>
      <c r="Y435" s="223" t="s">
        <v>280</v>
      </c>
      <c r="Z435" s="212"/>
      <c r="AA435" s="212"/>
      <c r="AB435" s="212"/>
      <c r="AC435" s="212"/>
      <c r="AD435" s="212"/>
      <c r="AE435" s="212"/>
      <c r="AF435" s="212"/>
      <c r="AG435" s="212" t="s">
        <v>317</v>
      </c>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2" x14ac:dyDescent="0.2">
      <c r="A436" s="219"/>
      <c r="B436" s="220"/>
      <c r="C436" s="247" t="s">
        <v>772</v>
      </c>
      <c r="D436" s="225"/>
      <c r="E436" s="226">
        <v>1.44</v>
      </c>
      <c r="F436" s="223"/>
      <c r="G436" s="223"/>
      <c r="H436" s="223"/>
      <c r="I436" s="223"/>
      <c r="J436" s="223"/>
      <c r="K436" s="223"/>
      <c r="L436" s="223"/>
      <c r="M436" s="223"/>
      <c r="N436" s="222"/>
      <c r="O436" s="222"/>
      <c r="P436" s="222"/>
      <c r="Q436" s="222"/>
      <c r="R436" s="223"/>
      <c r="S436" s="223"/>
      <c r="T436" s="223"/>
      <c r="U436" s="223"/>
      <c r="V436" s="223"/>
      <c r="W436" s="223"/>
      <c r="X436" s="223"/>
      <c r="Y436" s="223"/>
      <c r="Z436" s="212"/>
      <c r="AA436" s="212"/>
      <c r="AB436" s="212"/>
      <c r="AC436" s="212"/>
      <c r="AD436" s="212"/>
      <c r="AE436" s="212"/>
      <c r="AF436" s="212"/>
      <c r="AG436" s="212" t="s">
        <v>308</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47" t="s">
        <v>773</v>
      </c>
      <c r="D437" s="225"/>
      <c r="E437" s="226">
        <v>4.51</v>
      </c>
      <c r="F437" s="223"/>
      <c r="G437" s="223"/>
      <c r="H437" s="223"/>
      <c r="I437" s="223"/>
      <c r="J437" s="223"/>
      <c r="K437" s="223"/>
      <c r="L437" s="223"/>
      <c r="M437" s="223"/>
      <c r="N437" s="222"/>
      <c r="O437" s="222"/>
      <c r="P437" s="222"/>
      <c r="Q437" s="222"/>
      <c r="R437" s="223"/>
      <c r="S437" s="223"/>
      <c r="T437" s="223"/>
      <c r="U437" s="223"/>
      <c r="V437" s="223"/>
      <c r="W437" s="223"/>
      <c r="X437" s="223"/>
      <c r="Y437" s="223"/>
      <c r="Z437" s="212"/>
      <c r="AA437" s="212"/>
      <c r="AB437" s="212"/>
      <c r="AC437" s="212"/>
      <c r="AD437" s="212"/>
      <c r="AE437" s="212"/>
      <c r="AF437" s="212"/>
      <c r="AG437" s="212" t="s">
        <v>308</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ht="22.5" outlineLevel="1" x14ac:dyDescent="0.2">
      <c r="A438" s="235">
        <v>81</v>
      </c>
      <c r="B438" s="236" t="s">
        <v>774</v>
      </c>
      <c r="C438" s="245" t="s">
        <v>775</v>
      </c>
      <c r="D438" s="237" t="s">
        <v>340</v>
      </c>
      <c r="E438" s="238">
        <v>34.15</v>
      </c>
      <c r="F438" s="239"/>
      <c r="G438" s="240">
        <f>ROUND(E438*F438,2)</f>
        <v>0</v>
      </c>
      <c r="H438" s="239"/>
      <c r="I438" s="240">
        <f>ROUND(E438*H438,2)</f>
        <v>0</v>
      </c>
      <c r="J438" s="239"/>
      <c r="K438" s="240">
        <f>ROUND(E438*J438,2)</f>
        <v>0</v>
      </c>
      <c r="L438" s="240">
        <v>21</v>
      </c>
      <c r="M438" s="240">
        <f>G438*(1+L438/100)</f>
        <v>0</v>
      </c>
      <c r="N438" s="238">
        <v>0</v>
      </c>
      <c r="O438" s="238">
        <f>ROUND(E438*N438,2)</f>
        <v>0</v>
      </c>
      <c r="P438" s="238">
        <v>0</v>
      </c>
      <c r="Q438" s="238">
        <f>ROUND(E438*P438,2)</f>
        <v>0</v>
      </c>
      <c r="R438" s="240" t="s">
        <v>347</v>
      </c>
      <c r="S438" s="240" t="s">
        <v>277</v>
      </c>
      <c r="T438" s="241" t="s">
        <v>277</v>
      </c>
      <c r="U438" s="223">
        <v>0.43</v>
      </c>
      <c r="V438" s="223">
        <f>ROUND(E438*U438,2)</f>
        <v>14.68</v>
      </c>
      <c r="W438" s="223"/>
      <c r="X438" s="223" t="s">
        <v>316</v>
      </c>
      <c r="Y438" s="223" t="s">
        <v>280</v>
      </c>
      <c r="Z438" s="212"/>
      <c r="AA438" s="212"/>
      <c r="AB438" s="212"/>
      <c r="AC438" s="212"/>
      <c r="AD438" s="212"/>
      <c r="AE438" s="212"/>
      <c r="AF438" s="212"/>
      <c r="AG438" s="212" t="s">
        <v>317</v>
      </c>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2" x14ac:dyDescent="0.2">
      <c r="A439" s="219"/>
      <c r="B439" s="220"/>
      <c r="C439" s="247" t="s">
        <v>776</v>
      </c>
      <c r="D439" s="225"/>
      <c r="E439" s="226">
        <v>2.75</v>
      </c>
      <c r="F439" s="223"/>
      <c r="G439" s="223"/>
      <c r="H439" s="223"/>
      <c r="I439" s="223"/>
      <c r="J439" s="223"/>
      <c r="K439" s="223"/>
      <c r="L439" s="223"/>
      <c r="M439" s="223"/>
      <c r="N439" s="222"/>
      <c r="O439" s="222"/>
      <c r="P439" s="222"/>
      <c r="Q439" s="222"/>
      <c r="R439" s="223"/>
      <c r="S439" s="223"/>
      <c r="T439" s="223"/>
      <c r="U439" s="223"/>
      <c r="V439" s="223"/>
      <c r="W439" s="223"/>
      <c r="X439" s="223"/>
      <c r="Y439" s="223"/>
      <c r="Z439" s="212"/>
      <c r="AA439" s="212"/>
      <c r="AB439" s="212"/>
      <c r="AC439" s="212"/>
      <c r="AD439" s="212"/>
      <c r="AE439" s="212"/>
      <c r="AF439" s="212"/>
      <c r="AG439" s="212" t="s">
        <v>308</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3" x14ac:dyDescent="0.2">
      <c r="A440" s="219"/>
      <c r="B440" s="220"/>
      <c r="C440" s="247" t="s">
        <v>777</v>
      </c>
      <c r="D440" s="225"/>
      <c r="E440" s="226">
        <v>17.3</v>
      </c>
      <c r="F440" s="223"/>
      <c r="G440" s="223"/>
      <c r="H440" s="223"/>
      <c r="I440" s="223"/>
      <c r="J440" s="223"/>
      <c r="K440" s="223"/>
      <c r="L440" s="223"/>
      <c r="M440" s="223"/>
      <c r="N440" s="222"/>
      <c r="O440" s="222"/>
      <c r="P440" s="222"/>
      <c r="Q440" s="222"/>
      <c r="R440" s="223"/>
      <c r="S440" s="223"/>
      <c r="T440" s="223"/>
      <c r="U440" s="223"/>
      <c r="V440" s="223"/>
      <c r="W440" s="223"/>
      <c r="X440" s="223"/>
      <c r="Y440" s="223"/>
      <c r="Z440" s="212"/>
      <c r="AA440" s="212"/>
      <c r="AB440" s="212"/>
      <c r="AC440" s="212"/>
      <c r="AD440" s="212"/>
      <c r="AE440" s="212"/>
      <c r="AF440" s="212"/>
      <c r="AG440" s="212" t="s">
        <v>308</v>
      </c>
      <c r="AH440" s="212">
        <v>0</v>
      </c>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3" x14ac:dyDescent="0.2">
      <c r="A441" s="219"/>
      <c r="B441" s="220"/>
      <c r="C441" s="247" t="s">
        <v>778</v>
      </c>
      <c r="D441" s="225"/>
      <c r="E441" s="226">
        <v>14.1</v>
      </c>
      <c r="F441" s="223"/>
      <c r="G441" s="223"/>
      <c r="H441" s="223"/>
      <c r="I441" s="223"/>
      <c r="J441" s="223"/>
      <c r="K441" s="223"/>
      <c r="L441" s="223"/>
      <c r="M441" s="223"/>
      <c r="N441" s="222"/>
      <c r="O441" s="222"/>
      <c r="P441" s="222"/>
      <c r="Q441" s="222"/>
      <c r="R441" s="223"/>
      <c r="S441" s="223"/>
      <c r="T441" s="223"/>
      <c r="U441" s="223"/>
      <c r="V441" s="223"/>
      <c r="W441" s="223"/>
      <c r="X441" s="223"/>
      <c r="Y441" s="223"/>
      <c r="Z441" s="212"/>
      <c r="AA441" s="212"/>
      <c r="AB441" s="212"/>
      <c r="AC441" s="212"/>
      <c r="AD441" s="212"/>
      <c r="AE441" s="212"/>
      <c r="AF441" s="212"/>
      <c r="AG441" s="212" t="s">
        <v>308</v>
      </c>
      <c r="AH441" s="212">
        <v>0</v>
      </c>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ht="22.5" outlineLevel="1" x14ac:dyDescent="0.2">
      <c r="A442" s="235">
        <v>82</v>
      </c>
      <c r="B442" s="236" t="s">
        <v>779</v>
      </c>
      <c r="C442" s="245" t="s">
        <v>780</v>
      </c>
      <c r="D442" s="237" t="s">
        <v>340</v>
      </c>
      <c r="E442" s="238">
        <v>44.66</v>
      </c>
      <c r="F442" s="239"/>
      <c r="G442" s="240">
        <f>ROUND(E442*F442,2)</f>
        <v>0</v>
      </c>
      <c r="H442" s="239"/>
      <c r="I442" s="240">
        <f>ROUND(E442*H442,2)</f>
        <v>0</v>
      </c>
      <c r="J442" s="239"/>
      <c r="K442" s="240">
        <f>ROUND(E442*J442,2)</f>
        <v>0</v>
      </c>
      <c r="L442" s="240">
        <v>21</v>
      </c>
      <c r="M442" s="240">
        <f>G442*(1+L442/100)</f>
        <v>0</v>
      </c>
      <c r="N442" s="238">
        <v>0</v>
      </c>
      <c r="O442" s="238">
        <f>ROUND(E442*N442,2)</f>
        <v>0</v>
      </c>
      <c r="P442" s="238">
        <v>0</v>
      </c>
      <c r="Q442" s="238">
        <f>ROUND(E442*P442,2)</f>
        <v>0</v>
      </c>
      <c r="R442" s="240" t="s">
        <v>347</v>
      </c>
      <c r="S442" s="240" t="s">
        <v>277</v>
      </c>
      <c r="T442" s="241" t="s">
        <v>277</v>
      </c>
      <c r="U442" s="223">
        <v>0.28000000000000003</v>
      </c>
      <c r="V442" s="223">
        <f>ROUND(E442*U442,2)</f>
        <v>12.5</v>
      </c>
      <c r="W442" s="223"/>
      <c r="X442" s="223" t="s">
        <v>316</v>
      </c>
      <c r="Y442" s="223" t="s">
        <v>280</v>
      </c>
      <c r="Z442" s="212"/>
      <c r="AA442" s="212"/>
      <c r="AB442" s="212"/>
      <c r="AC442" s="212"/>
      <c r="AD442" s="212"/>
      <c r="AE442" s="212"/>
      <c r="AF442" s="212"/>
      <c r="AG442" s="212" t="s">
        <v>317</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2" x14ac:dyDescent="0.2">
      <c r="A443" s="219"/>
      <c r="B443" s="220"/>
      <c r="C443" s="247" t="s">
        <v>781</v>
      </c>
      <c r="D443" s="225"/>
      <c r="E443" s="226">
        <v>18.399999999999999</v>
      </c>
      <c r="F443" s="223"/>
      <c r="G443" s="223"/>
      <c r="H443" s="223"/>
      <c r="I443" s="223"/>
      <c r="J443" s="223"/>
      <c r="K443" s="223"/>
      <c r="L443" s="223"/>
      <c r="M443" s="223"/>
      <c r="N443" s="222"/>
      <c r="O443" s="222"/>
      <c r="P443" s="222"/>
      <c r="Q443" s="222"/>
      <c r="R443" s="223"/>
      <c r="S443" s="223"/>
      <c r="T443" s="223"/>
      <c r="U443" s="223"/>
      <c r="V443" s="223"/>
      <c r="W443" s="223"/>
      <c r="X443" s="223"/>
      <c r="Y443" s="223"/>
      <c r="Z443" s="212"/>
      <c r="AA443" s="212"/>
      <c r="AB443" s="212"/>
      <c r="AC443" s="212"/>
      <c r="AD443" s="212"/>
      <c r="AE443" s="212"/>
      <c r="AF443" s="212"/>
      <c r="AG443" s="212" t="s">
        <v>308</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3" x14ac:dyDescent="0.2">
      <c r="A444" s="219"/>
      <c r="B444" s="220"/>
      <c r="C444" s="247" t="s">
        <v>782</v>
      </c>
      <c r="D444" s="225"/>
      <c r="E444" s="226">
        <v>10</v>
      </c>
      <c r="F444" s="223"/>
      <c r="G444" s="223"/>
      <c r="H444" s="223"/>
      <c r="I444" s="223"/>
      <c r="J444" s="223"/>
      <c r="K444" s="223"/>
      <c r="L444" s="223"/>
      <c r="M444" s="223"/>
      <c r="N444" s="222"/>
      <c r="O444" s="222"/>
      <c r="P444" s="222"/>
      <c r="Q444" s="222"/>
      <c r="R444" s="223"/>
      <c r="S444" s="223"/>
      <c r="T444" s="223"/>
      <c r="U444" s="223"/>
      <c r="V444" s="223"/>
      <c r="W444" s="223"/>
      <c r="X444" s="223"/>
      <c r="Y444" s="223"/>
      <c r="Z444" s="212"/>
      <c r="AA444" s="212"/>
      <c r="AB444" s="212"/>
      <c r="AC444" s="212"/>
      <c r="AD444" s="212"/>
      <c r="AE444" s="212"/>
      <c r="AF444" s="212"/>
      <c r="AG444" s="212" t="s">
        <v>308</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
      <c r="A445" s="219"/>
      <c r="B445" s="220"/>
      <c r="C445" s="247" t="s">
        <v>783</v>
      </c>
      <c r="D445" s="225"/>
      <c r="E445" s="226">
        <v>16.260000000000002</v>
      </c>
      <c r="F445" s="223"/>
      <c r="G445" s="223"/>
      <c r="H445" s="223"/>
      <c r="I445" s="223"/>
      <c r="J445" s="223"/>
      <c r="K445" s="223"/>
      <c r="L445" s="223"/>
      <c r="M445" s="223"/>
      <c r="N445" s="222"/>
      <c r="O445" s="222"/>
      <c r="P445" s="222"/>
      <c r="Q445" s="222"/>
      <c r="R445" s="223"/>
      <c r="S445" s="223"/>
      <c r="T445" s="223"/>
      <c r="U445" s="223"/>
      <c r="V445" s="223"/>
      <c r="W445" s="223"/>
      <c r="X445" s="223"/>
      <c r="Y445" s="223"/>
      <c r="Z445" s="212"/>
      <c r="AA445" s="212"/>
      <c r="AB445" s="212"/>
      <c r="AC445" s="212"/>
      <c r="AD445" s="212"/>
      <c r="AE445" s="212"/>
      <c r="AF445" s="212"/>
      <c r="AG445" s="212" t="s">
        <v>308</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ht="22.5" outlineLevel="1" x14ac:dyDescent="0.2">
      <c r="A446" s="235">
        <v>83</v>
      </c>
      <c r="B446" s="236" t="s">
        <v>784</v>
      </c>
      <c r="C446" s="245" t="s">
        <v>785</v>
      </c>
      <c r="D446" s="237" t="s">
        <v>340</v>
      </c>
      <c r="E446" s="238">
        <v>74.430000000000007</v>
      </c>
      <c r="F446" s="239"/>
      <c r="G446" s="240">
        <f>ROUND(E446*F446,2)</f>
        <v>0</v>
      </c>
      <c r="H446" s="239"/>
      <c r="I446" s="240">
        <f>ROUND(E446*H446,2)</f>
        <v>0</v>
      </c>
      <c r="J446" s="239"/>
      <c r="K446" s="240">
        <f>ROUND(E446*J446,2)</f>
        <v>0</v>
      </c>
      <c r="L446" s="240">
        <v>21</v>
      </c>
      <c r="M446" s="240">
        <f>G446*(1+L446/100)</f>
        <v>0</v>
      </c>
      <c r="N446" s="238">
        <v>1.5219999999999999E-2</v>
      </c>
      <c r="O446" s="238">
        <f>ROUND(E446*N446,2)</f>
        <v>1.1299999999999999</v>
      </c>
      <c r="P446" s="238">
        <v>0</v>
      </c>
      <c r="Q446" s="238">
        <f>ROUND(E446*P446,2)</f>
        <v>0</v>
      </c>
      <c r="R446" s="240" t="s">
        <v>347</v>
      </c>
      <c r="S446" s="240" t="s">
        <v>277</v>
      </c>
      <c r="T446" s="241" t="s">
        <v>277</v>
      </c>
      <c r="U446" s="223">
        <v>1.2350000000000001</v>
      </c>
      <c r="V446" s="223">
        <f>ROUND(E446*U446,2)</f>
        <v>91.92</v>
      </c>
      <c r="W446" s="223"/>
      <c r="X446" s="223" t="s">
        <v>316</v>
      </c>
      <c r="Y446" s="223" t="s">
        <v>280</v>
      </c>
      <c r="Z446" s="212"/>
      <c r="AA446" s="212"/>
      <c r="AB446" s="212"/>
      <c r="AC446" s="212"/>
      <c r="AD446" s="212"/>
      <c r="AE446" s="212"/>
      <c r="AF446" s="212"/>
      <c r="AG446" s="212" t="s">
        <v>317</v>
      </c>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2" x14ac:dyDescent="0.2">
      <c r="A447" s="219"/>
      <c r="B447" s="220"/>
      <c r="C447" s="267" t="s">
        <v>786</v>
      </c>
      <c r="D447" s="256"/>
      <c r="E447" s="256"/>
      <c r="F447" s="256"/>
      <c r="G447" s="256"/>
      <c r="H447" s="223"/>
      <c r="I447" s="223"/>
      <c r="J447" s="223"/>
      <c r="K447" s="223"/>
      <c r="L447" s="223"/>
      <c r="M447" s="223"/>
      <c r="N447" s="222"/>
      <c r="O447" s="222"/>
      <c r="P447" s="222"/>
      <c r="Q447" s="222"/>
      <c r="R447" s="223"/>
      <c r="S447" s="223"/>
      <c r="T447" s="223"/>
      <c r="U447" s="223"/>
      <c r="V447" s="223"/>
      <c r="W447" s="223"/>
      <c r="X447" s="223"/>
      <c r="Y447" s="223"/>
      <c r="Z447" s="212"/>
      <c r="AA447" s="212"/>
      <c r="AB447" s="212"/>
      <c r="AC447" s="212"/>
      <c r="AD447" s="212"/>
      <c r="AE447" s="212"/>
      <c r="AF447" s="212"/>
      <c r="AG447" s="212" t="s">
        <v>319</v>
      </c>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2" x14ac:dyDescent="0.2">
      <c r="A448" s="219"/>
      <c r="B448" s="220"/>
      <c r="C448" s="247" t="s">
        <v>787</v>
      </c>
      <c r="D448" s="225"/>
      <c r="E448" s="226">
        <v>51</v>
      </c>
      <c r="F448" s="223"/>
      <c r="G448" s="223"/>
      <c r="H448" s="223"/>
      <c r="I448" s="223"/>
      <c r="J448" s="223"/>
      <c r="K448" s="223"/>
      <c r="L448" s="223"/>
      <c r="M448" s="223"/>
      <c r="N448" s="222"/>
      <c r="O448" s="222"/>
      <c r="P448" s="222"/>
      <c r="Q448" s="222"/>
      <c r="R448" s="223"/>
      <c r="S448" s="223"/>
      <c r="T448" s="223"/>
      <c r="U448" s="223"/>
      <c r="V448" s="223"/>
      <c r="W448" s="223"/>
      <c r="X448" s="223"/>
      <c r="Y448" s="223"/>
      <c r="Z448" s="212"/>
      <c r="AA448" s="212"/>
      <c r="AB448" s="212"/>
      <c r="AC448" s="212"/>
      <c r="AD448" s="212"/>
      <c r="AE448" s="212"/>
      <c r="AF448" s="212"/>
      <c r="AG448" s="212" t="s">
        <v>308</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47" t="s">
        <v>788</v>
      </c>
      <c r="D449" s="225"/>
      <c r="E449" s="226">
        <v>23.43</v>
      </c>
      <c r="F449" s="223"/>
      <c r="G449" s="223"/>
      <c r="H449" s="223"/>
      <c r="I449" s="223"/>
      <c r="J449" s="223"/>
      <c r="K449" s="223"/>
      <c r="L449" s="223"/>
      <c r="M449" s="223"/>
      <c r="N449" s="222"/>
      <c r="O449" s="222"/>
      <c r="P449" s="222"/>
      <c r="Q449" s="222"/>
      <c r="R449" s="223"/>
      <c r="S449" s="223"/>
      <c r="T449" s="223"/>
      <c r="U449" s="223"/>
      <c r="V449" s="223"/>
      <c r="W449" s="223"/>
      <c r="X449" s="223"/>
      <c r="Y449" s="223"/>
      <c r="Z449" s="212"/>
      <c r="AA449" s="212"/>
      <c r="AB449" s="212"/>
      <c r="AC449" s="212"/>
      <c r="AD449" s="212"/>
      <c r="AE449" s="212"/>
      <c r="AF449" s="212"/>
      <c r="AG449" s="212" t="s">
        <v>308</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1" x14ac:dyDescent="0.2">
      <c r="A450" s="235">
        <v>84</v>
      </c>
      <c r="B450" s="236" t="s">
        <v>789</v>
      </c>
      <c r="C450" s="245" t="s">
        <v>790</v>
      </c>
      <c r="D450" s="237" t="s">
        <v>340</v>
      </c>
      <c r="E450" s="238">
        <v>165.45</v>
      </c>
      <c r="F450" s="239"/>
      <c r="G450" s="240">
        <f>ROUND(E450*F450,2)</f>
        <v>0</v>
      </c>
      <c r="H450" s="239"/>
      <c r="I450" s="240">
        <f>ROUND(E450*H450,2)</f>
        <v>0</v>
      </c>
      <c r="J450" s="239"/>
      <c r="K450" s="240">
        <f>ROUND(E450*J450,2)</f>
        <v>0</v>
      </c>
      <c r="L450" s="240">
        <v>21</v>
      </c>
      <c r="M450" s="240">
        <f>G450*(1+L450/100)</f>
        <v>0</v>
      </c>
      <c r="N450" s="238">
        <v>2.666E-2</v>
      </c>
      <c r="O450" s="238">
        <f>ROUND(E450*N450,2)</f>
        <v>4.41</v>
      </c>
      <c r="P450" s="238">
        <v>0</v>
      </c>
      <c r="Q450" s="238">
        <f>ROUND(E450*P450,2)</f>
        <v>0</v>
      </c>
      <c r="R450" s="240"/>
      <c r="S450" s="240" t="s">
        <v>668</v>
      </c>
      <c r="T450" s="241" t="s">
        <v>673</v>
      </c>
      <c r="U450" s="223">
        <v>1.1299999999999999</v>
      </c>
      <c r="V450" s="223">
        <f>ROUND(E450*U450,2)</f>
        <v>186.96</v>
      </c>
      <c r="W450" s="223"/>
      <c r="X450" s="223" t="s">
        <v>316</v>
      </c>
      <c r="Y450" s="223" t="s">
        <v>280</v>
      </c>
      <c r="Z450" s="212"/>
      <c r="AA450" s="212"/>
      <c r="AB450" s="212"/>
      <c r="AC450" s="212"/>
      <c r="AD450" s="212"/>
      <c r="AE450" s="212"/>
      <c r="AF450" s="212"/>
      <c r="AG450" s="212" t="s">
        <v>317</v>
      </c>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2" x14ac:dyDescent="0.2">
      <c r="A451" s="219"/>
      <c r="B451" s="220"/>
      <c r="C451" s="246" t="s">
        <v>733</v>
      </c>
      <c r="D451" s="243"/>
      <c r="E451" s="243"/>
      <c r="F451" s="243"/>
      <c r="G451" s="243"/>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283</v>
      </c>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2" x14ac:dyDescent="0.2">
      <c r="A452" s="219"/>
      <c r="B452" s="220"/>
      <c r="C452" s="247" t="s">
        <v>734</v>
      </c>
      <c r="D452" s="225"/>
      <c r="E452" s="226"/>
      <c r="F452" s="223"/>
      <c r="G452" s="223"/>
      <c r="H452" s="223"/>
      <c r="I452" s="223"/>
      <c r="J452" s="223"/>
      <c r="K452" s="223"/>
      <c r="L452" s="223"/>
      <c r="M452" s="223"/>
      <c r="N452" s="222"/>
      <c r="O452" s="222"/>
      <c r="P452" s="222"/>
      <c r="Q452" s="222"/>
      <c r="R452" s="223"/>
      <c r="S452" s="223"/>
      <c r="T452" s="223"/>
      <c r="U452" s="223"/>
      <c r="V452" s="223"/>
      <c r="W452" s="223"/>
      <c r="X452" s="223"/>
      <c r="Y452" s="223"/>
      <c r="Z452" s="212"/>
      <c r="AA452" s="212"/>
      <c r="AB452" s="212"/>
      <c r="AC452" s="212"/>
      <c r="AD452" s="212"/>
      <c r="AE452" s="212"/>
      <c r="AF452" s="212"/>
      <c r="AG452" s="212" t="s">
        <v>308</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3" x14ac:dyDescent="0.2">
      <c r="A453" s="219"/>
      <c r="B453" s="220"/>
      <c r="C453" s="247" t="s">
        <v>791</v>
      </c>
      <c r="D453" s="225"/>
      <c r="E453" s="226">
        <v>13.7</v>
      </c>
      <c r="F453" s="223"/>
      <c r="G453" s="223"/>
      <c r="H453" s="223"/>
      <c r="I453" s="223"/>
      <c r="J453" s="223"/>
      <c r="K453" s="223"/>
      <c r="L453" s="223"/>
      <c r="M453" s="223"/>
      <c r="N453" s="222"/>
      <c r="O453" s="222"/>
      <c r="P453" s="222"/>
      <c r="Q453" s="222"/>
      <c r="R453" s="223"/>
      <c r="S453" s="223"/>
      <c r="T453" s="223"/>
      <c r="U453" s="223"/>
      <c r="V453" s="223"/>
      <c r="W453" s="223"/>
      <c r="X453" s="223"/>
      <c r="Y453" s="223"/>
      <c r="Z453" s="212"/>
      <c r="AA453" s="212"/>
      <c r="AB453" s="212"/>
      <c r="AC453" s="212"/>
      <c r="AD453" s="212"/>
      <c r="AE453" s="212"/>
      <c r="AF453" s="212"/>
      <c r="AG453" s="212" t="s">
        <v>308</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3" x14ac:dyDescent="0.2">
      <c r="A454" s="219"/>
      <c r="B454" s="220"/>
      <c r="C454" s="247" t="s">
        <v>792</v>
      </c>
      <c r="D454" s="225"/>
      <c r="E454" s="226">
        <v>2.75</v>
      </c>
      <c r="F454" s="223"/>
      <c r="G454" s="223"/>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308</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3" x14ac:dyDescent="0.2">
      <c r="A455" s="219"/>
      <c r="B455" s="220"/>
      <c r="C455" s="247" t="s">
        <v>759</v>
      </c>
      <c r="D455" s="225"/>
      <c r="E455" s="226"/>
      <c r="F455" s="223"/>
      <c r="G455" s="223"/>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308</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3" x14ac:dyDescent="0.2">
      <c r="A456" s="219"/>
      <c r="B456" s="220"/>
      <c r="C456" s="247" t="s">
        <v>793</v>
      </c>
      <c r="D456" s="225"/>
      <c r="E456" s="226">
        <v>11.4</v>
      </c>
      <c r="F456" s="223"/>
      <c r="G456" s="223"/>
      <c r="H456" s="223"/>
      <c r="I456" s="223"/>
      <c r="J456" s="223"/>
      <c r="K456" s="223"/>
      <c r="L456" s="223"/>
      <c r="M456" s="223"/>
      <c r="N456" s="222"/>
      <c r="O456" s="222"/>
      <c r="P456" s="222"/>
      <c r="Q456" s="222"/>
      <c r="R456" s="223"/>
      <c r="S456" s="223"/>
      <c r="T456" s="223"/>
      <c r="U456" s="223"/>
      <c r="V456" s="223"/>
      <c r="W456" s="223"/>
      <c r="X456" s="223"/>
      <c r="Y456" s="223"/>
      <c r="Z456" s="212"/>
      <c r="AA456" s="212"/>
      <c r="AB456" s="212"/>
      <c r="AC456" s="212"/>
      <c r="AD456" s="212"/>
      <c r="AE456" s="212"/>
      <c r="AF456" s="212"/>
      <c r="AG456" s="212" t="s">
        <v>308</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
      <c r="A457" s="219"/>
      <c r="B457" s="220"/>
      <c r="C457" s="247" t="s">
        <v>794</v>
      </c>
      <c r="D457" s="225"/>
      <c r="E457" s="226">
        <v>35.799999999999997</v>
      </c>
      <c r="F457" s="223"/>
      <c r="G457" s="223"/>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308</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3" x14ac:dyDescent="0.2">
      <c r="A458" s="219"/>
      <c r="B458" s="220"/>
      <c r="C458" s="247" t="s">
        <v>795</v>
      </c>
      <c r="D458" s="225"/>
      <c r="E458" s="226">
        <v>43.2</v>
      </c>
      <c r="F458" s="223"/>
      <c r="G458" s="223"/>
      <c r="H458" s="223"/>
      <c r="I458" s="223"/>
      <c r="J458" s="223"/>
      <c r="K458" s="223"/>
      <c r="L458" s="223"/>
      <c r="M458" s="223"/>
      <c r="N458" s="222"/>
      <c r="O458" s="222"/>
      <c r="P458" s="222"/>
      <c r="Q458" s="222"/>
      <c r="R458" s="223"/>
      <c r="S458" s="223"/>
      <c r="T458" s="223"/>
      <c r="U458" s="223"/>
      <c r="V458" s="223"/>
      <c r="W458" s="223"/>
      <c r="X458" s="223"/>
      <c r="Y458" s="223"/>
      <c r="Z458" s="212"/>
      <c r="AA458" s="212"/>
      <c r="AB458" s="212"/>
      <c r="AC458" s="212"/>
      <c r="AD458" s="212"/>
      <c r="AE458" s="212"/>
      <c r="AF458" s="212"/>
      <c r="AG458" s="212" t="s">
        <v>308</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47" t="s">
        <v>796</v>
      </c>
      <c r="D459" s="225"/>
      <c r="E459" s="226">
        <v>46.5</v>
      </c>
      <c r="F459" s="223"/>
      <c r="G459" s="223"/>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308</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47" t="s">
        <v>797</v>
      </c>
      <c r="D460" s="225"/>
      <c r="E460" s="226">
        <v>12.1</v>
      </c>
      <c r="F460" s="223"/>
      <c r="G460" s="223"/>
      <c r="H460" s="223"/>
      <c r="I460" s="223"/>
      <c r="J460" s="223"/>
      <c r="K460" s="223"/>
      <c r="L460" s="223"/>
      <c r="M460" s="223"/>
      <c r="N460" s="222"/>
      <c r="O460" s="222"/>
      <c r="P460" s="222"/>
      <c r="Q460" s="222"/>
      <c r="R460" s="223"/>
      <c r="S460" s="223"/>
      <c r="T460" s="223"/>
      <c r="U460" s="223"/>
      <c r="V460" s="223"/>
      <c r="W460" s="223"/>
      <c r="X460" s="223"/>
      <c r="Y460" s="223"/>
      <c r="Z460" s="212"/>
      <c r="AA460" s="212"/>
      <c r="AB460" s="212"/>
      <c r="AC460" s="212"/>
      <c r="AD460" s="212"/>
      <c r="AE460" s="212"/>
      <c r="AF460" s="212"/>
      <c r="AG460" s="212" t="s">
        <v>308</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ht="22.5" outlineLevel="1" x14ac:dyDescent="0.2">
      <c r="A461" s="235">
        <v>85</v>
      </c>
      <c r="B461" s="236" t="s">
        <v>798</v>
      </c>
      <c r="C461" s="245" t="s">
        <v>799</v>
      </c>
      <c r="D461" s="237" t="s">
        <v>387</v>
      </c>
      <c r="E461" s="238">
        <v>2</v>
      </c>
      <c r="F461" s="239"/>
      <c r="G461" s="240">
        <f>ROUND(E461*F461,2)</f>
        <v>0</v>
      </c>
      <c r="H461" s="239"/>
      <c r="I461" s="240">
        <f>ROUND(E461*H461,2)</f>
        <v>0</v>
      </c>
      <c r="J461" s="239"/>
      <c r="K461" s="240">
        <f>ROUND(E461*J461,2)</f>
        <v>0</v>
      </c>
      <c r="L461" s="240">
        <v>21</v>
      </c>
      <c r="M461" s="240">
        <f>G461*(1+L461/100)</f>
        <v>0</v>
      </c>
      <c r="N461" s="238">
        <v>3.3999999999999998E-3</v>
      </c>
      <c r="O461" s="238">
        <f>ROUND(E461*N461,2)</f>
        <v>0.01</v>
      </c>
      <c r="P461" s="238">
        <v>0</v>
      </c>
      <c r="Q461" s="238">
        <f>ROUND(E461*P461,2)</f>
        <v>0</v>
      </c>
      <c r="R461" s="240" t="s">
        <v>480</v>
      </c>
      <c r="S461" s="240" t="s">
        <v>277</v>
      </c>
      <c r="T461" s="241" t="s">
        <v>277</v>
      </c>
      <c r="U461" s="223">
        <v>0</v>
      </c>
      <c r="V461" s="223">
        <f>ROUND(E461*U461,2)</f>
        <v>0</v>
      </c>
      <c r="W461" s="223"/>
      <c r="X461" s="223" t="s">
        <v>481</v>
      </c>
      <c r="Y461" s="223" t="s">
        <v>280</v>
      </c>
      <c r="Z461" s="212"/>
      <c r="AA461" s="212"/>
      <c r="AB461" s="212"/>
      <c r="AC461" s="212"/>
      <c r="AD461" s="212"/>
      <c r="AE461" s="212"/>
      <c r="AF461" s="212"/>
      <c r="AG461" s="212" t="s">
        <v>482</v>
      </c>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2" x14ac:dyDescent="0.2">
      <c r="A462" s="219"/>
      <c r="B462" s="220"/>
      <c r="C462" s="247" t="s">
        <v>800</v>
      </c>
      <c r="D462" s="225"/>
      <c r="E462" s="226">
        <v>1</v>
      </c>
      <c r="F462" s="223"/>
      <c r="G462" s="223"/>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308</v>
      </c>
      <c r="AH462" s="212">
        <v>0</v>
      </c>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47" t="s">
        <v>801</v>
      </c>
      <c r="D463" s="225"/>
      <c r="E463" s="226">
        <v>1</v>
      </c>
      <c r="F463" s="223"/>
      <c r="G463" s="223"/>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308</v>
      </c>
      <c r="AH463" s="212">
        <v>0</v>
      </c>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x14ac:dyDescent="0.2">
      <c r="A464" s="228" t="s">
        <v>272</v>
      </c>
      <c r="B464" s="229" t="s">
        <v>110</v>
      </c>
      <c r="C464" s="244" t="s">
        <v>111</v>
      </c>
      <c r="D464" s="230"/>
      <c r="E464" s="231"/>
      <c r="F464" s="232"/>
      <c r="G464" s="232">
        <f>SUMIF(AG465:AG492,"&lt;&gt;NOR",G465:G492)</f>
        <v>0</v>
      </c>
      <c r="H464" s="232"/>
      <c r="I464" s="232">
        <f>SUM(I465:I492)</f>
        <v>0</v>
      </c>
      <c r="J464" s="232"/>
      <c r="K464" s="232">
        <f>SUM(K465:K492)</f>
        <v>0</v>
      </c>
      <c r="L464" s="232"/>
      <c r="M464" s="232">
        <f>SUM(M465:M492)</f>
        <v>0</v>
      </c>
      <c r="N464" s="231"/>
      <c r="O464" s="231">
        <f>SUM(O465:O492)</f>
        <v>7.69</v>
      </c>
      <c r="P464" s="231"/>
      <c r="Q464" s="231">
        <f>SUM(Q465:Q492)</f>
        <v>0</v>
      </c>
      <c r="R464" s="232"/>
      <c r="S464" s="232"/>
      <c r="T464" s="233"/>
      <c r="U464" s="227"/>
      <c r="V464" s="227">
        <f>SUM(V465:V492)</f>
        <v>84.509999999999991</v>
      </c>
      <c r="W464" s="227"/>
      <c r="X464" s="227"/>
      <c r="Y464" s="227"/>
      <c r="AG464" t="s">
        <v>273</v>
      </c>
    </row>
    <row r="465" spans="1:60" ht="22.5" outlineLevel="1" x14ac:dyDescent="0.2">
      <c r="A465" s="235">
        <v>86</v>
      </c>
      <c r="B465" s="236" t="s">
        <v>802</v>
      </c>
      <c r="C465" s="245" t="s">
        <v>803</v>
      </c>
      <c r="D465" s="237" t="s">
        <v>543</v>
      </c>
      <c r="E465" s="238">
        <v>40.94</v>
      </c>
      <c r="F465" s="239"/>
      <c r="G465" s="240">
        <f>ROUND(E465*F465,2)</f>
        <v>0</v>
      </c>
      <c r="H465" s="239"/>
      <c r="I465" s="240">
        <f>ROUND(E465*H465,2)</f>
        <v>0</v>
      </c>
      <c r="J465" s="239"/>
      <c r="K465" s="240">
        <f>ROUND(E465*J465,2)</f>
        <v>0</v>
      </c>
      <c r="L465" s="240">
        <v>21</v>
      </c>
      <c r="M465" s="240">
        <f>G465*(1+L465/100)</f>
        <v>0</v>
      </c>
      <c r="N465" s="238">
        <v>3.4610000000000002E-2</v>
      </c>
      <c r="O465" s="238">
        <f>ROUND(E465*N465,2)</f>
        <v>1.42</v>
      </c>
      <c r="P465" s="238">
        <v>0</v>
      </c>
      <c r="Q465" s="238">
        <f>ROUND(E465*P465,2)</f>
        <v>0</v>
      </c>
      <c r="R465" s="240" t="s">
        <v>347</v>
      </c>
      <c r="S465" s="240" t="s">
        <v>277</v>
      </c>
      <c r="T465" s="241" t="s">
        <v>277</v>
      </c>
      <c r="U465" s="223">
        <v>1.2170000000000001</v>
      </c>
      <c r="V465" s="223">
        <f>ROUND(E465*U465,2)</f>
        <v>49.82</v>
      </c>
      <c r="W465" s="223"/>
      <c r="X465" s="223" t="s">
        <v>316</v>
      </c>
      <c r="Y465" s="223" t="s">
        <v>280</v>
      </c>
      <c r="Z465" s="212"/>
      <c r="AA465" s="212"/>
      <c r="AB465" s="212"/>
      <c r="AC465" s="212"/>
      <c r="AD465" s="212"/>
      <c r="AE465" s="212"/>
      <c r="AF465" s="212"/>
      <c r="AG465" s="212" t="s">
        <v>317</v>
      </c>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2" x14ac:dyDescent="0.2">
      <c r="A466" s="219"/>
      <c r="B466" s="220"/>
      <c r="C466" s="267" t="s">
        <v>804</v>
      </c>
      <c r="D466" s="256"/>
      <c r="E466" s="256"/>
      <c r="F466" s="256"/>
      <c r="G466" s="256"/>
      <c r="H466" s="223"/>
      <c r="I466" s="223"/>
      <c r="J466" s="223"/>
      <c r="K466" s="223"/>
      <c r="L466" s="223"/>
      <c r="M466" s="223"/>
      <c r="N466" s="222"/>
      <c r="O466" s="222"/>
      <c r="P466" s="222"/>
      <c r="Q466" s="222"/>
      <c r="R466" s="223"/>
      <c r="S466" s="223"/>
      <c r="T466" s="223"/>
      <c r="U466" s="223"/>
      <c r="V466" s="223"/>
      <c r="W466" s="223"/>
      <c r="X466" s="223"/>
      <c r="Y466" s="223"/>
      <c r="Z466" s="212"/>
      <c r="AA466" s="212"/>
      <c r="AB466" s="212"/>
      <c r="AC466" s="212"/>
      <c r="AD466" s="212"/>
      <c r="AE466" s="212"/>
      <c r="AF466" s="212"/>
      <c r="AG466" s="212" t="s">
        <v>319</v>
      </c>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2" x14ac:dyDescent="0.2">
      <c r="A467" s="219"/>
      <c r="B467" s="220"/>
      <c r="C467" s="247" t="s">
        <v>805</v>
      </c>
      <c r="D467" s="225"/>
      <c r="E467" s="226">
        <v>21.6</v>
      </c>
      <c r="F467" s="223"/>
      <c r="G467" s="223"/>
      <c r="H467" s="223"/>
      <c r="I467" s="223"/>
      <c r="J467" s="223"/>
      <c r="K467" s="223"/>
      <c r="L467" s="223"/>
      <c r="M467" s="223"/>
      <c r="N467" s="222"/>
      <c r="O467" s="222"/>
      <c r="P467" s="222"/>
      <c r="Q467" s="222"/>
      <c r="R467" s="223"/>
      <c r="S467" s="223"/>
      <c r="T467" s="223"/>
      <c r="U467" s="223"/>
      <c r="V467" s="223"/>
      <c r="W467" s="223"/>
      <c r="X467" s="223"/>
      <c r="Y467" s="223"/>
      <c r="Z467" s="212"/>
      <c r="AA467" s="212"/>
      <c r="AB467" s="212"/>
      <c r="AC467" s="212"/>
      <c r="AD467" s="212"/>
      <c r="AE467" s="212"/>
      <c r="AF467" s="212"/>
      <c r="AG467" s="212" t="s">
        <v>308</v>
      </c>
      <c r="AH467" s="212">
        <v>0</v>
      </c>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3" x14ac:dyDescent="0.2">
      <c r="A468" s="219"/>
      <c r="B468" s="220"/>
      <c r="C468" s="247" t="s">
        <v>806</v>
      </c>
      <c r="D468" s="225"/>
      <c r="E468" s="226">
        <v>1.6</v>
      </c>
      <c r="F468" s="223"/>
      <c r="G468" s="223"/>
      <c r="H468" s="223"/>
      <c r="I468" s="223"/>
      <c r="J468" s="223"/>
      <c r="K468" s="223"/>
      <c r="L468" s="223"/>
      <c r="M468" s="223"/>
      <c r="N468" s="222"/>
      <c r="O468" s="222"/>
      <c r="P468" s="222"/>
      <c r="Q468" s="222"/>
      <c r="R468" s="223"/>
      <c r="S468" s="223"/>
      <c r="T468" s="223"/>
      <c r="U468" s="223"/>
      <c r="V468" s="223"/>
      <c r="W468" s="223"/>
      <c r="X468" s="223"/>
      <c r="Y468" s="223"/>
      <c r="Z468" s="212"/>
      <c r="AA468" s="212"/>
      <c r="AB468" s="212"/>
      <c r="AC468" s="212"/>
      <c r="AD468" s="212"/>
      <c r="AE468" s="212"/>
      <c r="AF468" s="212"/>
      <c r="AG468" s="212" t="s">
        <v>308</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
      <c r="A469" s="219"/>
      <c r="B469" s="220"/>
      <c r="C469" s="247" t="s">
        <v>807</v>
      </c>
      <c r="D469" s="225"/>
      <c r="E469" s="226">
        <v>16.5</v>
      </c>
      <c r="F469" s="223"/>
      <c r="G469" s="223"/>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308</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3" x14ac:dyDescent="0.2">
      <c r="A470" s="219"/>
      <c r="B470" s="220"/>
      <c r="C470" s="247" t="s">
        <v>808</v>
      </c>
      <c r="D470" s="225"/>
      <c r="E470" s="226">
        <v>1.24</v>
      </c>
      <c r="F470" s="223"/>
      <c r="G470" s="223"/>
      <c r="H470" s="223"/>
      <c r="I470" s="223"/>
      <c r="J470" s="223"/>
      <c r="K470" s="223"/>
      <c r="L470" s="223"/>
      <c r="M470" s="223"/>
      <c r="N470" s="222"/>
      <c r="O470" s="222"/>
      <c r="P470" s="222"/>
      <c r="Q470" s="222"/>
      <c r="R470" s="223"/>
      <c r="S470" s="223"/>
      <c r="T470" s="223"/>
      <c r="U470" s="223"/>
      <c r="V470" s="223"/>
      <c r="W470" s="223"/>
      <c r="X470" s="223"/>
      <c r="Y470" s="223"/>
      <c r="Z470" s="212"/>
      <c r="AA470" s="212"/>
      <c r="AB470" s="212"/>
      <c r="AC470" s="212"/>
      <c r="AD470" s="212"/>
      <c r="AE470" s="212"/>
      <c r="AF470" s="212"/>
      <c r="AG470" s="212" t="s">
        <v>308</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1" x14ac:dyDescent="0.2">
      <c r="A471" s="235">
        <v>87</v>
      </c>
      <c r="B471" s="236" t="s">
        <v>809</v>
      </c>
      <c r="C471" s="245" t="s">
        <v>810</v>
      </c>
      <c r="D471" s="237" t="s">
        <v>340</v>
      </c>
      <c r="E471" s="238">
        <v>0.16500000000000001</v>
      </c>
      <c r="F471" s="239"/>
      <c r="G471" s="240">
        <f>ROUND(E471*F471,2)</f>
        <v>0</v>
      </c>
      <c r="H471" s="239"/>
      <c r="I471" s="240">
        <f>ROUND(E471*H471,2)</f>
        <v>0</v>
      </c>
      <c r="J471" s="239"/>
      <c r="K471" s="240">
        <f>ROUND(E471*J471,2)</f>
        <v>0</v>
      </c>
      <c r="L471" s="240">
        <v>21</v>
      </c>
      <c r="M471" s="240">
        <f>G471*(1+L471/100)</f>
        <v>0</v>
      </c>
      <c r="N471" s="238">
        <v>1.41E-2</v>
      </c>
      <c r="O471" s="238">
        <f>ROUND(E471*N471,2)</f>
        <v>0</v>
      </c>
      <c r="P471" s="238">
        <v>0</v>
      </c>
      <c r="Q471" s="238">
        <f>ROUND(E471*P471,2)</f>
        <v>0</v>
      </c>
      <c r="R471" s="240" t="s">
        <v>347</v>
      </c>
      <c r="S471" s="240" t="s">
        <v>277</v>
      </c>
      <c r="T471" s="241" t="s">
        <v>277</v>
      </c>
      <c r="U471" s="223">
        <v>0.39600000000000002</v>
      </c>
      <c r="V471" s="223">
        <f>ROUND(E471*U471,2)</f>
        <v>7.0000000000000007E-2</v>
      </c>
      <c r="W471" s="223"/>
      <c r="X471" s="223" t="s">
        <v>316</v>
      </c>
      <c r="Y471" s="223" t="s">
        <v>280</v>
      </c>
      <c r="Z471" s="212"/>
      <c r="AA471" s="212"/>
      <c r="AB471" s="212"/>
      <c r="AC471" s="212"/>
      <c r="AD471" s="212"/>
      <c r="AE471" s="212"/>
      <c r="AF471" s="212"/>
      <c r="AG471" s="212" t="s">
        <v>317</v>
      </c>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2" x14ac:dyDescent="0.2">
      <c r="A472" s="219"/>
      <c r="B472" s="220"/>
      <c r="C472" s="247" t="s">
        <v>811</v>
      </c>
      <c r="D472" s="225"/>
      <c r="E472" s="226">
        <v>0.16500000000000001</v>
      </c>
      <c r="F472" s="223"/>
      <c r="G472" s="223"/>
      <c r="H472" s="223"/>
      <c r="I472" s="223"/>
      <c r="J472" s="223"/>
      <c r="K472" s="223"/>
      <c r="L472" s="223"/>
      <c r="M472" s="223"/>
      <c r="N472" s="222"/>
      <c r="O472" s="222"/>
      <c r="P472" s="222"/>
      <c r="Q472" s="222"/>
      <c r="R472" s="223"/>
      <c r="S472" s="223"/>
      <c r="T472" s="223"/>
      <c r="U472" s="223"/>
      <c r="V472" s="223"/>
      <c r="W472" s="223"/>
      <c r="X472" s="223"/>
      <c r="Y472" s="223"/>
      <c r="Z472" s="212"/>
      <c r="AA472" s="212"/>
      <c r="AB472" s="212"/>
      <c r="AC472" s="212"/>
      <c r="AD472" s="212"/>
      <c r="AE472" s="212"/>
      <c r="AF472" s="212"/>
      <c r="AG472" s="212" t="s">
        <v>308</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1" x14ac:dyDescent="0.2">
      <c r="A473" s="257">
        <v>88</v>
      </c>
      <c r="B473" s="258" t="s">
        <v>812</v>
      </c>
      <c r="C473" s="268" t="s">
        <v>813</v>
      </c>
      <c r="D473" s="259" t="s">
        <v>340</v>
      </c>
      <c r="E473" s="260">
        <v>0.16500000000000001</v>
      </c>
      <c r="F473" s="261"/>
      <c r="G473" s="262">
        <f>ROUND(E473*F473,2)</f>
        <v>0</v>
      </c>
      <c r="H473" s="261"/>
      <c r="I473" s="262">
        <f>ROUND(E473*H473,2)</f>
        <v>0</v>
      </c>
      <c r="J473" s="261"/>
      <c r="K473" s="262">
        <f>ROUND(E473*J473,2)</f>
        <v>0</v>
      </c>
      <c r="L473" s="262">
        <v>21</v>
      </c>
      <c r="M473" s="262">
        <f>G473*(1+L473/100)</f>
        <v>0</v>
      </c>
      <c r="N473" s="260">
        <v>0</v>
      </c>
      <c r="O473" s="260">
        <f>ROUND(E473*N473,2)</f>
        <v>0</v>
      </c>
      <c r="P473" s="260">
        <v>0</v>
      </c>
      <c r="Q473" s="260">
        <f>ROUND(E473*P473,2)</f>
        <v>0</v>
      </c>
      <c r="R473" s="262" t="s">
        <v>347</v>
      </c>
      <c r="S473" s="262" t="s">
        <v>277</v>
      </c>
      <c r="T473" s="263" t="s">
        <v>277</v>
      </c>
      <c r="U473" s="223">
        <v>0.24</v>
      </c>
      <c r="V473" s="223">
        <f>ROUND(E473*U473,2)</f>
        <v>0.04</v>
      </c>
      <c r="W473" s="223"/>
      <c r="X473" s="223" t="s">
        <v>316</v>
      </c>
      <c r="Y473" s="223" t="s">
        <v>280</v>
      </c>
      <c r="Z473" s="212"/>
      <c r="AA473" s="212"/>
      <c r="AB473" s="212"/>
      <c r="AC473" s="212"/>
      <c r="AD473" s="212"/>
      <c r="AE473" s="212"/>
      <c r="AF473" s="212"/>
      <c r="AG473" s="212" t="s">
        <v>317</v>
      </c>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ht="22.5" outlineLevel="1" x14ac:dyDescent="0.2">
      <c r="A474" s="235">
        <v>89</v>
      </c>
      <c r="B474" s="236" t="s">
        <v>814</v>
      </c>
      <c r="C474" s="245" t="s">
        <v>815</v>
      </c>
      <c r="D474" s="237" t="s">
        <v>340</v>
      </c>
      <c r="E474" s="238">
        <v>0.81</v>
      </c>
      <c r="F474" s="239"/>
      <c r="G474" s="240">
        <f>ROUND(E474*F474,2)</f>
        <v>0</v>
      </c>
      <c r="H474" s="239"/>
      <c r="I474" s="240">
        <f>ROUND(E474*H474,2)</f>
        <v>0</v>
      </c>
      <c r="J474" s="239"/>
      <c r="K474" s="240">
        <f>ROUND(E474*J474,2)</f>
        <v>0</v>
      </c>
      <c r="L474" s="240">
        <v>21</v>
      </c>
      <c r="M474" s="240">
        <f>G474*(1+L474/100)</f>
        <v>0</v>
      </c>
      <c r="N474" s="238">
        <v>7.4260000000000007E-2</v>
      </c>
      <c r="O474" s="238">
        <f>ROUND(E474*N474,2)</f>
        <v>0.06</v>
      </c>
      <c r="P474" s="238">
        <v>0</v>
      </c>
      <c r="Q474" s="238">
        <f>ROUND(E474*P474,2)</f>
        <v>0</v>
      </c>
      <c r="R474" s="240" t="s">
        <v>347</v>
      </c>
      <c r="S474" s="240" t="s">
        <v>277</v>
      </c>
      <c r="T474" s="241" t="s">
        <v>277</v>
      </c>
      <c r="U474" s="223">
        <v>0.373</v>
      </c>
      <c r="V474" s="223">
        <f>ROUND(E474*U474,2)</f>
        <v>0.3</v>
      </c>
      <c r="W474" s="223"/>
      <c r="X474" s="223" t="s">
        <v>316</v>
      </c>
      <c r="Y474" s="223" t="s">
        <v>280</v>
      </c>
      <c r="Z474" s="212"/>
      <c r="AA474" s="212"/>
      <c r="AB474" s="212"/>
      <c r="AC474" s="212"/>
      <c r="AD474" s="212"/>
      <c r="AE474" s="212"/>
      <c r="AF474" s="212"/>
      <c r="AG474" s="212" t="s">
        <v>317</v>
      </c>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ht="22.5" outlineLevel="2" x14ac:dyDescent="0.2">
      <c r="A475" s="219"/>
      <c r="B475" s="220"/>
      <c r="C475" s="267" t="s">
        <v>816</v>
      </c>
      <c r="D475" s="256"/>
      <c r="E475" s="256"/>
      <c r="F475" s="256"/>
      <c r="G475" s="256"/>
      <c r="H475" s="223"/>
      <c r="I475" s="223"/>
      <c r="J475" s="223"/>
      <c r="K475" s="223"/>
      <c r="L475" s="223"/>
      <c r="M475" s="223"/>
      <c r="N475" s="222"/>
      <c r="O475" s="222"/>
      <c r="P475" s="222"/>
      <c r="Q475" s="222"/>
      <c r="R475" s="223"/>
      <c r="S475" s="223"/>
      <c r="T475" s="223"/>
      <c r="U475" s="223"/>
      <c r="V475" s="223"/>
      <c r="W475" s="223"/>
      <c r="X475" s="223"/>
      <c r="Y475" s="223"/>
      <c r="Z475" s="212"/>
      <c r="AA475" s="212"/>
      <c r="AB475" s="212"/>
      <c r="AC475" s="212"/>
      <c r="AD475" s="212"/>
      <c r="AE475" s="212"/>
      <c r="AF475" s="212"/>
      <c r="AG475" s="212" t="s">
        <v>319</v>
      </c>
      <c r="AH475" s="212"/>
      <c r="AI475" s="212"/>
      <c r="AJ475" s="212"/>
      <c r="AK475" s="212"/>
      <c r="AL475" s="212"/>
      <c r="AM475" s="212"/>
      <c r="AN475" s="212"/>
      <c r="AO475" s="212"/>
      <c r="AP475" s="212"/>
      <c r="AQ475" s="212"/>
      <c r="AR475" s="212"/>
      <c r="AS475" s="212"/>
      <c r="AT475" s="212"/>
      <c r="AU475" s="212"/>
      <c r="AV475" s="212"/>
      <c r="AW475" s="212"/>
      <c r="AX475" s="212"/>
      <c r="AY475" s="212"/>
      <c r="AZ475" s="212"/>
      <c r="BA475" s="242" t="str">
        <f>C475</f>
        <v>na zdivu jako podklad např. pod izolaci, na parapetech z prefabrikovaných dílců, pod oplechování apod., vodorovný nebo ve spádu do 15°, hlazený dřevěným hladítkem,</v>
      </c>
      <c r="BB475" s="212"/>
      <c r="BC475" s="212"/>
      <c r="BD475" s="212"/>
      <c r="BE475" s="212"/>
      <c r="BF475" s="212"/>
      <c r="BG475" s="212"/>
      <c r="BH475" s="212"/>
    </row>
    <row r="476" spans="1:60" outlineLevel="2" x14ac:dyDescent="0.2">
      <c r="A476" s="219"/>
      <c r="B476" s="220"/>
      <c r="C476" s="247" t="s">
        <v>817</v>
      </c>
      <c r="D476" s="225"/>
      <c r="E476" s="226">
        <v>0.81</v>
      </c>
      <c r="F476" s="223"/>
      <c r="G476" s="223"/>
      <c r="H476" s="223"/>
      <c r="I476" s="223"/>
      <c r="J476" s="223"/>
      <c r="K476" s="223"/>
      <c r="L476" s="223"/>
      <c r="M476" s="223"/>
      <c r="N476" s="222"/>
      <c r="O476" s="222"/>
      <c r="P476" s="222"/>
      <c r="Q476" s="222"/>
      <c r="R476" s="223"/>
      <c r="S476" s="223"/>
      <c r="T476" s="223"/>
      <c r="U476" s="223"/>
      <c r="V476" s="223"/>
      <c r="W476" s="223"/>
      <c r="X476" s="223"/>
      <c r="Y476" s="223"/>
      <c r="Z476" s="212"/>
      <c r="AA476" s="212"/>
      <c r="AB476" s="212"/>
      <c r="AC476" s="212"/>
      <c r="AD476" s="212"/>
      <c r="AE476" s="212"/>
      <c r="AF476" s="212"/>
      <c r="AG476" s="212" t="s">
        <v>308</v>
      </c>
      <c r="AH476" s="212">
        <v>0</v>
      </c>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ht="22.5" outlineLevel="1" x14ac:dyDescent="0.2">
      <c r="A477" s="235">
        <v>90</v>
      </c>
      <c r="B477" s="236" t="s">
        <v>818</v>
      </c>
      <c r="C477" s="245" t="s">
        <v>819</v>
      </c>
      <c r="D477" s="237" t="s">
        <v>543</v>
      </c>
      <c r="E477" s="238">
        <v>14.4</v>
      </c>
      <c r="F477" s="239"/>
      <c r="G477" s="240">
        <f>ROUND(E477*F477,2)</f>
        <v>0</v>
      </c>
      <c r="H477" s="239"/>
      <c r="I477" s="240">
        <f>ROUND(E477*H477,2)</f>
        <v>0</v>
      </c>
      <c r="J477" s="239"/>
      <c r="K477" s="240">
        <f>ROUND(E477*J477,2)</f>
        <v>0</v>
      </c>
      <c r="L477" s="240">
        <v>21</v>
      </c>
      <c r="M477" s="240">
        <f>G477*(1+L477/100)</f>
        <v>0</v>
      </c>
      <c r="N477" s="238">
        <v>1.1679999999999999E-2</v>
      </c>
      <c r="O477" s="238">
        <f>ROUND(E477*N477,2)</f>
        <v>0.17</v>
      </c>
      <c r="P477" s="238">
        <v>0</v>
      </c>
      <c r="Q477" s="238">
        <f>ROUND(E477*P477,2)</f>
        <v>0</v>
      </c>
      <c r="R477" s="240" t="s">
        <v>347</v>
      </c>
      <c r="S477" s="240" t="s">
        <v>277</v>
      </c>
      <c r="T477" s="241" t="s">
        <v>277</v>
      </c>
      <c r="U477" s="223">
        <v>0.34300000000000003</v>
      </c>
      <c r="V477" s="223">
        <f>ROUND(E477*U477,2)</f>
        <v>4.9400000000000004</v>
      </c>
      <c r="W477" s="223"/>
      <c r="X477" s="223" t="s">
        <v>316</v>
      </c>
      <c r="Y477" s="223" t="s">
        <v>280</v>
      </c>
      <c r="Z477" s="212"/>
      <c r="AA477" s="212"/>
      <c r="AB477" s="212"/>
      <c r="AC477" s="212"/>
      <c r="AD477" s="212"/>
      <c r="AE477" s="212"/>
      <c r="AF477" s="212"/>
      <c r="AG477" s="212" t="s">
        <v>317</v>
      </c>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2" x14ac:dyDescent="0.2">
      <c r="A478" s="219"/>
      <c r="B478" s="220"/>
      <c r="C478" s="247" t="s">
        <v>820</v>
      </c>
      <c r="D478" s="225"/>
      <c r="E478" s="226">
        <v>14.4</v>
      </c>
      <c r="F478" s="223"/>
      <c r="G478" s="223"/>
      <c r="H478" s="223"/>
      <c r="I478" s="223"/>
      <c r="J478" s="223"/>
      <c r="K478" s="223"/>
      <c r="L478" s="223"/>
      <c r="M478" s="223"/>
      <c r="N478" s="222"/>
      <c r="O478" s="222"/>
      <c r="P478" s="222"/>
      <c r="Q478" s="222"/>
      <c r="R478" s="223"/>
      <c r="S478" s="223"/>
      <c r="T478" s="223"/>
      <c r="U478" s="223"/>
      <c r="V478" s="223"/>
      <c r="W478" s="223"/>
      <c r="X478" s="223"/>
      <c r="Y478" s="223"/>
      <c r="Z478" s="212"/>
      <c r="AA478" s="212"/>
      <c r="AB478" s="212"/>
      <c r="AC478" s="212"/>
      <c r="AD478" s="212"/>
      <c r="AE478" s="212"/>
      <c r="AF478" s="212"/>
      <c r="AG478" s="212" t="s">
        <v>308</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1" x14ac:dyDescent="0.2">
      <c r="A479" s="235">
        <v>91</v>
      </c>
      <c r="B479" s="236" t="s">
        <v>821</v>
      </c>
      <c r="C479" s="245" t="s">
        <v>822</v>
      </c>
      <c r="D479" s="237" t="s">
        <v>823</v>
      </c>
      <c r="E479" s="238">
        <v>16</v>
      </c>
      <c r="F479" s="239"/>
      <c r="G479" s="240">
        <f>ROUND(E479*F479,2)</f>
        <v>0</v>
      </c>
      <c r="H479" s="239"/>
      <c r="I479" s="240">
        <f>ROUND(E479*H479,2)</f>
        <v>0</v>
      </c>
      <c r="J479" s="239"/>
      <c r="K479" s="240">
        <f>ROUND(E479*J479,2)</f>
        <v>0</v>
      </c>
      <c r="L479" s="240">
        <v>21</v>
      </c>
      <c r="M479" s="240">
        <f>G479*(1+L479/100)</f>
        <v>0</v>
      </c>
      <c r="N479" s="238">
        <v>0</v>
      </c>
      <c r="O479" s="238">
        <f>ROUND(E479*N479,2)</f>
        <v>0</v>
      </c>
      <c r="P479" s="238">
        <v>0</v>
      </c>
      <c r="Q479" s="238">
        <f>ROUND(E479*P479,2)</f>
        <v>0</v>
      </c>
      <c r="R479" s="240"/>
      <c r="S479" s="240" t="s">
        <v>668</v>
      </c>
      <c r="T479" s="241" t="s">
        <v>278</v>
      </c>
      <c r="U479" s="223">
        <v>1</v>
      </c>
      <c r="V479" s="223">
        <f>ROUND(E479*U479,2)</f>
        <v>16</v>
      </c>
      <c r="W479" s="223"/>
      <c r="X479" s="223" t="s">
        <v>316</v>
      </c>
      <c r="Y479" s="223" t="s">
        <v>280</v>
      </c>
      <c r="Z479" s="212"/>
      <c r="AA479" s="212"/>
      <c r="AB479" s="212"/>
      <c r="AC479" s="212"/>
      <c r="AD479" s="212"/>
      <c r="AE479" s="212"/>
      <c r="AF479" s="212"/>
      <c r="AG479" s="212" t="s">
        <v>317</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2" x14ac:dyDescent="0.2">
      <c r="A480" s="219"/>
      <c r="B480" s="220"/>
      <c r="C480" s="247" t="s">
        <v>824</v>
      </c>
      <c r="D480" s="225"/>
      <c r="E480" s="226">
        <v>16</v>
      </c>
      <c r="F480" s="223"/>
      <c r="G480" s="223"/>
      <c r="H480" s="223"/>
      <c r="I480" s="223"/>
      <c r="J480" s="223"/>
      <c r="K480" s="223"/>
      <c r="L480" s="223"/>
      <c r="M480" s="223"/>
      <c r="N480" s="222"/>
      <c r="O480" s="222"/>
      <c r="P480" s="222"/>
      <c r="Q480" s="222"/>
      <c r="R480" s="223"/>
      <c r="S480" s="223"/>
      <c r="T480" s="223"/>
      <c r="U480" s="223"/>
      <c r="V480" s="223"/>
      <c r="W480" s="223"/>
      <c r="X480" s="223"/>
      <c r="Y480" s="223"/>
      <c r="Z480" s="212"/>
      <c r="AA480" s="212"/>
      <c r="AB480" s="212"/>
      <c r="AC480" s="212"/>
      <c r="AD480" s="212"/>
      <c r="AE480" s="212"/>
      <c r="AF480" s="212"/>
      <c r="AG480" s="212" t="s">
        <v>308</v>
      </c>
      <c r="AH480" s="212">
        <v>0</v>
      </c>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1" x14ac:dyDescent="0.2">
      <c r="A481" s="235">
        <v>92</v>
      </c>
      <c r="B481" s="236" t="s">
        <v>825</v>
      </c>
      <c r="C481" s="245" t="s">
        <v>826</v>
      </c>
      <c r="D481" s="237" t="s">
        <v>543</v>
      </c>
      <c r="E481" s="238">
        <v>9</v>
      </c>
      <c r="F481" s="239"/>
      <c r="G481" s="240">
        <f>ROUND(E481*F481,2)</f>
        <v>0</v>
      </c>
      <c r="H481" s="239"/>
      <c r="I481" s="240">
        <f>ROUND(E481*H481,2)</f>
        <v>0</v>
      </c>
      <c r="J481" s="239"/>
      <c r="K481" s="240">
        <f>ROUND(E481*J481,2)</f>
        <v>0</v>
      </c>
      <c r="L481" s="240">
        <v>21</v>
      </c>
      <c r="M481" s="240">
        <f>G481*(1+L481/100)</f>
        <v>0</v>
      </c>
      <c r="N481" s="238">
        <v>0.12131</v>
      </c>
      <c r="O481" s="238">
        <f>ROUND(E481*N481,2)</f>
        <v>1.0900000000000001</v>
      </c>
      <c r="P481" s="238">
        <v>0</v>
      </c>
      <c r="Q481" s="238">
        <f>ROUND(E481*P481,2)</f>
        <v>0</v>
      </c>
      <c r="R481" s="240" t="s">
        <v>827</v>
      </c>
      <c r="S481" s="240" t="s">
        <v>277</v>
      </c>
      <c r="T481" s="241" t="s">
        <v>277</v>
      </c>
      <c r="U481" s="223">
        <v>1.48167</v>
      </c>
      <c r="V481" s="223">
        <f>ROUND(E481*U481,2)</f>
        <v>13.34</v>
      </c>
      <c r="W481" s="223"/>
      <c r="X481" s="223" t="s">
        <v>828</v>
      </c>
      <c r="Y481" s="223" t="s">
        <v>280</v>
      </c>
      <c r="Z481" s="212"/>
      <c r="AA481" s="212"/>
      <c r="AB481" s="212"/>
      <c r="AC481" s="212"/>
      <c r="AD481" s="212"/>
      <c r="AE481" s="212"/>
      <c r="AF481" s="212"/>
      <c r="AG481" s="212" t="s">
        <v>829</v>
      </c>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2" x14ac:dyDescent="0.2">
      <c r="A482" s="219"/>
      <c r="B482" s="220"/>
      <c r="C482" s="267" t="s">
        <v>830</v>
      </c>
      <c r="D482" s="256"/>
      <c r="E482" s="256"/>
      <c r="F482" s="256"/>
      <c r="G482" s="256"/>
      <c r="H482" s="223"/>
      <c r="I482" s="223"/>
      <c r="J482" s="223"/>
      <c r="K482" s="223"/>
      <c r="L482" s="223"/>
      <c r="M482" s="223"/>
      <c r="N482" s="222"/>
      <c r="O482" s="222"/>
      <c r="P482" s="222"/>
      <c r="Q482" s="222"/>
      <c r="R482" s="223"/>
      <c r="S482" s="223"/>
      <c r="T482" s="223"/>
      <c r="U482" s="223"/>
      <c r="V482" s="223"/>
      <c r="W482" s="223"/>
      <c r="X482" s="223"/>
      <c r="Y482" s="223"/>
      <c r="Z482" s="212"/>
      <c r="AA482" s="212"/>
      <c r="AB482" s="212"/>
      <c r="AC482" s="212"/>
      <c r="AD482" s="212"/>
      <c r="AE482" s="212"/>
      <c r="AF482" s="212"/>
      <c r="AG482" s="212" t="s">
        <v>319</v>
      </c>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2" x14ac:dyDescent="0.2">
      <c r="A483" s="219"/>
      <c r="B483" s="220"/>
      <c r="C483" s="247" t="s">
        <v>831</v>
      </c>
      <c r="D483" s="225"/>
      <c r="E483" s="226">
        <v>9</v>
      </c>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308</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1" x14ac:dyDescent="0.2">
      <c r="A484" s="235">
        <v>93</v>
      </c>
      <c r="B484" s="236" t="s">
        <v>832</v>
      </c>
      <c r="C484" s="245" t="s">
        <v>833</v>
      </c>
      <c r="D484" s="237" t="s">
        <v>314</v>
      </c>
      <c r="E484" s="238">
        <v>9.1759999999999994E-2</v>
      </c>
      <c r="F484" s="239"/>
      <c r="G484" s="240">
        <f>ROUND(E484*F484,2)</f>
        <v>0</v>
      </c>
      <c r="H484" s="239"/>
      <c r="I484" s="240">
        <f>ROUND(E484*H484,2)</f>
        <v>0</v>
      </c>
      <c r="J484" s="239"/>
      <c r="K484" s="240">
        <f>ROUND(E484*J484,2)</f>
        <v>0</v>
      </c>
      <c r="L484" s="240">
        <v>21</v>
      </c>
      <c r="M484" s="240">
        <f>G484*(1+L484/100)</f>
        <v>0</v>
      </c>
      <c r="N484" s="238">
        <v>2.5</v>
      </c>
      <c r="O484" s="238">
        <f>ROUND(E484*N484,2)</f>
        <v>0.23</v>
      </c>
      <c r="P484" s="238">
        <v>0</v>
      </c>
      <c r="Q484" s="238">
        <f>ROUND(E484*P484,2)</f>
        <v>0</v>
      </c>
      <c r="R484" s="240" t="s">
        <v>480</v>
      </c>
      <c r="S484" s="240" t="s">
        <v>277</v>
      </c>
      <c r="T484" s="241" t="s">
        <v>277</v>
      </c>
      <c r="U484" s="223">
        <v>0</v>
      </c>
      <c r="V484" s="223">
        <f>ROUND(E484*U484,2)</f>
        <v>0</v>
      </c>
      <c r="W484" s="223"/>
      <c r="X484" s="223" t="s">
        <v>481</v>
      </c>
      <c r="Y484" s="223" t="s">
        <v>834</v>
      </c>
      <c r="Z484" s="212"/>
      <c r="AA484" s="212"/>
      <c r="AB484" s="212"/>
      <c r="AC484" s="212"/>
      <c r="AD484" s="212"/>
      <c r="AE484" s="212"/>
      <c r="AF484" s="212"/>
      <c r="AG484" s="212" t="s">
        <v>482</v>
      </c>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2" x14ac:dyDescent="0.2">
      <c r="A485" s="219"/>
      <c r="B485" s="220"/>
      <c r="C485" s="247" t="s">
        <v>835</v>
      </c>
      <c r="D485" s="225"/>
      <c r="E485" s="226">
        <v>7.936E-2</v>
      </c>
      <c r="F485" s="223"/>
      <c r="G485" s="223"/>
      <c r="H485" s="223"/>
      <c r="I485" s="223"/>
      <c r="J485" s="223"/>
      <c r="K485" s="223"/>
      <c r="L485" s="223"/>
      <c r="M485" s="223"/>
      <c r="N485" s="222"/>
      <c r="O485" s="222"/>
      <c r="P485" s="222"/>
      <c r="Q485" s="222"/>
      <c r="R485" s="223"/>
      <c r="S485" s="223"/>
      <c r="T485" s="223"/>
      <c r="U485" s="223"/>
      <c r="V485" s="223"/>
      <c r="W485" s="223"/>
      <c r="X485" s="223"/>
      <c r="Y485" s="223"/>
      <c r="Z485" s="212"/>
      <c r="AA485" s="212"/>
      <c r="AB485" s="212"/>
      <c r="AC485" s="212"/>
      <c r="AD485" s="212"/>
      <c r="AE485" s="212"/>
      <c r="AF485" s="212"/>
      <c r="AG485" s="212" t="s">
        <v>308</v>
      </c>
      <c r="AH485" s="212">
        <v>0</v>
      </c>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3" x14ac:dyDescent="0.2">
      <c r="A486" s="219"/>
      <c r="B486" s="220"/>
      <c r="C486" s="247" t="s">
        <v>836</v>
      </c>
      <c r="D486" s="225"/>
      <c r="E486" s="226">
        <v>1.24E-2</v>
      </c>
      <c r="F486" s="223"/>
      <c r="G486" s="223"/>
      <c r="H486" s="223"/>
      <c r="I486" s="223"/>
      <c r="J486" s="223"/>
      <c r="K486" s="223"/>
      <c r="L486" s="223"/>
      <c r="M486" s="223"/>
      <c r="N486" s="222"/>
      <c r="O486" s="222"/>
      <c r="P486" s="222"/>
      <c r="Q486" s="222"/>
      <c r="R486" s="223"/>
      <c r="S486" s="223"/>
      <c r="T486" s="223"/>
      <c r="U486" s="223"/>
      <c r="V486" s="223"/>
      <c r="W486" s="223"/>
      <c r="X486" s="223"/>
      <c r="Y486" s="223"/>
      <c r="Z486" s="212"/>
      <c r="AA486" s="212"/>
      <c r="AB486" s="212"/>
      <c r="AC486" s="212"/>
      <c r="AD486" s="212"/>
      <c r="AE486" s="212"/>
      <c r="AF486" s="212"/>
      <c r="AG486" s="212" t="s">
        <v>308</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ht="22.5" outlineLevel="1" x14ac:dyDescent="0.2">
      <c r="A487" s="235">
        <v>94</v>
      </c>
      <c r="B487" s="236" t="s">
        <v>837</v>
      </c>
      <c r="C487" s="245" t="s">
        <v>838</v>
      </c>
      <c r="D487" s="237" t="s">
        <v>387</v>
      </c>
      <c r="E487" s="238">
        <v>24</v>
      </c>
      <c r="F487" s="239"/>
      <c r="G487" s="240">
        <f>ROUND(E487*F487,2)</f>
        <v>0</v>
      </c>
      <c r="H487" s="239"/>
      <c r="I487" s="240">
        <f>ROUND(E487*H487,2)</f>
        <v>0</v>
      </c>
      <c r="J487" s="239"/>
      <c r="K487" s="240">
        <f>ROUND(E487*J487,2)</f>
        <v>0</v>
      </c>
      <c r="L487" s="240">
        <v>21</v>
      </c>
      <c r="M487" s="240">
        <f>G487*(1+L487/100)</f>
        <v>0</v>
      </c>
      <c r="N487" s="238">
        <v>0.11899999999999999</v>
      </c>
      <c r="O487" s="238">
        <f>ROUND(E487*N487,2)</f>
        <v>2.86</v>
      </c>
      <c r="P487" s="238">
        <v>0</v>
      </c>
      <c r="Q487" s="238">
        <f>ROUND(E487*P487,2)</f>
        <v>0</v>
      </c>
      <c r="R487" s="240"/>
      <c r="S487" s="240" t="s">
        <v>668</v>
      </c>
      <c r="T487" s="241" t="s">
        <v>277</v>
      </c>
      <c r="U487" s="223">
        <v>0</v>
      </c>
      <c r="V487" s="223">
        <f>ROUND(E487*U487,2)</f>
        <v>0</v>
      </c>
      <c r="W487" s="223"/>
      <c r="X487" s="223" t="s">
        <v>481</v>
      </c>
      <c r="Y487" s="223" t="s">
        <v>834</v>
      </c>
      <c r="Z487" s="212"/>
      <c r="AA487" s="212"/>
      <c r="AB487" s="212"/>
      <c r="AC487" s="212"/>
      <c r="AD487" s="212"/>
      <c r="AE487" s="212"/>
      <c r="AF487" s="212"/>
      <c r="AG487" s="212" t="s">
        <v>482</v>
      </c>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2" x14ac:dyDescent="0.2">
      <c r="A488" s="219"/>
      <c r="B488" s="220"/>
      <c r="C488" s="247" t="s">
        <v>839</v>
      </c>
      <c r="D488" s="225"/>
      <c r="E488" s="226">
        <v>24</v>
      </c>
      <c r="F488" s="223"/>
      <c r="G488" s="223"/>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308</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ht="22.5" outlineLevel="1" x14ac:dyDescent="0.2">
      <c r="A489" s="235">
        <v>95</v>
      </c>
      <c r="B489" s="236" t="s">
        <v>840</v>
      </c>
      <c r="C489" s="245" t="s">
        <v>841</v>
      </c>
      <c r="D489" s="237" t="s">
        <v>387</v>
      </c>
      <c r="E489" s="238">
        <v>24</v>
      </c>
      <c r="F489" s="239"/>
      <c r="G489" s="240">
        <f>ROUND(E489*F489,2)</f>
        <v>0</v>
      </c>
      <c r="H489" s="239"/>
      <c r="I489" s="240">
        <f>ROUND(E489*H489,2)</f>
        <v>0</v>
      </c>
      <c r="J489" s="239"/>
      <c r="K489" s="240">
        <f>ROUND(E489*J489,2)</f>
        <v>0</v>
      </c>
      <c r="L489" s="240">
        <v>21</v>
      </c>
      <c r="M489" s="240">
        <f>G489*(1+L489/100)</f>
        <v>0</v>
      </c>
      <c r="N489" s="238">
        <v>2.2499999999999999E-2</v>
      </c>
      <c r="O489" s="238">
        <f>ROUND(E489*N489,2)</f>
        <v>0.54</v>
      </c>
      <c r="P489" s="238">
        <v>0</v>
      </c>
      <c r="Q489" s="238">
        <f>ROUND(E489*P489,2)</f>
        <v>0</v>
      </c>
      <c r="R489" s="240"/>
      <c r="S489" s="240" t="s">
        <v>668</v>
      </c>
      <c r="T489" s="241" t="s">
        <v>278</v>
      </c>
      <c r="U489" s="223">
        <v>0</v>
      </c>
      <c r="V489" s="223">
        <f>ROUND(E489*U489,2)</f>
        <v>0</v>
      </c>
      <c r="W489" s="223"/>
      <c r="X489" s="223" t="s">
        <v>481</v>
      </c>
      <c r="Y489" s="223" t="s">
        <v>834</v>
      </c>
      <c r="Z489" s="212"/>
      <c r="AA489" s="212"/>
      <c r="AB489" s="212"/>
      <c r="AC489" s="212"/>
      <c r="AD489" s="212"/>
      <c r="AE489" s="212"/>
      <c r="AF489" s="212"/>
      <c r="AG489" s="212" t="s">
        <v>482</v>
      </c>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2" x14ac:dyDescent="0.2">
      <c r="A490" s="219"/>
      <c r="B490" s="220"/>
      <c r="C490" s="247" t="s">
        <v>842</v>
      </c>
      <c r="D490" s="225"/>
      <c r="E490" s="226">
        <v>24</v>
      </c>
      <c r="F490" s="223"/>
      <c r="G490" s="223"/>
      <c r="H490" s="223"/>
      <c r="I490" s="223"/>
      <c r="J490" s="223"/>
      <c r="K490" s="223"/>
      <c r="L490" s="223"/>
      <c r="M490" s="223"/>
      <c r="N490" s="222"/>
      <c r="O490" s="222"/>
      <c r="P490" s="222"/>
      <c r="Q490" s="222"/>
      <c r="R490" s="223"/>
      <c r="S490" s="223"/>
      <c r="T490" s="223"/>
      <c r="U490" s="223"/>
      <c r="V490" s="223"/>
      <c r="W490" s="223"/>
      <c r="X490" s="223"/>
      <c r="Y490" s="223"/>
      <c r="Z490" s="212"/>
      <c r="AA490" s="212"/>
      <c r="AB490" s="212"/>
      <c r="AC490" s="212"/>
      <c r="AD490" s="212"/>
      <c r="AE490" s="212"/>
      <c r="AF490" s="212"/>
      <c r="AG490" s="212" t="s">
        <v>308</v>
      </c>
      <c r="AH490" s="212">
        <v>0</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ht="22.5" outlineLevel="1" x14ac:dyDescent="0.2">
      <c r="A491" s="235">
        <v>96</v>
      </c>
      <c r="B491" s="236" t="s">
        <v>843</v>
      </c>
      <c r="C491" s="245" t="s">
        <v>844</v>
      </c>
      <c r="D491" s="237" t="s">
        <v>387</v>
      </c>
      <c r="E491" s="238">
        <v>11</v>
      </c>
      <c r="F491" s="239"/>
      <c r="G491" s="240">
        <f>ROUND(E491*F491,2)</f>
        <v>0</v>
      </c>
      <c r="H491" s="239"/>
      <c r="I491" s="240">
        <f>ROUND(E491*H491,2)</f>
        <v>0</v>
      </c>
      <c r="J491" s="239"/>
      <c r="K491" s="240">
        <f>ROUND(E491*J491,2)</f>
        <v>0</v>
      </c>
      <c r="L491" s="240">
        <v>21</v>
      </c>
      <c r="M491" s="240">
        <f>G491*(1+L491/100)</f>
        <v>0</v>
      </c>
      <c r="N491" s="238">
        <v>0.12</v>
      </c>
      <c r="O491" s="238">
        <f>ROUND(E491*N491,2)</f>
        <v>1.32</v>
      </c>
      <c r="P491" s="238">
        <v>0</v>
      </c>
      <c r="Q491" s="238">
        <f>ROUND(E491*P491,2)</f>
        <v>0</v>
      </c>
      <c r="R491" s="240"/>
      <c r="S491" s="240" t="s">
        <v>668</v>
      </c>
      <c r="T491" s="241" t="s">
        <v>277</v>
      </c>
      <c r="U491" s="223">
        <v>0</v>
      </c>
      <c r="V491" s="223">
        <f>ROUND(E491*U491,2)</f>
        <v>0</v>
      </c>
      <c r="W491" s="223"/>
      <c r="X491" s="223" t="s">
        <v>481</v>
      </c>
      <c r="Y491" s="223" t="s">
        <v>834</v>
      </c>
      <c r="Z491" s="212"/>
      <c r="AA491" s="212"/>
      <c r="AB491" s="212"/>
      <c r="AC491" s="212"/>
      <c r="AD491" s="212"/>
      <c r="AE491" s="212"/>
      <c r="AF491" s="212"/>
      <c r="AG491" s="212" t="s">
        <v>482</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2" x14ac:dyDescent="0.2">
      <c r="A492" s="219"/>
      <c r="B492" s="220"/>
      <c r="C492" s="247" t="s">
        <v>845</v>
      </c>
      <c r="D492" s="225"/>
      <c r="E492" s="226">
        <v>11</v>
      </c>
      <c r="F492" s="223"/>
      <c r="G492" s="223"/>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308</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x14ac:dyDescent="0.2">
      <c r="A493" s="228" t="s">
        <v>272</v>
      </c>
      <c r="B493" s="229" t="s">
        <v>116</v>
      </c>
      <c r="C493" s="244" t="s">
        <v>117</v>
      </c>
      <c r="D493" s="230"/>
      <c r="E493" s="231"/>
      <c r="F493" s="232"/>
      <c r="G493" s="232">
        <f>SUMIF(AG494:AG578,"&lt;&gt;NOR",G494:G578)</f>
        <v>0</v>
      </c>
      <c r="H493" s="232"/>
      <c r="I493" s="232">
        <f>SUM(I494:I578)</f>
        <v>0</v>
      </c>
      <c r="J493" s="232"/>
      <c r="K493" s="232">
        <f>SUM(K494:K578)</f>
        <v>0</v>
      </c>
      <c r="L493" s="232"/>
      <c r="M493" s="232">
        <f>SUM(M494:M578)</f>
        <v>0</v>
      </c>
      <c r="N493" s="231"/>
      <c r="O493" s="231">
        <f>SUM(O494:O578)</f>
        <v>23.3</v>
      </c>
      <c r="P493" s="231"/>
      <c r="Q493" s="231">
        <f>SUM(Q494:Q578)</f>
        <v>0</v>
      </c>
      <c r="R493" s="232"/>
      <c r="S493" s="232"/>
      <c r="T493" s="233"/>
      <c r="U493" s="227"/>
      <c r="V493" s="227">
        <f>SUM(V494:V578)</f>
        <v>757.57</v>
      </c>
      <c r="W493" s="227"/>
      <c r="X493" s="227"/>
      <c r="Y493" s="227"/>
      <c r="AG493" t="s">
        <v>273</v>
      </c>
    </row>
    <row r="494" spans="1:60" outlineLevel="1" x14ac:dyDescent="0.2">
      <c r="A494" s="235">
        <v>97</v>
      </c>
      <c r="B494" s="236" t="s">
        <v>846</v>
      </c>
      <c r="C494" s="245" t="s">
        <v>847</v>
      </c>
      <c r="D494" s="237" t="s">
        <v>340</v>
      </c>
      <c r="E494" s="238">
        <v>15.370900000000001</v>
      </c>
      <c r="F494" s="239"/>
      <c r="G494" s="240">
        <f>ROUND(E494*F494,2)</f>
        <v>0</v>
      </c>
      <c r="H494" s="239"/>
      <c r="I494" s="240">
        <f>ROUND(E494*H494,2)</f>
        <v>0</v>
      </c>
      <c r="J494" s="239"/>
      <c r="K494" s="240">
        <f>ROUND(E494*J494,2)</f>
        <v>0</v>
      </c>
      <c r="L494" s="240">
        <v>21</v>
      </c>
      <c r="M494" s="240">
        <f>G494*(1+L494/100)</f>
        <v>0</v>
      </c>
      <c r="N494" s="238">
        <v>5.3800000000000002E-3</v>
      </c>
      <c r="O494" s="238">
        <f>ROUND(E494*N494,2)</f>
        <v>0.08</v>
      </c>
      <c r="P494" s="238">
        <v>0</v>
      </c>
      <c r="Q494" s="238">
        <f>ROUND(E494*P494,2)</f>
        <v>0</v>
      </c>
      <c r="R494" s="240" t="s">
        <v>347</v>
      </c>
      <c r="S494" s="240" t="s">
        <v>277</v>
      </c>
      <c r="T494" s="241" t="s">
        <v>277</v>
      </c>
      <c r="U494" s="223">
        <v>1.01505</v>
      </c>
      <c r="V494" s="223">
        <f>ROUND(E494*U494,2)</f>
        <v>15.6</v>
      </c>
      <c r="W494" s="223"/>
      <c r="X494" s="223" t="s">
        <v>316</v>
      </c>
      <c r="Y494" s="223" t="s">
        <v>280</v>
      </c>
      <c r="Z494" s="212"/>
      <c r="AA494" s="212"/>
      <c r="AB494" s="212"/>
      <c r="AC494" s="212"/>
      <c r="AD494" s="212"/>
      <c r="AE494" s="212"/>
      <c r="AF494" s="212"/>
      <c r="AG494" s="212" t="s">
        <v>317</v>
      </c>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ht="22.5" outlineLevel="2" x14ac:dyDescent="0.2">
      <c r="A495" s="219"/>
      <c r="B495" s="220"/>
      <c r="C495" s="267" t="s">
        <v>462</v>
      </c>
      <c r="D495" s="256"/>
      <c r="E495" s="256"/>
      <c r="F495" s="256"/>
      <c r="G495" s="256"/>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319</v>
      </c>
      <c r="AH495" s="212"/>
      <c r="AI495" s="212"/>
      <c r="AJ495" s="212"/>
      <c r="AK495" s="212"/>
      <c r="AL495" s="212"/>
      <c r="AM495" s="212"/>
      <c r="AN495" s="212"/>
      <c r="AO495" s="212"/>
      <c r="AP495" s="212"/>
      <c r="AQ495" s="212"/>
      <c r="AR495" s="212"/>
      <c r="AS495" s="212"/>
      <c r="AT495" s="212"/>
      <c r="AU495" s="212"/>
      <c r="AV495" s="212"/>
      <c r="AW495" s="212"/>
      <c r="AX495" s="212"/>
      <c r="AY495" s="212"/>
      <c r="AZ495" s="212"/>
      <c r="BA495" s="242" t="str">
        <f>C495</f>
        <v>plentování potrubí, válcovaných nosníků, výklenků nebo nik, jakéhokoliv tvaru, na jakoukoliv maltu, s potřebným vypnutím pletiva, přetažením a zakotvením drátů a provedení postřiku maltou,</v>
      </c>
      <c r="BB495" s="212"/>
      <c r="BC495" s="212"/>
      <c r="BD495" s="212"/>
      <c r="BE495" s="212"/>
      <c r="BF495" s="212"/>
      <c r="BG495" s="212"/>
      <c r="BH495" s="212"/>
    </row>
    <row r="496" spans="1:60" outlineLevel="2" x14ac:dyDescent="0.2">
      <c r="A496" s="219"/>
      <c r="B496" s="220"/>
      <c r="C496" s="247" t="s">
        <v>848</v>
      </c>
      <c r="D496" s="225"/>
      <c r="E496" s="226">
        <v>2.1636000000000002</v>
      </c>
      <c r="F496" s="223"/>
      <c r="G496" s="223"/>
      <c r="H496" s="223"/>
      <c r="I496" s="223"/>
      <c r="J496" s="223"/>
      <c r="K496" s="223"/>
      <c r="L496" s="223"/>
      <c r="M496" s="223"/>
      <c r="N496" s="222"/>
      <c r="O496" s="222"/>
      <c r="P496" s="222"/>
      <c r="Q496" s="222"/>
      <c r="R496" s="223"/>
      <c r="S496" s="223"/>
      <c r="T496" s="223"/>
      <c r="U496" s="223"/>
      <c r="V496" s="223"/>
      <c r="W496" s="223"/>
      <c r="X496" s="223"/>
      <c r="Y496" s="223"/>
      <c r="Z496" s="212"/>
      <c r="AA496" s="212"/>
      <c r="AB496" s="212"/>
      <c r="AC496" s="212"/>
      <c r="AD496" s="212"/>
      <c r="AE496" s="212"/>
      <c r="AF496" s="212"/>
      <c r="AG496" s="212" t="s">
        <v>308</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3" x14ac:dyDescent="0.2">
      <c r="A497" s="219"/>
      <c r="B497" s="220"/>
      <c r="C497" s="247" t="s">
        <v>849</v>
      </c>
      <c r="D497" s="225"/>
      <c r="E497" s="226">
        <v>2.97</v>
      </c>
      <c r="F497" s="223"/>
      <c r="G497" s="223"/>
      <c r="H497" s="223"/>
      <c r="I497" s="223"/>
      <c r="J497" s="223"/>
      <c r="K497" s="223"/>
      <c r="L497" s="223"/>
      <c r="M497" s="223"/>
      <c r="N497" s="222"/>
      <c r="O497" s="222"/>
      <c r="P497" s="222"/>
      <c r="Q497" s="222"/>
      <c r="R497" s="223"/>
      <c r="S497" s="223"/>
      <c r="T497" s="223"/>
      <c r="U497" s="223"/>
      <c r="V497" s="223"/>
      <c r="W497" s="223"/>
      <c r="X497" s="223"/>
      <c r="Y497" s="223"/>
      <c r="Z497" s="212"/>
      <c r="AA497" s="212"/>
      <c r="AB497" s="212"/>
      <c r="AC497" s="212"/>
      <c r="AD497" s="212"/>
      <c r="AE497" s="212"/>
      <c r="AF497" s="212"/>
      <c r="AG497" s="212" t="s">
        <v>308</v>
      </c>
      <c r="AH497" s="212">
        <v>0</v>
      </c>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3" x14ac:dyDescent="0.2">
      <c r="A498" s="219"/>
      <c r="B498" s="220"/>
      <c r="C498" s="247" t="s">
        <v>850</v>
      </c>
      <c r="D498" s="225"/>
      <c r="E498" s="226">
        <v>10.237299999999999</v>
      </c>
      <c r="F498" s="223"/>
      <c r="G498" s="223"/>
      <c r="H498" s="223"/>
      <c r="I498" s="223"/>
      <c r="J498" s="223"/>
      <c r="K498" s="223"/>
      <c r="L498" s="223"/>
      <c r="M498" s="223"/>
      <c r="N498" s="222"/>
      <c r="O498" s="222"/>
      <c r="P498" s="222"/>
      <c r="Q498" s="222"/>
      <c r="R498" s="223"/>
      <c r="S498" s="223"/>
      <c r="T498" s="223"/>
      <c r="U498" s="223"/>
      <c r="V498" s="223"/>
      <c r="W498" s="223"/>
      <c r="X498" s="223"/>
      <c r="Y498" s="223"/>
      <c r="Z498" s="212"/>
      <c r="AA498" s="212"/>
      <c r="AB498" s="212"/>
      <c r="AC498" s="212"/>
      <c r="AD498" s="212"/>
      <c r="AE498" s="212"/>
      <c r="AF498" s="212"/>
      <c r="AG498" s="212" t="s">
        <v>308</v>
      </c>
      <c r="AH498" s="212">
        <v>0</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1" x14ac:dyDescent="0.2">
      <c r="A499" s="235">
        <v>98</v>
      </c>
      <c r="B499" s="236" t="s">
        <v>851</v>
      </c>
      <c r="C499" s="245" t="s">
        <v>852</v>
      </c>
      <c r="D499" s="237" t="s">
        <v>340</v>
      </c>
      <c r="E499" s="238">
        <v>321.75349999999997</v>
      </c>
      <c r="F499" s="239"/>
      <c r="G499" s="240">
        <f>ROUND(E499*F499,2)</f>
        <v>0</v>
      </c>
      <c r="H499" s="239"/>
      <c r="I499" s="240">
        <f>ROUND(E499*H499,2)</f>
        <v>0</v>
      </c>
      <c r="J499" s="239"/>
      <c r="K499" s="240">
        <f>ROUND(E499*J499,2)</f>
        <v>0</v>
      </c>
      <c r="L499" s="240">
        <v>21</v>
      </c>
      <c r="M499" s="240">
        <f>G499*(1+L499/100)</f>
        <v>0</v>
      </c>
      <c r="N499" s="238">
        <v>2.5000000000000001E-3</v>
      </c>
      <c r="O499" s="238">
        <f>ROUND(E499*N499,2)</f>
        <v>0.8</v>
      </c>
      <c r="P499" s="238">
        <v>0</v>
      </c>
      <c r="Q499" s="238">
        <f>ROUND(E499*P499,2)</f>
        <v>0</v>
      </c>
      <c r="R499" s="240" t="s">
        <v>347</v>
      </c>
      <c r="S499" s="240" t="s">
        <v>277</v>
      </c>
      <c r="T499" s="241" t="s">
        <v>277</v>
      </c>
      <c r="U499" s="223">
        <v>0.24</v>
      </c>
      <c r="V499" s="223">
        <f>ROUND(E499*U499,2)</f>
        <v>77.22</v>
      </c>
      <c r="W499" s="223"/>
      <c r="X499" s="223" t="s">
        <v>316</v>
      </c>
      <c r="Y499" s="223" t="s">
        <v>280</v>
      </c>
      <c r="Z499" s="212"/>
      <c r="AA499" s="212"/>
      <c r="AB499" s="212"/>
      <c r="AC499" s="212"/>
      <c r="AD499" s="212"/>
      <c r="AE499" s="212"/>
      <c r="AF499" s="212"/>
      <c r="AG499" s="212" t="s">
        <v>317</v>
      </c>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2" x14ac:dyDescent="0.2">
      <c r="A500" s="219"/>
      <c r="B500" s="220"/>
      <c r="C500" s="267" t="s">
        <v>853</v>
      </c>
      <c r="D500" s="256"/>
      <c r="E500" s="256"/>
      <c r="F500" s="256"/>
      <c r="G500" s="256"/>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319</v>
      </c>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2" x14ac:dyDescent="0.2">
      <c r="A501" s="219"/>
      <c r="B501" s="220"/>
      <c r="C501" s="247" t="s">
        <v>854</v>
      </c>
      <c r="D501" s="225"/>
      <c r="E501" s="226">
        <v>94.099149999999995</v>
      </c>
      <c r="F501" s="223"/>
      <c r="G501" s="223"/>
      <c r="H501" s="223"/>
      <c r="I501" s="223"/>
      <c r="J501" s="223"/>
      <c r="K501" s="223"/>
      <c r="L501" s="223"/>
      <c r="M501" s="223"/>
      <c r="N501" s="222"/>
      <c r="O501" s="222"/>
      <c r="P501" s="222"/>
      <c r="Q501" s="222"/>
      <c r="R501" s="223"/>
      <c r="S501" s="223"/>
      <c r="T501" s="223"/>
      <c r="U501" s="223"/>
      <c r="V501" s="223"/>
      <c r="W501" s="223"/>
      <c r="X501" s="223"/>
      <c r="Y501" s="223"/>
      <c r="Z501" s="212"/>
      <c r="AA501" s="212"/>
      <c r="AB501" s="212"/>
      <c r="AC501" s="212"/>
      <c r="AD501" s="212"/>
      <c r="AE501" s="212"/>
      <c r="AF501" s="212"/>
      <c r="AG501" s="212" t="s">
        <v>308</v>
      </c>
      <c r="AH501" s="212">
        <v>5</v>
      </c>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47" t="s">
        <v>855</v>
      </c>
      <c r="D502" s="225"/>
      <c r="E502" s="226">
        <v>227.65434999999999</v>
      </c>
      <c r="F502" s="223"/>
      <c r="G502" s="223"/>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308</v>
      </c>
      <c r="AH502" s="212">
        <v>5</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ht="22.5" outlineLevel="1" x14ac:dyDescent="0.2">
      <c r="A503" s="235">
        <v>99</v>
      </c>
      <c r="B503" s="236" t="s">
        <v>856</v>
      </c>
      <c r="C503" s="245" t="s">
        <v>857</v>
      </c>
      <c r="D503" s="237" t="s">
        <v>340</v>
      </c>
      <c r="E503" s="238">
        <v>74.300430000000006</v>
      </c>
      <c r="F503" s="239"/>
      <c r="G503" s="240">
        <f>ROUND(E503*F503,2)</f>
        <v>0</v>
      </c>
      <c r="H503" s="239"/>
      <c r="I503" s="240">
        <f>ROUND(E503*H503,2)</f>
        <v>0</v>
      </c>
      <c r="J503" s="239"/>
      <c r="K503" s="240">
        <f>ROUND(E503*J503,2)</f>
        <v>0</v>
      </c>
      <c r="L503" s="240">
        <v>21</v>
      </c>
      <c r="M503" s="240">
        <f>G503*(1+L503/100)</f>
        <v>0</v>
      </c>
      <c r="N503" s="238">
        <v>4.0000000000000003E-5</v>
      </c>
      <c r="O503" s="238">
        <f>ROUND(E503*N503,2)</f>
        <v>0</v>
      </c>
      <c r="P503" s="238">
        <v>0</v>
      </c>
      <c r="Q503" s="238">
        <f>ROUND(E503*P503,2)</f>
        <v>0</v>
      </c>
      <c r="R503" s="240" t="s">
        <v>347</v>
      </c>
      <c r="S503" s="240" t="s">
        <v>277</v>
      </c>
      <c r="T503" s="241" t="s">
        <v>277</v>
      </c>
      <c r="U503" s="223">
        <v>7.8E-2</v>
      </c>
      <c r="V503" s="223">
        <f>ROUND(E503*U503,2)</f>
        <v>5.8</v>
      </c>
      <c r="W503" s="223"/>
      <c r="X503" s="223" t="s">
        <v>316</v>
      </c>
      <c r="Y503" s="223" t="s">
        <v>280</v>
      </c>
      <c r="Z503" s="212"/>
      <c r="AA503" s="212"/>
      <c r="AB503" s="212"/>
      <c r="AC503" s="212"/>
      <c r="AD503" s="212"/>
      <c r="AE503" s="212"/>
      <c r="AF503" s="212"/>
      <c r="AG503" s="212" t="s">
        <v>317</v>
      </c>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ht="22.5" outlineLevel="2" x14ac:dyDescent="0.2">
      <c r="A504" s="219"/>
      <c r="B504" s="220"/>
      <c r="C504" s="267" t="s">
        <v>858</v>
      </c>
      <c r="D504" s="256"/>
      <c r="E504" s="256"/>
      <c r="F504" s="256"/>
      <c r="G504" s="256"/>
      <c r="H504" s="223"/>
      <c r="I504" s="223"/>
      <c r="J504" s="223"/>
      <c r="K504" s="223"/>
      <c r="L504" s="223"/>
      <c r="M504" s="223"/>
      <c r="N504" s="222"/>
      <c r="O504" s="222"/>
      <c r="P504" s="222"/>
      <c r="Q504" s="222"/>
      <c r="R504" s="223"/>
      <c r="S504" s="223"/>
      <c r="T504" s="223"/>
      <c r="U504" s="223"/>
      <c r="V504" s="223"/>
      <c r="W504" s="223"/>
      <c r="X504" s="223"/>
      <c r="Y504" s="223"/>
      <c r="Z504" s="212"/>
      <c r="AA504" s="212"/>
      <c r="AB504" s="212"/>
      <c r="AC504" s="212"/>
      <c r="AD504" s="212"/>
      <c r="AE504" s="212"/>
      <c r="AF504" s="212"/>
      <c r="AG504" s="212" t="s">
        <v>319</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42" t="str">
        <f>C504</f>
        <v>které se zřizují před úpravami povrchu, a obalení osazených dveřních zárubní před znečištěním při úpravách povrchu nástřikem plastických maltovin včetně pozdějšího odkrytí,</v>
      </c>
      <c r="BB504" s="212"/>
      <c r="BC504" s="212"/>
      <c r="BD504" s="212"/>
      <c r="BE504" s="212"/>
      <c r="BF504" s="212"/>
      <c r="BG504" s="212"/>
      <c r="BH504" s="212"/>
    </row>
    <row r="505" spans="1:60" ht="33.75" outlineLevel="2" x14ac:dyDescent="0.2">
      <c r="A505" s="219"/>
      <c r="B505" s="220"/>
      <c r="C505" s="247" t="s">
        <v>859</v>
      </c>
      <c r="D505" s="225"/>
      <c r="E505" s="226">
        <v>16.809899999999999</v>
      </c>
      <c r="F505" s="223"/>
      <c r="G505" s="223"/>
      <c r="H505" s="223"/>
      <c r="I505" s="223"/>
      <c r="J505" s="223"/>
      <c r="K505" s="223"/>
      <c r="L505" s="223"/>
      <c r="M505" s="223"/>
      <c r="N505" s="222"/>
      <c r="O505" s="222"/>
      <c r="P505" s="222"/>
      <c r="Q505" s="222"/>
      <c r="R505" s="223"/>
      <c r="S505" s="223"/>
      <c r="T505" s="223"/>
      <c r="U505" s="223"/>
      <c r="V505" s="223"/>
      <c r="W505" s="223"/>
      <c r="X505" s="223"/>
      <c r="Y505" s="223"/>
      <c r="Z505" s="212"/>
      <c r="AA505" s="212"/>
      <c r="AB505" s="212"/>
      <c r="AC505" s="212"/>
      <c r="AD505" s="212"/>
      <c r="AE505" s="212"/>
      <c r="AF505" s="212"/>
      <c r="AG505" s="212" t="s">
        <v>308</v>
      </c>
      <c r="AH505" s="212">
        <v>0</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ht="33.75" outlineLevel="3" x14ac:dyDescent="0.2">
      <c r="A506" s="219"/>
      <c r="B506" s="220"/>
      <c r="C506" s="247" t="s">
        <v>860</v>
      </c>
      <c r="D506" s="225"/>
      <c r="E506" s="226">
        <v>38.425600000000003</v>
      </c>
      <c r="F506" s="223"/>
      <c r="G506" s="223"/>
      <c r="H506" s="223"/>
      <c r="I506" s="223"/>
      <c r="J506" s="223"/>
      <c r="K506" s="223"/>
      <c r="L506" s="223"/>
      <c r="M506" s="223"/>
      <c r="N506" s="222"/>
      <c r="O506" s="222"/>
      <c r="P506" s="222"/>
      <c r="Q506" s="222"/>
      <c r="R506" s="223"/>
      <c r="S506" s="223"/>
      <c r="T506" s="223"/>
      <c r="U506" s="223"/>
      <c r="V506" s="223"/>
      <c r="W506" s="223"/>
      <c r="X506" s="223"/>
      <c r="Y506" s="223"/>
      <c r="Z506" s="212"/>
      <c r="AA506" s="212"/>
      <c r="AB506" s="212"/>
      <c r="AC506" s="212"/>
      <c r="AD506" s="212"/>
      <c r="AE506" s="212"/>
      <c r="AF506" s="212"/>
      <c r="AG506" s="212" t="s">
        <v>308</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3" x14ac:dyDescent="0.2">
      <c r="A507" s="219"/>
      <c r="B507" s="220"/>
      <c r="C507" s="247" t="s">
        <v>861</v>
      </c>
      <c r="D507" s="225"/>
      <c r="E507" s="226">
        <v>19.06493</v>
      </c>
      <c r="F507" s="223"/>
      <c r="G507" s="223"/>
      <c r="H507" s="223"/>
      <c r="I507" s="223"/>
      <c r="J507" s="223"/>
      <c r="K507" s="223"/>
      <c r="L507" s="223"/>
      <c r="M507" s="223"/>
      <c r="N507" s="222"/>
      <c r="O507" s="222"/>
      <c r="P507" s="222"/>
      <c r="Q507" s="222"/>
      <c r="R507" s="223"/>
      <c r="S507" s="223"/>
      <c r="T507" s="223"/>
      <c r="U507" s="223"/>
      <c r="V507" s="223"/>
      <c r="W507" s="223"/>
      <c r="X507" s="223"/>
      <c r="Y507" s="223"/>
      <c r="Z507" s="212"/>
      <c r="AA507" s="212"/>
      <c r="AB507" s="212"/>
      <c r="AC507" s="212"/>
      <c r="AD507" s="212"/>
      <c r="AE507" s="212"/>
      <c r="AF507" s="212"/>
      <c r="AG507" s="212" t="s">
        <v>308</v>
      </c>
      <c r="AH507" s="212">
        <v>0</v>
      </c>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1" x14ac:dyDescent="0.2">
      <c r="A508" s="235">
        <v>100</v>
      </c>
      <c r="B508" s="236" t="s">
        <v>862</v>
      </c>
      <c r="C508" s="245" t="s">
        <v>863</v>
      </c>
      <c r="D508" s="237" t="s">
        <v>387</v>
      </c>
      <c r="E508" s="238">
        <v>1</v>
      </c>
      <c r="F508" s="239"/>
      <c r="G508" s="240">
        <f>ROUND(E508*F508,2)</f>
        <v>0</v>
      </c>
      <c r="H508" s="239"/>
      <c r="I508" s="240">
        <f>ROUND(E508*H508,2)</f>
        <v>0</v>
      </c>
      <c r="J508" s="239"/>
      <c r="K508" s="240">
        <f>ROUND(E508*J508,2)</f>
        <v>0</v>
      </c>
      <c r="L508" s="240">
        <v>21</v>
      </c>
      <c r="M508" s="240">
        <f>G508*(1+L508/100)</f>
        <v>0</v>
      </c>
      <c r="N508" s="238">
        <v>3.6459999999999999E-2</v>
      </c>
      <c r="O508" s="238">
        <f>ROUND(E508*N508,2)</f>
        <v>0.04</v>
      </c>
      <c r="P508" s="238">
        <v>0</v>
      </c>
      <c r="Q508" s="238">
        <f>ROUND(E508*P508,2)</f>
        <v>0</v>
      </c>
      <c r="R508" s="240" t="s">
        <v>369</v>
      </c>
      <c r="S508" s="240" t="s">
        <v>277</v>
      </c>
      <c r="T508" s="241" t="s">
        <v>277</v>
      </c>
      <c r="U508" s="223">
        <v>1.0941000000000001</v>
      </c>
      <c r="V508" s="223">
        <f>ROUND(E508*U508,2)</f>
        <v>1.0900000000000001</v>
      </c>
      <c r="W508" s="223"/>
      <c r="X508" s="223" t="s">
        <v>316</v>
      </c>
      <c r="Y508" s="223" t="s">
        <v>280</v>
      </c>
      <c r="Z508" s="212"/>
      <c r="AA508" s="212"/>
      <c r="AB508" s="212"/>
      <c r="AC508" s="212"/>
      <c r="AD508" s="212"/>
      <c r="AE508" s="212"/>
      <c r="AF508" s="212"/>
      <c r="AG508" s="212" t="s">
        <v>317</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2" x14ac:dyDescent="0.2">
      <c r="A509" s="219"/>
      <c r="B509" s="220"/>
      <c r="C509" s="267" t="s">
        <v>864</v>
      </c>
      <c r="D509" s="256"/>
      <c r="E509" s="256"/>
      <c r="F509" s="256"/>
      <c r="G509" s="256"/>
      <c r="H509" s="223"/>
      <c r="I509" s="223"/>
      <c r="J509" s="223"/>
      <c r="K509" s="223"/>
      <c r="L509" s="223"/>
      <c r="M509" s="223"/>
      <c r="N509" s="222"/>
      <c r="O509" s="222"/>
      <c r="P509" s="222"/>
      <c r="Q509" s="222"/>
      <c r="R509" s="223"/>
      <c r="S509" s="223"/>
      <c r="T509" s="223"/>
      <c r="U509" s="223"/>
      <c r="V509" s="223"/>
      <c r="W509" s="223"/>
      <c r="X509" s="223"/>
      <c r="Y509" s="223"/>
      <c r="Z509" s="212"/>
      <c r="AA509" s="212"/>
      <c r="AB509" s="212"/>
      <c r="AC509" s="212"/>
      <c r="AD509" s="212"/>
      <c r="AE509" s="212"/>
      <c r="AF509" s="212"/>
      <c r="AG509" s="212" t="s">
        <v>319</v>
      </c>
      <c r="AH509" s="212"/>
      <c r="AI509" s="212"/>
      <c r="AJ509" s="212"/>
      <c r="AK509" s="212"/>
      <c r="AL509" s="212"/>
      <c r="AM509" s="212"/>
      <c r="AN509" s="212"/>
      <c r="AO509" s="212"/>
      <c r="AP509" s="212"/>
      <c r="AQ509" s="212"/>
      <c r="AR509" s="212"/>
      <c r="AS509" s="212"/>
      <c r="AT509" s="212"/>
      <c r="AU509" s="212"/>
      <c r="AV509" s="212"/>
      <c r="AW509" s="212"/>
      <c r="AX509" s="212"/>
      <c r="AY509" s="212"/>
      <c r="AZ509" s="212"/>
      <c r="BA509" s="242" t="str">
        <f>C509</f>
        <v>jakoukoliv maltou, z pomocného pracovního lešení o výšce podlahy do 1900 mm a pro zatížení do 1,5 kPa,</v>
      </c>
      <c r="BB509" s="212"/>
      <c r="BC509" s="212"/>
      <c r="BD509" s="212"/>
      <c r="BE509" s="212"/>
      <c r="BF509" s="212"/>
      <c r="BG509" s="212"/>
      <c r="BH509" s="212"/>
    </row>
    <row r="510" spans="1:60" outlineLevel="2" x14ac:dyDescent="0.2">
      <c r="A510" s="219"/>
      <c r="B510" s="220"/>
      <c r="C510" s="247" t="s">
        <v>865</v>
      </c>
      <c r="D510" s="225"/>
      <c r="E510" s="226">
        <v>1</v>
      </c>
      <c r="F510" s="223"/>
      <c r="G510" s="223"/>
      <c r="H510" s="223"/>
      <c r="I510" s="223"/>
      <c r="J510" s="223"/>
      <c r="K510" s="223"/>
      <c r="L510" s="223"/>
      <c r="M510" s="223"/>
      <c r="N510" s="222"/>
      <c r="O510" s="222"/>
      <c r="P510" s="222"/>
      <c r="Q510" s="222"/>
      <c r="R510" s="223"/>
      <c r="S510" s="223"/>
      <c r="T510" s="223"/>
      <c r="U510" s="223"/>
      <c r="V510" s="223"/>
      <c r="W510" s="223"/>
      <c r="X510" s="223"/>
      <c r="Y510" s="223"/>
      <c r="Z510" s="212"/>
      <c r="AA510" s="212"/>
      <c r="AB510" s="212"/>
      <c r="AC510" s="212"/>
      <c r="AD510" s="212"/>
      <c r="AE510" s="212"/>
      <c r="AF510" s="212"/>
      <c r="AG510" s="212" t="s">
        <v>308</v>
      </c>
      <c r="AH510" s="212">
        <v>0</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ht="33.75" outlineLevel="1" x14ac:dyDescent="0.2">
      <c r="A511" s="235">
        <v>101</v>
      </c>
      <c r="B511" s="236" t="s">
        <v>866</v>
      </c>
      <c r="C511" s="245" t="s">
        <v>867</v>
      </c>
      <c r="D511" s="237" t="s">
        <v>340</v>
      </c>
      <c r="E511" s="238">
        <v>12.824999999999999</v>
      </c>
      <c r="F511" s="239"/>
      <c r="G511" s="240">
        <f>ROUND(E511*F511,2)</f>
        <v>0</v>
      </c>
      <c r="H511" s="239"/>
      <c r="I511" s="240">
        <f>ROUND(E511*H511,2)</f>
        <v>0</v>
      </c>
      <c r="J511" s="239"/>
      <c r="K511" s="240">
        <f>ROUND(E511*J511,2)</f>
        <v>0</v>
      </c>
      <c r="L511" s="240">
        <v>21</v>
      </c>
      <c r="M511" s="240">
        <f>G511*(1+L511/100)</f>
        <v>0</v>
      </c>
      <c r="N511" s="238">
        <v>1.184E-2</v>
      </c>
      <c r="O511" s="238">
        <f>ROUND(E511*N511,2)</f>
        <v>0.15</v>
      </c>
      <c r="P511" s="238">
        <v>0</v>
      </c>
      <c r="Q511" s="238">
        <f>ROUND(E511*P511,2)</f>
        <v>0</v>
      </c>
      <c r="R511" s="240" t="s">
        <v>369</v>
      </c>
      <c r="S511" s="240" t="s">
        <v>277</v>
      </c>
      <c r="T511" s="241" t="s">
        <v>277</v>
      </c>
      <c r="U511" s="223">
        <v>0.38947999999999999</v>
      </c>
      <c r="V511" s="223">
        <f>ROUND(E511*U511,2)</f>
        <v>5</v>
      </c>
      <c r="W511" s="223"/>
      <c r="X511" s="223" t="s">
        <v>316</v>
      </c>
      <c r="Y511" s="223" t="s">
        <v>280</v>
      </c>
      <c r="Z511" s="212"/>
      <c r="AA511" s="212"/>
      <c r="AB511" s="212"/>
      <c r="AC511" s="212"/>
      <c r="AD511" s="212"/>
      <c r="AE511" s="212"/>
      <c r="AF511" s="212"/>
      <c r="AG511" s="212" t="s">
        <v>317</v>
      </c>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2" x14ac:dyDescent="0.2">
      <c r="A512" s="219"/>
      <c r="B512" s="220"/>
      <c r="C512" s="246" t="s">
        <v>868</v>
      </c>
      <c r="D512" s="243"/>
      <c r="E512" s="243"/>
      <c r="F512" s="243"/>
      <c r="G512" s="243"/>
      <c r="H512" s="223"/>
      <c r="I512" s="223"/>
      <c r="J512" s="223"/>
      <c r="K512" s="223"/>
      <c r="L512" s="223"/>
      <c r="M512" s="223"/>
      <c r="N512" s="222"/>
      <c r="O512" s="222"/>
      <c r="P512" s="222"/>
      <c r="Q512" s="222"/>
      <c r="R512" s="223"/>
      <c r="S512" s="223"/>
      <c r="T512" s="223"/>
      <c r="U512" s="223"/>
      <c r="V512" s="223"/>
      <c r="W512" s="223"/>
      <c r="X512" s="223"/>
      <c r="Y512" s="223"/>
      <c r="Z512" s="212"/>
      <c r="AA512" s="212"/>
      <c r="AB512" s="212"/>
      <c r="AC512" s="212"/>
      <c r="AD512" s="212"/>
      <c r="AE512" s="212"/>
      <c r="AF512" s="212"/>
      <c r="AG512" s="212" t="s">
        <v>283</v>
      </c>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2" x14ac:dyDescent="0.2">
      <c r="A513" s="219"/>
      <c r="B513" s="220"/>
      <c r="C513" s="247" t="s">
        <v>734</v>
      </c>
      <c r="D513" s="225"/>
      <c r="E513" s="226"/>
      <c r="F513" s="223"/>
      <c r="G513" s="223"/>
      <c r="H513" s="223"/>
      <c r="I513" s="223"/>
      <c r="J513" s="223"/>
      <c r="K513" s="223"/>
      <c r="L513" s="223"/>
      <c r="M513" s="223"/>
      <c r="N513" s="222"/>
      <c r="O513" s="222"/>
      <c r="P513" s="222"/>
      <c r="Q513" s="222"/>
      <c r="R513" s="223"/>
      <c r="S513" s="223"/>
      <c r="T513" s="223"/>
      <c r="U513" s="223"/>
      <c r="V513" s="223"/>
      <c r="W513" s="223"/>
      <c r="X513" s="223"/>
      <c r="Y513" s="223"/>
      <c r="Z513" s="212"/>
      <c r="AA513" s="212"/>
      <c r="AB513" s="212"/>
      <c r="AC513" s="212"/>
      <c r="AD513" s="212"/>
      <c r="AE513" s="212"/>
      <c r="AF513" s="212"/>
      <c r="AG513" s="212" t="s">
        <v>308</v>
      </c>
      <c r="AH513" s="212">
        <v>0</v>
      </c>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3" x14ac:dyDescent="0.2">
      <c r="A514" s="219"/>
      <c r="B514" s="220"/>
      <c r="C514" s="247" t="s">
        <v>869</v>
      </c>
      <c r="D514" s="225"/>
      <c r="E514" s="226">
        <v>12.824999999999999</v>
      </c>
      <c r="F514" s="223"/>
      <c r="G514" s="223"/>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308</v>
      </c>
      <c r="AH514" s="212">
        <v>0</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ht="22.5" outlineLevel="1" x14ac:dyDescent="0.2">
      <c r="A515" s="235">
        <v>102</v>
      </c>
      <c r="B515" s="236" t="s">
        <v>870</v>
      </c>
      <c r="C515" s="245" t="s">
        <v>871</v>
      </c>
      <c r="D515" s="237" t="s">
        <v>340</v>
      </c>
      <c r="E515" s="238">
        <v>2.97</v>
      </c>
      <c r="F515" s="239"/>
      <c r="G515" s="240">
        <f>ROUND(E515*F515,2)</f>
        <v>0</v>
      </c>
      <c r="H515" s="239"/>
      <c r="I515" s="240">
        <f>ROUND(E515*H515,2)</f>
        <v>0</v>
      </c>
      <c r="J515" s="239"/>
      <c r="K515" s="240">
        <f>ROUND(E515*J515,2)</f>
        <v>0</v>
      </c>
      <c r="L515" s="240">
        <v>21</v>
      </c>
      <c r="M515" s="240">
        <f>G515*(1+L515/100)</f>
        <v>0</v>
      </c>
      <c r="N515" s="238">
        <v>4.3150000000000001E-2</v>
      </c>
      <c r="O515" s="238">
        <f>ROUND(E515*N515,2)</f>
        <v>0.13</v>
      </c>
      <c r="P515" s="238">
        <v>0</v>
      </c>
      <c r="Q515" s="238">
        <f>ROUND(E515*P515,2)</f>
        <v>0</v>
      </c>
      <c r="R515" s="240" t="s">
        <v>369</v>
      </c>
      <c r="S515" s="240" t="s">
        <v>277</v>
      </c>
      <c r="T515" s="241" t="s">
        <v>277</v>
      </c>
      <c r="U515" s="223">
        <v>1.8719600000000001</v>
      </c>
      <c r="V515" s="223">
        <f>ROUND(E515*U515,2)</f>
        <v>5.56</v>
      </c>
      <c r="W515" s="223"/>
      <c r="X515" s="223" t="s">
        <v>316</v>
      </c>
      <c r="Y515" s="223" t="s">
        <v>280</v>
      </c>
      <c r="Z515" s="212"/>
      <c r="AA515" s="212"/>
      <c r="AB515" s="212"/>
      <c r="AC515" s="212"/>
      <c r="AD515" s="212"/>
      <c r="AE515" s="212"/>
      <c r="AF515" s="212"/>
      <c r="AG515" s="212" t="s">
        <v>317</v>
      </c>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2" x14ac:dyDescent="0.2">
      <c r="A516" s="219"/>
      <c r="B516" s="220"/>
      <c r="C516" s="267" t="s">
        <v>872</v>
      </c>
      <c r="D516" s="256"/>
      <c r="E516" s="256"/>
      <c r="F516" s="256"/>
      <c r="G516" s="256"/>
      <c r="H516" s="223"/>
      <c r="I516" s="223"/>
      <c r="J516" s="223"/>
      <c r="K516" s="223"/>
      <c r="L516" s="223"/>
      <c r="M516" s="223"/>
      <c r="N516" s="222"/>
      <c r="O516" s="222"/>
      <c r="P516" s="222"/>
      <c r="Q516" s="222"/>
      <c r="R516" s="223"/>
      <c r="S516" s="223"/>
      <c r="T516" s="223"/>
      <c r="U516" s="223"/>
      <c r="V516" s="223"/>
      <c r="W516" s="223"/>
      <c r="X516" s="223"/>
      <c r="Y516" s="223"/>
      <c r="Z516" s="212"/>
      <c r="AA516" s="212"/>
      <c r="AB516" s="212"/>
      <c r="AC516" s="212"/>
      <c r="AD516" s="212"/>
      <c r="AE516" s="212"/>
      <c r="AF516" s="212"/>
      <c r="AG516" s="212" t="s">
        <v>319</v>
      </c>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2" x14ac:dyDescent="0.2">
      <c r="A517" s="219"/>
      <c r="B517" s="220"/>
      <c r="C517" s="247" t="s">
        <v>873</v>
      </c>
      <c r="D517" s="225"/>
      <c r="E517" s="226">
        <v>2.97</v>
      </c>
      <c r="F517" s="223"/>
      <c r="G517" s="223"/>
      <c r="H517" s="223"/>
      <c r="I517" s="223"/>
      <c r="J517" s="223"/>
      <c r="K517" s="223"/>
      <c r="L517" s="223"/>
      <c r="M517" s="223"/>
      <c r="N517" s="222"/>
      <c r="O517" s="222"/>
      <c r="P517" s="222"/>
      <c r="Q517" s="222"/>
      <c r="R517" s="223"/>
      <c r="S517" s="223"/>
      <c r="T517" s="223"/>
      <c r="U517" s="223"/>
      <c r="V517" s="223"/>
      <c r="W517" s="223"/>
      <c r="X517" s="223"/>
      <c r="Y517" s="223"/>
      <c r="Z517" s="212"/>
      <c r="AA517" s="212"/>
      <c r="AB517" s="212"/>
      <c r="AC517" s="212"/>
      <c r="AD517" s="212"/>
      <c r="AE517" s="212"/>
      <c r="AF517" s="212"/>
      <c r="AG517" s="212" t="s">
        <v>308</v>
      </c>
      <c r="AH517" s="212">
        <v>0</v>
      </c>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ht="22.5" outlineLevel="1" x14ac:dyDescent="0.2">
      <c r="A518" s="235">
        <v>103</v>
      </c>
      <c r="B518" s="236" t="s">
        <v>874</v>
      </c>
      <c r="C518" s="245" t="s">
        <v>875</v>
      </c>
      <c r="D518" s="237" t="s">
        <v>340</v>
      </c>
      <c r="E518" s="238">
        <v>12.4009</v>
      </c>
      <c r="F518" s="239"/>
      <c r="G518" s="240">
        <f>ROUND(E518*F518,2)</f>
        <v>0</v>
      </c>
      <c r="H518" s="239"/>
      <c r="I518" s="240">
        <f>ROUND(E518*H518,2)</f>
        <v>0</v>
      </c>
      <c r="J518" s="239"/>
      <c r="K518" s="240">
        <f>ROUND(E518*J518,2)</f>
        <v>0</v>
      </c>
      <c r="L518" s="240">
        <v>21</v>
      </c>
      <c r="M518" s="240">
        <f>G518*(1+L518/100)</f>
        <v>0</v>
      </c>
      <c r="N518" s="238">
        <v>4.555E-2</v>
      </c>
      <c r="O518" s="238">
        <f>ROUND(E518*N518,2)</f>
        <v>0.56000000000000005</v>
      </c>
      <c r="P518" s="238">
        <v>0</v>
      </c>
      <c r="Q518" s="238">
        <f>ROUND(E518*P518,2)</f>
        <v>0</v>
      </c>
      <c r="R518" s="240" t="s">
        <v>369</v>
      </c>
      <c r="S518" s="240" t="s">
        <v>277</v>
      </c>
      <c r="T518" s="241" t="s">
        <v>277</v>
      </c>
      <c r="U518" s="223">
        <v>2.0917699999999999</v>
      </c>
      <c r="V518" s="223">
        <f>ROUND(E518*U518,2)</f>
        <v>25.94</v>
      </c>
      <c r="W518" s="223"/>
      <c r="X518" s="223" t="s">
        <v>316</v>
      </c>
      <c r="Y518" s="223" t="s">
        <v>280</v>
      </c>
      <c r="Z518" s="212"/>
      <c r="AA518" s="212"/>
      <c r="AB518" s="212"/>
      <c r="AC518" s="212"/>
      <c r="AD518" s="212"/>
      <c r="AE518" s="212"/>
      <c r="AF518" s="212"/>
      <c r="AG518" s="212" t="s">
        <v>317</v>
      </c>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2" x14ac:dyDescent="0.2">
      <c r="A519" s="219"/>
      <c r="B519" s="220"/>
      <c r="C519" s="267" t="s">
        <v>872</v>
      </c>
      <c r="D519" s="256"/>
      <c r="E519" s="256"/>
      <c r="F519" s="256"/>
      <c r="G519" s="256"/>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319</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2" x14ac:dyDescent="0.2">
      <c r="A520" s="219"/>
      <c r="B520" s="220"/>
      <c r="C520" s="247" t="s">
        <v>848</v>
      </c>
      <c r="D520" s="225"/>
      <c r="E520" s="226">
        <v>2.1636000000000002</v>
      </c>
      <c r="F520" s="223"/>
      <c r="G520" s="223"/>
      <c r="H520" s="223"/>
      <c r="I520" s="223"/>
      <c r="J520" s="223"/>
      <c r="K520" s="223"/>
      <c r="L520" s="223"/>
      <c r="M520" s="223"/>
      <c r="N520" s="222"/>
      <c r="O520" s="222"/>
      <c r="P520" s="222"/>
      <c r="Q520" s="222"/>
      <c r="R520" s="223"/>
      <c r="S520" s="223"/>
      <c r="T520" s="223"/>
      <c r="U520" s="223"/>
      <c r="V520" s="223"/>
      <c r="W520" s="223"/>
      <c r="X520" s="223"/>
      <c r="Y520" s="223"/>
      <c r="Z520" s="212"/>
      <c r="AA520" s="212"/>
      <c r="AB520" s="212"/>
      <c r="AC520" s="212"/>
      <c r="AD520" s="212"/>
      <c r="AE520" s="212"/>
      <c r="AF520" s="212"/>
      <c r="AG520" s="212" t="s">
        <v>308</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3" x14ac:dyDescent="0.2">
      <c r="A521" s="219"/>
      <c r="B521" s="220"/>
      <c r="C521" s="247" t="s">
        <v>850</v>
      </c>
      <c r="D521" s="225"/>
      <c r="E521" s="226">
        <v>10.237299999999999</v>
      </c>
      <c r="F521" s="223"/>
      <c r="G521" s="223"/>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308</v>
      </c>
      <c r="AH521" s="212">
        <v>0</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ht="22.5" outlineLevel="1" x14ac:dyDescent="0.2">
      <c r="A522" s="235">
        <v>104</v>
      </c>
      <c r="B522" s="236" t="s">
        <v>876</v>
      </c>
      <c r="C522" s="245" t="s">
        <v>877</v>
      </c>
      <c r="D522" s="237" t="s">
        <v>340</v>
      </c>
      <c r="E522" s="238">
        <v>94.099149999999995</v>
      </c>
      <c r="F522" s="239"/>
      <c r="G522" s="240">
        <f>ROUND(E522*F522,2)</f>
        <v>0</v>
      </c>
      <c r="H522" s="239"/>
      <c r="I522" s="240">
        <f>ROUND(E522*H522,2)</f>
        <v>0</v>
      </c>
      <c r="J522" s="239"/>
      <c r="K522" s="240">
        <f>ROUND(E522*J522,2)</f>
        <v>0</v>
      </c>
      <c r="L522" s="240">
        <v>21</v>
      </c>
      <c r="M522" s="240">
        <f>G522*(1+L522/100)</f>
        <v>0</v>
      </c>
      <c r="N522" s="238">
        <v>3.5500000000000002E-3</v>
      </c>
      <c r="O522" s="238">
        <f>ROUND(E522*N522,2)</f>
        <v>0.33</v>
      </c>
      <c r="P522" s="238">
        <v>0</v>
      </c>
      <c r="Q522" s="238">
        <f>ROUND(E522*P522,2)</f>
        <v>0</v>
      </c>
      <c r="R522" s="240" t="s">
        <v>369</v>
      </c>
      <c r="S522" s="240" t="s">
        <v>277</v>
      </c>
      <c r="T522" s="241" t="s">
        <v>277</v>
      </c>
      <c r="U522" s="223">
        <v>0.17016000000000001</v>
      </c>
      <c r="V522" s="223">
        <f>ROUND(E522*U522,2)</f>
        <v>16.010000000000002</v>
      </c>
      <c r="W522" s="223"/>
      <c r="X522" s="223" t="s">
        <v>316</v>
      </c>
      <c r="Y522" s="223" t="s">
        <v>280</v>
      </c>
      <c r="Z522" s="212"/>
      <c r="AA522" s="212"/>
      <c r="AB522" s="212"/>
      <c r="AC522" s="212"/>
      <c r="AD522" s="212"/>
      <c r="AE522" s="212"/>
      <c r="AF522" s="212"/>
      <c r="AG522" s="212" t="s">
        <v>317</v>
      </c>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2" x14ac:dyDescent="0.2">
      <c r="A523" s="219"/>
      <c r="B523" s="220"/>
      <c r="C523" s="247" t="s">
        <v>759</v>
      </c>
      <c r="D523" s="225"/>
      <c r="E523" s="226"/>
      <c r="F523" s="223"/>
      <c r="G523" s="223"/>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308</v>
      </c>
      <c r="AH523" s="212">
        <v>0</v>
      </c>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ht="33.75" outlineLevel="3" x14ac:dyDescent="0.2">
      <c r="A524" s="219"/>
      <c r="B524" s="220"/>
      <c r="C524" s="247" t="s">
        <v>878</v>
      </c>
      <c r="D524" s="225"/>
      <c r="E524" s="226">
        <v>71.541449999999998</v>
      </c>
      <c r="F524" s="223"/>
      <c r="G524" s="223"/>
      <c r="H524" s="223"/>
      <c r="I524" s="223"/>
      <c r="J524" s="223"/>
      <c r="K524" s="223"/>
      <c r="L524" s="223"/>
      <c r="M524" s="223"/>
      <c r="N524" s="222"/>
      <c r="O524" s="222"/>
      <c r="P524" s="222"/>
      <c r="Q524" s="222"/>
      <c r="R524" s="223"/>
      <c r="S524" s="223"/>
      <c r="T524" s="223"/>
      <c r="U524" s="223"/>
      <c r="V524" s="223"/>
      <c r="W524" s="223"/>
      <c r="X524" s="223"/>
      <c r="Y524" s="223"/>
      <c r="Z524" s="212"/>
      <c r="AA524" s="212"/>
      <c r="AB524" s="212"/>
      <c r="AC524" s="212"/>
      <c r="AD524" s="212"/>
      <c r="AE524" s="212"/>
      <c r="AF524" s="212"/>
      <c r="AG524" s="212" t="s">
        <v>308</v>
      </c>
      <c r="AH524" s="212">
        <v>0</v>
      </c>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3" x14ac:dyDescent="0.2">
      <c r="A525" s="219"/>
      <c r="B525" s="220"/>
      <c r="C525" s="247" t="s">
        <v>879</v>
      </c>
      <c r="D525" s="225"/>
      <c r="E525" s="226">
        <v>22.557700000000001</v>
      </c>
      <c r="F525" s="223"/>
      <c r="G525" s="223"/>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308</v>
      </c>
      <c r="AH525" s="212">
        <v>0</v>
      </c>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ht="22.5" outlineLevel="1" x14ac:dyDescent="0.2">
      <c r="A526" s="235">
        <v>105</v>
      </c>
      <c r="B526" s="236" t="s">
        <v>880</v>
      </c>
      <c r="C526" s="245" t="s">
        <v>881</v>
      </c>
      <c r="D526" s="237" t="s">
        <v>340</v>
      </c>
      <c r="E526" s="238">
        <v>227.65434999999999</v>
      </c>
      <c r="F526" s="239"/>
      <c r="G526" s="240">
        <f>ROUND(E526*F526,2)</f>
        <v>0</v>
      </c>
      <c r="H526" s="239"/>
      <c r="I526" s="240">
        <f>ROUND(E526*H526,2)</f>
        <v>0</v>
      </c>
      <c r="J526" s="239"/>
      <c r="K526" s="240">
        <f>ROUND(E526*J526,2)</f>
        <v>0</v>
      </c>
      <c r="L526" s="240">
        <v>21</v>
      </c>
      <c r="M526" s="240">
        <f>G526*(1+L526/100)</f>
        <v>0</v>
      </c>
      <c r="N526" s="238">
        <v>1.038E-2</v>
      </c>
      <c r="O526" s="238">
        <f>ROUND(E526*N526,2)</f>
        <v>2.36</v>
      </c>
      <c r="P526" s="238">
        <v>0</v>
      </c>
      <c r="Q526" s="238">
        <f>ROUND(E526*P526,2)</f>
        <v>0</v>
      </c>
      <c r="R526" s="240" t="s">
        <v>369</v>
      </c>
      <c r="S526" s="240" t="s">
        <v>277</v>
      </c>
      <c r="T526" s="241" t="s">
        <v>277</v>
      </c>
      <c r="U526" s="223">
        <v>0.33688000000000001</v>
      </c>
      <c r="V526" s="223">
        <f>ROUND(E526*U526,2)</f>
        <v>76.69</v>
      </c>
      <c r="W526" s="223"/>
      <c r="X526" s="223" t="s">
        <v>316</v>
      </c>
      <c r="Y526" s="223" t="s">
        <v>280</v>
      </c>
      <c r="Z526" s="212"/>
      <c r="AA526" s="212"/>
      <c r="AB526" s="212"/>
      <c r="AC526" s="212"/>
      <c r="AD526" s="212"/>
      <c r="AE526" s="212"/>
      <c r="AF526" s="212"/>
      <c r="AG526" s="212" t="s">
        <v>317</v>
      </c>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2" x14ac:dyDescent="0.2">
      <c r="A527" s="219"/>
      <c r="B527" s="220"/>
      <c r="C527" s="246" t="s">
        <v>868</v>
      </c>
      <c r="D527" s="243"/>
      <c r="E527" s="243"/>
      <c r="F527" s="243"/>
      <c r="G527" s="243"/>
      <c r="H527" s="223"/>
      <c r="I527" s="223"/>
      <c r="J527" s="223"/>
      <c r="K527" s="223"/>
      <c r="L527" s="223"/>
      <c r="M527" s="223"/>
      <c r="N527" s="222"/>
      <c r="O527" s="222"/>
      <c r="P527" s="222"/>
      <c r="Q527" s="222"/>
      <c r="R527" s="223"/>
      <c r="S527" s="223"/>
      <c r="T527" s="223"/>
      <c r="U527" s="223"/>
      <c r="V527" s="223"/>
      <c r="W527" s="223"/>
      <c r="X527" s="223"/>
      <c r="Y527" s="223"/>
      <c r="Z527" s="212"/>
      <c r="AA527" s="212"/>
      <c r="AB527" s="212"/>
      <c r="AC527" s="212"/>
      <c r="AD527" s="212"/>
      <c r="AE527" s="212"/>
      <c r="AF527" s="212"/>
      <c r="AG527" s="212" t="s">
        <v>283</v>
      </c>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2" x14ac:dyDescent="0.2">
      <c r="A528" s="219"/>
      <c r="B528" s="220"/>
      <c r="C528" s="247" t="s">
        <v>882</v>
      </c>
      <c r="D528" s="225"/>
      <c r="E528" s="226"/>
      <c r="F528" s="223"/>
      <c r="G528" s="223"/>
      <c r="H528" s="223"/>
      <c r="I528" s="223"/>
      <c r="J528" s="223"/>
      <c r="K528" s="223"/>
      <c r="L528" s="223"/>
      <c r="M528" s="223"/>
      <c r="N528" s="222"/>
      <c r="O528" s="222"/>
      <c r="P528" s="222"/>
      <c r="Q528" s="222"/>
      <c r="R528" s="223"/>
      <c r="S528" s="223"/>
      <c r="T528" s="223"/>
      <c r="U528" s="223"/>
      <c r="V528" s="223"/>
      <c r="W528" s="223"/>
      <c r="X528" s="223"/>
      <c r="Y528" s="223"/>
      <c r="Z528" s="212"/>
      <c r="AA528" s="212"/>
      <c r="AB528" s="212"/>
      <c r="AC528" s="212"/>
      <c r="AD528" s="212"/>
      <c r="AE528" s="212"/>
      <c r="AF528" s="212"/>
      <c r="AG528" s="212" t="s">
        <v>308</v>
      </c>
      <c r="AH528" s="212">
        <v>0</v>
      </c>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ht="33.75" outlineLevel="3" x14ac:dyDescent="0.2">
      <c r="A529" s="219"/>
      <c r="B529" s="220"/>
      <c r="C529" s="247" t="s">
        <v>883</v>
      </c>
      <c r="D529" s="225"/>
      <c r="E529" s="226">
        <v>92.155000000000001</v>
      </c>
      <c r="F529" s="223"/>
      <c r="G529" s="223"/>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308</v>
      </c>
      <c r="AH529" s="212">
        <v>0</v>
      </c>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3" x14ac:dyDescent="0.2">
      <c r="A530" s="219"/>
      <c r="B530" s="220"/>
      <c r="C530" s="247" t="s">
        <v>884</v>
      </c>
      <c r="D530" s="225"/>
      <c r="E530" s="226">
        <v>7.1165500000000002</v>
      </c>
      <c r="F530" s="223"/>
      <c r="G530" s="223"/>
      <c r="H530" s="223"/>
      <c r="I530" s="223"/>
      <c r="J530" s="223"/>
      <c r="K530" s="223"/>
      <c r="L530" s="223"/>
      <c r="M530" s="223"/>
      <c r="N530" s="222"/>
      <c r="O530" s="222"/>
      <c r="P530" s="222"/>
      <c r="Q530" s="222"/>
      <c r="R530" s="223"/>
      <c r="S530" s="223"/>
      <c r="T530" s="223"/>
      <c r="U530" s="223"/>
      <c r="V530" s="223"/>
      <c r="W530" s="223"/>
      <c r="X530" s="223"/>
      <c r="Y530" s="223"/>
      <c r="Z530" s="212"/>
      <c r="AA530" s="212"/>
      <c r="AB530" s="212"/>
      <c r="AC530" s="212"/>
      <c r="AD530" s="212"/>
      <c r="AE530" s="212"/>
      <c r="AF530" s="212"/>
      <c r="AG530" s="212" t="s">
        <v>308</v>
      </c>
      <c r="AH530" s="212">
        <v>0</v>
      </c>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3" x14ac:dyDescent="0.2">
      <c r="A531" s="219"/>
      <c r="B531" s="220"/>
      <c r="C531" s="247" t="s">
        <v>885</v>
      </c>
      <c r="D531" s="225"/>
      <c r="E531" s="226">
        <v>7.3815999999999997</v>
      </c>
      <c r="F531" s="223"/>
      <c r="G531" s="223"/>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308</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ht="33.75" outlineLevel="3" x14ac:dyDescent="0.2">
      <c r="A532" s="219"/>
      <c r="B532" s="220"/>
      <c r="C532" s="247" t="s">
        <v>886</v>
      </c>
      <c r="D532" s="225"/>
      <c r="E532" s="226">
        <v>54.988950000000003</v>
      </c>
      <c r="F532" s="223"/>
      <c r="G532" s="223"/>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308</v>
      </c>
      <c r="AH532" s="212">
        <v>0</v>
      </c>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ht="33.75" outlineLevel="3" x14ac:dyDescent="0.2">
      <c r="A533" s="219"/>
      <c r="B533" s="220"/>
      <c r="C533" s="247" t="s">
        <v>887</v>
      </c>
      <c r="D533" s="225"/>
      <c r="E533" s="226">
        <v>60.253250000000001</v>
      </c>
      <c r="F533" s="223"/>
      <c r="G533" s="223"/>
      <c r="H533" s="223"/>
      <c r="I533" s="223"/>
      <c r="J533" s="223"/>
      <c r="K533" s="223"/>
      <c r="L533" s="223"/>
      <c r="M533" s="223"/>
      <c r="N533" s="222"/>
      <c r="O533" s="222"/>
      <c r="P533" s="222"/>
      <c r="Q533" s="222"/>
      <c r="R533" s="223"/>
      <c r="S533" s="223"/>
      <c r="T533" s="223"/>
      <c r="U533" s="223"/>
      <c r="V533" s="223"/>
      <c r="W533" s="223"/>
      <c r="X533" s="223"/>
      <c r="Y533" s="223"/>
      <c r="Z533" s="212"/>
      <c r="AA533" s="212"/>
      <c r="AB533" s="212"/>
      <c r="AC533" s="212"/>
      <c r="AD533" s="212"/>
      <c r="AE533" s="212"/>
      <c r="AF533" s="212"/>
      <c r="AG533" s="212" t="s">
        <v>308</v>
      </c>
      <c r="AH533" s="212">
        <v>0</v>
      </c>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3" x14ac:dyDescent="0.2">
      <c r="A534" s="219"/>
      <c r="B534" s="220"/>
      <c r="C534" s="247" t="s">
        <v>888</v>
      </c>
      <c r="D534" s="225"/>
      <c r="E534" s="226">
        <v>5.7590000000000003</v>
      </c>
      <c r="F534" s="223"/>
      <c r="G534" s="223"/>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308</v>
      </c>
      <c r="AH534" s="212">
        <v>0</v>
      </c>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ht="22.5" outlineLevel="1" x14ac:dyDescent="0.2">
      <c r="A535" s="235">
        <v>106</v>
      </c>
      <c r="B535" s="236" t="s">
        <v>889</v>
      </c>
      <c r="C535" s="245" t="s">
        <v>890</v>
      </c>
      <c r="D535" s="237" t="s">
        <v>340</v>
      </c>
      <c r="E535" s="238">
        <v>61.974249999999998</v>
      </c>
      <c r="F535" s="239"/>
      <c r="G535" s="240">
        <f>ROUND(E535*F535,2)</f>
        <v>0</v>
      </c>
      <c r="H535" s="239"/>
      <c r="I535" s="240">
        <f>ROUND(E535*H535,2)</f>
        <v>0</v>
      </c>
      <c r="J535" s="239"/>
      <c r="K535" s="240">
        <f>ROUND(E535*J535,2)</f>
        <v>0</v>
      </c>
      <c r="L535" s="240">
        <v>21</v>
      </c>
      <c r="M535" s="240">
        <f>G535*(1+L535/100)</f>
        <v>0</v>
      </c>
      <c r="N535" s="238">
        <v>1.312E-2</v>
      </c>
      <c r="O535" s="238">
        <f>ROUND(E535*N535,2)</f>
        <v>0.81</v>
      </c>
      <c r="P535" s="238">
        <v>0</v>
      </c>
      <c r="Q535" s="238">
        <f>ROUND(E535*P535,2)</f>
        <v>0</v>
      </c>
      <c r="R535" s="240" t="s">
        <v>347</v>
      </c>
      <c r="S535" s="240" t="s">
        <v>277</v>
      </c>
      <c r="T535" s="241" t="s">
        <v>277</v>
      </c>
      <c r="U535" s="223">
        <v>0.47</v>
      </c>
      <c r="V535" s="223">
        <f>ROUND(E535*U535,2)</f>
        <v>29.13</v>
      </c>
      <c r="W535" s="223"/>
      <c r="X535" s="223" t="s">
        <v>316</v>
      </c>
      <c r="Y535" s="223" t="s">
        <v>280</v>
      </c>
      <c r="Z535" s="212"/>
      <c r="AA535" s="212"/>
      <c r="AB535" s="212"/>
      <c r="AC535" s="212"/>
      <c r="AD535" s="212"/>
      <c r="AE535" s="212"/>
      <c r="AF535" s="212"/>
      <c r="AG535" s="212" t="s">
        <v>317</v>
      </c>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2" x14ac:dyDescent="0.2">
      <c r="A536" s="219"/>
      <c r="B536" s="220"/>
      <c r="C536" s="267" t="s">
        <v>891</v>
      </c>
      <c r="D536" s="256"/>
      <c r="E536" s="256"/>
      <c r="F536" s="256"/>
      <c r="G536" s="256"/>
      <c r="H536" s="223"/>
      <c r="I536" s="223"/>
      <c r="J536" s="223"/>
      <c r="K536" s="223"/>
      <c r="L536" s="223"/>
      <c r="M536" s="223"/>
      <c r="N536" s="222"/>
      <c r="O536" s="222"/>
      <c r="P536" s="222"/>
      <c r="Q536" s="222"/>
      <c r="R536" s="223"/>
      <c r="S536" s="223"/>
      <c r="T536" s="223"/>
      <c r="U536" s="223"/>
      <c r="V536" s="223"/>
      <c r="W536" s="223"/>
      <c r="X536" s="223"/>
      <c r="Y536" s="223"/>
      <c r="Z536" s="212"/>
      <c r="AA536" s="212"/>
      <c r="AB536" s="212"/>
      <c r="AC536" s="212"/>
      <c r="AD536" s="212"/>
      <c r="AE536" s="212"/>
      <c r="AF536" s="212"/>
      <c r="AG536" s="212" t="s">
        <v>319</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2" x14ac:dyDescent="0.2">
      <c r="A537" s="219"/>
      <c r="B537" s="220"/>
      <c r="C537" s="247" t="s">
        <v>882</v>
      </c>
      <c r="D537" s="225"/>
      <c r="E537" s="226"/>
      <c r="F537" s="223"/>
      <c r="G537" s="223"/>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308</v>
      </c>
      <c r="AH537" s="212">
        <v>0</v>
      </c>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ht="22.5" outlineLevel="3" x14ac:dyDescent="0.2">
      <c r="A538" s="219"/>
      <c r="B538" s="220"/>
      <c r="C538" s="247" t="s">
        <v>892</v>
      </c>
      <c r="D538" s="225"/>
      <c r="E538" s="226">
        <v>25.285250000000001</v>
      </c>
      <c r="F538" s="223"/>
      <c r="G538" s="223"/>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308</v>
      </c>
      <c r="AH538" s="212">
        <v>0</v>
      </c>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3" x14ac:dyDescent="0.2">
      <c r="A539" s="219"/>
      <c r="B539" s="220"/>
      <c r="C539" s="247" t="s">
        <v>893</v>
      </c>
      <c r="D539" s="225"/>
      <c r="E539" s="226">
        <v>1.5925</v>
      </c>
      <c r="F539" s="223"/>
      <c r="G539" s="223"/>
      <c r="H539" s="223"/>
      <c r="I539" s="223"/>
      <c r="J539" s="223"/>
      <c r="K539" s="223"/>
      <c r="L539" s="223"/>
      <c r="M539" s="223"/>
      <c r="N539" s="222"/>
      <c r="O539" s="222"/>
      <c r="P539" s="222"/>
      <c r="Q539" s="222"/>
      <c r="R539" s="223"/>
      <c r="S539" s="223"/>
      <c r="T539" s="223"/>
      <c r="U539" s="223"/>
      <c r="V539" s="223"/>
      <c r="W539" s="223"/>
      <c r="X539" s="223"/>
      <c r="Y539" s="223"/>
      <c r="Z539" s="212"/>
      <c r="AA539" s="212"/>
      <c r="AB539" s="212"/>
      <c r="AC539" s="212"/>
      <c r="AD539" s="212"/>
      <c r="AE539" s="212"/>
      <c r="AF539" s="212"/>
      <c r="AG539" s="212" t="s">
        <v>308</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3" x14ac:dyDescent="0.2">
      <c r="A540" s="219"/>
      <c r="B540" s="220"/>
      <c r="C540" s="247" t="s">
        <v>894</v>
      </c>
      <c r="D540" s="225"/>
      <c r="E540" s="226">
        <v>13.981999999999999</v>
      </c>
      <c r="F540" s="223"/>
      <c r="G540" s="223"/>
      <c r="H540" s="223"/>
      <c r="I540" s="223"/>
      <c r="J540" s="223"/>
      <c r="K540" s="223"/>
      <c r="L540" s="223"/>
      <c r="M540" s="223"/>
      <c r="N540" s="222"/>
      <c r="O540" s="222"/>
      <c r="P540" s="222"/>
      <c r="Q540" s="222"/>
      <c r="R540" s="223"/>
      <c r="S540" s="223"/>
      <c r="T540" s="223"/>
      <c r="U540" s="223"/>
      <c r="V540" s="223"/>
      <c r="W540" s="223"/>
      <c r="X540" s="223"/>
      <c r="Y540" s="223"/>
      <c r="Z540" s="212"/>
      <c r="AA540" s="212"/>
      <c r="AB540" s="212"/>
      <c r="AC540" s="212"/>
      <c r="AD540" s="212"/>
      <c r="AE540" s="212"/>
      <c r="AF540" s="212"/>
      <c r="AG540" s="212" t="s">
        <v>308</v>
      </c>
      <c r="AH540" s="212">
        <v>0</v>
      </c>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3" x14ac:dyDescent="0.2">
      <c r="A541" s="219"/>
      <c r="B541" s="220"/>
      <c r="C541" s="247" t="s">
        <v>895</v>
      </c>
      <c r="D541" s="225"/>
      <c r="E541" s="226">
        <v>21.1145</v>
      </c>
      <c r="F541" s="223"/>
      <c r="G541" s="223"/>
      <c r="H541" s="223"/>
      <c r="I541" s="223"/>
      <c r="J541" s="223"/>
      <c r="K541" s="223"/>
      <c r="L541" s="223"/>
      <c r="M541" s="223"/>
      <c r="N541" s="222"/>
      <c r="O541" s="222"/>
      <c r="P541" s="222"/>
      <c r="Q541" s="222"/>
      <c r="R541" s="223"/>
      <c r="S541" s="223"/>
      <c r="T541" s="223"/>
      <c r="U541" s="223"/>
      <c r="V541" s="223"/>
      <c r="W541" s="223"/>
      <c r="X541" s="223"/>
      <c r="Y541" s="223"/>
      <c r="Z541" s="212"/>
      <c r="AA541" s="212"/>
      <c r="AB541" s="212"/>
      <c r="AC541" s="212"/>
      <c r="AD541" s="212"/>
      <c r="AE541" s="212"/>
      <c r="AF541" s="212"/>
      <c r="AG541" s="212" t="s">
        <v>308</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ht="22.5" outlineLevel="1" x14ac:dyDescent="0.2">
      <c r="A542" s="235">
        <v>107</v>
      </c>
      <c r="B542" s="236" t="s">
        <v>896</v>
      </c>
      <c r="C542" s="245" t="s">
        <v>897</v>
      </c>
      <c r="D542" s="237" t="s">
        <v>340</v>
      </c>
      <c r="E542" s="238">
        <v>436.57069999999999</v>
      </c>
      <c r="F542" s="239"/>
      <c r="G542" s="240">
        <f>ROUND(E542*F542,2)</f>
        <v>0</v>
      </c>
      <c r="H542" s="239"/>
      <c r="I542" s="240">
        <f>ROUND(E542*H542,2)</f>
        <v>0</v>
      </c>
      <c r="J542" s="239"/>
      <c r="K542" s="240">
        <f>ROUND(E542*J542,2)</f>
        <v>0</v>
      </c>
      <c r="L542" s="240">
        <v>21</v>
      </c>
      <c r="M542" s="240">
        <f>G542*(1+L542/100)</f>
        <v>0</v>
      </c>
      <c r="N542" s="238">
        <v>3.2030000000000003E-2</v>
      </c>
      <c r="O542" s="238">
        <f>ROUND(E542*N542,2)</f>
        <v>13.98</v>
      </c>
      <c r="P542" s="238">
        <v>0</v>
      </c>
      <c r="Q542" s="238">
        <f>ROUND(E542*P542,2)</f>
        <v>0</v>
      </c>
      <c r="R542" s="240" t="s">
        <v>347</v>
      </c>
      <c r="S542" s="240" t="s">
        <v>277</v>
      </c>
      <c r="T542" s="241" t="s">
        <v>277</v>
      </c>
      <c r="U542" s="223">
        <v>0.81599999999999995</v>
      </c>
      <c r="V542" s="223">
        <f>ROUND(E542*U542,2)</f>
        <v>356.24</v>
      </c>
      <c r="W542" s="223"/>
      <c r="X542" s="223" t="s">
        <v>316</v>
      </c>
      <c r="Y542" s="223" t="s">
        <v>280</v>
      </c>
      <c r="Z542" s="212"/>
      <c r="AA542" s="212"/>
      <c r="AB542" s="212"/>
      <c r="AC542" s="212"/>
      <c r="AD542" s="212"/>
      <c r="AE542" s="212"/>
      <c r="AF542" s="212"/>
      <c r="AG542" s="212" t="s">
        <v>317</v>
      </c>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2" x14ac:dyDescent="0.2">
      <c r="A543" s="219"/>
      <c r="B543" s="220"/>
      <c r="C543" s="267" t="s">
        <v>891</v>
      </c>
      <c r="D543" s="256"/>
      <c r="E543" s="256"/>
      <c r="F543" s="256"/>
      <c r="G543" s="256"/>
      <c r="H543" s="223"/>
      <c r="I543" s="223"/>
      <c r="J543" s="223"/>
      <c r="K543" s="223"/>
      <c r="L543" s="223"/>
      <c r="M543" s="223"/>
      <c r="N543" s="222"/>
      <c r="O543" s="222"/>
      <c r="P543" s="222"/>
      <c r="Q543" s="222"/>
      <c r="R543" s="223"/>
      <c r="S543" s="223"/>
      <c r="T543" s="223"/>
      <c r="U543" s="223"/>
      <c r="V543" s="223"/>
      <c r="W543" s="223"/>
      <c r="X543" s="223"/>
      <c r="Y543" s="223"/>
      <c r="Z543" s="212"/>
      <c r="AA543" s="212"/>
      <c r="AB543" s="212"/>
      <c r="AC543" s="212"/>
      <c r="AD543" s="212"/>
      <c r="AE543" s="212"/>
      <c r="AF543" s="212"/>
      <c r="AG543" s="212" t="s">
        <v>319</v>
      </c>
      <c r="AH543" s="212"/>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2" x14ac:dyDescent="0.2">
      <c r="A544" s="219"/>
      <c r="B544" s="220"/>
      <c r="C544" s="247" t="s">
        <v>734</v>
      </c>
      <c r="D544" s="225"/>
      <c r="E544" s="226"/>
      <c r="F544" s="223"/>
      <c r="G544" s="223"/>
      <c r="H544" s="223"/>
      <c r="I544" s="223"/>
      <c r="J544" s="223"/>
      <c r="K544" s="223"/>
      <c r="L544" s="223"/>
      <c r="M544" s="223"/>
      <c r="N544" s="222"/>
      <c r="O544" s="222"/>
      <c r="P544" s="222"/>
      <c r="Q544" s="222"/>
      <c r="R544" s="223"/>
      <c r="S544" s="223"/>
      <c r="T544" s="223"/>
      <c r="U544" s="223"/>
      <c r="V544" s="223"/>
      <c r="W544" s="223"/>
      <c r="X544" s="223"/>
      <c r="Y544" s="223"/>
      <c r="Z544" s="212"/>
      <c r="AA544" s="212"/>
      <c r="AB544" s="212"/>
      <c r="AC544" s="212"/>
      <c r="AD544" s="212"/>
      <c r="AE544" s="212"/>
      <c r="AF544" s="212"/>
      <c r="AG544" s="212" t="s">
        <v>308</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ht="33.75" outlineLevel="3" x14ac:dyDescent="0.2">
      <c r="A545" s="219"/>
      <c r="B545" s="220"/>
      <c r="C545" s="247" t="s">
        <v>898</v>
      </c>
      <c r="D545" s="225"/>
      <c r="E545" s="226">
        <v>22.819299999999998</v>
      </c>
      <c r="F545" s="223"/>
      <c r="G545" s="223"/>
      <c r="H545" s="223"/>
      <c r="I545" s="223"/>
      <c r="J545" s="223"/>
      <c r="K545" s="223"/>
      <c r="L545" s="223"/>
      <c r="M545" s="223"/>
      <c r="N545" s="222"/>
      <c r="O545" s="222"/>
      <c r="P545" s="222"/>
      <c r="Q545" s="222"/>
      <c r="R545" s="223"/>
      <c r="S545" s="223"/>
      <c r="T545" s="223"/>
      <c r="U545" s="223"/>
      <c r="V545" s="223"/>
      <c r="W545" s="223"/>
      <c r="X545" s="223"/>
      <c r="Y545" s="223"/>
      <c r="Z545" s="212"/>
      <c r="AA545" s="212"/>
      <c r="AB545" s="212"/>
      <c r="AC545" s="212"/>
      <c r="AD545" s="212"/>
      <c r="AE545" s="212"/>
      <c r="AF545" s="212"/>
      <c r="AG545" s="212" t="s">
        <v>308</v>
      </c>
      <c r="AH545" s="212">
        <v>0</v>
      </c>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ht="33.75" outlineLevel="3" x14ac:dyDescent="0.2">
      <c r="A546" s="219"/>
      <c r="B546" s="220"/>
      <c r="C546" s="247" t="s">
        <v>899</v>
      </c>
      <c r="D546" s="225"/>
      <c r="E546" s="226">
        <v>29.6877</v>
      </c>
      <c r="F546" s="223"/>
      <c r="G546" s="223"/>
      <c r="H546" s="223"/>
      <c r="I546" s="223"/>
      <c r="J546" s="223"/>
      <c r="K546" s="223"/>
      <c r="L546" s="223"/>
      <c r="M546" s="223"/>
      <c r="N546" s="222"/>
      <c r="O546" s="222"/>
      <c r="P546" s="222"/>
      <c r="Q546" s="222"/>
      <c r="R546" s="223"/>
      <c r="S546" s="223"/>
      <c r="T546" s="223"/>
      <c r="U546" s="223"/>
      <c r="V546" s="223"/>
      <c r="W546" s="223"/>
      <c r="X546" s="223"/>
      <c r="Y546" s="223"/>
      <c r="Z546" s="212"/>
      <c r="AA546" s="212"/>
      <c r="AB546" s="212"/>
      <c r="AC546" s="212"/>
      <c r="AD546" s="212"/>
      <c r="AE546" s="212"/>
      <c r="AF546" s="212"/>
      <c r="AG546" s="212" t="s">
        <v>308</v>
      </c>
      <c r="AH546" s="212">
        <v>0</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ht="22.5" outlineLevel="3" x14ac:dyDescent="0.2">
      <c r="A547" s="219"/>
      <c r="B547" s="220"/>
      <c r="C547" s="247" t="s">
        <v>900</v>
      </c>
      <c r="D547" s="225"/>
      <c r="E547" s="226">
        <v>46.3645</v>
      </c>
      <c r="F547" s="223"/>
      <c r="G547" s="223"/>
      <c r="H547" s="223"/>
      <c r="I547" s="223"/>
      <c r="J547" s="223"/>
      <c r="K547" s="223"/>
      <c r="L547" s="223"/>
      <c r="M547" s="223"/>
      <c r="N547" s="222"/>
      <c r="O547" s="222"/>
      <c r="P547" s="222"/>
      <c r="Q547" s="222"/>
      <c r="R547" s="223"/>
      <c r="S547" s="223"/>
      <c r="T547" s="223"/>
      <c r="U547" s="223"/>
      <c r="V547" s="223"/>
      <c r="W547" s="223"/>
      <c r="X547" s="223"/>
      <c r="Y547" s="223"/>
      <c r="Z547" s="212"/>
      <c r="AA547" s="212"/>
      <c r="AB547" s="212"/>
      <c r="AC547" s="212"/>
      <c r="AD547" s="212"/>
      <c r="AE547" s="212"/>
      <c r="AF547" s="212"/>
      <c r="AG547" s="212" t="s">
        <v>308</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3" x14ac:dyDescent="0.2">
      <c r="A548" s="219"/>
      <c r="B548" s="220"/>
      <c r="C548" s="247" t="s">
        <v>901</v>
      </c>
      <c r="D548" s="225"/>
      <c r="E548" s="226">
        <v>21.5151</v>
      </c>
      <c r="F548" s="223"/>
      <c r="G548" s="223"/>
      <c r="H548" s="223"/>
      <c r="I548" s="223"/>
      <c r="J548" s="223"/>
      <c r="K548" s="223"/>
      <c r="L548" s="223"/>
      <c r="M548" s="223"/>
      <c r="N548" s="222"/>
      <c r="O548" s="222"/>
      <c r="P548" s="222"/>
      <c r="Q548" s="222"/>
      <c r="R548" s="223"/>
      <c r="S548" s="223"/>
      <c r="T548" s="223"/>
      <c r="U548" s="223"/>
      <c r="V548" s="223"/>
      <c r="W548" s="223"/>
      <c r="X548" s="223"/>
      <c r="Y548" s="223"/>
      <c r="Z548" s="212"/>
      <c r="AA548" s="212"/>
      <c r="AB548" s="212"/>
      <c r="AC548" s="212"/>
      <c r="AD548" s="212"/>
      <c r="AE548" s="212"/>
      <c r="AF548" s="212"/>
      <c r="AG548" s="212" t="s">
        <v>308</v>
      </c>
      <c r="AH548" s="212">
        <v>0</v>
      </c>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ht="22.5" outlineLevel="3" x14ac:dyDescent="0.2">
      <c r="A549" s="219"/>
      <c r="B549" s="220"/>
      <c r="C549" s="247" t="s">
        <v>902</v>
      </c>
      <c r="D549" s="225"/>
      <c r="E549" s="226">
        <v>18.2379</v>
      </c>
      <c r="F549" s="223"/>
      <c r="G549" s="223"/>
      <c r="H549" s="223"/>
      <c r="I549" s="223"/>
      <c r="J549" s="223"/>
      <c r="K549" s="223"/>
      <c r="L549" s="223"/>
      <c r="M549" s="223"/>
      <c r="N549" s="222"/>
      <c r="O549" s="222"/>
      <c r="P549" s="222"/>
      <c r="Q549" s="222"/>
      <c r="R549" s="223"/>
      <c r="S549" s="223"/>
      <c r="T549" s="223"/>
      <c r="U549" s="223"/>
      <c r="V549" s="223"/>
      <c r="W549" s="223"/>
      <c r="X549" s="223"/>
      <c r="Y549" s="223"/>
      <c r="Z549" s="212"/>
      <c r="AA549" s="212"/>
      <c r="AB549" s="212"/>
      <c r="AC549" s="212"/>
      <c r="AD549" s="212"/>
      <c r="AE549" s="212"/>
      <c r="AF549" s="212"/>
      <c r="AG549" s="212" t="s">
        <v>308</v>
      </c>
      <c r="AH549" s="212">
        <v>0</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ht="22.5" outlineLevel="3" x14ac:dyDescent="0.2">
      <c r="A550" s="219"/>
      <c r="B550" s="220"/>
      <c r="C550" s="247" t="s">
        <v>903</v>
      </c>
      <c r="D550" s="225"/>
      <c r="E550" s="226">
        <v>20.678100000000001</v>
      </c>
      <c r="F550" s="223"/>
      <c r="G550" s="223"/>
      <c r="H550" s="223"/>
      <c r="I550" s="223"/>
      <c r="J550" s="223"/>
      <c r="K550" s="223"/>
      <c r="L550" s="223"/>
      <c r="M550" s="223"/>
      <c r="N550" s="222"/>
      <c r="O550" s="222"/>
      <c r="P550" s="222"/>
      <c r="Q550" s="222"/>
      <c r="R550" s="223"/>
      <c r="S550" s="223"/>
      <c r="T550" s="223"/>
      <c r="U550" s="223"/>
      <c r="V550" s="223"/>
      <c r="W550" s="223"/>
      <c r="X550" s="223"/>
      <c r="Y550" s="223"/>
      <c r="Z550" s="212"/>
      <c r="AA550" s="212"/>
      <c r="AB550" s="212"/>
      <c r="AC550" s="212"/>
      <c r="AD550" s="212"/>
      <c r="AE550" s="212"/>
      <c r="AF550" s="212"/>
      <c r="AG550" s="212" t="s">
        <v>308</v>
      </c>
      <c r="AH550" s="212">
        <v>0</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ht="33.75" outlineLevel="3" x14ac:dyDescent="0.2">
      <c r="A551" s="219"/>
      <c r="B551" s="220"/>
      <c r="C551" s="247" t="s">
        <v>904</v>
      </c>
      <c r="D551" s="225"/>
      <c r="E551" s="226">
        <v>13.257</v>
      </c>
      <c r="F551" s="223"/>
      <c r="G551" s="223"/>
      <c r="H551" s="223"/>
      <c r="I551" s="223"/>
      <c r="J551" s="223"/>
      <c r="K551" s="223"/>
      <c r="L551" s="223"/>
      <c r="M551" s="223"/>
      <c r="N551" s="222"/>
      <c r="O551" s="222"/>
      <c r="P551" s="222"/>
      <c r="Q551" s="222"/>
      <c r="R551" s="223"/>
      <c r="S551" s="223"/>
      <c r="T551" s="223"/>
      <c r="U551" s="223"/>
      <c r="V551" s="223"/>
      <c r="W551" s="223"/>
      <c r="X551" s="223"/>
      <c r="Y551" s="223"/>
      <c r="Z551" s="212"/>
      <c r="AA551" s="212"/>
      <c r="AB551" s="212"/>
      <c r="AC551" s="212"/>
      <c r="AD551" s="212"/>
      <c r="AE551" s="212"/>
      <c r="AF551" s="212"/>
      <c r="AG551" s="212" t="s">
        <v>308</v>
      </c>
      <c r="AH551" s="212">
        <v>0</v>
      </c>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ht="22.5" outlineLevel="3" x14ac:dyDescent="0.2">
      <c r="A552" s="219"/>
      <c r="B552" s="220"/>
      <c r="C552" s="247" t="s">
        <v>905</v>
      </c>
      <c r="D552" s="225"/>
      <c r="E552" s="226">
        <v>8.2349999999999994</v>
      </c>
      <c r="F552" s="223"/>
      <c r="G552" s="223"/>
      <c r="H552" s="223"/>
      <c r="I552" s="223"/>
      <c r="J552" s="223"/>
      <c r="K552" s="223"/>
      <c r="L552" s="223"/>
      <c r="M552" s="223"/>
      <c r="N552" s="222"/>
      <c r="O552" s="222"/>
      <c r="P552" s="222"/>
      <c r="Q552" s="222"/>
      <c r="R552" s="223"/>
      <c r="S552" s="223"/>
      <c r="T552" s="223"/>
      <c r="U552" s="223"/>
      <c r="V552" s="223"/>
      <c r="W552" s="223"/>
      <c r="X552" s="223"/>
      <c r="Y552" s="223"/>
      <c r="Z552" s="212"/>
      <c r="AA552" s="212"/>
      <c r="AB552" s="212"/>
      <c r="AC552" s="212"/>
      <c r="AD552" s="212"/>
      <c r="AE552" s="212"/>
      <c r="AF552" s="212"/>
      <c r="AG552" s="212" t="s">
        <v>308</v>
      </c>
      <c r="AH552" s="212">
        <v>0</v>
      </c>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ht="33.75" outlineLevel="3" x14ac:dyDescent="0.2">
      <c r="A553" s="219"/>
      <c r="B553" s="220"/>
      <c r="C553" s="247" t="s">
        <v>906</v>
      </c>
      <c r="D553" s="225"/>
      <c r="E553" s="226">
        <v>45.872500000000002</v>
      </c>
      <c r="F553" s="223"/>
      <c r="G553" s="223"/>
      <c r="H553" s="223"/>
      <c r="I553" s="223"/>
      <c r="J553" s="223"/>
      <c r="K553" s="223"/>
      <c r="L553" s="223"/>
      <c r="M553" s="223"/>
      <c r="N553" s="222"/>
      <c r="O553" s="222"/>
      <c r="P553" s="222"/>
      <c r="Q553" s="222"/>
      <c r="R553" s="223"/>
      <c r="S553" s="223"/>
      <c r="T553" s="223"/>
      <c r="U553" s="223"/>
      <c r="V553" s="223"/>
      <c r="W553" s="223"/>
      <c r="X553" s="223"/>
      <c r="Y553" s="223"/>
      <c r="Z553" s="212"/>
      <c r="AA553" s="212"/>
      <c r="AB553" s="212"/>
      <c r="AC553" s="212"/>
      <c r="AD553" s="212"/>
      <c r="AE553" s="212"/>
      <c r="AF553" s="212"/>
      <c r="AG553" s="212" t="s">
        <v>308</v>
      </c>
      <c r="AH553" s="212">
        <v>0</v>
      </c>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47" t="s">
        <v>882</v>
      </c>
      <c r="D554" s="225"/>
      <c r="E554" s="226"/>
      <c r="F554" s="223"/>
      <c r="G554" s="223"/>
      <c r="H554" s="223"/>
      <c r="I554" s="223"/>
      <c r="J554" s="223"/>
      <c r="K554" s="223"/>
      <c r="L554" s="223"/>
      <c r="M554" s="223"/>
      <c r="N554" s="222"/>
      <c r="O554" s="222"/>
      <c r="P554" s="222"/>
      <c r="Q554" s="222"/>
      <c r="R554" s="223"/>
      <c r="S554" s="223"/>
      <c r="T554" s="223"/>
      <c r="U554" s="223"/>
      <c r="V554" s="223"/>
      <c r="W554" s="223"/>
      <c r="X554" s="223"/>
      <c r="Y554" s="223"/>
      <c r="Z554" s="212"/>
      <c r="AA554" s="212"/>
      <c r="AB554" s="212"/>
      <c r="AC554" s="212"/>
      <c r="AD554" s="212"/>
      <c r="AE554" s="212"/>
      <c r="AF554" s="212"/>
      <c r="AG554" s="212" t="s">
        <v>308</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ht="22.5" outlineLevel="3" x14ac:dyDescent="0.2">
      <c r="A555" s="219"/>
      <c r="B555" s="220"/>
      <c r="C555" s="247" t="s">
        <v>907</v>
      </c>
      <c r="D555" s="225"/>
      <c r="E555" s="226">
        <v>9.6585000000000001</v>
      </c>
      <c r="F555" s="223"/>
      <c r="G555" s="223"/>
      <c r="H555" s="223"/>
      <c r="I555" s="223"/>
      <c r="J555" s="223"/>
      <c r="K555" s="223"/>
      <c r="L555" s="223"/>
      <c r="M555" s="223"/>
      <c r="N555" s="222"/>
      <c r="O555" s="222"/>
      <c r="P555" s="222"/>
      <c r="Q555" s="222"/>
      <c r="R555" s="223"/>
      <c r="S555" s="223"/>
      <c r="T555" s="223"/>
      <c r="U555" s="223"/>
      <c r="V555" s="223"/>
      <c r="W555" s="223"/>
      <c r="X555" s="223"/>
      <c r="Y555" s="223"/>
      <c r="Z555" s="212"/>
      <c r="AA555" s="212"/>
      <c r="AB555" s="212"/>
      <c r="AC555" s="212"/>
      <c r="AD555" s="212"/>
      <c r="AE555" s="212"/>
      <c r="AF555" s="212"/>
      <c r="AG555" s="212" t="s">
        <v>308</v>
      </c>
      <c r="AH555" s="212">
        <v>0</v>
      </c>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ht="33.75" outlineLevel="3" x14ac:dyDescent="0.2">
      <c r="A556" s="219"/>
      <c r="B556" s="220"/>
      <c r="C556" s="247" t="s">
        <v>908</v>
      </c>
      <c r="D556" s="225"/>
      <c r="E556" s="226">
        <v>100.0972</v>
      </c>
      <c r="F556" s="223"/>
      <c r="G556" s="223"/>
      <c r="H556" s="223"/>
      <c r="I556" s="223"/>
      <c r="J556" s="223"/>
      <c r="K556" s="223"/>
      <c r="L556" s="223"/>
      <c r="M556" s="223"/>
      <c r="N556" s="222"/>
      <c r="O556" s="222"/>
      <c r="P556" s="222"/>
      <c r="Q556" s="222"/>
      <c r="R556" s="223"/>
      <c r="S556" s="223"/>
      <c r="T556" s="223"/>
      <c r="U556" s="223"/>
      <c r="V556" s="223"/>
      <c r="W556" s="223"/>
      <c r="X556" s="223"/>
      <c r="Y556" s="223"/>
      <c r="Z556" s="212"/>
      <c r="AA556" s="212"/>
      <c r="AB556" s="212"/>
      <c r="AC556" s="212"/>
      <c r="AD556" s="212"/>
      <c r="AE556" s="212"/>
      <c r="AF556" s="212"/>
      <c r="AG556" s="212" t="s">
        <v>308</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ht="22.5" outlineLevel="3" x14ac:dyDescent="0.2">
      <c r="A557" s="219"/>
      <c r="B557" s="220"/>
      <c r="C557" s="247" t="s">
        <v>909</v>
      </c>
      <c r="D557" s="225"/>
      <c r="E557" s="226">
        <v>100.14790000000001</v>
      </c>
      <c r="F557" s="223"/>
      <c r="G557" s="223"/>
      <c r="H557" s="223"/>
      <c r="I557" s="223"/>
      <c r="J557" s="223"/>
      <c r="K557" s="223"/>
      <c r="L557" s="223"/>
      <c r="M557" s="223"/>
      <c r="N557" s="222"/>
      <c r="O557" s="222"/>
      <c r="P557" s="222"/>
      <c r="Q557" s="222"/>
      <c r="R557" s="223"/>
      <c r="S557" s="223"/>
      <c r="T557" s="223"/>
      <c r="U557" s="223"/>
      <c r="V557" s="223"/>
      <c r="W557" s="223"/>
      <c r="X557" s="223"/>
      <c r="Y557" s="223"/>
      <c r="Z557" s="212"/>
      <c r="AA557" s="212"/>
      <c r="AB557" s="212"/>
      <c r="AC557" s="212"/>
      <c r="AD557" s="212"/>
      <c r="AE557" s="212"/>
      <c r="AF557" s="212"/>
      <c r="AG557" s="212" t="s">
        <v>308</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ht="22.5" outlineLevel="1" x14ac:dyDescent="0.2">
      <c r="A558" s="235">
        <v>108</v>
      </c>
      <c r="B558" s="236" t="s">
        <v>910</v>
      </c>
      <c r="C558" s="245" t="s">
        <v>911</v>
      </c>
      <c r="D558" s="237" t="s">
        <v>340</v>
      </c>
      <c r="E558" s="238">
        <v>106.1443</v>
      </c>
      <c r="F558" s="239"/>
      <c r="G558" s="240">
        <f>ROUND(E558*F558,2)</f>
        <v>0</v>
      </c>
      <c r="H558" s="239"/>
      <c r="I558" s="240">
        <f>ROUND(E558*H558,2)</f>
        <v>0</v>
      </c>
      <c r="J558" s="239"/>
      <c r="K558" s="240">
        <f>ROUND(E558*J558,2)</f>
        <v>0</v>
      </c>
      <c r="L558" s="240">
        <v>21</v>
      </c>
      <c r="M558" s="240">
        <f>G558*(1+L558/100)</f>
        <v>0</v>
      </c>
      <c r="N558" s="238">
        <v>2.7099999999999999E-2</v>
      </c>
      <c r="O558" s="238">
        <f>ROUND(E558*N558,2)</f>
        <v>2.88</v>
      </c>
      <c r="P558" s="238">
        <v>0</v>
      </c>
      <c r="Q558" s="238">
        <f>ROUND(E558*P558,2)</f>
        <v>0</v>
      </c>
      <c r="R558" s="240"/>
      <c r="S558" s="240" t="s">
        <v>277</v>
      </c>
      <c r="T558" s="241" t="s">
        <v>277</v>
      </c>
      <c r="U558" s="223">
        <v>0.72399999999999998</v>
      </c>
      <c r="V558" s="223">
        <f>ROUND(E558*U558,2)</f>
        <v>76.849999999999994</v>
      </c>
      <c r="W558" s="223"/>
      <c r="X558" s="223" t="s">
        <v>316</v>
      </c>
      <c r="Y558" s="223" t="s">
        <v>280</v>
      </c>
      <c r="Z558" s="212"/>
      <c r="AA558" s="212"/>
      <c r="AB558" s="212"/>
      <c r="AC558" s="212"/>
      <c r="AD558" s="212"/>
      <c r="AE558" s="212"/>
      <c r="AF558" s="212"/>
      <c r="AG558" s="212" t="s">
        <v>317</v>
      </c>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2" x14ac:dyDescent="0.2">
      <c r="A559" s="219"/>
      <c r="B559" s="220"/>
      <c r="C559" s="247" t="s">
        <v>912</v>
      </c>
      <c r="D559" s="225"/>
      <c r="E559" s="226">
        <v>1.768</v>
      </c>
      <c r="F559" s="223"/>
      <c r="G559" s="223"/>
      <c r="H559" s="223"/>
      <c r="I559" s="223"/>
      <c r="J559" s="223"/>
      <c r="K559" s="223"/>
      <c r="L559" s="223"/>
      <c r="M559" s="223"/>
      <c r="N559" s="222"/>
      <c r="O559" s="222"/>
      <c r="P559" s="222"/>
      <c r="Q559" s="222"/>
      <c r="R559" s="223"/>
      <c r="S559" s="223"/>
      <c r="T559" s="223"/>
      <c r="U559" s="223"/>
      <c r="V559" s="223"/>
      <c r="W559" s="223"/>
      <c r="X559" s="223"/>
      <c r="Y559" s="223"/>
      <c r="Z559" s="212"/>
      <c r="AA559" s="212"/>
      <c r="AB559" s="212"/>
      <c r="AC559" s="212"/>
      <c r="AD559" s="212"/>
      <c r="AE559" s="212"/>
      <c r="AF559" s="212"/>
      <c r="AG559" s="212" t="s">
        <v>308</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47" t="s">
        <v>913</v>
      </c>
      <c r="D560" s="225"/>
      <c r="E560" s="226">
        <v>0.84</v>
      </c>
      <c r="F560" s="223"/>
      <c r="G560" s="223"/>
      <c r="H560" s="223"/>
      <c r="I560" s="223"/>
      <c r="J560" s="223"/>
      <c r="K560" s="223"/>
      <c r="L560" s="223"/>
      <c r="M560" s="223"/>
      <c r="N560" s="222"/>
      <c r="O560" s="222"/>
      <c r="P560" s="222"/>
      <c r="Q560" s="222"/>
      <c r="R560" s="223"/>
      <c r="S560" s="223"/>
      <c r="T560" s="223"/>
      <c r="U560" s="223"/>
      <c r="V560" s="223"/>
      <c r="W560" s="223"/>
      <c r="X560" s="223"/>
      <c r="Y560" s="223"/>
      <c r="Z560" s="212"/>
      <c r="AA560" s="212"/>
      <c r="AB560" s="212"/>
      <c r="AC560" s="212"/>
      <c r="AD560" s="212"/>
      <c r="AE560" s="212"/>
      <c r="AF560" s="212"/>
      <c r="AG560" s="212" t="s">
        <v>308</v>
      </c>
      <c r="AH560" s="212">
        <v>0</v>
      </c>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3" x14ac:dyDescent="0.2">
      <c r="A561" s="219"/>
      <c r="B561" s="220"/>
      <c r="C561" s="247" t="s">
        <v>914</v>
      </c>
      <c r="D561" s="225"/>
      <c r="E561" s="226">
        <v>2.4887999999999999</v>
      </c>
      <c r="F561" s="223"/>
      <c r="G561" s="223"/>
      <c r="H561" s="223"/>
      <c r="I561" s="223"/>
      <c r="J561" s="223"/>
      <c r="K561" s="223"/>
      <c r="L561" s="223"/>
      <c r="M561" s="223"/>
      <c r="N561" s="222"/>
      <c r="O561" s="222"/>
      <c r="P561" s="222"/>
      <c r="Q561" s="222"/>
      <c r="R561" s="223"/>
      <c r="S561" s="223"/>
      <c r="T561" s="223"/>
      <c r="U561" s="223"/>
      <c r="V561" s="223"/>
      <c r="W561" s="223"/>
      <c r="X561" s="223"/>
      <c r="Y561" s="223"/>
      <c r="Z561" s="212"/>
      <c r="AA561" s="212"/>
      <c r="AB561" s="212"/>
      <c r="AC561" s="212"/>
      <c r="AD561" s="212"/>
      <c r="AE561" s="212"/>
      <c r="AF561" s="212"/>
      <c r="AG561" s="212" t="s">
        <v>308</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3" x14ac:dyDescent="0.2">
      <c r="A562" s="219"/>
      <c r="B562" s="220"/>
      <c r="C562" s="247" t="s">
        <v>915</v>
      </c>
      <c r="D562" s="225"/>
      <c r="E562" s="226">
        <v>25.167000000000002</v>
      </c>
      <c r="F562" s="223"/>
      <c r="G562" s="223"/>
      <c r="H562" s="223"/>
      <c r="I562" s="223"/>
      <c r="J562" s="223"/>
      <c r="K562" s="223"/>
      <c r="L562" s="223"/>
      <c r="M562" s="223"/>
      <c r="N562" s="222"/>
      <c r="O562" s="222"/>
      <c r="P562" s="222"/>
      <c r="Q562" s="222"/>
      <c r="R562" s="223"/>
      <c r="S562" s="223"/>
      <c r="T562" s="223"/>
      <c r="U562" s="223"/>
      <c r="V562" s="223"/>
      <c r="W562" s="223"/>
      <c r="X562" s="223"/>
      <c r="Y562" s="223"/>
      <c r="Z562" s="212"/>
      <c r="AA562" s="212"/>
      <c r="AB562" s="212"/>
      <c r="AC562" s="212"/>
      <c r="AD562" s="212"/>
      <c r="AE562" s="212"/>
      <c r="AF562" s="212"/>
      <c r="AG562" s="212" t="s">
        <v>308</v>
      </c>
      <c r="AH562" s="212">
        <v>0</v>
      </c>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3" x14ac:dyDescent="0.2">
      <c r="A563" s="219"/>
      <c r="B563" s="220"/>
      <c r="C563" s="247" t="s">
        <v>916</v>
      </c>
      <c r="D563" s="225"/>
      <c r="E563" s="226">
        <v>15.7065</v>
      </c>
      <c r="F563" s="223"/>
      <c r="G563" s="223"/>
      <c r="H563" s="223"/>
      <c r="I563" s="223"/>
      <c r="J563" s="223"/>
      <c r="K563" s="223"/>
      <c r="L563" s="223"/>
      <c r="M563" s="223"/>
      <c r="N563" s="222"/>
      <c r="O563" s="222"/>
      <c r="P563" s="222"/>
      <c r="Q563" s="222"/>
      <c r="R563" s="223"/>
      <c r="S563" s="223"/>
      <c r="T563" s="223"/>
      <c r="U563" s="223"/>
      <c r="V563" s="223"/>
      <c r="W563" s="223"/>
      <c r="X563" s="223"/>
      <c r="Y563" s="223"/>
      <c r="Z563" s="212"/>
      <c r="AA563" s="212"/>
      <c r="AB563" s="212"/>
      <c r="AC563" s="212"/>
      <c r="AD563" s="212"/>
      <c r="AE563" s="212"/>
      <c r="AF563" s="212"/>
      <c r="AG563" s="212" t="s">
        <v>308</v>
      </c>
      <c r="AH563" s="212">
        <v>0</v>
      </c>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ht="22.5" outlineLevel="3" x14ac:dyDescent="0.2">
      <c r="A564" s="219"/>
      <c r="B564" s="220"/>
      <c r="C564" s="247" t="s">
        <v>917</v>
      </c>
      <c r="D564" s="225"/>
      <c r="E564" s="226">
        <v>60.173999999999999</v>
      </c>
      <c r="F564" s="223"/>
      <c r="G564" s="223"/>
      <c r="H564" s="223"/>
      <c r="I564" s="223"/>
      <c r="J564" s="223"/>
      <c r="K564" s="223"/>
      <c r="L564" s="223"/>
      <c r="M564" s="223"/>
      <c r="N564" s="222"/>
      <c r="O564" s="222"/>
      <c r="P564" s="222"/>
      <c r="Q564" s="222"/>
      <c r="R564" s="223"/>
      <c r="S564" s="223"/>
      <c r="T564" s="223"/>
      <c r="U564" s="223"/>
      <c r="V564" s="223"/>
      <c r="W564" s="223"/>
      <c r="X564" s="223"/>
      <c r="Y564" s="223"/>
      <c r="Z564" s="212"/>
      <c r="AA564" s="212"/>
      <c r="AB564" s="212"/>
      <c r="AC564" s="212"/>
      <c r="AD564" s="212"/>
      <c r="AE564" s="212"/>
      <c r="AF564" s="212"/>
      <c r="AG564" s="212" t="s">
        <v>308</v>
      </c>
      <c r="AH564" s="212">
        <v>0</v>
      </c>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1" x14ac:dyDescent="0.2">
      <c r="A565" s="235">
        <v>109</v>
      </c>
      <c r="B565" s="236" t="s">
        <v>918</v>
      </c>
      <c r="C565" s="245" t="s">
        <v>919</v>
      </c>
      <c r="D565" s="237" t="s">
        <v>340</v>
      </c>
      <c r="E565" s="238">
        <v>45.544499999999999</v>
      </c>
      <c r="F565" s="239"/>
      <c r="G565" s="240">
        <f>ROUND(E565*F565,2)</f>
        <v>0</v>
      </c>
      <c r="H565" s="239"/>
      <c r="I565" s="240">
        <f>ROUND(E565*H565,2)</f>
        <v>0</v>
      </c>
      <c r="J565" s="239"/>
      <c r="K565" s="240">
        <f>ROUND(E565*J565,2)</f>
        <v>0</v>
      </c>
      <c r="L565" s="240">
        <v>21</v>
      </c>
      <c r="M565" s="240">
        <f>G565*(1+L565/100)</f>
        <v>0</v>
      </c>
      <c r="N565" s="238">
        <v>0</v>
      </c>
      <c r="O565" s="238">
        <f>ROUND(E565*N565,2)</f>
        <v>0</v>
      </c>
      <c r="P565" s="238">
        <v>0</v>
      </c>
      <c r="Q565" s="238">
        <f>ROUND(E565*P565,2)</f>
        <v>0</v>
      </c>
      <c r="R565" s="240" t="s">
        <v>347</v>
      </c>
      <c r="S565" s="240" t="s">
        <v>277</v>
      </c>
      <c r="T565" s="241" t="s">
        <v>277</v>
      </c>
      <c r="U565" s="223">
        <v>0.43</v>
      </c>
      <c r="V565" s="223">
        <f>ROUND(E565*U565,2)</f>
        <v>19.579999999999998</v>
      </c>
      <c r="W565" s="223"/>
      <c r="X565" s="223" t="s">
        <v>316</v>
      </c>
      <c r="Y565" s="223" t="s">
        <v>370</v>
      </c>
      <c r="Z565" s="212"/>
      <c r="AA565" s="212"/>
      <c r="AB565" s="212"/>
      <c r="AC565" s="212"/>
      <c r="AD565" s="212"/>
      <c r="AE565" s="212"/>
      <c r="AF565" s="212"/>
      <c r="AG565" s="212" t="s">
        <v>317</v>
      </c>
      <c r="AH565" s="212"/>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2" x14ac:dyDescent="0.2">
      <c r="A566" s="219"/>
      <c r="B566" s="220"/>
      <c r="C566" s="247" t="s">
        <v>920</v>
      </c>
      <c r="D566" s="225"/>
      <c r="E566" s="226"/>
      <c r="F566" s="223"/>
      <c r="G566" s="223"/>
      <c r="H566" s="223"/>
      <c r="I566" s="223"/>
      <c r="J566" s="223"/>
      <c r="K566" s="223"/>
      <c r="L566" s="223"/>
      <c r="M566" s="223"/>
      <c r="N566" s="222"/>
      <c r="O566" s="222"/>
      <c r="P566" s="222"/>
      <c r="Q566" s="222"/>
      <c r="R566" s="223"/>
      <c r="S566" s="223"/>
      <c r="T566" s="223"/>
      <c r="U566" s="223"/>
      <c r="V566" s="223"/>
      <c r="W566" s="223"/>
      <c r="X566" s="223"/>
      <c r="Y566" s="223"/>
      <c r="Z566" s="212"/>
      <c r="AA566" s="212"/>
      <c r="AB566" s="212"/>
      <c r="AC566" s="212"/>
      <c r="AD566" s="212"/>
      <c r="AE566" s="212"/>
      <c r="AF566" s="212"/>
      <c r="AG566" s="212" t="s">
        <v>308</v>
      </c>
      <c r="AH566" s="212">
        <v>0</v>
      </c>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outlineLevel="3" x14ac:dyDescent="0.2">
      <c r="A567" s="219"/>
      <c r="B567" s="220"/>
      <c r="C567" s="247" t="s">
        <v>921</v>
      </c>
      <c r="D567" s="225"/>
      <c r="E567" s="226">
        <v>45.544499999999999</v>
      </c>
      <c r="F567" s="223"/>
      <c r="G567" s="223"/>
      <c r="H567" s="223"/>
      <c r="I567" s="223"/>
      <c r="J567" s="223"/>
      <c r="K567" s="223"/>
      <c r="L567" s="223"/>
      <c r="M567" s="223"/>
      <c r="N567" s="222"/>
      <c r="O567" s="222"/>
      <c r="P567" s="222"/>
      <c r="Q567" s="222"/>
      <c r="R567" s="223"/>
      <c r="S567" s="223"/>
      <c r="T567" s="223"/>
      <c r="U567" s="223"/>
      <c r="V567" s="223"/>
      <c r="W567" s="223"/>
      <c r="X567" s="223"/>
      <c r="Y567" s="223"/>
      <c r="Z567" s="212"/>
      <c r="AA567" s="212"/>
      <c r="AB567" s="212"/>
      <c r="AC567" s="212"/>
      <c r="AD567" s="212"/>
      <c r="AE567" s="212"/>
      <c r="AF567" s="212"/>
      <c r="AG567" s="212" t="s">
        <v>308</v>
      </c>
      <c r="AH567" s="212">
        <v>5</v>
      </c>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1" x14ac:dyDescent="0.2">
      <c r="A568" s="235">
        <v>110</v>
      </c>
      <c r="B568" s="236" t="s">
        <v>922</v>
      </c>
      <c r="C568" s="245" t="s">
        <v>923</v>
      </c>
      <c r="D568" s="237" t="s">
        <v>340</v>
      </c>
      <c r="E568" s="238">
        <v>4.45</v>
      </c>
      <c r="F568" s="239"/>
      <c r="G568" s="240">
        <f>ROUND(E568*F568,2)</f>
        <v>0</v>
      </c>
      <c r="H568" s="239"/>
      <c r="I568" s="240">
        <f>ROUND(E568*H568,2)</f>
        <v>0</v>
      </c>
      <c r="J568" s="239"/>
      <c r="K568" s="240">
        <f>ROUND(E568*J568,2)</f>
        <v>0</v>
      </c>
      <c r="L568" s="240">
        <v>21</v>
      </c>
      <c r="M568" s="240">
        <f>G568*(1+L568/100)</f>
        <v>0</v>
      </c>
      <c r="N568" s="238">
        <v>0.10237</v>
      </c>
      <c r="O568" s="238">
        <f>ROUND(E568*N568,2)</f>
        <v>0.46</v>
      </c>
      <c r="P568" s="238">
        <v>0</v>
      </c>
      <c r="Q568" s="238">
        <f>ROUND(E568*P568,2)</f>
        <v>0</v>
      </c>
      <c r="R568" s="240" t="s">
        <v>347</v>
      </c>
      <c r="S568" s="240" t="s">
        <v>277</v>
      </c>
      <c r="T568" s="241" t="s">
        <v>277</v>
      </c>
      <c r="U568" s="223">
        <v>0.80700000000000005</v>
      </c>
      <c r="V568" s="223">
        <f>ROUND(E568*U568,2)</f>
        <v>3.59</v>
      </c>
      <c r="W568" s="223"/>
      <c r="X568" s="223" t="s">
        <v>316</v>
      </c>
      <c r="Y568" s="223" t="s">
        <v>280</v>
      </c>
      <c r="Z568" s="212"/>
      <c r="AA568" s="212"/>
      <c r="AB568" s="212"/>
      <c r="AC568" s="212"/>
      <c r="AD568" s="212"/>
      <c r="AE568" s="212"/>
      <c r="AF568" s="212"/>
      <c r="AG568" s="212" t="s">
        <v>317</v>
      </c>
      <c r="AH568" s="212"/>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2" x14ac:dyDescent="0.2">
      <c r="A569" s="219"/>
      <c r="B569" s="220"/>
      <c r="C569" s="247" t="s">
        <v>924</v>
      </c>
      <c r="D569" s="225"/>
      <c r="E569" s="226">
        <v>4.45</v>
      </c>
      <c r="F569" s="223"/>
      <c r="G569" s="223"/>
      <c r="H569" s="223"/>
      <c r="I569" s="223"/>
      <c r="J569" s="223"/>
      <c r="K569" s="223"/>
      <c r="L569" s="223"/>
      <c r="M569" s="223"/>
      <c r="N569" s="222"/>
      <c r="O569" s="222"/>
      <c r="P569" s="222"/>
      <c r="Q569" s="222"/>
      <c r="R569" s="223"/>
      <c r="S569" s="223"/>
      <c r="T569" s="223"/>
      <c r="U569" s="223"/>
      <c r="V569" s="223"/>
      <c r="W569" s="223"/>
      <c r="X569" s="223"/>
      <c r="Y569" s="223"/>
      <c r="Z569" s="212"/>
      <c r="AA569" s="212"/>
      <c r="AB569" s="212"/>
      <c r="AC569" s="212"/>
      <c r="AD569" s="212"/>
      <c r="AE569" s="212"/>
      <c r="AF569" s="212"/>
      <c r="AG569" s="212" t="s">
        <v>308</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1" x14ac:dyDescent="0.2">
      <c r="A570" s="235">
        <v>111</v>
      </c>
      <c r="B570" s="236" t="s">
        <v>925</v>
      </c>
      <c r="C570" s="245" t="s">
        <v>926</v>
      </c>
      <c r="D570" s="237" t="s">
        <v>340</v>
      </c>
      <c r="E570" s="238">
        <v>151.815</v>
      </c>
      <c r="F570" s="239"/>
      <c r="G570" s="240">
        <f>ROUND(E570*F570,2)</f>
        <v>0</v>
      </c>
      <c r="H570" s="239"/>
      <c r="I570" s="240">
        <f>ROUND(E570*H570,2)</f>
        <v>0</v>
      </c>
      <c r="J570" s="239"/>
      <c r="K570" s="240">
        <f>ROUND(E570*J570,2)</f>
        <v>0</v>
      </c>
      <c r="L570" s="240">
        <v>21</v>
      </c>
      <c r="M570" s="240">
        <f>G570*(1+L570/100)</f>
        <v>0</v>
      </c>
      <c r="N570" s="238">
        <v>4.7299999999999998E-3</v>
      </c>
      <c r="O570" s="238">
        <f>ROUND(E570*N570,2)</f>
        <v>0.72</v>
      </c>
      <c r="P570" s="238">
        <v>0</v>
      </c>
      <c r="Q570" s="238">
        <f>ROUND(E570*P570,2)</f>
        <v>0</v>
      </c>
      <c r="R570" s="240"/>
      <c r="S570" s="240" t="s">
        <v>668</v>
      </c>
      <c r="T570" s="241" t="s">
        <v>277</v>
      </c>
      <c r="U570" s="223">
        <v>0.28499999999999998</v>
      </c>
      <c r="V570" s="223">
        <f>ROUND(E570*U570,2)</f>
        <v>43.27</v>
      </c>
      <c r="W570" s="223"/>
      <c r="X570" s="223" t="s">
        <v>316</v>
      </c>
      <c r="Y570" s="223" t="s">
        <v>280</v>
      </c>
      <c r="Z570" s="212"/>
      <c r="AA570" s="212"/>
      <c r="AB570" s="212"/>
      <c r="AC570" s="212"/>
      <c r="AD570" s="212"/>
      <c r="AE570" s="212"/>
      <c r="AF570" s="212"/>
      <c r="AG570" s="212" t="s">
        <v>317</v>
      </c>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2" x14ac:dyDescent="0.2">
      <c r="A571" s="219"/>
      <c r="B571" s="220"/>
      <c r="C571" s="247" t="s">
        <v>927</v>
      </c>
      <c r="D571" s="225"/>
      <c r="E571" s="226"/>
      <c r="F571" s="223"/>
      <c r="G571" s="223"/>
      <c r="H571" s="223"/>
      <c r="I571" s="223"/>
      <c r="J571" s="223"/>
      <c r="K571" s="223"/>
      <c r="L571" s="223"/>
      <c r="M571" s="223"/>
      <c r="N571" s="222"/>
      <c r="O571" s="222"/>
      <c r="P571" s="222"/>
      <c r="Q571" s="222"/>
      <c r="R571" s="223"/>
      <c r="S571" s="223"/>
      <c r="T571" s="223"/>
      <c r="U571" s="223"/>
      <c r="V571" s="223"/>
      <c r="W571" s="223"/>
      <c r="X571" s="223"/>
      <c r="Y571" s="223"/>
      <c r="Z571" s="212"/>
      <c r="AA571" s="212"/>
      <c r="AB571" s="212"/>
      <c r="AC571" s="212"/>
      <c r="AD571" s="212"/>
      <c r="AE571" s="212"/>
      <c r="AF571" s="212"/>
      <c r="AG571" s="212" t="s">
        <v>308</v>
      </c>
      <c r="AH571" s="212">
        <v>0</v>
      </c>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ht="22.5" outlineLevel="3" x14ac:dyDescent="0.2">
      <c r="A572" s="219"/>
      <c r="B572" s="220"/>
      <c r="C572" s="247" t="s">
        <v>928</v>
      </c>
      <c r="D572" s="225"/>
      <c r="E572" s="226">
        <v>8.2319999999999993</v>
      </c>
      <c r="F572" s="223"/>
      <c r="G572" s="223"/>
      <c r="H572" s="223"/>
      <c r="I572" s="223"/>
      <c r="J572" s="223"/>
      <c r="K572" s="223"/>
      <c r="L572" s="223"/>
      <c r="M572" s="223"/>
      <c r="N572" s="222"/>
      <c r="O572" s="222"/>
      <c r="P572" s="222"/>
      <c r="Q572" s="222"/>
      <c r="R572" s="223"/>
      <c r="S572" s="223"/>
      <c r="T572" s="223"/>
      <c r="U572" s="223"/>
      <c r="V572" s="223"/>
      <c r="W572" s="223"/>
      <c r="X572" s="223"/>
      <c r="Y572" s="223"/>
      <c r="Z572" s="212"/>
      <c r="AA572" s="212"/>
      <c r="AB572" s="212"/>
      <c r="AC572" s="212"/>
      <c r="AD572" s="212"/>
      <c r="AE572" s="212"/>
      <c r="AF572" s="212"/>
      <c r="AG572" s="212" t="s">
        <v>308</v>
      </c>
      <c r="AH572" s="212">
        <v>0</v>
      </c>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ht="22.5" outlineLevel="3" x14ac:dyDescent="0.2">
      <c r="A573" s="219"/>
      <c r="B573" s="220"/>
      <c r="C573" s="247" t="s">
        <v>929</v>
      </c>
      <c r="D573" s="225"/>
      <c r="E573" s="226">
        <v>17.474</v>
      </c>
      <c r="F573" s="223"/>
      <c r="G573" s="223"/>
      <c r="H573" s="223"/>
      <c r="I573" s="223"/>
      <c r="J573" s="223"/>
      <c r="K573" s="223"/>
      <c r="L573" s="223"/>
      <c r="M573" s="223"/>
      <c r="N573" s="222"/>
      <c r="O573" s="222"/>
      <c r="P573" s="222"/>
      <c r="Q573" s="222"/>
      <c r="R573" s="223"/>
      <c r="S573" s="223"/>
      <c r="T573" s="223"/>
      <c r="U573" s="223"/>
      <c r="V573" s="223"/>
      <c r="W573" s="223"/>
      <c r="X573" s="223"/>
      <c r="Y573" s="223"/>
      <c r="Z573" s="212"/>
      <c r="AA573" s="212"/>
      <c r="AB573" s="212"/>
      <c r="AC573" s="212"/>
      <c r="AD573" s="212"/>
      <c r="AE573" s="212"/>
      <c r="AF573" s="212"/>
      <c r="AG573" s="212" t="s">
        <v>308</v>
      </c>
      <c r="AH573" s="212">
        <v>0</v>
      </c>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3" x14ac:dyDescent="0.2">
      <c r="A574" s="219"/>
      <c r="B574" s="220"/>
      <c r="C574" s="247" t="s">
        <v>930</v>
      </c>
      <c r="D574" s="225"/>
      <c r="E574" s="226">
        <v>22.623999999999999</v>
      </c>
      <c r="F574" s="223"/>
      <c r="G574" s="223"/>
      <c r="H574" s="223"/>
      <c r="I574" s="223"/>
      <c r="J574" s="223"/>
      <c r="K574" s="223"/>
      <c r="L574" s="223"/>
      <c r="M574" s="223"/>
      <c r="N574" s="222"/>
      <c r="O574" s="222"/>
      <c r="P574" s="222"/>
      <c r="Q574" s="222"/>
      <c r="R574" s="223"/>
      <c r="S574" s="223"/>
      <c r="T574" s="223"/>
      <c r="U574" s="223"/>
      <c r="V574" s="223"/>
      <c r="W574" s="223"/>
      <c r="X574" s="223"/>
      <c r="Y574" s="223"/>
      <c r="Z574" s="212"/>
      <c r="AA574" s="212"/>
      <c r="AB574" s="212"/>
      <c r="AC574" s="212"/>
      <c r="AD574" s="212"/>
      <c r="AE574" s="212"/>
      <c r="AF574" s="212"/>
      <c r="AG574" s="212" t="s">
        <v>308</v>
      </c>
      <c r="AH574" s="212">
        <v>0</v>
      </c>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3" x14ac:dyDescent="0.2">
      <c r="A575" s="219"/>
      <c r="B575" s="220"/>
      <c r="C575" s="247" t="s">
        <v>931</v>
      </c>
      <c r="D575" s="225"/>
      <c r="E575" s="226">
        <v>16.88</v>
      </c>
      <c r="F575" s="223"/>
      <c r="G575" s="223"/>
      <c r="H575" s="223"/>
      <c r="I575" s="223"/>
      <c r="J575" s="223"/>
      <c r="K575" s="223"/>
      <c r="L575" s="223"/>
      <c r="M575" s="223"/>
      <c r="N575" s="222"/>
      <c r="O575" s="222"/>
      <c r="P575" s="222"/>
      <c r="Q575" s="222"/>
      <c r="R575" s="223"/>
      <c r="S575" s="223"/>
      <c r="T575" s="223"/>
      <c r="U575" s="223"/>
      <c r="V575" s="223"/>
      <c r="W575" s="223"/>
      <c r="X575" s="223"/>
      <c r="Y575" s="223"/>
      <c r="Z575" s="212"/>
      <c r="AA575" s="212"/>
      <c r="AB575" s="212"/>
      <c r="AC575" s="212"/>
      <c r="AD575" s="212"/>
      <c r="AE575" s="212"/>
      <c r="AF575" s="212"/>
      <c r="AG575" s="212" t="s">
        <v>308</v>
      </c>
      <c r="AH575" s="212">
        <v>0</v>
      </c>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ht="22.5" outlineLevel="3" x14ac:dyDescent="0.2">
      <c r="A576" s="219"/>
      <c r="B576" s="220"/>
      <c r="C576" s="247" t="s">
        <v>932</v>
      </c>
      <c r="D576" s="225"/>
      <c r="E576" s="226">
        <v>42.05</v>
      </c>
      <c r="F576" s="223"/>
      <c r="G576" s="223"/>
      <c r="H576" s="223"/>
      <c r="I576" s="223"/>
      <c r="J576" s="223"/>
      <c r="K576" s="223"/>
      <c r="L576" s="223"/>
      <c r="M576" s="223"/>
      <c r="N576" s="222"/>
      <c r="O576" s="222"/>
      <c r="P576" s="222"/>
      <c r="Q576" s="222"/>
      <c r="R576" s="223"/>
      <c r="S576" s="223"/>
      <c r="T576" s="223"/>
      <c r="U576" s="223"/>
      <c r="V576" s="223"/>
      <c r="W576" s="223"/>
      <c r="X576" s="223"/>
      <c r="Y576" s="223"/>
      <c r="Z576" s="212"/>
      <c r="AA576" s="212"/>
      <c r="AB576" s="212"/>
      <c r="AC576" s="212"/>
      <c r="AD576" s="212"/>
      <c r="AE576" s="212"/>
      <c r="AF576" s="212"/>
      <c r="AG576" s="212" t="s">
        <v>308</v>
      </c>
      <c r="AH576" s="212">
        <v>0</v>
      </c>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3" x14ac:dyDescent="0.2">
      <c r="A577" s="219"/>
      <c r="B577" s="220"/>
      <c r="C577" s="247" t="s">
        <v>933</v>
      </c>
      <c r="D577" s="225"/>
      <c r="E577" s="226">
        <v>22.937999999999999</v>
      </c>
      <c r="F577" s="223"/>
      <c r="G577" s="223"/>
      <c r="H577" s="223"/>
      <c r="I577" s="223"/>
      <c r="J577" s="223"/>
      <c r="K577" s="223"/>
      <c r="L577" s="223"/>
      <c r="M577" s="223"/>
      <c r="N577" s="222"/>
      <c r="O577" s="222"/>
      <c r="P577" s="222"/>
      <c r="Q577" s="222"/>
      <c r="R577" s="223"/>
      <c r="S577" s="223"/>
      <c r="T577" s="223"/>
      <c r="U577" s="223"/>
      <c r="V577" s="223"/>
      <c r="W577" s="223"/>
      <c r="X577" s="223"/>
      <c r="Y577" s="223"/>
      <c r="Z577" s="212"/>
      <c r="AA577" s="212"/>
      <c r="AB577" s="212"/>
      <c r="AC577" s="212"/>
      <c r="AD577" s="212"/>
      <c r="AE577" s="212"/>
      <c r="AF577" s="212"/>
      <c r="AG577" s="212" t="s">
        <v>308</v>
      </c>
      <c r="AH577" s="212">
        <v>0</v>
      </c>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ht="22.5" outlineLevel="3" x14ac:dyDescent="0.2">
      <c r="A578" s="219"/>
      <c r="B578" s="220"/>
      <c r="C578" s="247" t="s">
        <v>934</v>
      </c>
      <c r="D578" s="225"/>
      <c r="E578" s="226">
        <v>21.617000000000001</v>
      </c>
      <c r="F578" s="223"/>
      <c r="G578" s="223"/>
      <c r="H578" s="223"/>
      <c r="I578" s="223"/>
      <c r="J578" s="223"/>
      <c r="K578" s="223"/>
      <c r="L578" s="223"/>
      <c r="M578" s="223"/>
      <c r="N578" s="222"/>
      <c r="O578" s="222"/>
      <c r="P578" s="222"/>
      <c r="Q578" s="222"/>
      <c r="R578" s="223"/>
      <c r="S578" s="223"/>
      <c r="T578" s="223"/>
      <c r="U578" s="223"/>
      <c r="V578" s="223"/>
      <c r="W578" s="223"/>
      <c r="X578" s="223"/>
      <c r="Y578" s="223"/>
      <c r="Z578" s="212"/>
      <c r="AA578" s="212"/>
      <c r="AB578" s="212"/>
      <c r="AC578" s="212"/>
      <c r="AD578" s="212"/>
      <c r="AE578" s="212"/>
      <c r="AF578" s="212"/>
      <c r="AG578" s="212" t="s">
        <v>308</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x14ac:dyDescent="0.2">
      <c r="A579" s="228" t="s">
        <v>272</v>
      </c>
      <c r="B579" s="229" t="s">
        <v>118</v>
      </c>
      <c r="C579" s="244" t="s">
        <v>119</v>
      </c>
      <c r="D579" s="230"/>
      <c r="E579" s="231"/>
      <c r="F579" s="232"/>
      <c r="G579" s="232">
        <f>SUMIF(AG580:AG618,"&lt;&gt;NOR",G580:G618)</f>
        <v>0</v>
      </c>
      <c r="H579" s="232"/>
      <c r="I579" s="232">
        <f>SUM(I580:I618)</f>
        <v>0</v>
      </c>
      <c r="J579" s="232"/>
      <c r="K579" s="232">
        <f>SUM(K580:K618)</f>
        <v>0</v>
      </c>
      <c r="L579" s="232"/>
      <c r="M579" s="232">
        <f>SUM(M580:M618)</f>
        <v>0</v>
      </c>
      <c r="N579" s="231"/>
      <c r="O579" s="231">
        <f>SUM(O580:O618)</f>
        <v>0.68</v>
      </c>
      <c r="P579" s="231"/>
      <c r="Q579" s="231">
        <f>SUM(Q580:Q618)</f>
        <v>0</v>
      </c>
      <c r="R579" s="232"/>
      <c r="S579" s="232"/>
      <c r="T579" s="233"/>
      <c r="U579" s="227"/>
      <c r="V579" s="227">
        <f>SUM(V580:V618)</f>
        <v>61.539999999999992</v>
      </c>
      <c r="W579" s="227"/>
      <c r="X579" s="227"/>
      <c r="Y579" s="227"/>
      <c r="AG579" t="s">
        <v>273</v>
      </c>
    </row>
    <row r="580" spans="1:60" ht="22.5" outlineLevel="1" x14ac:dyDescent="0.2">
      <c r="A580" s="235">
        <v>112</v>
      </c>
      <c r="B580" s="236" t="s">
        <v>935</v>
      </c>
      <c r="C580" s="245" t="s">
        <v>936</v>
      </c>
      <c r="D580" s="237" t="s">
        <v>340</v>
      </c>
      <c r="E580" s="238">
        <v>25.321249999999999</v>
      </c>
      <c r="F580" s="239"/>
      <c r="G580" s="240">
        <f>ROUND(E580*F580,2)</f>
        <v>0</v>
      </c>
      <c r="H580" s="239"/>
      <c r="I580" s="240">
        <f>ROUND(E580*H580,2)</f>
        <v>0</v>
      </c>
      <c r="J580" s="239"/>
      <c r="K580" s="240">
        <f>ROUND(E580*J580,2)</f>
        <v>0</v>
      </c>
      <c r="L580" s="240">
        <v>21</v>
      </c>
      <c r="M580" s="240">
        <f>G580*(1+L580/100)</f>
        <v>0</v>
      </c>
      <c r="N580" s="238">
        <v>3.7799999999999999E-3</v>
      </c>
      <c r="O580" s="238">
        <f>ROUND(E580*N580,2)</f>
        <v>0.1</v>
      </c>
      <c r="P580" s="238">
        <v>0</v>
      </c>
      <c r="Q580" s="238">
        <f>ROUND(E580*P580,2)</f>
        <v>0</v>
      </c>
      <c r="R580" s="240" t="s">
        <v>347</v>
      </c>
      <c r="S580" s="240" t="s">
        <v>277</v>
      </c>
      <c r="T580" s="241" t="s">
        <v>277</v>
      </c>
      <c r="U580" s="223">
        <v>0.22</v>
      </c>
      <c r="V580" s="223">
        <f>ROUND(E580*U580,2)</f>
        <v>5.57</v>
      </c>
      <c r="W580" s="223"/>
      <c r="X580" s="223" t="s">
        <v>316</v>
      </c>
      <c r="Y580" s="223" t="s">
        <v>280</v>
      </c>
      <c r="Z580" s="212"/>
      <c r="AA580" s="212"/>
      <c r="AB580" s="212"/>
      <c r="AC580" s="212"/>
      <c r="AD580" s="212"/>
      <c r="AE580" s="212"/>
      <c r="AF580" s="212"/>
      <c r="AG580" s="212" t="s">
        <v>317</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2" x14ac:dyDescent="0.2">
      <c r="A581" s="219"/>
      <c r="B581" s="220"/>
      <c r="C581" s="267" t="s">
        <v>853</v>
      </c>
      <c r="D581" s="256"/>
      <c r="E581" s="256"/>
      <c r="F581" s="256"/>
      <c r="G581" s="256"/>
      <c r="H581" s="223"/>
      <c r="I581" s="223"/>
      <c r="J581" s="223"/>
      <c r="K581" s="223"/>
      <c r="L581" s="223"/>
      <c r="M581" s="223"/>
      <c r="N581" s="222"/>
      <c r="O581" s="222"/>
      <c r="P581" s="222"/>
      <c r="Q581" s="222"/>
      <c r="R581" s="223"/>
      <c r="S581" s="223"/>
      <c r="T581" s="223"/>
      <c r="U581" s="223"/>
      <c r="V581" s="223"/>
      <c r="W581" s="223"/>
      <c r="X581" s="223"/>
      <c r="Y581" s="223"/>
      <c r="Z581" s="212"/>
      <c r="AA581" s="212"/>
      <c r="AB581" s="212"/>
      <c r="AC581" s="212"/>
      <c r="AD581" s="212"/>
      <c r="AE581" s="212"/>
      <c r="AF581" s="212"/>
      <c r="AG581" s="212" t="s">
        <v>319</v>
      </c>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2" x14ac:dyDescent="0.2">
      <c r="A582" s="219"/>
      <c r="B582" s="220"/>
      <c r="C582" s="247" t="s">
        <v>937</v>
      </c>
      <c r="D582" s="225"/>
      <c r="E582" s="226"/>
      <c r="F582" s="223"/>
      <c r="G582" s="223"/>
      <c r="H582" s="223"/>
      <c r="I582" s="223"/>
      <c r="J582" s="223"/>
      <c r="K582" s="223"/>
      <c r="L582" s="223"/>
      <c r="M582" s="223"/>
      <c r="N582" s="222"/>
      <c r="O582" s="222"/>
      <c r="P582" s="222"/>
      <c r="Q582" s="222"/>
      <c r="R582" s="223"/>
      <c r="S582" s="223"/>
      <c r="T582" s="223"/>
      <c r="U582" s="223"/>
      <c r="V582" s="223"/>
      <c r="W582" s="223"/>
      <c r="X582" s="223"/>
      <c r="Y582" s="223"/>
      <c r="Z582" s="212"/>
      <c r="AA582" s="212"/>
      <c r="AB582" s="212"/>
      <c r="AC582" s="212"/>
      <c r="AD582" s="212"/>
      <c r="AE582" s="212"/>
      <c r="AF582" s="212"/>
      <c r="AG582" s="212" t="s">
        <v>308</v>
      </c>
      <c r="AH582" s="212">
        <v>0</v>
      </c>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3" x14ac:dyDescent="0.2">
      <c r="A583" s="219"/>
      <c r="B583" s="220"/>
      <c r="C583" s="247" t="s">
        <v>938</v>
      </c>
      <c r="D583" s="225"/>
      <c r="E583" s="226">
        <v>36.96875</v>
      </c>
      <c r="F583" s="223"/>
      <c r="G583" s="223"/>
      <c r="H583" s="223"/>
      <c r="I583" s="223"/>
      <c r="J583" s="223"/>
      <c r="K583" s="223"/>
      <c r="L583" s="223"/>
      <c r="M583" s="223"/>
      <c r="N583" s="222"/>
      <c r="O583" s="222"/>
      <c r="P583" s="222"/>
      <c r="Q583" s="222"/>
      <c r="R583" s="223"/>
      <c r="S583" s="223"/>
      <c r="T583" s="223"/>
      <c r="U583" s="223"/>
      <c r="V583" s="223"/>
      <c r="W583" s="223"/>
      <c r="X583" s="223"/>
      <c r="Y583" s="223"/>
      <c r="Z583" s="212"/>
      <c r="AA583" s="212"/>
      <c r="AB583" s="212"/>
      <c r="AC583" s="212"/>
      <c r="AD583" s="212"/>
      <c r="AE583" s="212"/>
      <c r="AF583" s="212"/>
      <c r="AG583" s="212" t="s">
        <v>308</v>
      </c>
      <c r="AH583" s="212">
        <v>5</v>
      </c>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3" x14ac:dyDescent="0.2">
      <c r="A584" s="219"/>
      <c r="B584" s="220"/>
      <c r="C584" s="247" t="s">
        <v>939</v>
      </c>
      <c r="D584" s="225"/>
      <c r="E584" s="226">
        <v>-11.647500000000001</v>
      </c>
      <c r="F584" s="223"/>
      <c r="G584" s="223"/>
      <c r="H584" s="223"/>
      <c r="I584" s="223"/>
      <c r="J584" s="223"/>
      <c r="K584" s="223"/>
      <c r="L584" s="223"/>
      <c r="M584" s="223"/>
      <c r="N584" s="222"/>
      <c r="O584" s="222"/>
      <c r="P584" s="222"/>
      <c r="Q584" s="222"/>
      <c r="R584" s="223"/>
      <c r="S584" s="223"/>
      <c r="T584" s="223"/>
      <c r="U584" s="223"/>
      <c r="V584" s="223"/>
      <c r="W584" s="223"/>
      <c r="X584" s="223"/>
      <c r="Y584" s="223"/>
      <c r="Z584" s="212"/>
      <c r="AA584" s="212"/>
      <c r="AB584" s="212"/>
      <c r="AC584" s="212"/>
      <c r="AD584" s="212"/>
      <c r="AE584" s="212"/>
      <c r="AF584" s="212"/>
      <c r="AG584" s="212" t="s">
        <v>308</v>
      </c>
      <c r="AH584" s="212">
        <v>5</v>
      </c>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ht="33.75" outlineLevel="1" x14ac:dyDescent="0.2">
      <c r="A585" s="235">
        <v>113</v>
      </c>
      <c r="B585" s="236" t="s">
        <v>940</v>
      </c>
      <c r="C585" s="245" t="s">
        <v>941</v>
      </c>
      <c r="D585" s="237" t="s">
        <v>340</v>
      </c>
      <c r="E585" s="238">
        <v>11.647500000000001</v>
      </c>
      <c r="F585" s="239"/>
      <c r="G585" s="240">
        <f>ROUND(E585*F585,2)</f>
        <v>0</v>
      </c>
      <c r="H585" s="239"/>
      <c r="I585" s="240">
        <f>ROUND(E585*H585,2)</f>
        <v>0</v>
      </c>
      <c r="J585" s="239"/>
      <c r="K585" s="240">
        <f>ROUND(E585*J585,2)</f>
        <v>0</v>
      </c>
      <c r="L585" s="240">
        <v>21</v>
      </c>
      <c r="M585" s="240">
        <f>G585*(1+L585/100)</f>
        <v>0</v>
      </c>
      <c r="N585" s="238">
        <v>1.9000000000000001E-4</v>
      </c>
      <c r="O585" s="238">
        <f>ROUND(E585*N585,2)</f>
        <v>0</v>
      </c>
      <c r="P585" s="238">
        <v>0</v>
      </c>
      <c r="Q585" s="238">
        <f>ROUND(E585*P585,2)</f>
        <v>0</v>
      </c>
      <c r="R585" s="240" t="s">
        <v>347</v>
      </c>
      <c r="S585" s="240" t="s">
        <v>277</v>
      </c>
      <c r="T585" s="241" t="s">
        <v>277</v>
      </c>
      <c r="U585" s="223">
        <v>5.1999999999999998E-2</v>
      </c>
      <c r="V585" s="223">
        <f>ROUND(E585*U585,2)</f>
        <v>0.61</v>
      </c>
      <c r="W585" s="223"/>
      <c r="X585" s="223" t="s">
        <v>316</v>
      </c>
      <c r="Y585" s="223" t="s">
        <v>280</v>
      </c>
      <c r="Z585" s="212"/>
      <c r="AA585" s="212"/>
      <c r="AB585" s="212"/>
      <c r="AC585" s="212"/>
      <c r="AD585" s="212"/>
      <c r="AE585" s="212"/>
      <c r="AF585" s="212"/>
      <c r="AG585" s="212" t="s">
        <v>317</v>
      </c>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2" x14ac:dyDescent="0.2">
      <c r="A586" s="219"/>
      <c r="B586" s="220"/>
      <c r="C586" s="267" t="s">
        <v>853</v>
      </c>
      <c r="D586" s="256"/>
      <c r="E586" s="256"/>
      <c r="F586" s="256"/>
      <c r="G586" s="256"/>
      <c r="H586" s="223"/>
      <c r="I586" s="223"/>
      <c r="J586" s="223"/>
      <c r="K586" s="223"/>
      <c r="L586" s="223"/>
      <c r="M586" s="223"/>
      <c r="N586" s="222"/>
      <c r="O586" s="222"/>
      <c r="P586" s="222"/>
      <c r="Q586" s="222"/>
      <c r="R586" s="223"/>
      <c r="S586" s="223"/>
      <c r="T586" s="223"/>
      <c r="U586" s="223"/>
      <c r="V586" s="223"/>
      <c r="W586" s="223"/>
      <c r="X586" s="223"/>
      <c r="Y586" s="223"/>
      <c r="Z586" s="212"/>
      <c r="AA586" s="212"/>
      <c r="AB586" s="212"/>
      <c r="AC586" s="212"/>
      <c r="AD586" s="212"/>
      <c r="AE586" s="212"/>
      <c r="AF586" s="212"/>
      <c r="AG586" s="212" t="s">
        <v>319</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1" x14ac:dyDescent="0.2">
      <c r="A587" s="235">
        <v>114</v>
      </c>
      <c r="B587" s="236" t="s">
        <v>942</v>
      </c>
      <c r="C587" s="245" t="s">
        <v>943</v>
      </c>
      <c r="D587" s="237" t="s">
        <v>340</v>
      </c>
      <c r="E587" s="238">
        <v>1.0725</v>
      </c>
      <c r="F587" s="239"/>
      <c r="G587" s="240">
        <f>ROUND(E587*F587,2)</f>
        <v>0</v>
      </c>
      <c r="H587" s="239"/>
      <c r="I587" s="240">
        <f>ROUND(E587*H587,2)</f>
        <v>0</v>
      </c>
      <c r="J587" s="239"/>
      <c r="K587" s="240">
        <f>ROUND(E587*J587,2)</f>
        <v>0</v>
      </c>
      <c r="L587" s="240">
        <v>21</v>
      </c>
      <c r="M587" s="240">
        <f>G587*(1+L587/100)</f>
        <v>0</v>
      </c>
      <c r="N587" s="238">
        <v>0</v>
      </c>
      <c r="O587" s="238">
        <f>ROUND(E587*N587,2)</f>
        <v>0</v>
      </c>
      <c r="P587" s="238">
        <v>0</v>
      </c>
      <c r="Q587" s="238">
        <f>ROUND(E587*P587,2)</f>
        <v>0</v>
      </c>
      <c r="R587" s="240" t="s">
        <v>347</v>
      </c>
      <c r="S587" s="240" t="s">
        <v>277</v>
      </c>
      <c r="T587" s="241" t="s">
        <v>277</v>
      </c>
      <c r="U587" s="223">
        <v>0.42474000000000001</v>
      </c>
      <c r="V587" s="223">
        <f>ROUND(E587*U587,2)</f>
        <v>0.46</v>
      </c>
      <c r="W587" s="223"/>
      <c r="X587" s="223" t="s">
        <v>316</v>
      </c>
      <c r="Y587" s="223" t="s">
        <v>280</v>
      </c>
      <c r="Z587" s="212"/>
      <c r="AA587" s="212"/>
      <c r="AB587" s="212"/>
      <c r="AC587" s="212"/>
      <c r="AD587" s="212"/>
      <c r="AE587" s="212"/>
      <c r="AF587" s="212"/>
      <c r="AG587" s="212" t="s">
        <v>317</v>
      </c>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ht="33.75" outlineLevel="2" x14ac:dyDescent="0.2">
      <c r="A588" s="219"/>
      <c r="B588" s="220"/>
      <c r="C588" s="246" t="s">
        <v>2883</v>
      </c>
      <c r="D588" s="243"/>
      <c r="E588" s="243"/>
      <c r="F588" s="243"/>
      <c r="G588" s="243"/>
      <c r="H588" s="223"/>
      <c r="I588" s="223"/>
      <c r="J588" s="223"/>
      <c r="K588" s="223"/>
      <c r="L588" s="223"/>
      <c r="M588" s="223"/>
      <c r="N588" s="222"/>
      <c r="O588" s="222"/>
      <c r="P588" s="222"/>
      <c r="Q588" s="222"/>
      <c r="R588" s="223"/>
      <c r="S588" s="223"/>
      <c r="T588" s="223"/>
      <c r="U588" s="223"/>
      <c r="V588" s="223"/>
      <c r="W588" s="223"/>
      <c r="X588" s="223"/>
      <c r="Y588" s="223"/>
      <c r="Z588" s="212"/>
      <c r="AA588" s="212"/>
      <c r="AB588" s="212"/>
      <c r="AC588" s="212"/>
      <c r="AD588" s="212"/>
      <c r="AE588" s="212"/>
      <c r="AF588" s="212"/>
      <c r="AG588" s="212" t="s">
        <v>283</v>
      </c>
      <c r="AH588" s="212"/>
      <c r="AI588" s="212"/>
      <c r="AJ588" s="212"/>
      <c r="AK588" s="212"/>
      <c r="AL588" s="212"/>
      <c r="AM588" s="212"/>
      <c r="AN588" s="212"/>
      <c r="AO588" s="212"/>
      <c r="AP588" s="212"/>
      <c r="AQ588" s="212"/>
      <c r="AR588" s="212"/>
      <c r="AS588" s="212"/>
      <c r="AT588" s="212"/>
      <c r="AU588" s="212"/>
      <c r="AV588" s="212"/>
      <c r="AW588" s="212"/>
      <c r="AX588" s="212"/>
      <c r="AY588" s="212"/>
      <c r="AZ588" s="212"/>
      <c r="BA588" s="242" t="str">
        <f>C588</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588" s="212"/>
      <c r="BC588" s="212"/>
      <c r="BD588" s="212"/>
      <c r="BE588" s="212"/>
      <c r="BF588" s="212"/>
      <c r="BG588" s="212"/>
      <c r="BH588" s="212"/>
    </row>
    <row r="589" spans="1:60" outlineLevel="3" x14ac:dyDescent="0.2">
      <c r="A589" s="219"/>
      <c r="B589" s="220"/>
      <c r="C589" s="269" t="s">
        <v>944</v>
      </c>
      <c r="D589" s="264"/>
      <c r="E589" s="264"/>
      <c r="F589" s="264"/>
      <c r="G589" s="264"/>
      <c r="H589" s="223"/>
      <c r="I589" s="223"/>
      <c r="J589" s="223"/>
      <c r="K589" s="223"/>
      <c r="L589" s="223"/>
      <c r="M589" s="223"/>
      <c r="N589" s="222"/>
      <c r="O589" s="222"/>
      <c r="P589" s="222"/>
      <c r="Q589" s="222"/>
      <c r="R589" s="223"/>
      <c r="S589" s="223"/>
      <c r="T589" s="223"/>
      <c r="U589" s="223"/>
      <c r="V589" s="223"/>
      <c r="W589" s="223"/>
      <c r="X589" s="223"/>
      <c r="Y589" s="223"/>
      <c r="Z589" s="212"/>
      <c r="AA589" s="212"/>
      <c r="AB589" s="212"/>
      <c r="AC589" s="212"/>
      <c r="AD589" s="212"/>
      <c r="AE589" s="212"/>
      <c r="AF589" s="212"/>
      <c r="AG589" s="212" t="s">
        <v>283</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2" x14ac:dyDescent="0.2">
      <c r="A590" s="219"/>
      <c r="B590" s="220"/>
      <c r="C590" s="247" t="s">
        <v>945</v>
      </c>
      <c r="D590" s="225"/>
      <c r="E590" s="226">
        <v>1.0725</v>
      </c>
      <c r="F590" s="223"/>
      <c r="G590" s="223"/>
      <c r="H590" s="223"/>
      <c r="I590" s="223"/>
      <c r="J590" s="223"/>
      <c r="K590" s="223"/>
      <c r="L590" s="223"/>
      <c r="M590" s="223"/>
      <c r="N590" s="222"/>
      <c r="O590" s="222"/>
      <c r="P590" s="222"/>
      <c r="Q590" s="222"/>
      <c r="R590" s="223"/>
      <c r="S590" s="223"/>
      <c r="T590" s="223"/>
      <c r="U590" s="223"/>
      <c r="V590" s="223"/>
      <c r="W590" s="223"/>
      <c r="X590" s="223"/>
      <c r="Y590" s="223"/>
      <c r="Z590" s="212"/>
      <c r="AA590" s="212"/>
      <c r="AB590" s="212"/>
      <c r="AC590" s="212"/>
      <c r="AD590" s="212"/>
      <c r="AE590" s="212"/>
      <c r="AF590" s="212"/>
      <c r="AG590" s="212" t="s">
        <v>308</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ht="22.5" outlineLevel="1" x14ac:dyDescent="0.2">
      <c r="A591" s="235">
        <v>115</v>
      </c>
      <c r="B591" s="236" t="s">
        <v>946</v>
      </c>
      <c r="C591" s="245" t="s">
        <v>947</v>
      </c>
      <c r="D591" s="237" t="s">
        <v>543</v>
      </c>
      <c r="E591" s="238">
        <v>40</v>
      </c>
      <c r="F591" s="239"/>
      <c r="G591" s="240">
        <f>ROUND(E591*F591,2)</f>
        <v>0</v>
      </c>
      <c r="H591" s="239"/>
      <c r="I591" s="240">
        <f>ROUND(E591*H591,2)</f>
        <v>0</v>
      </c>
      <c r="J591" s="239"/>
      <c r="K591" s="240">
        <f>ROUND(E591*J591,2)</f>
        <v>0</v>
      </c>
      <c r="L591" s="240">
        <v>21</v>
      </c>
      <c r="M591" s="240">
        <f>G591*(1+L591/100)</f>
        <v>0</v>
      </c>
      <c r="N591" s="238">
        <v>2.4299999999999999E-3</v>
      </c>
      <c r="O591" s="238">
        <f>ROUND(E591*N591,2)</f>
        <v>0.1</v>
      </c>
      <c r="P591" s="238">
        <v>0</v>
      </c>
      <c r="Q591" s="238">
        <f>ROUND(E591*P591,2)</f>
        <v>0</v>
      </c>
      <c r="R591" s="240" t="s">
        <v>347</v>
      </c>
      <c r="S591" s="240" t="s">
        <v>277</v>
      </c>
      <c r="T591" s="241" t="s">
        <v>277</v>
      </c>
      <c r="U591" s="223">
        <v>0.28000000000000003</v>
      </c>
      <c r="V591" s="223">
        <f>ROUND(E591*U591,2)</f>
        <v>11.2</v>
      </c>
      <c r="W591" s="223"/>
      <c r="X591" s="223" t="s">
        <v>316</v>
      </c>
      <c r="Y591" s="223" t="s">
        <v>280</v>
      </c>
      <c r="Z591" s="212"/>
      <c r="AA591" s="212"/>
      <c r="AB591" s="212"/>
      <c r="AC591" s="212"/>
      <c r="AD591" s="212"/>
      <c r="AE591" s="212"/>
      <c r="AF591" s="212"/>
      <c r="AG591" s="212" t="s">
        <v>317</v>
      </c>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2" x14ac:dyDescent="0.2">
      <c r="A592" s="219"/>
      <c r="B592" s="220"/>
      <c r="C592" s="246" t="s">
        <v>948</v>
      </c>
      <c r="D592" s="243"/>
      <c r="E592" s="243"/>
      <c r="F592" s="243"/>
      <c r="G592" s="243"/>
      <c r="H592" s="223"/>
      <c r="I592" s="223"/>
      <c r="J592" s="223"/>
      <c r="K592" s="223"/>
      <c r="L592" s="223"/>
      <c r="M592" s="223"/>
      <c r="N592" s="222"/>
      <c r="O592" s="222"/>
      <c r="P592" s="222"/>
      <c r="Q592" s="222"/>
      <c r="R592" s="223"/>
      <c r="S592" s="223"/>
      <c r="T592" s="223"/>
      <c r="U592" s="223"/>
      <c r="V592" s="223"/>
      <c r="W592" s="223"/>
      <c r="X592" s="223"/>
      <c r="Y592" s="223"/>
      <c r="Z592" s="212"/>
      <c r="AA592" s="212"/>
      <c r="AB592" s="212"/>
      <c r="AC592" s="212"/>
      <c r="AD592" s="212"/>
      <c r="AE592" s="212"/>
      <c r="AF592" s="212"/>
      <c r="AG592" s="212" t="s">
        <v>283</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ht="22.5" outlineLevel="1" x14ac:dyDescent="0.2">
      <c r="A593" s="235">
        <v>116</v>
      </c>
      <c r="B593" s="236" t="s">
        <v>949</v>
      </c>
      <c r="C593" s="245" t="s">
        <v>950</v>
      </c>
      <c r="D593" s="237" t="s">
        <v>340</v>
      </c>
      <c r="E593" s="238">
        <v>11.647500000000001</v>
      </c>
      <c r="F593" s="239"/>
      <c r="G593" s="240">
        <f>ROUND(E593*F593,2)</f>
        <v>0</v>
      </c>
      <c r="H593" s="239"/>
      <c r="I593" s="240">
        <f>ROUND(E593*H593,2)</f>
        <v>0</v>
      </c>
      <c r="J593" s="239"/>
      <c r="K593" s="240">
        <f>ROUND(E593*J593,2)</f>
        <v>0</v>
      </c>
      <c r="L593" s="240">
        <v>21</v>
      </c>
      <c r="M593" s="240">
        <f>G593*(1+L593/100)</f>
        <v>0</v>
      </c>
      <c r="N593" s="238">
        <v>3.6800000000000001E-3</v>
      </c>
      <c r="O593" s="238">
        <f>ROUND(E593*N593,2)</f>
        <v>0.04</v>
      </c>
      <c r="P593" s="238">
        <v>0</v>
      </c>
      <c r="Q593" s="238">
        <f>ROUND(E593*P593,2)</f>
        <v>0</v>
      </c>
      <c r="R593" s="240" t="s">
        <v>347</v>
      </c>
      <c r="S593" s="240" t="s">
        <v>277</v>
      </c>
      <c r="T593" s="241" t="s">
        <v>277</v>
      </c>
      <c r="U593" s="223">
        <v>0.46</v>
      </c>
      <c r="V593" s="223">
        <f>ROUND(E593*U593,2)</f>
        <v>5.36</v>
      </c>
      <c r="W593" s="223"/>
      <c r="X593" s="223" t="s">
        <v>316</v>
      </c>
      <c r="Y593" s="223" t="s">
        <v>280</v>
      </c>
      <c r="Z593" s="212"/>
      <c r="AA593" s="212"/>
      <c r="AB593" s="212"/>
      <c r="AC593" s="212"/>
      <c r="AD593" s="212"/>
      <c r="AE593" s="212"/>
      <c r="AF593" s="212"/>
      <c r="AG593" s="212" t="s">
        <v>317</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2" x14ac:dyDescent="0.2">
      <c r="A594" s="219"/>
      <c r="B594" s="220"/>
      <c r="C594" s="247" t="s">
        <v>951</v>
      </c>
      <c r="D594" s="225"/>
      <c r="E594" s="226">
        <v>11.647500000000001</v>
      </c>
      <c r="F594" s="223"/>
      <c r="G594" s="223"/>
      <c r="H594" s="223"/>
      <c r="I594" s="223"/>
      <c r="J594" s="223"/>
      <c r="K594" s="223"/>
      <c r="L594" s="223"/>
      <c r="M594" s="223"/>
      <c r="N594" s="222"/>
      <c r="O594" s="222"/>
      <c r="P594" s="222"/>
      <c r="Q594" s="222"/>
      <c r="R594" s="223"/>
      <c r="S594" s="223"/>
      <c r="T594" s="223"/>
      <c r="U594" s="223"/>
      <c r="V594" s="223"/>
      <c r="W594" s="223"/>
      <c r="X594" s="223"/>
      <c r="Y594" s="223"/>
      <c r="Z594" s="212"/>
      <c r="AA594" s="212"/>
      <c r="AB594" s="212"/>
      <c r="AC594" s="212"/>
      <c r="AD594" s="212"/>
      <c r="AE594" s="212"/>
      <c r="AF594" s="212"/>
      <c r="AG594" s="212" t="s">
        <v>308</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1" x14ac:dyDescent="0.2">
      <c r="A595" s="235">
        <v>117</v>
      </c>
      <c r="B595" s="236" t="s">
        <v>952</v>
      </c>
      <c r="C595" s="245" t="s">
        <v>953</v>
      </c>
      <c r="D595" s="237" t="s">
        <v>340</v>
      </c>
      <c r="E595" s="238">
        <v>36.96875</v>
      </c>
      <c r="F595" s="239"/>
      <c r="G595" s="240">
        <f>ROUND(E595*F595,2)</f>
        <v>0</v>
      </c>
      <c r="H595" s="239"/>
      <c r="I595" s="240">
        <f>ROUND(E595*H595,2)</f>
        <v>0</v>
      </c>
      <c r="J595" s="239"/>
      <c r="K595" s="240">
        <f>ROUND(E595*J595,2)</f>
        <v>0</v>
      </c>
      <c r="L595" s="240">
        <v>21</v>
      </c>
      <c r="M595" s="240">
        <f>G595*(1+L595/100)</f>
        <v>0</v>
      </c>
      <c r="N595" s="238">
        <v>1.9000000000000001E-4</v>
      </c>
      <c r="O595" s="238">
        <f>ROUND(E595*N595,2)</f>
        <v>0.01</v>
      </c>
      <c r="P595" s="238">
        <v>0</v>
      </c>
      <c r="Q595" s="238">
        <f>ROUND(E595*P595,2)</f>
        <v>0</v>
      </c>
      <c r="R595" s="240" t="s">
        <v>347</v>
      </c>
      <c r="S595" s="240" t="s">
        <v>277</v>
      </c>
      <c r="T595" s="241" t="s">
        <v>277</v>
      </c>
      <c r="U595" s="223">
        <v>4.7E-2</v>
      </c>
      <c r="V595" s="223">
        <f>ROUND(E595*U595,2)</f>
        <v>1.74</v>
      </c>
      <c r="W595" s="223"/>
      <c r="X595" s="223" t="s">
        <v>316</v>
      </c>
      <c r="Y595" s="223" t="s">
        <v>280</v>
      </c>
      <c r="Z595" s="212"/>
      <c r="AA595" s="212"/>
      <c r="AB595" s="212"/>
      <c r="AC595" s="212"/>
      <c r="AD595" s="212"/>
      <c r="AE595" s="212"/>
      <c r="AF595" s="212"/>
      <c r="AG595" s="212" t="s">
        <v>317</v>
      </c>
      <c r="AH595" s="212"/>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2" x14ac:dyDescent="0.2">
      <c r="A596" s="219"/>
      <c r="B596" s="220"/>
      <c r="C596" s="267" t="s">
        <v>954</v>
      </c>
      <c r="D596" s="256"/>
      <c r="E596" s="256"/>
      <c r="F596" s="256"/>
      <c r="G596" s="256"/>
      <c r="H596" s="223"/>
      <c r="I596" s="223"/>
      <c r="J596" s="223"/>
      <c r="K596" s="223"/>
      <c r="L596" s="223"/>
      <c r="M596" s="223"/>
      <c r="N596" s="222"/>
      <c r="O596" s="222"/>
      <c r="P596" s="222"/>
      <c r="Q596" s="222"/>
      <c r="R596" s="223"/>
      <c r="S596" s="223"/>
      <c r="T596" s="223"/>
      <c r="U596" s="223"/>
      <c r="V596" s="223"/>
      <c r="W596" s="223"/>
      <c r="X596" s="223"/>
      <c r="Y596" s="223"/>
      <c r="Z596" s="212"/>
      <c r="AA596" s="212"/>
      <c r="AB596" s="212"/>
      <c r="AC596" s="212"/>
      <c r="AD596" s="212"/>
      <c r="AE596" s="212"/>
      <c r="AF596" s="212"/>
      <c r="AG596" s="212" t="s">
        <v>319</v>
      </c>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2" x14ac:dyDescent="0.2">
      <c r="A597" s="219"/>
      <c r="B597" s="220"/>
      <c r="C597" s="247" t="s">
        <v>955</v>
      </c>
      <c r="D597" s="225"/>
      <c r="E597" s="226"/>
      <c r="F597" s="223"/>
      <c r="G597" s="223"/>
      <c r="H597" s="223"/>
      <c r="I597" s="223"/>
      <c r="J597" s="223"/>
      <c r="K597" s="223"/>
      <c r="L597" s="223"/>
      <c r="M597" s="223"/>
      <c r="N597" s="222"/>
      <c r="O597" s="222"/>
      <c r="P597" s="222"/>
      <c r="Q597" s="222"/>
      <c r="R597" s="223"/>
      <c r="S597" s="223"/>
      <c r="T597" s="223"/>
      <c r="U597" s="223"/>
      <c r="V597" s="223"/>
      <c r="W597" s="223"/>
      <c r="X597" s="223"/>
      <c r="Y597" s="223"/>
      <c r="Z597" s="212"/>
      <c r="AA597" s="212"/>
      <c r="AB597" s="212"/>
      <c r="AC597" s="212"/>
      <c r="AD597" s="212"/>
      <c r="AE597" s="212"/>
      <c r="AF597" s="212"/>
      <c r="AG597" s="212" t="s">
        <v>308</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47" t="s">
        <v>956</v>
      </c>
      <c r="D598" s="225"/>
      <c r="E598" s="226">
        <v>10.35125</v>
      </c>
      <c r="F598" s="223"/>
      <c r="G598" s="223"/>
      <c r="H598" s="223"/>
      <c r="I598" s="223"/>
      <c r="J598" s="223"/>
      <c r="K598" s="223"/>
      <c r="L598" s="223"/>
      <c r="M598" s="223"/>
      <c r="N598" s="222"/>
      <c r="O598" s="222"/>
      <c r="P598" s="222"/>
      <c r="Q598" s="222"/>
      <c r="R598" s="223"/>
      <c r="S598" s="223"/>
      <c r="T598" s="223"/>
      <c r="U598" s="223"/>
      <c r="V598" s="223"/>
      <c r="W598" s="223"/>
      <c r="X598" s="223"/>
      <c r="Y598" s="223"/>
      <c r="Z598" s="212"/>
      <c r="AA598" s="212"/>
      <c r="AB598" s="212"/>
      <c r="AC598" s="212"/>
      <c r="AD598" s="212"/>
      <c r="AE598" s="212"/>
      <c r="AF598" s="212"/>
      <c r="AG598" s="212" t="s">
        <v>308</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47" t="s">
        <v>957</v>
      </c>
      <c r="D599" s="225"/>
      <c r="E599" s="226"/>
      <c r="F599" s="223"/>
      <c r="G599" s="223"/>
      <c r="H599" s="223"/>
      <c r="I599" s="223"/>
      <c r="J599" s="223"/>
      <c r="K599" s="223"/>
      <c r="L599" s="223"/>
      <c r="M599" s="223"/>
      <c r="N599" s="222"/>
      <c r="O599" s="222"/>
      <c r="P599" s="222"/>
      <c r="Q599" s="222"/>
      <c r="R599" s="223"/>
      <c r="S599" s="223"/>
      <c r="T599" s="223"/>
      <c r="U599" s="223"/>
      <c r="V599" s="223"/>
      <c r="W599" s="223"/>
      <c r="X599" s="223"/>
      <c r="Y599" s="223"/>
      <c r="Z599" s="212"/>
      <c r="AA599" s="212"/>
      <c r="AB599" s="212"/>
      <c r="AC599" s="212"/>
      <c r="AD599" s="212"/>
      <c r="AE599" s="212"/>
      <c r="AF599" s="212"/>
      <c r="AG599" s="212" t="s">
        <v>308</v>
      </c>
      <c r="AH599" s="212">
        <v>0</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3" x14ac:dyDescent="0.2">
      <c r="A600" s="219"/>
      <c r="B600" s="220"/>
      <c r="C600" s="247" t="s">
        <v>958</v>
      </c>
      <c r="D600" s="225"/>
      <c r="E600" s="226">
        <v>26.6175</v>
      </c>
      <c r="F600" s="223"/>
      <c r="G600" s="223"/>
      <c r="H600" s="223"/>
      <c r="I600" s="223"/>
      <c r="J600" s="223"/>
      <c r="K600" s="223"/>
      <c r="L600" s="223"/>
      <c r="M600" s="223"/>
      <c r="N600" s="222"/>
      <c r="O600" s="222"/>
      <c r="P600" s="222"/>
      <c r="Q600" s="222"/>
      <c r="R600" s="223"/>
      <c r="S600" s="223"/>
      <c r="T600" s="223"/>
      <c r="U600" s="223"/>
      <c r="V600" s="223"/>
      <c r="W600" s="223"/>
      <c r="X600" s="223"/>
      <c r="Y600" s="223"/>
      <c r="Z600" s="212"/>
      <c r="AA600" s="212"/>
      <c r="AB600" s="212"/>
      <c r="AC600" s="212"/>
      <c r="AD600" s="212"/>
      <c r="AE600" s="212"/>
      <c r="AF600" s="212"/>
      <c r="AG600" s="212" t="s">
        <v>308</v>
      </c>
      <c r="AH600" s="212">
        <v>0</v>
      </c>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1" x14ac:dyDescent="0.2">
      <c r="A601" s="235">
        <v>118</v>
      </c>
      <c r="B601" s="236" t="s">
        <v>959</v>
      </c>
      <c r="C601" s="245" t="s">
        <v>960</v>
      </c>
      <c r="D601" s="237" t="s">
        <v>340</v>
      </c>
      <c r="E601" s="238">
        <v>48.887500000000003</v>
      </c>
      <c r="F601" s="239"/>
      <c r="G601" s="240">
        <f>ROUND(E601*F601,2)</f>
        <v>0</v>
      </c>
      <c r="H601" s="239"/>
      <c r="I601" s="240">
        <f>ROUND(E601*H601,2)</f>
        <v>0</v>
      </c>
      <c r="J601" s="239"/>
      <c r="K601" s="240">
        <f>ROUND(E601*J601,2)</f>
        <v>0</v>
      </c>
      <c r="L601" s="240">
        <v>21</v>
      </c>
      <c r="M601" s="240">
        <f>G601*(1+L601/100)</f>
        <v>0</v>
      </c>
      <c r="N601" s="238">
        <v>0</v>
      </c>
      <c r="O601" s="238">
        <f>ROUND(E601*N601,2)</f>
        <v>0</v>
      </c>
      <c r="P601" s="238">
        <v>0</v>
      </c>
      <c r="Q601" s="238">
        <f>ROUND(E601*P601,2)</f>
        <v>0</v>
      </c>
      <c r="R601" s="240" t="s">
        <v>961</v>
      </c>
      <c r="S601" s="240" t="s">
        <v>277</v>
      </c>
      <c r="T601" s="241" t="s">
        <v>277</v>
      </c>
      <c r="U601" s="223">
        <v>0.38</v>
      </c>
      <c r="V601" s="223">
        <f>ROUND(E601*U601,2)</f>
        <v>18.579999999999998</v>
      </c>
      <c r="W601" s="223"/>
      <c r="X601" s="223" t="s">
        <v>316</v>
      </c>
      <c r="Y601" s="223" t="s">
        <v>342</v>
      </c>
      <c r="Z601" s="212"/>
      <c r="AA601" s="212"/>
      <c r="AB601" s="212"/>
      <c r="AC601" s="212"/>
      <c r="AD601" s="212"/>
      <c r="AE601" s="212"/>
      <c r="AF601" s="212"/>
      <c r="AG601" s="212" t="s">
        <v>317</v>
      </c>
      <c r="AH601" s="212"/>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2" x14ac:dyDescent="0.2">
      <c r="A602" s="219"/>
      <c r="B602" s="220"/>
      <c r="C602" s="267" t="s">
        <v>962</v>
      </c>
      <c r="D602" s="256"/>
      <c r="E602" s="256"/>
      <c r="F602" s="256"/>
      <c r="G602" s="256"/>
      <c r="H602" s="223"/>
      <c r="I602" s="223"/>
      <c r="J602" s="223"/>
      <c r="K602" s="223"/>
      <c r="L602" s="223"/>
      <c r="M602" s="223"/>
      <c r="N602" s="222"/>
      <c r="O602" s="222"/>
      <c r="P602" s="222"/>
      <c r="Q602" s="222"/>
      <c r="R602" s="223"/>
      <c r="S602" s="223"/>
      <c r="T602" s="223"/>
      <c r="U602" s="223"/>
      <c r="V602" s="223"/>
      <c r="W602" s="223"/>
      <c r="X602" s="223"/>
      <c r="Y602" s="223"/>
      <c r="Z602" s="212"/>
      <c r="AA602" s="212"/>
      <c r="AB602" s="212"/>
      <c r="AC602" s="212"/>
      <c r="AD602" s="212"/>
      <c r="AE602" s="212"/>
      <c r="AF602" s="212"/>
      <c r="AG602" s="212" t="s">
        <v>319</v>
      </c>
      <c r="AH602" s="212"/>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2" x14ac:dyDescent="0.2">
      <c r="A603" s="219"/>
      <c r="B603" s="220"/>
      <c r="C603" s="269" t="s">
        <v>963</v>
      </c>
      <c r="D603" s="264"/>
      <c r="E603" s="264"/>
      <c r="F603" s="264"/>
      <c r="G603" s="264"/>
      <c r="H603" s="223"/>
      <c r="I603" s="223"/>
      <c r="J603" s="223"/>
      <c r="K603" s="223"/>
      <c r="L603" s="223"/>
      <c r="M603" s="223"/>
      <c r="N603" s="222"/>
      <c r="O603" s="222"/>
      <c r="P603" s="222"/>
      <c r="Q603" s="222"/>
      <c r="R603" s="223"/>
      <c r="S603" s="223"/>
      <c r="T603" s="223"/>
      <c r="U603" s="223"/>
      <c r="V603" s="223"/>
      <c r="W603" s="223"/>
      <c r="X603" s="223"/>
      <c r="Y603" s="223"/>
      <c r="Z603" s="212"/>
      <c r="AA603" s="212"/>
      <c r="AB603" s="212"/>
      <c r="AC603" s="212"/>
      <c r="AD603" s="212"/>
      <c r="AE603" s="212"/>
      <c r="AF603" s="212"/>
      <c r="AG603" s="212" t="s">
        <v>283</v>
      </c>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2" x14ac:dyDescent="0.2">
      <c r="A604" s="219"/>
      <c r="B604" s="220"/>
      <c r="C604" s="247" t="s">
        <v>964</v>
      </c>
      <c r="D604" s="225"/>
      <c r="E604" s="226">
        <v>35.49</v>
      </c>
      <c r="F604" s="223"/>
      <c r="G604" s="223"/>
      <c r="H604" s="223"/>
      <c r="I604" s="223"/>
      <c r="J604" s="223"/>
      <c r="K604" s="223"/>
      <c r="L604" s="223"/>
      <c r="M604" s="223"/>
      <c r="N604" s="222"/>
      <c r="O604" s="222"/>
      <c r="P604" s="222"/>
      <c r="Q604" s="222"/>
      <c r="R604" s="223"/>
      <c r="S604" s="223"/>
      <c r="T604" s="223"/>
      <c r="U604" s="223"/>
      <c r="V604" s="223"/>
      <c r="W604" s="223"/>
      <c r="X604" s="223"/>
      <c r="Y604" s="223"/>
      <c r="Z604" s="212"/>
      <c r="AA604" s="212"/>
      <c r="AB604" s="212"/>
      <c r="AC604" s="212"/>
      <c r="AD604" s="212"/>
      <c r="AE604" s="212"/>
      <c r="AF604" s="212"/>
      <c r="AG604" s="212" t="s">
        <v>308</v>
      </c>
      <c r="AH604" s="212">
        <v>0</v>
      </c>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
      <c r="A605" s="219"/>
      <c r="B605" s="220"/>
      <c r="C605" s="247" t="s">
        <v>965</v>
      </c>
      <c r="D605" s="225"/>
      <c r="E605" s="226">
        <v>13.397500000000001</v>
      </c>
      <c r="F605" s="223"/>
      <c r="G605" s="223"/>
      <c r="H605" s="223"/>
      <c r="I605" s="223"/>
      <c r="J605" s="223"/>
      <c r="K605" s="223"/>
      <c r="L605" s="223"/>
      <c r="M605" s="223"/>
      <c r="N605" s="222"/>
      <c r="O605" s="222"/>
      <c r="P605" s="222"/>
      <c r="Q605" s="222"/>
      <c r="R605" s="223"/>
      <c r="S605" s="223"/>
      <c r="T605" s="223"/>
      <c r="U605" s="223"/>
      <c r="V605" s="223"/>
      <c r="W605" s="223"/>
      <c r="X605" s="223"/>
      <c r="Y605" s="223"/>
      <c r="Z605" s="212"/>
      <c r="AA605" s="212"/>
      <c r="AB605" s="212"/>
      <c r="AC605" s="212"/>
      <c r="AD605" s="212"/>
      <c r="AE605" s="212"/>
      <c r="AF605" s="212"/>
      <c r="AG605" s="212" t="s">
        <v>308</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1" x14ac:dyDescent="0.2">
      <c r="A606" s="235">
        <v>119</v>
      </c>
      <c r="B606" s="236" t="s">
        <v>966</v>
      </c>
      <c r="C606" s="245" t="s">
        <v>967</v>
      </c>
      <c r="D606" s="237" t="s">
        <v>340</v>
      </c>
      <c r="E606" s="238">
        <v>3.09</v>
      </c>
      <c r="F606" s="239"/>
      <c r="G606" s="240">
        <f>ROUND(E606*F606,2)</f>
        <v>0</v>
      </c>
      <c r="H606" s="239"/>
      <c r="I606" s="240">
        <f>ROUND(E606*H606,2)</f>
        <v>0</v>
      </c>
      <c r="J606" s="239"/>
      <c r="K606" s="240">
        <f>ROUND(E606*J606,2)</f>
        <v>0</v>
      </c>
      <c r="L606" s="240">
        <v>21</v>
      </c>
      <c r="M606" s="240">
        <f>G606*(1+L606/100)</f>
        <v>0</v>
      </c>
      <c r="N606" s="238">
        <v>1.97E-3</v>
      </c>
      <c r="O606" s="238">
        <f>ROUND(E606*N606,2)</f>
        <v>0.01</v>
      </c>
      <c r="P606" s="238">
        <v>0</v>
      </c>
      <c r="Q606" s="238">
        <f>ROUND(E606*P606,2)</f>
        <v>0</v>
      </c>
      <c r="R606" s="240" t="s">
        <v>347</v>
      </c>
      <c r="S606" s="240" t="s">
        <v>277</v>
      </c>
      <c r="T606" s="241" t="s">
        <v>277</v>
      </c>
      <c r="U606" s="223">
        <v>0.23499999999999999</v>
      </c>
      <c r="V606" s="223">
        <f>ROUND(E606*U606,2)</f>
        <v>0.73</v>
      </c>
      <c r="W606" s="223"/>
      <c r="X606" s="223" t="s">
        <v>316</v>
      </c>
      <c r="Y606" s="223" t="s">
        <v>280</v>
      </c>
      <c r="Z606" s="212"/>
      <c r="AA606" s="212"/>
      <c r="AB606" s="212"/>
      <c r="AC606" s="212"/>
      <c r="AD606" s="212"/>
      <c r="AE606" s="212"/>
      <c r="AF606" s="212"/>
      <c r="AG606" s="212" t="s">
        <v>317</v>
      </c>
      <c r="AH606" s="212"/>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2" x14ac:dyDescent="0.2">
      <c r="A607" s="219"/>
      <c r="B607" s="220"/>
      <c r="C607" s="267" t="s">
        <v>968</v>
      </c>
      <c r="D607" s="256"/>
      <c r="E607" s="256"/>
      <c r="F607" s="256"/>
      <c r="G607" s="256"/>
      <c r="H607" s="223"/>
      <c r="I607" s="223"/>
      <c r="J607" s="223"/>
      <c r="K607" s="223"/>
      <c r="L607" s="223"/>
      <c r="M607" s="223"/>
      <c r="N607" s="222"/>
      <c r="O607" s="222"/>
      <c r="P607" s="222"/>
      <c r="Q607" s="222"/>
      <c r="R607" s="223"/>
      <c r="S607" s="223"/>
      <c r="T607" s="223"/>
      <c r="U607" s="223"/>
      <c r="V607" s="223"/>
      <c r="W607" s="223"/>
      <c r="X607" s="223"/>
      <c r="Y607" s="223"/>
      <c r="Z607" s="212"/>
      <c r="AA607" s="212"/>
      <c r="AB607" s="212"/>
      <c r="AC607" s="212"/>
      <c r="AD607" s="212"/>
      <c r="AE607" s="212"/>
      <c r="AF607" s="212"/>
      <c r="AG607" s="212" t="s">
        <v>319</v>
      </c>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outlineLevel="2" x14ac:dyDescent="0.2">
      <c r="A608" s="219"/>
      <c r="B608" s="220"/>
      <c r="C608" s="247" t="s">
        <v>969</v>
      </c>
      <c r="D608" s="225"/>
      <c r="E608" s="226">
        <v>3.09</v>
      </c>
      <c r="F608" s="223"/>
      <c r="G608" s="223"/>
      <c r="H608" s="223"/>
      <c r="I608" s="223"/>
      <c r="J608" s="223"/>
      <c r="K608" s="223"/>
      <c r="L608" s="223"/>
      <c r="M608" s="223"/>
      <c r="N608" s="222"/>
      <c r="O608" s="222"/>
      <c r="P608" s="222"/>
      <c r="Q608" s="222"/>
      <c r="R608" s="223"/>
      <c r="S608" s="223"/>
      <c r="T608" s="223"/>
      <c r="U608" s="223"/>
      <c r="V608" s="223"/>
      <c r="W608" s="223"/>
      <c r="X608" s="223"/>
      <c r="Y608" s="223"/>
      <c r="Z608" s="212"/>
      <c r="AA608" s="212"/>
      <c r="AB608" s="212"/>
      <c r="AC608" s="212"/>
      <c r="AD608" s="212"/>
      <c r="AE608" s="212"/>
      <c r="AF608" s="212"/>
      <c r="AG608" s="212" t="s">
        <v>308</v>
      </c>
      <c r="AH608" s="212">
        <v>0</v>
      </c>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ht="22.5" outlineLevel="1" x14ac:dyDescent="0.2">
      <c r="A609" s="235">
        <v>120</v>
      </c>
      <c r="B609" s="236" t="s">
        <v>970</v>
      </c>
      <c r="C609" s="245" t="s">
        <v>971</v>
      </c>
      <c r="D609" s="237" t="s">
        <v>340</v>
      </c>
      <c r="E609" s="238">
        <v>2.88368</v>
      </c>
      <c r="F609" s="239"/>
      <c r="G609" s="240">
        <f>ROUND(E609*F609,2)</f>
        <v>0</v>
      </c>
      <c r="H609" s="239"/>
      <c r="I609" s="240">
        <f>ROUND(E609*H609,2)</f>
        <v>0</v>
      </c>
      <c r="J609" s="239"/>
      <c r="K609" s="240">
        <f>ROUND(E609*J609,2)</f>
        <v>0</v>
      </c>
      <c r="L609" s="240">
        <v>21</v>
      </c>
      <c r="M609" s="240">
        <f>G609*(1+L609/100)</f>
        <v>0</v>
      </c>
      <c r="N609" s="238">
        <v>1.191E-2</v>
      </c>
      <c r="O609" s="238">
        <f>ROUND(E609*N609,2)</f>
        <v>0.03</v>
      </c>
      <c r="P609" s="238">
        <v>0</v>
      </c>
      <c r="Q609" s="238">
        <f>ROUND(E609*P609,2)</f>
        <v>0</v>
      </c>
      <c r="R609" s="240" t="s">
        <v>827</v>
      </c>
      <c r="S609" s="240" t="s">
        <v>277</v>
      </c>
      <c r="T609" s="241" t="s">
        <v>277</v>
      </c>
      <c r="U609" s="223">
        <v>1.6183700000000001</v>
      </c>
      <c r="V609" s="223">
        <f>ROUND(E609*U609,2)</f>
        <v>4.67</v>
      </c>
      <c r="W609" s="223"/>
      <c r="X609" s="223" t="s">
        <v>828</v>
      </c>
      <c r="Y609" s="223" t="s">
        <v>280</v>
      </c>
      <c r="Z609" s="212"/>
      <c r="AA609" s="212"/>
      <c r="AB609" s="212"/>
      <c r="AC609" s="212"/>
      <c r="AD609" s="212"/>
      <c r="AE609" s="212"/>
      <c r="AF609" s="212"/>
      <c r="AG609" s="212" t="s">
        <v>829</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ht="45" outlineLevel="2" x14ac:dyDescent="0.2">
      <c r="A610" s="219"/>
      <c r="B610" s="220"/>
      <c r="C610" s="246" t="s">
        <v>972</v>
      </c>
      <c r="D610" s="243"/>
      <c r="E610" s="243"/>
      <c r="F610" s="243"/>
      <c r="G610" s="243"/>
      <c r="H610" s="223"/>
      <c r="I610" s="223"/>
      <c r="J610" s="223"/>
      <c r="K610" s="223"/>
      <c r="L610" s="223"/>
      <c r="M610" s="223"/>
      <c r="N610" s="222"/>
      <c r="O610" s="222"/>
      <c r="P610" s="222"/>
      <c r="Q610" s="222"/>
      <c r="R610" s="223"/>
      <c r="S610" s="223"/>
      <c r="T610" s="223"/>
      <c r="U610" s="223"/>
      <c r="V610" s="223"/>
      <c r="W610" s="223"/>
      <c r="X610" s="223"/>
      <c r="Y610" s="223"/>
      <c r="Z610" s="212"/>
      <c r="AA610" s="212"/>
      <c r="AB610" s="212"/>
      <c r="AC610" s="212"/>
      <c r="AD610" s="212"/>
      <c r="AE610" s="212"/>
      <c r="AF610" s="212"/>
      <c r="AG610" s="212" t="s">
        <v>283</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42" t="str">
        <f>C610</f>
        <v>Zakrytí výplní otvorů. Osazení soklové lišty. Nalepení tepelně izolačních fasádních desek EPS-F (fasáda, ostění a parapety výplní otvorů). Zajištění terčovými hmoždinkami. Vyztužení rohů lištami, osazení parapetních a okenních omítkových lišt. Nanesení lepicí stěrky na zabroušený podklad, vlepení výztužné sklolaminátové síťoviny, zatření stěrky. Penetrační nátěr, povrchová úprava omítkou. Včetně montáže, demontáže a jednoměsíčního nájmu lešení.</v>
      </c>
      <c r="BB610" s="212"/>
      <c r="BC610" s="212"/>
      <c r="BD610" s="212"/>
      <c r="BE610" s="212"/>
      <c r="BF610" s="212"/>
      <c r="BG610" s="212"/>
      <c r="BH610" s="212"/>
    </row>
    <row r="611" spans="1:60" outlineLevel="2" x14ac:dyDescent="0.2">
      <c r="A611" s="219"/>
      <c r="B611" s="220"/>
      <c r="C611" s="247" t="s">
        <v>973</v>
      </c>
      <c r="D611" s="225"/>
      <c r="E611" s="226">
        <v>2.88368</v>
      </c>
      <c r="F611" s="223"/>
      <c r="G611" s="223"/>
      <c r="H611" s="223"/>
      <c r="I611" s="223"/>
      <c r="J611" s="223"/>
      <c r="K611" s="223"/>
      <c r="L611" s="223"/>
      <c r="M611" s="223"/>
      <c r="N611" s="222"/>
      <c r="O611" s="222"/>
      <c r="P611" s="222"/>
      <c r="Q611" s="222"/>
      <c r="R611" s="223"/>
      <c r="S611" s="223"/>
      <c r="T611" s="223"/>
      <c r="U611" s="223"/>
      <c r="V611" s="223"/>
      <c r="W611" s="223"/>
      <c r="X611" s="223"/>
      <c r="Y611" s="223"/>
      <c r="Z611" s="212"/>
      <c r="AA611" s="212"/>
      <c r="AB611" s="212"/>
      <c r="AC611" s="212"/>
      <c r="AD611" s="212"/>
      <c r="AE611" s="212"/>
      <c r="AF611" s="212"/>
      <c r="AG611" s="212" t="s">
        <v>308</v>
      </c>
      <c r="AH611" s="212">
        <v>0</v>
      </c>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ht="22.5" outlineLevel="1" x14ac:dyDescent="0.2">
      <c r="A612" s="235">
        <v>121</v>
      </c>
      <c r="B612" s="236" t="s">
        <v>974</v>
      </c>
      <c r="C612" s="245" t="s">
        <v>975</v>
      </c>
      <c r="D612" s="237" t="s">
        <v>340</v>
      </c>
      <c r="E612" s="238">
        <v>4.1505000000000001</v>
      </c>
      <c r="F612" s="239"/>
      <c r="G612" s="240">
        <f>ROUND(E612*F612,2)</f>
        <v>0</v>
      </c>
      <c r="H612" s="239"/>
      <c r="I612" s="240">
        <f>ROUND(E612*H612,2)</f>
        <v>0</v>
      </c>
      <c r="J612" s="239"/>
      <c r="K612" s="240">
        <f>ROUND(E612*J612,2)</f>
        <v>0</v>
      </c>
      <c r="L612" s="240">
        <v>21</v>
      </c>
      <c r="M612" s="240">
        <f>G612*(1+L612/100)</f>
        <v>0</v>
      </c>
      <c r="N612" s="238">
        <v>1.2829999999999999E-2</v>
      </c>
      <c r="O612" s="238">
        <f>ROUND(E612*N612,2)</f>
        <v>0.05</v>
      </c>
      <c r="P612" s="238">
        <v>0</v>
      </c>
      <c r="Q612" s="238">
        <f>ROUND(E612*P612,2)</f>
        <v>0</v>
      </c>
      <c r="R612" s="240" t="s">
        <v>827</v>
      </c>
      <c r="S612" s="240" t="s">
        <v>277</v>
      </c>
      <c r="T612" s="241" t="s">
        <v>277</v>
      </c>
      <c r="U612" s="223">
        <v>1.50641</v>
      </c>
      <c r="V612" s="223">
        <f>ROUND(E612*U612,2)</f>
        <v>6.25</v>
      </c>
      <c r="W612" s="223"/>
      <c r="X612" s="223" t="s">
        <v>828</v>
      </c>
      <c r="Y612" s="223" t="s">
        <v>280</v>
      </c>
      <c r="Z612" s="212"/>
      <c r="AA612" s="212"/>
      <c r="AB612" s="212"/>
      <c r="AC612" s="212"/>
      <c r="AD612" s="212"/>
      <c r="AE612" s="212"/>
      <c r="AF612" s="212"/>
      <c r="AG612" s="212" t="s">
        <v>829</v>
      </c>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ht="33.75" outlineLevel="2" x14ac:dyDescent="0.2">
      <c r="A613" s="219"/>
      <c r="B613" s="220"/>
      <c r="C613" s="246" t="s">
        <v>976</v>
      </c>
      <c r="D613" s="243"/>
      <c r="E613" s="243"/>
      <c r="F613" s="243"/>
      <c r="G613" s="243"/>
      <c r="H613" s="223"/>
      <c r="I613" s="223"/>
      <c r="J613" s="223"/>
      <c r="K613" s="223"/>
      <c r="L613" s="223"/>
      <c r="M613" s="223"/>
      <c r="N613" s="222"/>
      <c r="O613" s="222"/>
      <c r="P613" s="222"/>
      <c r="Q613" s="222"/>
      <c r="R613" s="223"/>
      <c r="S613" s="223"/>
      <c r="T613" s="223"/>
      <c r="U613" s="223"/>
      <c r="V613" s="223"/>
      <c r="W613" s="223"/>
      <c r="X613" s="223"/>
      <c r="Y613" s="223"/>
      <c r="Z613" s="212"/>
      <c r="AA613" s="212"/>
      <c r="AB613" s="212"/>
      <c r="AC613" s="212"/>
      <c r="AD613" s="212"/>
      <c r="AE613" s="212"/>
      <c r="AF613" s="212"/>
      <c r="AG613" s="212" t="s">
        <v>283</v>
      </c>
      <c r="AH613" s="212"/>
      <c r="AI613" s="212"/>
      <c r="AJ613" s="212"/>
      <c r="AK613" s="212"/>
      <c r="AL613" s="212"/>
      <c r="AM613" s="212"/>
      <c r="AN613" s="212"/>
      <c r="AO613" s="212"/>
      <c r="AP613" s="212"/>
      <c r="AQ613" s="212"/>
      <c r="AR613" s="212"/>
      <c r="AS613" s="212"/>
      <c r="AT613" s="212"/>
      <c r="AU613" s="212"/>
      <c r="AV613" s="212"/>
      <c r="AW613" s="212"/>
      <c r="AX613" s="212"/>
      <c r="AY613" s="212"/>
      <c r="AZ613" s="212"/>
      <c r="BA613" s="242" t="str">
        <f>C613</f>
        <v>Osazení soklové lišty. Nalepení tepelně izolačních fasádních desek. Zajištění terčovými hmoždinkami. Vyztužení rohů lištami. Nanesení lepicí stěrky na zabroušený podklad, vlepení výztužné sklolaminátové síťoviny, zatření stěrky. Penetrační nátěr, povrchová úprava omítkou. Včetně montáže, demontáže a jednoměsíčního nájmu lešení.</v>
      </c>
      <c r="BB613" s="212"/>
      <c r="BC613" s="212"/>
      <c r="BD613" s="212"/>
      <c r="BE613" s="212"/>
      <c r="BF613" s="212"/>
      <c r="BG613" s="212"/>
      <c r="BH613" s="212"/>
    </row>
    <row r="614" spans="1:60" outlineLevel="2" x14ac:dyDescent="0.2">
      <c r="A614" s="219"/>
      <c r="B614" s="220"/>
      <c r="C614" s="247" t="s">
        <v>945</v>
      </c>
      <c r="D614" s="225"/>
      <c r="E614" s="226">
        <v>1.0725</v>
      </c>
      <c r="F614" s="223"/>
      <c r="G614" s="223"/>
      <c r="H614" s="223"/>
      <c r="I614" s="223"/>
      <c r="J614" s="223"/>
      <c r="K614" s="223"/>
      <c r="L614" s="223"/>
      <c r="M614" s="223"/>
      <c r="N614" s="222"/>
      <c r="O614" s="222"/>
      <c r="P614" s="222"/>
      <c r="Q614" s="222"/>
      <c r="R614" s="223"/>
      <c r="S614" s="223"/>
      <c r="T614" s="223"/>
      <c r="U614" s="223"/>
      <c r="V614" s="223"/>
      <c r="W614" s="223"/>
      <c r="X614" s="223"/>
      <c r="Y614" s="223"/>
      <c r="Z614" s="212"/>
      <c r="AA614" s="212"/>
      <c r="AB614" s="212"/>
      <c r="AC614" s="212"/>
      <c r="AD614" s="212"/>
      <c r="AE614" s="212"/>
      <c r="AF614" s="212"/>
      <c r="AG614" s="212" t="s">
        <v>308</v>
      </c>
      <c r="AH614" s="212">
        <v>0</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
      <c r="A615" s="219"/>
      <c r="B615" s="220"/>
      <c r="C615" s="247" t="s">
        <v>977</v>
      </c>
      <c r="D615" s="225"/>
      <c r="E615" s="226">
        <v>3.0779999999999998</v>
      </c>
      <c r="F615" s="223"/>
      <c r="G615" s="223"/>
      <c r="H615" s="223"/>
      <c r="I615" s="223"/>
      <c r="J615" s="223"/>
      <c r="K615" s="223"/>
      <c r="L615" s="223"/>
      <c r="M615" s="223"/>
      <c r="N615" s="222"/>
      <c r="O615" s="222"/>
      <c r="P615" s="222"/>
      <c r="Q615" s="222"/>
      <c r="R615" s="223"/>
      <c r="S615" s="223"/>
      <c r="T615" s="223"/>
      <c r="U615" s="223"/>
      <c r="V615" s="223"/>
      <c r="W615" s="223"/>
      <c r="X615" s="223"/>
      <c r="Y615" s="223"/>
      <c r="Z615" s="212"/>
      <c r="AA615" s="212"/>
      <c r="AB615" s="212"/>
      <c r="AC615" s="212"/>
      <c r="AD615" s="212"/>
      <c r="AE615" s="212"/>
      <c r="AF615" s="212"/>
      <c r="AG615" s="212" t="s">
        <v>308</v>
      </c>
      <c r="AH615" s="212">
        <v>0</v>
      </c>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ht="22.5" outlineLevel="1" x14ac:dyDescent="0.2">
      <c r="A616" s="235">
        <v>122</v>
      </c>
      <c r="B616" s="236" t="s">
        <v>978</v>
      </c>
      <c r="C616" s="245" t="s">
        <v>979</v>
      </c>
      <c r="D616" s="237" t="s">
        <v>340</v>
      </c>
      <c r="E616" s="238">
        <v>4.282</v>
      </c>
      <c r="F616" s="239"/>
      <c r="G616" s="240">
        <f>ROUND(E616*F616,2)</f>
        <v>0</v>
      </c>
      <c r="H616" s="239"/>
      <c r="I616" s="240">
        <f>ROUND(E616*H616,2)</f>
        <v>0</v>
      </c>
      <c r="J616" s="239"/>
      <c r="K616" s="240">
        <f>ROUND(E616*J616,2)</f>
        <v>0</v>
      </c>
      <c r="L616" s="240">
        <v>21</v>
      </c>
      <c r="M616" s="240">
        <f>G616*(1+L616/100)</f>
        <v>0</v>
      </c>
      <c r="N616" s="238">
        <v>8.0210000000000004E-2</v>
      </c>
      <c r="O616" s="238">
        <f>ROUND(E616*N616,2)</f>
        <v>0.34</v>
      </c>
      <c r="P616" s="238">
        <v>0</v>
      </c>
      <c r="Q616" s="238">
        <f>ROUND(E616*P616,2)</f>
        <v>0</v>
      </c>
      <c r="R616" s="240" t="s">
        <v>827</v>
      </c>
      <c r="S616" s="240" t="s">
        <v>277</v>
      </c>
      <c r="T616" s="241" t="s">
        <v>277</v>
      </c>
      <c r="U616" s="223">
        <v>1.48752</v>
      </c>
      <c r="V616" s="223">
        <f>ROUND(E616*U616,2)</f>
        <v>6.37</v>
      </c>
      <c r="W616" s="223"/>
      <c r="X616" s="223" t="s">
        <v>828</v>
      </c>
      <c r="Y616" s="223" t="s">
        <v>280</v>
      </c>
      <c r="Z616" s="212"/>
      <c r="AA616" s="212"/>
      <c r="AB616" s="212"/>
      <c r="AC616" s="212"/>
      <c r="AD616" s="212"/>
      <c r="AE616" s="212"/>
      <c r="AF616" s="212"/>
      <c r="AG616" s="212" t="s">
        <v>829</v>
      </c>
      <c r="AH616" s="212"/>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2" x14ac:dyDescent="0.2">
      <c r="A617" s="219"/>
      <c r="B617" s="220"/>
      <c r="C617" s="247" t="s">
        <v>980</v>
      </c>
      <c r="D617" s="225"/>
      <c r="E617" s="226">
        <v>3.9220000000000002</v>
      </c>
      <c r="F617" s="223"/>
      <c r="G617" s="223"/>
      <c r="H617" s="223"/>
      <c r="I617" s="223"/>
      <c r="J617" s="223"/>
      <c r="K617" s="223"/>
      <c r="L617" s="223"/>
      <c r="M617" s="223"/>
      <c r="N617" s="222"/>
      <c r="O617" s="222"/>
      <c r="P617" s="222"/>
      <c r="Q617" s="222"/>
      <c r="R617" s="223"/>
      <c r="S617" s="223"/>
      <c r="T617" s="223"/>
      <c r="U617" s="223"/>
      <c r="V617" s="223"/>
      <c r="W617" s="223"/>
      <c r="X617" s="223"/>
      <c r="Y617" s="223"/>
      <c r="Z617" s="212"/>
      <c r="AA617" s="212"/>
      <c r="AB617" s="212"/>
      <c r="AC617" s="212"/>
      <c r="AD617" s="212"/>
      <c r="AE617" s="212"/>
      <c r="AF617" s="212"/>
      <c r="AG617" s="212" t="s">
        <v>308</v>
      </c>
      <c r="AH617" s="212">
        <v>0</v>
      </c>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3" x14ac:dyDescent="0.2">
      <c r="A618" s="219"/>
      <c r="B618" s="220"/>
      <c r="C618" s="247" t="s">
        <v>981</v>
      </c>
      <c r="D618" s="225"/>
      <c r="E618" s="226">
        <v>0.36</v>
      </c>
      <c r="F618" s="223"/>
      <c r="G618" s="223"/>
      <c r="H618" s="223"/>
      <c r="I618" s="223"/>
      <c r="J618" s="223"/>
      <c r="K618" s="223"/>
      <c r="L618" s="223"/>
      <c r="M618" s="223"/>
      <c r="N618" s="222"/>
      <c r="O618" s="222"/>
      <c r="P618" s="222"/>
      <c r="Q618" s="222"/>
      <c r="R618" s="223"/>
      <c r="S618" s="223"/>
      <c r="T618" s="223"/>
      <c r="U618" s="223"/>
      <c r="V618" s="223"/>
      <c r="W618" s="223"/>
      <c r="X618" s="223"/>
      <c r="Y618" s="223"/>
      <c r="Z618" s="212"/>
      <c r="AA618" s="212"/>
      <c r="AB618" s="212"/>
      <c r="AC618" s="212"/>
      <c r="AD618" s="212"/>
      <c r="AE618" s="212"/>
      <c r="AF618" s="212"/>
      <c r="AG618" s="212" t="s">
        <v>308</v>
      </c>
      <c r="AH618" s="212">
        <v>0</v>
      </c>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x14ac:dyDescent="0.2">
      <c r="A619" s="228" t="s">
        <v>272</v>
      </c>
      <c r="B619" s="229" t="s">
        <v>120</v>
      </c>
      <c r="C619" s="244" t="s">
        <v>121</v>
      </c>
      <c r="D619" s="230"/>
      <c r="E619" s="231"/>
      <c r="F619" s="232"/>
      <c r="G619" s="232">
        <f>SUMIF(AG620:AG712,"&lt;&gt;NOR",G620:G712)</f>
        <v>0</v>
      </c>
      <c r="H619" s="232"/>
      <c r="I619" s="232">
        <f>SUM(I620:I712)</f>
        <v>0</v>
      </c>
      <c r="J619" s="232"/>
      <c r="K619" s="232">
        <f>SUM(K620:K712)</f>
        <v>0</v>
      </c>
      <c r="L619" s="232"/>
      <c r="M619" s="232">
        <f>SUM(M620:M712)</f>
        <v>0</v>
      </c>
      <c r="N619" s="231"/>
      <c r="O619" s="231">
        <f>SUM(O620:O712)</f>
        <v>27.230000000000004</v>
      </c>
      <c r="P619" s="231"/>
      <c r="Q619" s="231">
        <f>SUM(Q620:Q712)</f>
        <v>0</v>
      </c>
      <c r="R619" s="232"/>
      <c r="S619" s="232"/>
      <c r="T619" s="233"/>
      <c r="U619" s="227"/>
      <c r="V619" s="227">
        <f>SUM(V620:V712)</f>
        <v>80.040000000000006</v>
      </c>
      <c r="W619" s="227"/>
      <c r="X619" s="227"/>
      <c r="Y619" s="227"/>
      <c r="AG619" t="s">
        <v>273</v>
      </c>
    </row>
    <row r="620" spans="1:60" outlineLevel="1" x14ac:dyDescent="0.2">
      <c r="A620" s="235">
        <v>123</v>
      </c>
      <c r="B620" s="236" t="s">
        <v>982</v>
      </c>
      <c r="C620" s="245" t="s">
        <v>983</v>
      </c>
      <c r="D620" s="237" t="s">
        <v>314</v>
      </c>
      <c r="E620" s="238">
        <v>2.8535200000000001</v>
      </c>
      <c r="F620" s="239"/>
      <c r="G620" s="240">
        <f>ROUND(E620*F620,2)</f>
        <v>0</v>
      </c>
      <c r="H620" s="239"/>
      <c r="I620" s="240">
        <f>ROUND(E620*H620,2)</f>
        <v>0</v>
      </c>
      <c r="J620" s="239"/>
      <c r="K620" s="240">
        <f>ROUND(E620*J620,2)</f>
        <v>0</v>
      </c>
      <c r="L620" s="240">
        <v>21</v>
      </c>
      <c r="M620" s="240">
        <f>G620*(1+L620/100)</f>
        <v>0</v>
      </c>
      <c r="N620" s="238">
        <v>2.5249999999999999</v>
      </c>
      <c r="O620" s="238">
        <f>ROUND(E620*N620,2)</f>
        <v>7.21</v>
      </c>
      <c r="P620" s="238">
        <v>0</v>
      </c>
      <c r="Q620" s="238">
        <f>ROUND(E620*P620,2)</f>
        <v>0</v>
      </c>
      <c r="R620" s="240" t="s">
        <v>347</v>
      </c>
      <c r="S620" s="240" t="s">
        <v>277</v>
      </c>
      <c r="T620" s="241" t="s">
        <v>277</v>
      </c>
      <c r="U620" s="223">
        <v>3.2130000000000001</v>
      </c>
      <c r="V620" s="223">
        <f>ROUND(E620*U620,2)</f>
        <v>9.17</v>
      </c>
      <c r="W620" s="223"/>
      <c r="X620" s="223" t="s">
        <v>316</v>
      </c>
      <c r="Y620" s="223" t="s">
        <v>280</v>
      </c>
      <c r="Z620" s="212"/>
      <c r="AA620" s="212"/>
      <c r="AB620" s="212"/>
      <c r="AC620" s="212"/>
      <c r="AD620" s="212"/>
      <c r="AE620" s="212"/>
      <c r="AF620" s="212"/>
      <c r="AG620" s="212" t="s">
        <v>317</v>
      </c>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outlineLevel="2" x14ac:dyDescent="0.2">
      <c r="A621" s="219"/>
      <c r="B621" s="220"/>
      <c r="C621" s="267" t="s">
        <v>984</v>
      </c>
      <c r="D621" s="256"/>
      <c r="E621" s="256"/>
      <c r="F621" s="256"/>
      <c r="G621" s="256"/>
      <c r="H621" s="223"/>
      <c r="I621" s="223"/>
      <c r="J621" s="223"/>
      <c r="K621" s="223"/>
      <c r="L621" s="223"/>
      <c r="M621" s="223"/>
      <c r="N621" s="222"/>
      <c r="O621" s="222"/>
      <c r="P621" s="222"/>
      <c r="Q621" s="222"/>
      <c r="R621" s="223"/>
      <c r="S621" s="223"/>
      <c r="T621" s="223"/>
      <c r="U621" s="223"/>
      <c r="V621" s="223"/>
      <c r="W621" s="223"/>
      <c r="X621" s="223"/>
      <c r="Y621" s="223"/>
      <c r="Z621" s="212"/>
      <c r="AA621" s="212"/>
      <c r="AB621" s="212"/>
      <c r="AC621" s="212"/>
      <c r="AD621" s="212"/>
      <c r="AE621" s="212"/>
      <c r="AF621" s="212"/>
      <c r="AG621" s="212" t="s">
        <v>319</v>
      </c>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2" x14ac:dyDescent="0.2">
      <c r="A622" s="219"/>
      <c r="B622" s="220"/>
      <c r="C622" s="269" t="s">
        <v>985</v>
      </c>
      <c r="D622" s="264"/>
      <c r="E622" s="264"/>
      <c r="F622" s="264"/>
      <c r="G622" s="264"/>
      <c r="H622" s="223"/>
      <c r="I622" s="223"/>
      <c r="J622" s="223"/>
      <c r="K622" s="223"/>
      <c r="L622" s="223"/>
      <c r="M622" s="223"/>
      <c r="N622" s="222"/>
      <c r="O622" s="222"/>
      <c r="P622" s="222"/>
      <c r="Q622" s="222"/>
      <c r="R622" s="223"/>
      <c r="S622" s="223"/>
      <c r="T622" s="223"/>
      <c r="U622" s="223"/>
      <c r="V622" s="223"/>
      <c r="W622" s="223"/>
      <c r="X622" s="223"/>
      <c r="Y622" s="223"/>
      <c r="Z622" s="212"/>
      <c r="AA622" s="212"/>
      <c r="AB622" s="212"/>
      <c r="AC622" s="212"/>
      <c r="AD622" s="212"/>
      <c r="AE622" s="212"/>
      <c r="AF622" s="212"/>
      <c r="AG622" s="212" t="s">
        <v>283</v>
      </c>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2" x14ac:dyDescent="0.2">
      <c r="A623" s="219"/>
      <c r="B623" s="220"/>
      <c r="C623" s="247" t="s">
        <v>986</v>
      </c>
      <c r="D623" s="225"/>
      <c r="E623" s="226">
        <v>2.8535200000000001</v>
      </c>
      <c r="F623" s="223"/>
      <c r="G623" s="223"/>
      <c r="H623" s="223"/>
      <c r="I623" s="223"/>
      <c r="J623" s="223"/>
      <c r="K623" s="223"/>
      <c r="L623" s="223"/>
      <c r="M623" s="223"/>
      <c r="N623" s="222"/>
      <c r="O623" s="222"/>
      <c r="P623" s="222"/>
      <c r="Q623" s="222"/>
      <c r="R623" s="223"/>
      <c r="S623" s="223"/>
      <c r="T623" s="223"/>
      <c r="U623" s="223"/>
      <c r="V623" s="223"/>
      <c r="W623" s="223"/>
      <c r="X623" s="223"/>
      <c r="Y623" s="223"/>
      <c r="Z623" s="212"/>
      <c r="AA623" s="212"/>
      <c r="AB623" s="212"/>
      <c r="AC623" s="212"/>
      <c r="AD623" s="212"/>
      <c r="AE623" s="212"/>
      <c r="AF623" s="212"/>
      <c r="AG623" s="212" t="s">
        <v>308</v>
      </c>
      <c r="AH623" s="212">
        <v>0</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1" x14ac:dyDescent="0.2">
      <c r="A624" s="235">
        <v>124</v>
      </c>
      <c r="B624" s="236" t="s">
        <v>987</v>
      </c>
      <c r="C624" s="245" t="s">
        <v>988</v>
      </c>
      <c r="D624" s="237" t="s">
        <v>314</v>
      </c>
      <c r="E624" s="238">
        <v>0.97407999999999995</v>
      </c>
      <c r="F624" s="239"/>
      <c r="G624" s="240">
        <f>ROUND(E624*F624,2)</f>
        <v>0</v>
      </c>
      <c r="H624" s="239"/>
      <c r="I624" s="240">
        <f>ROUND(E624*H624,2)</f>
        <v>0</v>
      </c>
      <c r="J624" s="239"/>
      <c r="K624" s="240">
        <f>ROUND(E624*J624,2)</f>
        <v>0</v>
      </c>
      <c r="L624" s="240">
        <v>21</v>
      </c>
      <c r="M624" s="240">
        <f>G624*(1+L624/100)</f>
        <v>0</v>
      </c>
      <c r="N624" s="238">
        <v>2.5249999999999999</v>
      </c>
      <c r="O624" s="238">
        <f>ROUND(E624*N624,2)</f>
        <v>2.46</v>
      </c>
      <c r="P624" s="238">
        <v>0</v>
      </c>
      <c r="Q624" s="238">
        <f>ROUND(E624*P624,2)</f>
        <v>0</v>
      </c>
      <c r="R624" s="240" t="s">
        <v>347</v>
      </c>
      <c r="S624" s="240" t="s">
        <v>277</v>
      </c>
      <c r="T624" s="241" t="s">
        <v>277</v>
      </c>
      <c r="U624" s="223">
        <v>2.58</v>
      </c>
      <c r="V624" s="223">
        <f>ROUND(E624*U624,2)</f>
        <v>2.5099999999999998</v>
      </c>
      <c r="W624" s="223"/>
      <c r="X624" s="223" t="s">
        <v>316</v>
      </c>
      <c r="Y624" s="223" t="s">
        <v>280</v>
      </c>
      <c r="Z624" s="212"/>
      <c r="AA624" s="212"/>
      <c r="AB624" s="212"/>
      <c r="AC624" s="212"/>
      <c r="AD624" s="212"/>
      <c r="AE624" s="212"/>
      <c r="AF624" s="212"/>
      <c r="AG624" s="212" t="s">
        <v>317</v>
      </c>
      <c r="AH624" s="212"/>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2" x14ac:dyDescent="0.2">
      <c r="A625" s="219"/>
      <c r="B625" s="220"/>
      <c r="C625" s="267" t="s">
        <v>984</v>
      </c>
      <c r="D625" s="256"/>
      <c r="E625" s="256"/>
      <c r="F625" s="256"/>
      <c r="G625" s="256"/>
      <c r="H625" s="223"/>
      <c r="I625" s="223"/>
      <c r="J625" s="223"/>
      <c r="K625" s="223"/>
      <c r="L625" s="223"/>
      <c r="M625" s="223"/>
      <c r="N625" s="222"/>
      <c r="O625" s="222"/>
      <c r="P625" s="222"/>
      <c r="Q625" s="222"/>
      <c r="R625" s="223"/>
      <c r="S625" s="223"/>
      <c r="T625" s="223"/>
      <c r="U625" s="223"/>
      <c r="V625" s="223"/>
      <c r="W625" s="223"/>
      <c r="X625" s="223"/>
      <c r="Y625" s="223"/>
      <c r="Z625" s="212"/>
      <c r="AA625" s="212"/>
      <c r="AB625" s="212"/>
      <c r="AC625" s="212"/>
      <c r="AD625" s="212"/>
      <c r="AE625" s="212"/>
      <c r="AF625" s="212"/>
      <c r="AG625" s="212" t="s">
        <v>319</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2" x14ac:dyDescent="0.2">
      <c r="A626" s="219"/>
      <c r="B626" s="220"/>
      <c r="C626" s="269" t="s">
        <v>985</v>
      </c>
      <c r="D626" s="264"/>
      <c r="E626" s="264"/>
      <c r="F626" s="264"/>
      <c r="G626" s="264"/>
      <c r="H626" s="223"/>
      <c r="I626" s="223"/>
      <c r="J626" s="223"/>
      <c r="K626" s="223"/>
      <c r="L626" s="223"/>
      <c r="M626" s="223"/>
      <c r="N626" s="222"/>
      <c r="O626" s="222"/>
      <c r="P626" s="222"/>
      <c r="Q626" s="222"/>
      <c r="R626" s="223"/>
      <c r="S626" s="223"/>
      <c r="T626" s="223"/>
      <c r="U626" s="223"/>
      <c r="V626" s="223"/>
      <c r="W626" s="223"/>
      <c r="X626" s="223"/>
      <c r="Y626" s="223"/>
      <c r="Z626" s="212"/>
      <c r="AA626" s="212"/>
      <c r="AB626" s="212"/>
      <c r="AC626" s="212"/>
      <c r="AD626" s="212"/>
      <c r="AE626" s="212"/>
      <c r="AF626" s="212"/>
      <c r="AG626" s="212" t="s">
        <v>283</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2" x14ac:dyDescent="0.2">
      <c r="A627" s="219"/>
      <c r="B627" s="220"/>
      <c r="C627" s="247" t="s">
        <v>989</v>
      </c>
      <c r="D627" s="225"/>
      <c r="E627" s="226">
        <v>0.73507999999999996</v>
      </c>
      <c r="F627" s="223"/>
      <c r="G627" s="223"/>
      <c r="H627" s="223"/>
      <c r="I627" s="223"/>
      <c r="J627" s="223"/>
      <c r="K627" s="223"/>
      <c r="L627" s="223"/>
      <c r="M627" s="223"/>
      <c r="N627" s="222"/>
      <c r="O627" s="222"/>
      <c r="P627" s="222"/>
      <c r="Q627" s="222"/>
      <c r="R627" s="223"/>
      <c r="S627" s="223"/>
      <c r="T627" s="223"/>
      <c r="U627" s="223"/>
      <c r="V627" s="223"/>
      <c r="W627" s="223"/>
      <c r="X627" s="223"/>
      <c r="Y627" s="223"/>
      <c r="Z627" s="212"/>
      <c r="AA627" s="212"/>
      <c r="AB627" s="212"/>
      <c r="AC627" s="212"/>
      <c r="AD627" s="212"/>
      <c r="AE627" s="212"/>
      <c r="AF627" s="212"/>
      <c r="AG627" s="212" t="s">
        <v>308</v>
      </c>
      <c r="AH627" s="212">
        <v>0</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3" x14ac:dyDescent="0.2">
      <c r="A628" s="219"/>
      <c r="B628" s="220"/>
      <c r="C628" s="247" t="s">
        <v>990</v>
      </c>
      <c r="D628" s="225"/>
      <c r="E628" s="226">
        <v>0.23899999999999999</v>
      </c>
      <c r="F628" s="223"/>
      <c r="G628" s="223"/>
      <c r="H628" s="223"/>
      <c r="I628" s="223"/>
      <c r="J628" s="223"/>
      <c r="K628" s="223"/>
      <c r="L628" s="223"/>
      <c r="M628" s="223"/>
      <c r="N628" s="222"/>
      <c r="O628" s="222"/>
      <c r="P628" s="222"/>
      <c r="Q628" s="222"/>
      <c r="R628" s="223"/>
      <c r="S628" s="223"/>
      <c r="T628" s="223"/>
      <c r="U628" s="223"/>
      <c r="V628" s="223"/>
      <c r="W628" s="223"/>
      <c r="X628" s="223"/>
      <c r="Y628" s="223"/>
      <c r="Z628" s="212"/>
      <c r="AA628" s="212"/>
      <c r="AB628" s="212"/>
      <c r="AC628" s="212"/>
      <c r="AD628" s="212"/>
      <c r="AE628" s="212"/>
      <c r="AF628" s="212"/>
      <c r="AG628" s="212" t="s">
        <v>308</v>
      </c>
      <c r="AH628" s="212">
        <v>0</v>
      </c>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ht="22.5" outlineLevel="1" x14ac:dyDescent="0.2">
      <c r="A629" s="235">
        <v>125</v>
      </c>
      <c r="B629" s="236" t="s">
        <v>991</v>
      </c>
      <c r="C629" s="245" t="s">
        <v>992</v>
      </c>
      <c r="D629" s="237" t="s">
        <v>314</v>
      </c>
      <c r="E629" s="238">
        <v>1.02685</v>
      </c>
      <c r="F629" s="239"/>
      <c r="G629" s="240">
        <f>ROUND(E629*F629,2)</f>
        <v>0</v>
      </c>
      <c r="H629" s="239"/>
      <c r="I629" s="240">
        <f>ROUND(E629*H629,2)</f>
        <v>0</v>
      </c>
      <c r="J629" s="239"/>
      <c r="K629" s="240">
        <f>ROUND(E629*J629,2)</f>
        <v>0</v>
      </c>
      <c r="L629" s="240">
        <v>21</v>
      </c>
      <c r="M629" s="240">
        <f>G629*(1+L629/100)</f>
        <v>0</v>
      </c>
      <c r="N629" s="238">
        <v>2.5</v>
      </c>
      <c r="O629" s="238">
        <f>ROUND(E629*N629,2)</f>
        <v>2.57</v>
      </c>
      <c r="P629" s="238">
        <v>0</v>
      </c>
      <c r="Q629" s="238">
        <f>ROUND(E629*P629,2)</f>
        <v>0</v>
      </c>
      <c r="R629" s="240" t="s">
        <v>369</v>
      </c>
      <c r="S629" s="240" t="s">
        <v>277</v>
      </c>
      <c r="T629" s="241" t="s">
        <v>277</v>
      </c>
      <c r="U629" s="223">
        <v>3.4</v>
      </c>
      <c r="V629" s="223">
        <f>ROUND(E629*U629,2)</f>
        <v>3.49</v>
      </c>
      <c r="W629" s="223"/>
      <c r="X629" s="223" t="s">
        <v>316</v>
      </c>
      <c r="Y629" s="223" t="s">
        <v>280</v>
      </c>
      <c r="Z629" s="212"/>
      <c r="AA629" s="212"/>
      <c r="AB629" s="212"/>
      <c r="AC629" s="212"/>
      <c r="AD629" s="212"/>
      <c r="AE629" s="212"/>
      <c r="AF629" s="212"/>
      <c r="AG629" s="212" t="s">
        <v>317</v>
      </c>
      <c r="AH629" s="212"/>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2" x14ac:dyDescent="0.2">
      <c r="A630" s="219"/>
      <c r="B630" s="220"/>
      <c r="C630" s="267" t="s">
        <v>993</v>
      </c>
      <c r="D630" s="256"/>
      <c r="E630" s="256"/>
      <c r="F630" s="256"/>
      <c r="G630" s="256"/>
      <c r="H630" s="223"/>
      <c r="I630" s="223"/>
      <c r="J630" s="223"/>
      <c r="K630" s="223"/>
      <c r="L630" s="223"/>
      <c r="M630" s="223"/>
      <c r="N630" s="222"/>
      <c r="O630" s="222"/>
      <c r="P630" s="222"/>
      <c r="Q630" s="222"/>
      <c r="R630" s="223"/>
      <c r="S630" s="223"/>
      <c r="T630" s="223"/>
      <c r="U630" s="223"/>
      <c r="V630" s="223"/>
      <c r="W630" s="223"/>
      <c r="X630" s="223"/>
      <c r="Y630" s="223"/>
      <c r="Z630" s="212"/>
      <c r="AA630" s="212"/>
      <c r="AB630" s="212"/>
      <c r="AC630" s="212"/>
      <c r="AD630" s="212"/>
      <c r="AE630" s="212"/>
      <c r="AF630" s="212"/>
      <c r="AG630" s="212" t="s">
        <v>319</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2" x14ac:dyDescent="0.2">
      <c r="A631" s="219"/>
      <c r="B631" s="220"/>
      <c r="C631" s="247" t="s">
        <v>994</v>
      </c>
      <c r="D631" s="225"/>
      <c r="E631" s="226">
        <v>1.02685</v>
      </c>
      <c r="F631" s="223"/>
      <c r="G631" s="223"/>
      <c r="H631" s="223"/>
      <c r="I631" s="223"/>
      <c r="J631" s="223"/>
      <c r="K631" s="223"/>
      <c r="L631" s="223"/>
      <c r="M631" s="223"/>
      <c r="N631" s="222"/>
      <c r="O631" s="222"/>
      <c r="P631" s="222"/>
      <c r="Q631" s="222"/>
      <c r="R631" s="223"/>
      <c r="S631" s="223"/>
      <c r="T631" s="223"/>
      <c r="U631" s="223"/>
      <c r="V631" s="223"/>
      <c r="W631" s="223"/>
      <c r="X631" s="223"/>
      <c r="Y631" s="223"/>
      <c r="Z631" s="212"/>
      <c r="AA631" s="212"/>
      <c r="AB631" s="212"/>
      <c r="AC631" s="212"/>
      <c r="AD631" s="212"/>
      <c r="AE631" s="212"/>
      <c r="AF631" s="212"/>
      <c r="AG631" s="212" t="s">
        <v>308</v>
      </c>
      <c r="AH631" s="212">
        <v>0</v>
      </c>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1" x14ac:dyDescent="0.2">
      <c r="A632" s="235">
        <v>126</v>
      </c>
      <c r="B632" s="236" t="s">
        <v>995</v>
      </c>
      <c r="C632" s="245" t="s">
        <v>996</v>
      </c>
      <c r="D632" s="237" t="s">
        <v>314</v>
      </c>
      <c r="E632" s="238">
        <v>2.6773199999999999</v>
      </c>
      <c r="F632" s="239"/>
      <c r="G632" s="240">
        <f>ROUND(E632*F632,2)</f>
        <v>0</v>
      </c>
      <c r="H632" s="239"/>
      <c r="I632" s="240">
        <f>ROUND(E632*H632,2)</f>
        <v>0</v>
      </c>
      <c r="J632" s="239"/>
      <c r="K632" s="240">
        <f>ROUND(E632*J632,2)</f>
        <v>0</v>
      </c>
      <c r="L632" s="240">
        <v>21</v>
      </c>
      <c r="M632" s="240">
        <f>G632*(1+L632/100)</f>
        <v>0</v>
      </c>
      <c r="N632" s="238">
        <v>2.5</v>
      </c>
      <c r="O632" s="238">
        <f>ROUND(E632*N632,2)</f>
        <v>6.69</v>
      </c>
      <c r="P632" s="238">
        <v>0</v>
      </c>
      <c r="Q632" s="238">
        <f>ROUND(E632*P632,2)</f>
        <v>0</v>
      </c>
      <c r="R632" s="240" t="s">
        <v>369</v>
      </c>
      <c r="S632" s="240" t="s">
        <v>277</v>
      </c>
      <c r="T632" s="241" t="s">
        <v>277</v>
      </c>
      <c r="U632" s="223">
        <v>5.33</v>
      </c>
      <c r="V632" s="223">
        <f>ROUND(E632*U632,2)</f>
        <v>14.27</v>
      </c>
      <c r="W632" s="223"/>
      <c r="X632" s="223" t="s">
        <v>316</v>
      </c>
      <c r="Y632" s="223" t="s">
        <v>280</v>
      </c>
      <c r="Z632" s="212"/>
      <c r="AA632" s="212"/>
      <c r="AB632" s="212"/>
      <c r="AC632" s="212"/>
      <c r="AD632" s="212"/>
      <c r="AE632" s="212"/>
      <c r="AF632" s="212"/>
      <c r="AG632" s="212" t="s">
        <v>317</v>
      </c>
      <c r="AH632" s="212"/>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2" x14ac:dyDescent="0.2">
      <c r="A633" s="219"/>
      <c r="B633" s="220"/>
      <c r="C633" s="267" t="s">
        <v>993</v>
      </c>
      <c r="D633" s="256"/>
      <c r="E633" s="256"/>
      <c r="F633" s="256"/>
      <c r="G633" s="256"/>
      <c r="H633" s="223"/>
      <c r="I633" s="223"/>
      <c r="J633" s="223"/>
      <c r="K633" s="223"/>
      <c r="L633" s="223"/>
      <c r="M633" s="223"/>
      <c r="N633" s="222"/>
      <c r="O633" s="222"/>
      <c r="P633" s="222"/>
      <c r="Q633" s="222"/>
      <c r="R633" s="223"/>
      <c r="S633" s="223"/>
      <c r="T633" s="223"/>
      <c r="U633" s="223"/>
      <c r="V633" s="223"/>
      <c r="W633" s="223"/>
      <c r="X633" s="223"/>
      <c r="Y633" s="223"/>
      <c r="Z633" s="212"/>
      <c r="AA633" s="212"/>
      <c r="AB633" s="212"/>
      <c r="AC633" s="212"/>
      <c r="AD633" s="212"/>
      <c r="AE633" s="212"/>
      <c r="AF633" s="212"/>
      <c r="AG633" s="212" t="s">
        <v>319</v>
      </c>
      <c r="AH633" s="212"/>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2" x14ac:dyDescent="0.2">
      <c r="A634" s="219"/>
      <c r="B634" s="220"/>
      <c r="C634" s="247" t="s">
        <v>734</v>
      </c>
      <c r="D634" s="225"/>
      <c r="E634" s="226"/>
      <c r="F634" s="223"/>
      <c r="G634" s="223"/>
      <c r="H634" s="223"/>
      <c r="I634" s="223"/>
      <c r="J634" s="223"/>
      <c r="K634" s="223"/>
      <c r="L634" s="223"/>
      <c r="M634" s="223"/>
      <c r="N634" s="222"/>
      <c r="O634" s="222"/>
      <c r="P634" s="222"/>
      <c r="Q634" s="222"/>
      <c r="R634" s="223"/>
      <c r="S634" s="223"/>
      <c r="T634" s="223"/>
      <c r="U634" s="223"/>
      <c r="V634" s="223"/>
      <c r="W634" s="223"/>
      <c r="X634" s="223"/>
      <c r="Y634" s="223"/>
      <c r="Z634" s="212"/>
      <c r="AA634" s="212"/>
      <c r="AB634" s="212"/>
      <c r="AC634" s="212"/>
      <c r="AD634" s="212"/>
      <c r="AE634" s="212"/>
      <c r="AF634" s="212"/>
      <c r="AG634" s="212" t="s">
        <v>308</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3" x14ac:dyDescent="0.2">
      <c r="A635" s="219"/>
      <c r="B635" s="220"/>
      <c r="C635" s="247" t="s">
        <v>997</v>
      </c>
      <c r="D635" s="225"/>
      <c r="E635" s="226">
        <v>0.188</v>
      </c>
      <c r="F635" s="223"/>
      <c r="G635" s="223"/>
      <c r="H635" s="223"/>
      <c r="I635" s="223"/>
      <c r="J635" s="223"/>
      <c r="K635" s="223"/>
      <c r="L635" s="223"/>
      <c r="M635" s="223"/>
      <c r="N635" s="222"/>
      <c r="O635" s="222"/>
      <c r="P635" s="222"/>
      <c r="Q635" s="222"/>
      <c r="R635" s="223"/>
      <c r="S635" s="223"/>
      <c r="T635" s="223"/>
      <c r="U635" s="223"/>
      <c r="V635" s="223"/>
      <c r="W635" s="223"/>
      <c r="X635" s="223"/>
      <c r="Y635" s="223"/>
      <c r="Z635" s="212"/>
      <c r="AA635" s="212"/>
      <c r="AB635" s="212"/>
      <c r="AC635" s="212"/>
      <c r="AD635" s="212"/>
      <c r="AE635" s="212"/>
      <c r="AF635" s="212"/>
      <c r="AG635" s="212" t="s">
        <v>308</v>
      </c>
      <c r="AH635" s="212">
        <v>0</v>
      </c>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3" x14ac:dyDescent="0.2">
      <c r="A636" s="219"/>
      <c r="B636" s="220"/>
      <c r="C636" s="247" t="s">
        <v>759</v>
      </c>
      <c r="D636" s="225"/>
      <c r="E636" s="226"/>
      <c r="F636" s="223"/>
      <c r="G636" s="223"/>
      <c r="H636" s="223"/>
      <c r="I636" s="223"/>
      <c r="J636" s="223"/>
      <c r="K636" s="223"/>
      <c r="L636" s="223"/>
      <c r="M636" s="223"/>
      <c r="N636" s="222"/>
      <c r="O636" s="222"/>
      <c r="P636" s="222"/>
      <c r="Q636" s="222"/>
      <c r="R636" s="223"/>
      <c r="S636" s="223"/>
      <c r="T636" s="223"/>
      <c r="U636" s="223"/>
      <c r="V636" s="223"/>
      <c r="W636" s="223"/>
      <c r="X636" s="223"/>
      <c r="Y636" s="223"/>
      <c r="Z636" s="212"/>
      <c r="AA636" s="212"/>
      <c r="AB636" s="212"/>
      <c r="AC636" s="212"/>
      <c r="AD636" s="212"/>
      <c r="AE636" s="212"/>
      <c r="AF636" s="212"/>
      <c r="AG636" s="212" t="s">
        <v>308</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outlineLevel="3" x14ac:dyDescent="0.2">
      <c r="A637" s="219"/>
      <c r="B637" s="220"/>
      <c r="C637" s="247" t="s">
        <v>998</v>
      </c>
      <c r="D637" s="225"/>
      <c r="E637" s="226">
        <v>0.1152</v>
      </c>
      <c r="F637" s="223"/>
      <c r="G637" s="223"/>
      <c r="H637" s="223"/>
      <c r="I637" s="223"/>
      <c r="J637" s="223"/>
      <c r="K637" s="223"/>
      <c r="L637" s="223"/>
      <c r="M637" s="223"/>
      <c r="N637" s="222"/>
      <c r="O637" s="222"/>
      <c r="P637" s="222"/>
      <c r="Q637" s="222"/>
      <c r="R637" s="223"/>
      <c r="S637" s="223"/>
      <c r="T637" s="223"/>
      <c r="U637" s="223"/>
      <c r="V637" s="223"/>
      <c r="W637" s="223"/>
      <c r="X637" s="223"/>
      <c r="Y637" s="223"/>
      <c r="Z637" s="212"/>
      <c r="AA637" s="212"/>
      <c r="AB637" s="212"/>
      <c r="AC637" s="212"/>
      <c r="AD637" s="212"/>
      <c r="AE637" s="212"/>
      <c r="AF637" s="212"/>
      <c r="AG637" s="212" t="s">
        <v>308</v>
      </c>
      <c r="AH637" s="212">
        <v>0</v>
      </c>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3" x14ac:dyDescent="0.2">
      <c r="A638" s="219"/>
      <c r="B638" s="220"/>
      <c r="C638" s="247" t="s">
        <v>999</v>
      </c>
      <c r="D638" s="225"/>
      <c r="E638" s="226">
        <v>0.12544</v>
      </c>
      <c r="F638" s="223"/>
      <c r="G638" s="223"/>
      <c r="H638" s="223"/>
      <c r="I638" s="223"/>
      <c r="J638" s="223"/>
      <c r="K638" s="223"/>
      <c r="L638" s="223"/>
      <c r="M638" s="223"/>
      <c r="N638" s="222"/>
      <c r="O638" s="222"/>
      <c r="P638" s="222"/>
      <c r="Q638" s="222"/>
      <c r="R638" s="223"/>
      <c r="S638" s="223"/>
      <c r="T638" s="223"/>
      <c r="U638" s="223"/>
      <c r="V638" s="223"/>
      <c r="W638" s="223"/>
      <c r="X638" s="223"/>
      <c r="Y638" s="223"/>
      <c r="Z638" s="212"/>
      <c r="AA638" s="212"/>
      <c r="AB638" s="212"/>
      <c r="AC638" s="212"/>
      <c r="AD638" s="212"/>
      <c r="AE638" s="212"/>
      <c r="AF638" s="212"/>
      <c r="AG638" s="212" t="s">
        <v>308</v>
      </c>
      <c r="AH638" s="212">
        <v>0</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3" x14ac:dyDescent="0.2">
      <c r="A639" s="219"/>
      <c r="B639" s="220"/>
      <c r="C639" s="247" t="s">
        <v>1000</v>
      </c>
      <c r="D639" s="225"/>
      <c r="E639" s="226">
        <v>0.36828</v>
      </c>
      <c r="F639" s="223"/>
      <c r="G639" s="223"/>
      <c r="H639" s="223"/>
      <c r="I639" s="223"/>
      <c r="J639" s="223"/>
      <c r="K639" s="223"/>
      <c r="L639" s="223"/>
      <c r="M639" s="223"/>
      <c r="N639" s="222"/>
      <c r="O639" s="222"/>
      <c r="P639" s="222"/>
      <c r="Q639" s="222"/>
      <c r="R639" s="223"/>
      <c r="S639" s="223"/>
      <c r="T639" s="223"/>
      <c r="U639" s="223"/>
      <c r="V639" s="223"/>
      <c r="W639" s="223"/>
      <c r="X639" s="223"/>
      <c r="Y639" s="223"/>
      <c r="Z639" s="212"/>
      <c r="AA639" s="212"/>
      <c r="AB639" s="212"/>
      <c r="AC639" s="212"/>
      <c r="AD639" s="212"/>
      <c r="AE639" s="212"/>
      <c r="AF639" s="212"/>
      <c r="AG639" s="212" t="s">
        <v>308</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
      <c r="A640" s="219"/>
      <c r="B640" s="220"/>
      <c r="C640" s="247" t="s">
        <v>1001</v>
      </c>
      <c r="D640" s="225"/>
      <c r="E640" s="226">
        <v>0.18160000000000001</v>
      </c>
      <c r="F640" s="223"/>
      <c r="G640" s="223"/>
      <c r="H640" s="223"/>
      <c r="I640" s="223"/>
      <c r="J640" s="223"/>
      <c r="K640" s="223"/>
      <c r="L640" s="223"/>
      <c r="M640" s="223"/>
      <c r="N640" s="222"/>
      <c r="O640" s="222"/>
      <c r="P640" s="222"/>
      <c r="Q640" s="222"/>
      <c r="R640" s="223"/>
      <c r="S640" s="223"/>
      <c r="T640" s="223"/>
      <c r="U640" s="223"/>
      <c r="V640" s="223"/>
      <c r="W640" s="223"/>
      <c r="X640" s="223"/>
      <c r="Y640" s="223"/>
      <c r="Z640" s="212"/>
      <c r="AA640" s="212"/>
      <c r="AB640" s="212"/>
      <c r="AC640" s="212"/>
      <c r="AD640" s="212"/>
      <c r="AE640" s="212"/>
      <c r="AF640" s="212"/>
      <c r="AG640" s="212" t="s">
        <v>308</v>
      </c>
      <c r="AH640" s="212">
        <v>0</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ht="33.75" outlineLevel="3" x14ac:dyDescent="0.2">
      <c r="A641" s="219"/>
      <c r="B641" s="220"/>
      <c r="C641" s="247" t="s">
        <v>1002</v>
      </c>
      <c r="D641" s="225"/>
      <c r="E641" s="226">
        <v>1.6988000000000001</v>
      </c>
      <c r="F641" s="223"/>
      <c r="G641" s="223"/>
      <c r="H641" s="223"/>
      <c r="I641" s="223"/>
      <c r="J641" s="223"/>
      <c r="K641" s="223"/>
      <c r="L641" s="223"/>
      <c r="M641" s="223"/>
      <c r="N641" s="222"/>
      <c r="O641" s="222"/>
      <c r="P641" s="222"/>
      <c r="Q641" s="222"/>
      <c r="R641" s="223"/>
      <c r="S641" s="223"/>
      <c r="T641" s="223"/>
      <c r="U641" s="223"/>
      <c r="V641" s="223"/>
      <c r="W641" s="223"/>
      <c r="X641" s="223"/>
      <c r="Y641" s="223"/>
      <c r="Z641" s="212"/>
      <c r="AA641" s="212"/>
      <c r="AB641" s="212"/>
      <c r="AC641" s="212"/>
      <c r="AD641" s="212"/>
      <c r="AE641" s="212"/>
      <c r="AF641" s="212"/>
      <c r="AG641" s="212" t="s">
        <v>308</v>
      </c>
      <c r="AH641" s="212">
        <v>0</v>
      </c>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1" x14ac:dyDescent="0.2">
      <c r="A642" s="235">
        <v>127</v>
      </c>
      <c r="B642" s="236" t="s">
        <v>1003</v>
      </c>
      <c r="C642" s="245" t="s">
        <v>1004</v>
      </c>
      <c r="D642" s="237" t="s">
        <v>314</v>
      </c>
      <c r="E642" s="238">
        <v>2.8535200000000001</v>
      </c>
      <c r="F642" s="239"/>
      <c r="G642" s="240">
        <f>ROUND(E642*F642,2)</f>
        <v>0</v>
      </c>
      <c r="H642" s="239"/>
      <c r="I642" s="240">
        <f>ROUND(E642*H642,2)</f>
        <v>0</v>
      </c>
      <c r="J642" s="239"/>
      <c r="K642" s="240">
        <f>ROUND(E642*J642,2)</f>
        <v>0</v>
      </c>
      <c r="L642" s="240">
        <v>21</v>
      </c>
      <c r="M642" s="240">
        <f>G642*(1+L642/100)</f>
        <v>0</v>
      </c>
      <c r="N642" s="238">
        <v>0</v>
      </c>
      <c r="O642" s="238">
        <f>ROUND(E642*N642,2)</f>
        <v>0</v>
      </c>
      <c r="P642" s="238">
        <v>0</v>
      </c>
      <c r="Q642" s="238">
        <f>ROUND(E642*P642,2)</f>
        <v>0</v>
      </c>
      <c r="R642" s="240" t="s">
        <v>347</v>
      </c>
      <c r="S642" s="240" t="s">
        <v>277</v>
      </c>
      <c r="T642" s="241" t="s">
        <v>277</v>
      </c>
      <c r="U642" s="223">
        <v>0.82</v>
      </c>
      <c r="V642" s="223">
        <f>ROUND(E642*U642,2)</f>
        <v>2.34</v>
      </c>
      <c r="W642" s="223"/>
      <c r="X642" s="223" t="s">
        <v>316</v>
      </c>
      <c r="Y642" s="223" t="s">
        <v>280</v>
      </c>
      <c r="Z642" s="212"/>
      <c r="AA642" s="212"/>
      <c r="AB642" s="212"/>
      <c r="AC642" s="212"/>
      <c r="AD642" s="212"/>
      <c r="AE642" s="212"/>
      <c r="AF642" s="212"/>
      <c r="AG642" s="212" t="s">
        <v>317</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2" x14ac:dyDescent="0.2">
      <c r="A643" s="219"/>
      <c r="B643" s="220"/>
      <c r="C643" s="267" t="s">
        <v>1005</v>
      </c>
      <c r="D643" s="256"/>
      <c r="E643" s="256"/>
      <c r="F643" s="256"/>
      <c r="G643" s="256"/>
      <c r="H643" s="223"/>
      <c r="I643" s="223"/>
      <c r="J643" s="223"/>
      <c r="K643" s="223"/>
      <c r="L643" s="223"/>
      <c r="M643" s="223"/>
      <c r="N643" s="222"/>
      <c r="O643" s="222"/>
      <c r="P643" s="222"/>
      <c r="Q643" s="222"/>
      <c r="R643" s="223"/>
      <c r="S643" s="223"/>
      <c r="T643" s="223"/>
      <c r="U643" s="223"/>
      <c r="V643" s="223"/>
      <c r="W643" s="223"/>
      <c r="X643" s="223"/>
      <c r="Y643" s="223"/>
      <c r="Z643" s="212"/>
      <c r="AA643" s="212"/>
      <c r="AB643" s="212"/>
      <c r="AC643" s="212"/>
      <c r="AD643" s="212"/>
      <c r="AE643" s="212"/>
      <c r="AF643" s="212"/>
      <c r="AG643" s="212" t="s">
        <v>319</v>
      </c>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2" x14ac:dyDescent="0.2">
      <c r="A644" s="219"/>
      <c r="B644" s="220"/>
      <c r="C644" s="247" t="s">
        <v>1006</v>
      </c>
      <c r="D644" s="225"/>
      <c r="E644" s="226">
        <v>2.8535200000000001</v>
      </c>
      <c r="F644" s="223"/>
      <c r="G644" s="223"/>
      <c r="H644" s="223"/>
      <c r="I644" s="223"/>
      <c r="J644" s="223"/>
      <c r="K644" s="223"/>
      <c r="L644" s="223"/>
      <c r="M644" s="223"/>
      <c r="N644" s="222"/>
      <c r="O644" s="222"/>
      <c r="P644" s="222"/>
      <c r="Q644" s="222"/>
      <c r="R644" s="223"/>
      <c r="S644" s="223"/>
      <c r="T644" s="223"/>
      <c r="U644" s="223"/>
      <c r="V644" s="223"/>
      <c r="W644" s="223"/>
      <c r="X644" s="223"/>
      <c r="Y644" s="223"/>
      <c r="Z644" s="212"/>
      <c r="AA644" s="212"/>
      <c r="AB644" s="212"/>
      <c r="AC644" s="212"/>
      <c r="AD644" s="212"/>
      <c r="AE644" s="212"/>
      <c r="AF644" s="212"/>
      <c r="AG644" s="212" t="s">
        <v>308</v>
      </c>
      <c r="AH644" s="212">
        <v>5</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1" x14ac:dyDescent="0.2">
      <c r="A645" s="235">
        <v>128</v>
      </c>
      <c r="B645" s="236" t="s">
        <v>1007</v>
      </c>
      <c r="C645" s="245" t="s">
        <v>1008</v>
      </c>
      <c r="D645" s="237" t="s">
        <v>314</v>
      </c>
      <c r="E645" s="238">
        <v>0.97407999999999995</v>
      </c>
      <c r="F645" s="239"/>
      <c r="G645" s="240">
        <f>ROUND(E645*F645,2)</f>
        <v>0</v>
      </c>
      <c r="H645" s="239"/>
      <c r="I645" s="240">
        <f>ROUND(E645*H645,2)</f>
        <v>0</v>
      </c>
      <c r="J645" s="239"/>
      <c r="K645" s="240">
        <f>ROUND(E645*J645,2)</f>
        <v>0</v>
      </c>
      <c r="L645" s="240">
        <v>21</v>
      </c>
      <c r="M645" s="240">
        <f>G645*(1+L645/100)</f>
        <v>0</v>
      </c>
      <c r="N645" s="238">
        <v>0</v>
      </c>
      <c r="O645" s="238">
        <f>ROUND(E645*N645,2)</f>
        <v>0</v>
      </c>
      <c r="P645" s="238">
        <v>0</v>
      </c>
      <c r="Q645" s="238">
        <f>ROUND(E645*P645,2)</f>
        <v>0</v>
      </c>
      <c r="R645" s="240" t="s">
        <v>347</v>
      </c>
      <c r="S645" s="240" t="s">
        <v>277</v>
      </c>
      <c r="T645" s="241" t="s">
        <v>277</v>
      </c>
      <c r="U645" s="223">
        <v>0.41</v>
      </c>
      <c r="V645" s="223">
        <f>ROUND(E645*U645,2)</f>
        <v>0.4</v>
      </c>
      <c r="W645" s="223"/>
      <c r="X645" s="223" t="s">
        <v>316</v>
      </c>
      <c r="Y645" s="223" t="s">
        <v>280</v>
      </c>
      <c r="Z645" s="212"/>
      <c r="AA645" s="212"/>
      <c r="AB645" s="212"/>
      <c r="AC645" s="212"/>
      <c r="AD645" s="212"/>
      <c r="AE645" s="212"/>
      <c r="AF645" s="212"/>
      <c r="AG645" s="212" t="s">
        <v>317</v>
      </c>
      <c r="AH645" s="212"/>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2" x14ac:dyDescent="0.2">
      <c r="A646" s="219"/>
      <c r="B646" s="220"/>
      <c r="C646" s="267" t="s">
        <v>1005</v>
      </c>
      <c r="D646" s="256"/>
      <c r="E646" s="256"/>
      <c r="F646" s="256"/>
      <c r="G646" s="256"/>
      <c r="H646" s="223"/>
      <c r="I646" s="223"/>
      <c r="J646" s="223"/>
      <c r="K646" s="223"/>
      <c r="L646" s="223"/>
      <c r="M646" s="223"/>
      <c r="N646" s="222"/>
      <c r="O646" s="222"/>
      <c r="P646" s="222"/>
      <c r="Q646" s="222"/>
      <c r="R646" s="223"/>
      <c r="S646" s="223"/>
      <c r="T646" s="223"/>
      <c r="U646" s="223"/>
      <c r="V646" s="223"/>
      <c r="W646" s="223"/>
      <c r="X646" s="223"/>
      <c r="Y646" s="223"/>
      <c r="Z646" s="212"/>
      <c r="AA646" s="212"/>
      <c r="AB646" s="212"/>
      <c r="AC646" s="212"/>
      <c r="AD646" s="212"/>
      <c r="AE646" s="212"/>
      <c r="AF646" s="212"/>
      <c r="AG646" s="212" t="s">
        <v>319</v>
      </c>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2" x14ac:dyDescent="0.2">
      <c r="A647" s="219"/>
      <c r="B647" s="220"/>
      <c r="C647" s="247" t="s">
        <v>1009</v>
      </c>
      <c r="D647" s="225"/>
      <c r="E647" s="226">
        <v>0.97407999999999995</v>
      </c>
      <c r="F647" s="223"/>
      <c r="G647" s="223"/>
      <c r="H647" s="223"/>
      <c r="I647" s="223"/>
      <c r="J647" s="223"/>
      <c r="K647" s="223"/>
      <c r="L647" s="223"/>
      <c r="M647" s="223"/>
      <c r="N647" s="222"/>
      <c r="O647" s="222"/>
      <c r="P647" s="222"/>
      <c r="Q647" s="222"/>
      <c r="R647" s="223"/>
      <c r="S647" s="223"/>
      <c r="T647" s="223"/>
      <c r="U647" s="223"/>
      <c r="V647" s="223"/>
      <c r="W647" s="223"/>
      <c r="X647" s="223"/>
      <c r="Y647" s="223"/>
      <c r="Z647" s="212"/>
      <c r="AA647" s="212"/>
      <c r="AB647" s="212"/>
      <c r="AC647" s="212"/>
      <c r="AD647" s="212"/>
      <c r="AE647" s="212"/>
      <c r="AF647" s="212"/>
      <c r="AG647" s="212" t="s">
        <v>308</v>
      </c>
      <c r="AH647" s="212">
        <v>5</v>
      </c>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1" x14ac:dyDescent="0.2">
      <c r="A648" s="235">
        <v>129</v>
      </c>
      <c r="B648" s="236" t="s">
        <v>809</v>
      </c>
      <c r="C648" s="245" t="s">
        <v>810</v>
      </c>
      <c r="D648" s="237" t="s">
        <v>340</v>
      </c>
      <c r="E648" s="238">
        <v>0.76949999999999996</v>
      </c>
      <c r="F648" s="239"/>
      <c r="G648" s="240">
        <f>ROUND(E648*F648,2)</f>
        <v>0</v>
      </c>
      <c r="H648" s="239"/>
      <c r="I648" s="240">
        <f>ROUND(E648*H648,2)</f>
        <v>0</v>
      </c>
      <c r="J648" s="239"/>
      <c r="K648" s="240">
        <f>ROUND(E648*J648,2)</f>
        <v>0</v>
      </c>
      <c r="L648" s="240">
        <v>21</v>
      </c>
      <c r="M648" s="240">
        <f>G648*(1+L648/100)</f>
        <v>0</v>
      </c>
      <c r="N648" s="238">
        <v>1.41E-2</v>
      </c>
      <c r="O648" s="238">
        <f>ROUND(E648*N648,2)</f>
        <v>0.01</v>
      </c>
      <c r="P648" s="238">
        <v>0</v>
      </c>
      <c r="Q648" s="238">
        <f>ROUND(E648*P648,2)</f>
        <v>0</v>
      </c>
      <c r="R648" s="240" t="s">
        <v>347</v>
      </c>
      <c r="S648" s="240" t="s">
        <v>277</v>
      </c>
      <c r="T648" s="241" t="s">
        <v>277</v>
      </c>
      <c r="U648" s="223">
        <v>0.39600000000000002</v>
      </c>
      <c r="V648" s="223">
        <f>ROUND(E648*U648,2)</f>
        <v>0.3</v>
      </c>
      <c r="W648" s="223"/>
      <c r="X648" s="223" t="s">
        <v>316</v>
      </c>
      <c r="Y648" s="223" t="s">
        <v>280</v>
      </c>
      <c r="Z648" s="212"/>
      <c r="AA648" s="212"/>
      <c r="AB648" s="212"/>
      <c r="AC648" s="212"/>
      <c r="AD648" s="212"/>
      <c r="AE648" s="212"/>
      <c r="AF648" s="212"/>
      <c r="AG648" s="212" t="s">
        <v>317</v>
      </c>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2" x14ac:dyDescent="0.2">
      <c r="A649" s="219"/>
      <c r="B649" s="220"/>
      <c r="C649" s="247" t="s">
        <v>1010</v>
      </c>
      <c r="D649" s="225"/>
      <c r="E649" s="226">
        <v>0.76949999999999996</v>
      </c>
      <c r="F649" s="223"/>
      <c r="G649" s="223"/>
      <c r="H649" s="223"/>
      <c r="I649" s="223"/>
      <c r="J649" s="223"/>
      <c r="K649" s="223"/>
      <c r="L649" s="223"/>
      <c r="M649" s="223"/>
      <c r="N649" s="222"/>
      <c r="O649" s="222"/>
      <c r="P649" s="222"/>
      <c r="Q649" s="222"/>
      <c r="R649" s="223"/>
      <c r="S649" s="223"/>
      <c r="T649" s="223"/>
      <c r="U649" s="223"/>
      <c r="V649" s="223"/>
      <c r="W649" s="223"/>
      <c r="X649" s="223"/>
      <c r="Y649" s="223"/>
      <c r="Z649" s="212"/>
      <c r="AA649" s="212"/>
      <c r="AB649" s="212"/>
      <c r="AC649" s="212"/>
      <c r="AD649" s="212"/>
      <c r="AE649" s="212"/>
      <c r="AF649" s="212"/>
      <c r="AG649" s="212" t="s">
        <v>308</v>
      </c>
      <c r="AH649" s="212">
        <v>0</v>
      </c>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1" x14ac:dyDescent="0.2">
      <c r="A650" s="257">
        <v>130</v>
      </c>
      <c r="B650" s="258" t="s">
        <v>812</v>
      </c>
      <c r="C650" s="268" t="s">
        <v>813</v>
      </c>
      <c r="D650" s="259" t="s">
        <v>340</v>
      </c>
      <c r="E650" s="260">
        <v>0.76949999999999996</v>
      </c>
      <c r="F650" s="261"/>
      <c r="G650" s="262">
        <f>ROUND(E650*F650,2)</f>
        <v>0</v>
      </c>
      <c r="H650" s="261"/>
      <c r="I650" s="262">
        <f>ROUND(E650*H650,2)</f>
        <v>0</v>
      </c>
      <c r="J650" s="261"/>
      <c r="K650" s="262">
        <f>ROUND(E650*J650,2)</f>
        <v>0</v>
      </c>
      <c r="L650" s="262">
        <v>21</v>
      </c>
      <c r="M650" s="262">
        <f>G650*(1+L650/100)</f>
        <v>0</v>
      </c>
      <c r="N650" s="260">
        <v>0</v>
      </c>
      <c r="O650" s="260">
        <f>ROUND(E650*N650,2)</f>
        <v>0</v>
      </c>
      <c r="P650" s="260">
        <v>0</v>
      </c>
      <c r="Q650" s="260">
        <f>ROUND(E650*P650,2)</f>
        <v>0</v>
      </c>
      <c r="R650" s="262" t="s">
        <v>347</v>
      </c>
      <c r="S650" s="262" t="s">
        <v>277</v>
      </c>
      <c r="T650" s="263" t="s">
        <v>277</v>
      </c>
      <c r="U650" s="223">
        <v>0.24</v>
      </c>
      <c r="V650" s="223">
        <f>ROUND(E650*U650,2)</f>
        <v>0.18</v>
      </c>
      <c r="W650" s="223"/>
      <c r="X650" s="223" t="s">
        <v>316</v>
      </c>
      <c r="Y650" s="223" t="s">
        <v>280</v>
      </c>
      <c r="Z650" s="212"/>
      <c r="AA650" s="212"/>
      <c r="AB650" s="212"/>
      <c r="AC650" s="212"/>
      <c r="AD650" s="212"/>
      <c r="AE650" s="212"/>
      <c r="AF650" s="212"/>
      <c r="AG650" s="212" t="s">
        <v>317</v>
      </c>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ht="22.5" outlineLevel="1" x14ac:dyDescent="0.2">
      <c r="A651" s="235">
        <v>131</v>
      </c>
      <c r="B651" s="236" t="s">
        <v>1011</v>
      </c>
      <c r="C651" s="245" t="s">
        <v>1012</v>
      </c>
      <c r="D651" s="237" t="s">
        <v>423</v>
      </c>
      <c r="E651" s="238">
        <v>2.4539999999999999E-2</v>
      </c>
      <c r="F651" s="239"/>
      <c r="G651" s="240">
        <f>ROUND(E651*F651,2)</f>
        <v>0</v>
      </c>
      <c r="H651" s="239"/>
      <c r="I651" s="240">
        <f>ROUND(E651*H651,2)</f>
        <v>0</v>
      </c>
      <c r="J651" s="239"/>
      <c r="K651" s="240">
        <f>ROUND(E651*J651,2)</f>
        <v>0</v>
      </c>
      <c r="L651" s="240">
        <v>21</v>
      </c>
      <c r="M651" s="240">
        <f>G651*(1+L651/100)</f>
        <v>0</v>
      </c>
      <c r="N651" s="238">
        <v>1.0662499999999999</v>
      </c>
      <c r="O651" s="238">
        <f>ROUND(E651*N651,2)</f>
        <v>0.03</v>
      </c>
      <c r="P651" s="238">
        <v>0</v>
      </c>
      <c r="Q651" s="238">
        <f>ROUND(E651*P651,2)</f>
        <v>0</v>
      </c>
      <c r="R651" s="240" t="s">
        <v>347</v>
      </c>
      <c r="S651" s="240" t="s">
        <v>277</v>
      </c>
      <c r="T651" s="241" t="s">
        <v>277</v>
      </c>
      <c r="U651" s="223">
        <v>15.231</v>
      </c>
      <c r="V651" s="223">
        <f>ROUND(E651*U651,2)</f>
        <v>0.37</v>
      </c>
      <c r="W651" s="223"/>
      <c r="X651" s="223" t="s">
        <v>316</v>
      </c>
      <c r="Y651" s="223" t="s">
        <v>280</v>
      </c>
      <c r="Z651" s="212"/>
      <c r="AA651" s="212"/>
      <c r="AB651" s="212"/>
      <c r="AC651" s="212"/>
      <c r="AD651" s="212"/>
      <c r="AE651" s="212"/>
      <c r="AF651" s="212"/>
      <c r="AG651" s="212" t="s">
        <v>317</v>
      </c>
      <c r="AH651" s="212"/>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2" x14ac:dyDescent="0.2">
      <c r="A652" s="219"/>
      <c r="B652" s="220"/>
      <c r="C652" s="267" t="s">
        <v>533</v>
      </c>
      <c r="D652" s="256"/>
      <c r="E652" s="256"/>
      <c r="F652" s="256"/>
      <c r="G652" s="256"/>
      <c r="H652" s="223"/>
      <c r="I652" s="223"/>
      <c r="J652" s="223"/>
      <c r="K652" s="223"/>
      <c r="L652" s="223"/>
      <c r="M652" s="223"/>
      <c r="N652" s="222"/>
      <c r="O652" s="222"/>
      <c r="P652" s="222"/>
      <c r="Q652" s="222"/>
      <c r="R652" s="223"/>
      <c r="S652" s="223"/>
      <c r="T652" s="223"/>
      <c r="U652" s="223"/>
      <c r="V652" s="223"/>
      <c r="W652" s="223"/>
      <c r="X652" s="223"/>
      <c r="Y652" s="223"/>
      <c r="Z652" s="212"/>
      <c r="AA652" s="212"/>
      <c r="AB652" s="212"/>
      <c r="AC652" s="212"/>
      <c r="AD652" s="212"/>
      <c r="AE652" s="212"/>
      <c r="AF652" s="212"/>
      <c r="AG652" s="212" t="s">
        <v>319</v>
      </c>
      <c r="AH652" s="212"/>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2" x14ac:dyDescent="0.2">
      <c r="A653" s="219"/>
      <c r="B653" s="220"/>
      <c r="C653" s="247" t="s">
        <v>1013</v>
      </c>
      <c r="D653" s="225"/>
      <c r="E653" s="226"/>
      <c r="F653" s="223"/>
      <c r="G653" s="223"/>
      <c r="H653" s="223"/>
      <c r="I653" s="223"/>
      <c r="J653" s="223"/>
      <c r="K653" s="223"/>
      <c r="L653" s="223"/>
      <c r="M653" s="223"/>
      <c r="N653" s="222"/>
      <c r="O653" s="222"/>
      <c r="P653" s="222"/>
      <c r="Q653" s="222"/>
      <c r="R653" s="223"/>
      <c r="S653" s="223"/>
      <c r="T653" s="223"/>
      <c r="U653" s="223"/>
      <c r="V653" s="223"/>
      <c r="W653" s="223"/>
      <c r="X653" s="223"/>
      <c r="Y653" s="223"/>
      <c r="Z653" s="212"/>
      <c r="AA653" s="212"/>
      <c r="AB653" s="212"/>
      <c r="AC653" s="212"/>
      <c r="AD653" s="212"/>
      <c r="AE653" s="212"/>
      <c r="AF653" s="212"/>
      <c r="AG653" s="212" t="s">
        <v>308</v>
      </c>
      <c r="AH653" s="212">
        <v>0</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3" x14ac:dyDescent="0.2">
      <c r="A654" s="219"/>
      <c r="B654" s="220"/>
      <c r="C654" s="247" t="s">
        <v>1014</v>
      </c>
      <c r="D654" s="225"/>
      <c r="E654" s="226">
        <v>1.8519999999999998E-2</v>
      </c>
      <c r="F654" s="223"/>
      <c r="G654" s="223"/>
      <c r="H654" s="223"/>
      <c r="I654" s="223"/>
      <c r="J654" s="223"/>
      <c r="K654" s="223"/>
      <c r="L654" s="223"/>
      <c r="M654" s="223"/>
      <c r="N654" s="222"/>
      <c r="O654" s="222"/>
      <c r="P654" s="222"/>
      <c r="Q654" s="222"/>
      <c r="R654" s="223"/>
      <c r="S654" s="223"/>
      <c r="T654" s="223"/>
      <c r="U654" s="223"/>
      <c r="V654" s="223"/>
      <c r="W654" s="223"/>
      <c r="X654" s="223"/>
      <c r="Y654" s="223"/>
      <c r="Z654" s="212"/>
      <c r="AA654" s="212"/>
      <c r="AB654" s="212"/>
      <c r="AC654" s="212"/>
      <c r="AD654" s="212"/>
      <c r="AE654" s="212"/>
      <c r="AF654" s="212"/>
      <c r="AG654" s="212" t="s">
        <v>308</v>
      </c>
      <c r="AH654" s="212">
        <v>0</v>
      </c>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3" x14ac:dyDescent="0.2">
      <c r="A655" s="219"/>
      <c r="B655" s="220"/>
      <c r="C655" s="247" t="s">
        <v>1015</v>
      </c>
      <c r="D655" s="225"/>
      <c r="E655" s="226">
        <v>6.0200000000000002E-3</v>
      </c>
      <c r="F655" s="223"/>
      <c r="G655" s="223"/>
      <c r="H655" s="223"/>
      <c r="I655" s="223"/>
      <c r="J655" s="223"/>
      <c r="K655" s="223"/>
      <c r="L655" s="223"/>
      <c r="M655" s="223"/>
      <c r="N655" s="222"/>
      <c r="O655" s="222"/>
      <c r="P655" s="222"/>
      <c r="Q655" s="222"/>
      <c r="R655" s="223"/>
      <c r="S655" s="223"/>
      <c r="T655" s="223"/>
      <c r="U655" s="223"/>
      <c r="V655" s="223"/>
      <c r="W655" s="223"/>
      <c r="X655" s="223"/>
      <c r="Y655" s="223"/>
      <c r="Z655" s="212"/>
      <c r="AA655" s="212"/>
      <c r="AB655" s="212"/>
      <c r="AC655" s="212"/>
      <c r="AD655" s="212"/>
      <c r="AE655" s="212"/>
      <c r="AF655" s="212"/>
      <c r="AG655" s="212" t="s">
        <v>308</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ht="22.5" outlineLevel="1" x14ac:dyDescent="0.2">
      <c r="A656" s="235">
        <v>132</v>
      </c>
      <c r="B656" s="236" t="s">
        <v>1016</v>
      </c>
      <c r="C656" s="245" t="s">
        <v>1017</v>
      </c>
      <c r="D656" s="237" t="s">
        <v>423</v>
      </c>
      <c r="E656" s="238">
        <v>0.14129</v>
      </c>
      <c r="F656" s="239"/>
      <c r="G656" s="240">
        <f>ROUND(E656*F656,2)</f>
        <v>0</v>
      </c>
      <c r="H656" s="239"/>
      <c r="I656" s="240">
        <f>ROUND(E656*H656,2)</f>
        <v>0</v>
      </c>
      <c r="J656" s="239"/>
      <c r="K656" s="240">
        <f>ROUND(E656*J656,2)</f>
        <v>0</v>
      </c>
      <c r="L656" s="240">
        <v>21</v>
      </c>
      <c r="M656" s="240">
        <f>G656*(1+L656/100)</f>
        <v>0</v>
      </c>
      <c r="N656" s="238">
        <v>1.0662499999999999</v>
      </c>
      <c r="O656" s="238">
        <f>ROUND(E656*N656,2)</f>
        <v>0.15</v>
      </c>
      <c r="P656" s="238">
        <v>0</v>
      </c>
      <c r="Q656" s="238">
        <f>ROUND(E656*P656,2)</f>
        <v>0</v>
      </c>
      <c r="R656" s="240" t="s">
        <v>347</v>
      </c>
      <c r="S656" s="240" t="s">
        <v>277</v>
      </c>
      <c r="T656" s="241" t="s">
        <v>277</v>
      </c>
      <c r="U656" s="223">
        <v>15.231</v>
      </c>
      <c r="V656" s="223">
        <f>ROUND(E656*U656,2)</f>
        <v>2.15</v>
      </c>
      <c r="W656" s="223"/>
      <c r="X656" s="223" t="s">
        <v>316</v>
      </c>
      <c r="Y656" s="223" t="s">
        <v>280</v>
      </c>
      <c r="Z656" s="212"/>
      <c r="AA656" s="212"/>
      <c r="AB656" s="212"/>
      <c r="AC656" s="212"/>
      <c r="AD656" s="212"/>
      <c r="AE656" s="212"/>
      <c r="AF656" s="212"/>
      <c r="AG656" s="212" t="s">
        <v>317</v>
      </c>
      <c r="AH656" s="212"/>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2" x14ac:dyDescent="0.2">
      <c r="A657" s="219"/>
      <c r="B657" s="220"/>
      <c r="C657" s="267" t="s">
        <v>533</v>
      </c>
      <c r="D657" s="256"/>
      <c r="E657" s="256"/>
      <c r="F657" s="256"/>
      <c r="G657" s="256"/>
      <c r="H657" s="223"/>
      <c r="I657" s="223"/>
      <c r="J657" s="223"/>
      <c r="K657" s="223"/>
      <c r="L657" s="223"/>
      <c r="M657" s="223"/>
      <c r="N657" s="222"/>
      <c r="O657" s="222"/>
      <c r="P657" s="222"/>
      <c r="Q657" s="222"/>
      <c r="R657" s="223"/>
      <c r="S657" s="223"/>
      <c r="T657" s="223"/>
      <c r="U657" s="223"/>
      <c r="V657" s="223"/>
      <c r="W657" s="223"/>
      <c r="X657" s="223"/>
      <c r="Y657" s="223"/>
      <c r="Z657" s="212"/>
      <c r="AA657" s="212"/>
      <c r="AB657" s="212"/>
      <c r="AC657" s="212"/>
      <c r="AD657" s="212"/>
      <c r="AE657" s="212"/>
      <c r="AF657" s="212"/>
      <c r="AG657" s="212" t="s">
        <v>319</v>
      </c>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outlineLevel="2" x14ac:dyDescent="0.2">
      <c r="A658" s="219"/>
      <c r="B658" s="220"/>
      <c r="C658" s="247" t="s">
        <v>1018</v>
      </c>
      <c r="D658" s="225"/>
      <c r="E658" s="226"/>
      <c r="F658" s="223"/>
      <c r="G658" s="223"/>
      <c r="H658" s="223"/>
      <c r="I658" s="223"/>
      <c r="J658" s="223"/>
      <c r="K658" s="223"/>
      <c r="L658" s="223"/>
      <c r="M658" s="223"/>
      <c r="N658" s="222"/>
      <c r="O658" s="222"/>
      <c r="P658" s="222"/>
      <c r="Q658" s="222"/>
      <c r="R658" s="223"/>
      <c r="S658" s="223"/>
      <c r="T658" s="223"/>
      <c r="U658" s="223"/>
      <c r="V658" s="223"/>
      <c r="W658" s="223"/>
      <c r="X658" s="223"/>
      <c r="Y658" s="223"/>
      <c r="Z658" s="212"/>
      <c r="AA658" s="212"/>
      <c r="AB658" s="212"/>
      <c r="AC658" s="212"/>
      <c r="AD658" s="212"/>
      <c r="AE658" s="212"/>
      <c r="AF658" s="212"/>
      <c r="AG658" s="212" t="s">
        <v>308</v>
      </c>
      <c r="AH658" s="212">
        <v>0</v>
      </c>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3" x14ac:dyDescent="0.2">
      <c r="A659" s="219"/>
      <c r="B659" s="220"/>
      <c r="C659" s="247" t="s">
        <v>1019</v>
      </c>
      <c r="D659" s="225"/>
      <c r="E659" s="226">
        <v>0.14129</v>
      </c>
      <c r="F659" s="223"/>
      <c r="G659" s="223"/>
      <c r="H659" s="223"/>
      <c r="I659" s="223"/>
      <c r="J659" s="223"/>
      <c r="K659" s="223"/>
      <c r="L659" s="223"/>
      <c r="M659" s="223"/>
      <c r="N659" s="222"/>
      <c r="O659" s="222"/>
      <c r="P659" s="222"/>
      <c r="Q659" s="222"/>
      <c r="R659" s="223"/>
      <c r="S659" s="223"/>
      <c r="T659" s="223"/>
      <c r="U659" s="223"/>
      <c r="V659" s="223"/>
      <c r="W659" s="223"/>
      <c r="X659" s="223"/>
      <c r="Y659" s="223"/>
      <c r="Z659" s="212"/>
      <c r="AA659" s="212"/>
      <c r="AB659" s="212"/>
      <c r="AC659" s="212"/>
      <c r="AD659" s="212"/>
      <c r="AE659" s="212"/>
      <c r="AF659" s="212"/>
      <c r="AG659" s="212" t="s">
        <v>308</v>
      </c>
      <c r="AH659" s="212">
        <v>0</v>
      </c>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1" x14ac:dyDescent="0.2">
      <c r="A660" s="235">
        <v>133</v>
      </c>
      <c r="B660" s="236" t="s">
        <v>1020</v>
      </c>
      <c r="C660" s="245" t="s">
        <v>1021</v>
      </c>
      <c r="D660" s="237" t="s">
        <v>314</v>
      </c>
      <c r="E660" s="238">
        <v>3.0226899999999999</v>
      </c>
      <c r="F660" s="239"/>
      <c r="G660" s="240">
        <f>ROUND(E660*F660,2)</f>
        <v>0</v>
      </c>
      <c r="H660" s="239"/>
      <c r="I660" s="240">
        <f>ROUND(E660*H660,2)</f>
        <v>0</v>
      </c>
      <c r="J660" s="239"/>
      <c r="K660" s="240">
        <f>ROUND(E660*J660,2)</f>
        <v>0</v>
      </c>
      <c r="L660" s="240">
        <v>21</v>
      </c>
      <c r="M660" s="240">
        <f>G660*(1+L660/100)</f>
        <v>0</v>
      </c>
      <c r="N660" s="238">
        <v>1.837</v>
      </c>
      <c r="O660" s="238">
        <f>ROUND(E660*N660,2)</f>
        <v>5.55</v>
      </c>
      <c r="P660" s="238">
        <v>0</v>
      </c>
      <c r="Q660" s="238">
        <f>ROUND(E660*P660,2)</f>
        <v>0</v>
      </c>
      <c r="R660" s="240" t="s">
        <v>347</v>
      </c>
      <c r="S660" s="240" t="s">
        <v>277</v>
      </c>
      <c r="T660" s="241" t="s">
        <v>277</v>
      </c>
      <c r="U660" s="223">
        <v>1.8360000000000001</v>
      </c>
      <c r="V660" s="223">
        <f>ROUND(E660*U660,2)</f>
        <v>5.55</v>
      </c>
      <c r="W660" s="223"/>
      <c r="X660" s="223" t="s">
        <v>316</v>
      </c>
      <c r="Y660" s="223" t="s">
        <v>280</v>
      </c>
      <c r="Z660" s="212"/>
      <c r="AA660" s="212"/>
      <c r="AB660" s="212"/>
      <c r="AC660" s="212"/>
      <c r="AD660" s="212"/>
      <c r="AE660" s="212"/>
      <c r="AF660" s="212"/>
      <c r="AG660" s="212" t="s">
        <v>317</v>
      </c>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2" x14ac:dyDescent="0.2">
      <c r="A661" s="219"/>
      <c r="B661" s="220"/>
      <c r="C661" s="267" t="s">
        <v>1022</v>
      </c>
      <c r="D661" s="256"/>
      <c r="E661" s="256"/>
      <c r="F661" s="256"/>
      <c r="G661" s="256"/>
      <c r="H661" s="223"/>
      <c r="I661" s="223"/>
      <c r="J661" s="223"/>
      <c r="K661" s="223"/>
      <c r="L661" s="223"/>
      <c r="M661" s="223"/>
      <c r="N661" s="222"/>
      <c r="O661" s="222"/>
      <c r="P661" s="222"/>
      <c r="Q661" s="222"/>
      <c r="R661" s="223"/>
      <c r="S661" s="223"/>
      <c r="T661" s="223"/>
      <c r="U661" s="223"/>
      <c r="V661" s="223"/>
      <c r="W661" s="223"/>
      <c r="X661" s="223"/>
      <c r="Y661" s="223"/>
      <c r="Z661" s="212"/>
      <c r="AA661" s="212"/>
      <c r="AB661" s="212"/>
      <c r="AC661" s="212"/>
      <c r="AD661" s="212"/>
      <c r="AE661" s="212"/>
      <c r="AF661" s="212"/>
      <c r="AG661" s="212" t="s">
        <v>319</v>
      </c>
      <c r="AH661" s="212"/>
      <c r="AI661" s="212"/>
      <c r="AJ661" s="212"/>
      <c r="AK661" s="212"/>
      <c r="AL661" s="212"/>
      <c r="AM661" s="212"/>
      <c r="AN661" s="212"/>
      <c r="AO661" s="212"/>
      <c r="AP661" s="212"/>
      <c r="AQ661" s="212"/>
      <c r="AR661" s="212"/>
      <c r="AS661" s="212"/>
      <c r="AT661" s="212"/>
      <c r="AU661" s="212"/>
      <c r="AV661" s="212"/>
      <c r="AW661" s="212"/>
      <c r="AX661" s="212"/>
      <c r="AY661" s="212"/>
      <c r="AZ661" s="212"/>
      <c r="BA661" s="242" t="str">
        <f>C661</f>
        <v>pod mazaniny a dlažby, popř. na plochých střechách, vodorovný nebo ve spádu, s udusáním a urovnáním povrchu,</v>
      </c>
      <c r="BB661" s="212"/>
      <c r="BC661" s="212"/>
      <c r="BD661" s="212"/>
      <c r="BE661" s="212"/>
      <c r="BF661" s="212"/>
      <c r="BG661" s="212"/>
      <c r="BH661" s="212"/>
    </row>
    <row r="662" spans="1:60" outlineLevel="2" x14ac:dyDescent="0.2">
      <c r="A662" s="219"/>
      <c r="B662" s="220"/>
      <c r="C662" s="247" t="s">
        <v>1023</v>
      </c>
      <c r="D662" s="225"/>
      <c r="E662" s="226">
        <v>1.83769</v>
      </c>
      <c r="F662" s="223"/>
      <c r="G662" s="223"/>
      <c r="H662" s="223"/>
      <c r="I662" s="223"/>
      <c r="J662" s="223"/>
      <c r="K662" s="223"/>
      <c r="L662" s="223"/>
      <c r="M662" s="223"/>
      <c r="N662" s="222"/>
      <c r="O662" s="222"/>
      <c r="P662" s="222"/>
      <c r="Q662" s="222"/>
      <c r="R662" s="223"/>
      <c r="S662" s="223"/>
      <c r="T662" s="223"/>
      <c r="U662" s="223"/>
      <c r="V662" s="223"/>
      <c r="W662" s="223"/>
      <c r="X662" s="223"/>
      <c r="Y662" s="223"/>
      <c r="Z662" s="212"/>
      <c r="AA662" s="212"/>
      <c r="AB662" s="212"/>
      <c r="AC662" s="212"/>
      <c r="AD662" s="212"/>
      <c r="AE662" s="212"/>
      <c r="AF662" s="212"/>
      <c r="AG662" s="212" t="s">
        <v>308</v>
      </c>
      <c r="AH662" s="212">
        <v>0</v>
      </c>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3" x14ac:dyDescent="0.2">
      <c r="A663" s="219"/>
      <c r="B663" s="220"/>
      <c r="C663" s="247" t="s">
        <v>1024</v>
      </c>
      <c r="D663" s="225"/>
      <c r="E663" s="226">
        <v>0.59750000000000003</v>
      </c>
      <c r="F663" s="223"/>
      <c r="G663" s="223"/>
      <c r="H663" s="223"/>
      <c r="I663" s="223"/>
      <c r="J663" s="223"/>
      <c r="K663" s="223"/>
      <c r="L663" s="223"/>
      <c r="M663" s="223"/>
      <c r="N663" s="222"/>
      <c r="O663" s="222"/>
      <c r="P663" s="222"/>
      <c r="Q663" s="222"/>
      <c r="R663" s="223"/>
      <c r="S663" s="223"/>
      <c r="T663" s="223"/>
      <c r="U663" s="223"/>
      <c r="V663" s="223"/>
      <c r="W663" s="223"/>
      <c r="X663" s="223"/>
      <c r="Y663" s="223"/>
      <c r="Z663" s="212"/>
      <c r="AA663" s="212"/>
      <c r="AB663" s="212"/>
      <c r="AC663" s="212"/>
      <c r="AD663" s="212"/>
      <c r="AE663" s="212"/>
      <c r="AF663" s="212"/>
      <c r="AG663" s="212" t="s">
        <v>308</v>
      </c>
      <c r="AH663" s="212">
        <v>0</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3" x14ac:dyDescent="0.2">
      <c r="A664" s="219"/>
      <c r="B664" s="220"/>
      <c r="C664" s="247" t="s">
        <v>1025</v>
      </c>
      <c r="D664" s="225"/>
      <c r="E664" s="226">
        <v>0.58750000000000002</v>
      </c>
      <c r="F664" s="223"/>
      <c r="G664" s="223"/>
      <c r="H664" s="223"/>
      <c r="I664" s="223"/>
      <c r="J664" s="223"/>
      <c r="K664" s="223"/>
      <c r="L664" s="223"/>
      <c r="M664" s="223"/>
      <c r="N664" s="222"/>
      <c r="O664" s="222"/>
      <c r="P664" s="222"/>
      <c r="Q664" s="222"/>
      <c r="R664" s="223"/>
      <c r="S664" s="223"/>
      <c r="T664" s="223"/>
      <c r="U664" s="223"/>
      <c r="V664" s="223"/>
      <c r="W664" s="223"/>
      <c r="X664" s="223"/>
      <c r="Y664" s="223"/>
      <c r="Z664" s="212"/>
      <c r="AA664" s="212"/>
      <c r="AB664" s="212"/>
      <c r="AC664" s="212"/>
      <c r="AD664" s="212"/>
      <c r="AE664" s="212"/>
      <c r="AF664" s="212"/>
      <c r="AG664" s="212" t="s">
        <v>308</v>
      </c>
      <c r="AH664" s="212">
        <v>0</v>
      </c>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1" x14ac:dyDescent="0.2">
      <c r="A665" s="235">
        <v>134</v>
      </c>
      <c r="B665" s="236" t="s">
        <v>1026</v>
      </c>
      <c r="C665" s="245" t="s">
        <v>1027</v>
      </c>
      <c r="D665" s="237" t="s">
        <v>314</v>
      </c>
      <c r="E665" s="238">
        <v>0.76349999999999996</v>
      </c>
      <c r="F665" s="239"/>
      <c r="G665" s="240">
        <f>ROUND(E665*F665,2)</f>
        <v>0</v>
      </c>
      <c r="H665" s="239"/>
      <c r="I665" s="240">
        <f>ROUND(E665*H665,2)</f>
        <v>0</v>
      </c>
      <c r="J665" s="239"/>
      <c r="K665" s="240">
        <f>ROUND(E665*J665,2)</f>
        <v>0</v>
      </c>
      <c r="L665" s="240">
        <v>21</v>
      </c>
      <c r="M665" s="240">
        <f>G665*(1+L665/100)</f>
        <v>0</v>
      </c>
      <c r="N665" s="238">
        <v>0.38850000000000001</v>
      </c>
      <c r="O665" s="238">
        <f>ROUND(E665*N665,2)</f>
        <v>0.3</v>
      </c>
      <c r="P665" s="238">
        <v>0</v>
      </c>
      <c r="Q665" s="238">
        <f>ROUND(E665*P665,2)</f>
        <v>0</v>
      </c>
      <c r="R665" s="240" t="s">
        <v>347</v>
      </c>
      <c r="S665" s="240" t="s">
        <v>277</v>
      </c>
      <c r="T665" s="241" t="s">
        <v>277</v>
      </c>
      <c r="U665" s="223">
        <v>1.8360000000000001</v>
      </c>
      <c r="V665" s="223">
        <f>ROUND(E665*U665,2)</f>
        <v>1.4</v>
      </c>
      <c r="W665" s="223"/>
      <c r="X665" s="223" t="s">
        <v>316</v>
      </c>
      <c r="Y665" s="223" t="s">
        <v>280</v>
      </c>
      <c r="Z665" s="212"/>
      <c r="AA665" s="212"/>
      <c r="AB665" s="212"/>
      <c r="AC665" s="212"/>
      <c r="AD665" s="212"/>
      <c r="AE665" s="212"/>
      <c r="AF665" s="212"/>
      <c r="AG665" s="212" t="s">
        <v>317</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2" x14ac:dyDescent="0.2">
      <c r="A666" s="219"/>
      <c r="B666" s="220"/>
      <c r="C666" s="267" t="s">
        <v>1028</v>
      </c>
      <c r="D666" s="256"/>
      <c r="E666" s="256"/>
      <c r="F666" s="256"/>
      <c r="G666" s="256"/>
      <c r="H666" s="223"/>
      <c r="I666" s="223"/>
      <c r="J666" s="223"/>
      <c r="K666" s="223"/>
      <c r="L666" s="223"/>
      <c r="M666" s="223"/>
      <c r="N666" s="222"/>
      <c r="O666" s="222"/>
      <c r="P666" s="222"/>
      <c r="Q666" s="222"/>
      <c r="R666" s="223"/>
      <c r="S666" s="223"/>
      <c r="T666" s="223"/>
      <c r="U666" s="223"/>
      <c r="V666" s="223"/>
      <c r="W666" s="223"/>
      <c r="X666" s="223"/>
      <c r="Y666" s="223"/>
      <c r="Z666" s="212"/>
      <c r="AA666" s="212"/>
      <c r="AB666" s="212"/>
      <c r="AC666" s="212"/>
      <c r="AD666" s="212"/>
      <c r="AE666" s="212"/>
      <c r="AF666" s="212"/>
      <c r="AG666" s="212" t="s">
        <v>319</v>
      </c>
      <c r="AH666" s="212"/>
      <c r="AI666" s="212"/>
      <c r="AJ666" s="212"/>
      <c r="AK666" s="212"/>
      <c r="AL666" s="212"/>
      <c r="AM666" s="212"/>
      <c r="AN666" s="212"/>
      <c r="AO666" s="212"/>
      <c r="AP666" s="212"/>
      <c r="AQ666" s="212"/>
      <c r="AR666" s="212"/>
      <c r="AS666" s="212"/>
      <c r="AT666" s="212"/>
      <c r="AU666" s="212"/>
      <c r="AV666" s="212"/>
      <c r="AW666" s="212"/>
      <c r="AX666" s="212"/>
      <c r="AY666" s="212"/>
      <c r="AZ666" s="212"/>
      <c r="BA666" s="242" t="str">
        <f>C666</f>
        <v>pod  mazaniny a dlažby, popř. na plochých střechách vodorovný nebo ve spádu s udusáním a urovnáním povrchu</v>
      </c>
      <c r="BB666" s="212"/>
      <c r="BC666" s="212"/>
      <c r="BD666" s="212"/>
      <c r="BE666" s="212"/>
      <c r="BF666" s="212"/>
      <c r="BG666" s="212"/>
      <c r="BH666" s="212"/>
    </row>
    <row r="667" spans="1:60" outlineLevel="2" x14ac:dyDescent="0.2">
      <c r="A667" s="219"/>
      <c r="B667" s="220"/>
      <c r="C667" s="247" t="s">
        <v>1029</v>
      </c>
      <c r="D667" s="225"/>
      <c r="E667" s="226">
        <v>0.76349999999999996</v>
      </c>
      <c r="F667" s="223"/>
      <c r="G667" s="223"/>
      <c r="H667" s="223"/>
      <c r="I667" s="223"/>
      <c r="J667" s="223"/>
      <c r="K667" s="223"/>
      <c r="L667" s="223"/>
      <c r="M667" s="223"/>
      <c r="N667" s="222"/>
      <c r="O667" s="222"/>
      <c r="P667" s="222"/>
      <c r="Q667" s="222"/>
      <c r="R667" s="223"/>
      <c r="S667" s="223"/>
      <c r="T667" s="223"/>
      <c r="U667" s="223"/>
      <c r="V667" s="223"/>
      <c r="W667" s="223"/>
      <c r="X667" s="223"/>
      <c r="Y667" s="223"/>
      <c r="Z667" s="212"/>
      <c r="AA667" s="212"/>
      <c r="AB667" s="212"/>
      <c r="AC667" s="212"/>
      <c r="AD667" s="212"/>
      <c r="AE667" s="212"/>
      <c r="AF667" s="212"/>
      <c r="AG667" s="212" t="s">
        <v>308</v>
      </c>
      <c r="AH667" s="212">
        <v>0</v>
      </c>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ht="22.5" outlineLevel="1" x14ac:dyDescent="0.2">
      <c r="A668" s="235">
        <v>135</v>
      </c>
      <c r="B668" s="236" t="s">
        <v>1030</v>
      </c>
      <c r="C668" s="245" t="s">
        <v>1031</v>
      </c>
      <c r="D668" s="237" t="s">
        <v>340</v>
      </c>
      <c r="E668" s="238">
        <v>25.36</v>
      </c>
      <c r="F668" s="239"/>
      <c r="G668" s="240">
        <f>ROUND(E668*F668,2)</f>
        <v>0</v>
      </c>
      <c r="H668" s="239"/>
      <c r="I668" s="240">
        <f>ROUND(E668*H668,2)</f>
        <v>0</v>
      </c>
      <c r="J668" s="239"/>
      <c r="K668" s="240">
        <f>ROUND(E668*J668,2)</f>
        <v>0</v>
      </c>
      <c r="L668" s="240">
        <v>21</v>
      </c>
      <c r="M668" s="240">
        <f>G668*(1+L668/100)</f>
        <v>0</v>
      </c>
      <c r="N668" s="238">
        <v>2.9999999999999997E-4</v>
      </c>
      <c r="O668" s="238">
        <f>ROUND(E668*N668,2)</f>
        <v>0.01</v>
      </c>
      <c r="P668" s="238">
        <v>0</v>
      </c>
      <c r="Q668" s="238">
        <f>ROUND(E668*P668,2)</f>
        <v>0</v>
      </c>
      <c r="R668" s="240" t="s">
        <v>347</v>
      </c>
      <c r="S668" s="240" t="s">
        <v>277</v>
      </c>
      <c r="T668" s="241" t="s">
        <v>277</v>
      </c>
      <c r="U668" s="223">
        <v>0.09</v>
      </c>
      <c r="V668" s="223">
        <f>ROUND(E668*U668,2)</f>
        <v>2.2799999999999998</v>
      </c>
      <c r="W668" s="223"/>
      <c r="X668" s="223" t="s">
        <v>316</v>
      </c>
      <c r="Y668" s="223" t="s">
        <v>280</v>
      </c>
      <c r="Z668" s="212"/>
      <c r="AA668" s="212"/>
      <c r="AB668" s="212"/>
      <c r="AC668" s="212"/>
      <c r="AD668" s="212"/>
      <c r="AE668" s="212"/>
      <c r="AF668" s="212"/>
      <c r="AG668" s="212" t="s">
        <v>317</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2" x14ac:dyDescent="0.2">
      <c r="A669" s="219"/>
      <c r="B669" s="220"/>
      <c r="C669" s="267" t="s">
        <v>1032</v>
      </c>
      <c r="D669" s="256"/>
      <c r="E669" s="256"/>
      <c r="F669" s="256"/>
      <c r="G669" s="256"/>
      <c r="H669" s="223"/>
      <c r="I669" s="223"/>
      <c r="J669" s="223"/>
      <c r="K669" s="223"/>
      <c r="L669" s="223"/>
      <c r="M669" s="223"/>
      <c r="N669" s="222"/>
      <c r="O669" s="222"/>
      <c r="P669" s="222"/>
      <c r="Q669" s="222"/>
      <c r="R669" s="223"/>
      <c r="S669" s="223"/>
      <c r="T669" s="223"/>
      <c r="U669" s="223"/>
      <c r="V669" s="223"/>
      <c r="W669" s="223"/>
      <c r="X669" s="223"/>
      <c r="Y669" s="223"/>
      <c r="Z669" s="212"/>
      <c r="AA669" s="212"/>
      <c r="AB669" s="212"/>
      <c r="AC669" s="212"/>
      <c r="AD669" s="212"/>
      <c r="AE669" s="212"/>
      <c r="AF669" s="212"/>
      <c r="AG669" s="212" t="s">
        <v>319</v>
      </c>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2" x14ac:dyDescent="0.2">
      <c r="A670" s="219"/>
      <c r="B670" s="220"/>
      <c r="C670" s="247" t="s">
        <v>1033</v>
      </c>
      <c r="D670" s="225"/>
      <c r="E670" s="226"/>
      <c r="F670" s="223"/>
      <c r="G670" s="223"/>
      <c r="H670" s="223"/>
      <c r="I670" s="223"/>
      <c r="J670" s="223"/>
      <c r="K670" s="223"/>
      <c r="L670" s="223"/>
      <c r="M670" s="223"/>
      <c r="N670" s="222"/>
      <c r="O670" s="222"/>
      <c r="P670" s="222"/>
      <c r="Q670" s="222"/>
      <c r="R670" s="223"/>
      <c r="S670" s="223"/>
      <c r="T670" s="223"/>
      <c r="U670" s="223"/>
      <c r="V670" s="223"/>
      <c r="W670" s="223"/>
      <c r="X670" s="223"/>
      <c r="Y670" s="223"/>
      <c r="Z670" s="212"/>
      <c r="AA670" s="212"/>
      <c r="AB670" s="212"/>
      <c r="AC670" s="212"/>
      <c r="AD670" s="212"/>
      <c r="AE670" s="212"/>
      <c r="AF670" s="212"/>
      <c r="AG670" s="212" t="s">
        <v>308</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3" x14ac:dyDescent="0.2">
      <c r="A671" s="219"/>
      <c r="B671" s="220"/>
      <c r="C671" s="247" t="s">
        <v>1034</v>
      </c>
      <c r="D671" s="225"/>
      <c r="E671" s="226">
        <v>13.36</v>
      </c>
      <c r="F671" s="223"/>
      <c r="G671" s="223"/>
      <c r="H671" s="223"/>
      <c r="I671" s="223"/>
      <c r="J671" s="223"/>
      <c r="K671" s="223"/>
      <c r="L671" s="223"/>
      <c r="M671" s="223"/>
      <c r="N671" s="222"/>
      <c r="O671" s="222"/>
      <c r="P671" s="222"/>
      <c r="Q671" s="222"/>
      <c r="R671" s="223"/>
      <c r="S671" s="223"/>
      <c r="T671" s="223"/>
      <c r="U671" s="223"/>
      <c r="V671" s="223"/>
      <c r="W671" s="223"/>
      <c r="X671" s="223"/>
      <c r="Y671" s="223"/>
      <c r="Z671" s="212"/>
      <c r="AA671" s="212"/>
      <c r="AB671" s="212"/>
      <c r="AC671" s="212"/>
      <c r="AD671" s="212"/>
      <c r="AE671" s="212"/>
      <c r="AF671" s="212"/>
      <c r="AG671" s="212" t="s">
        <v>308</v>
      </c>
      <c r="AH671" s="212">
        <v>0</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3" x14ac:dyDescent="0.2">
      <c r="A672" s="219"/>
      <c r="B672" s="220"/>
      <c r="C672" s="247" t="s">
        <v>755</v>
      </c>
      <c r="D672" s="225"/>
      <c r="E672" s="226">
        <v>5.5</v>
      </c>
      <c r="F672" s="223"/>
      <c r="G672" s="223"/>
      <c r="H672" s="223"/>
      <c r="I672" s="223"/>
      <c r="J672" s="223"/>
      <c r="K672" s="223"/>
      <c r="L672" s="223"/>
      <c r="M672" s="223"/>
      <c r="N672" s="222"/>
      <c r="O672" s="222"/>
      <c r="P672" s="222"/>
      <c r="Q672" s="222"/>
      <c r="R672" s="223"/>
      <c r="S672" s="223"/>
      <c r="T672" s="223"/>
      <c r="U672" s="223"/>
      <c r="V672" s="223"/>
      <c r="W672" s="223"/>
      <c r="X672" s="223"/>
      <c r="Y672" s="223"/>
      <c r="Z672" s="212"/>
      <c r="AA672" s="212"/>
      <c r="AB672" s="212"/>
      <c r="AC672" s="212"/>
      <c r="AD672" s="212"/>
      <c r="AE672" s="212"/>
      <c r="AF672" s="212"/>
      <c r="AG672" s="212" t="s">
        <v>308</v>
      </c>
      <c r="AH672" s="212">
        <v>0</v>
      </c>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3" x14ac:dyDescent="0.2">
      <c r="A673" s="219"/>
      <c r="B673" s="220"/>
      <c r="C673" s="247" t="s">
        <v>756</v>
      </c>
      <c r="D673" s="225"/>
      <c r="E673" s="226">
        <v>6.5</v>
      </c>
      <c r="F673" s="223"/>
      <c r="G673" s="223"/>
      <c r="H673" s="223"/>
      <c r="I673" s="223"/>
      <c r="J673" s="223"/>
      <c r="K673" s="223"/>
      <c r="L673" s="223"/>
      <c r="M673" s="223"/>
      <c r="N673" s="222"/>
      <c r="O673" s="222"/>
      <c r="P673" s="222"/>
      <c r="Q673" s="222"/>
      <c r="R673" s="223"/>
      <c r="S673" s="223"/>
      <c r="T673" s="223"/>
      <c r="U673" s="223"/>
      <c r="V673" s="223"/>
      <c r="W673" s="223"/>
      <c r="X673" s="223"/>
      <c r="Y673" s="223"/>
      <c r="Z673" s="212"/>
      <c r="AA673" s="212"/>
      <c r="AB673" s="212"/>
      <c r="AC673" s="212"/>
      <c r="AD673" s="212"/>
      <c r="AE673" s="212"/>
      <c r="AF673" s="212"/>
      <c r="AG673" s="212" t="s">
        <v>308</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ht="22.5" outlineLevel="1" x14ac:dyDescent="0.2">
      <c r="A674" s="235">
        <v>136</v>
      </c>
      <c r="B674" s="236" t="s">
        <v>1035</v>
      </c>
      <c r="C674" s="245" t="s">
        <v>1036</v>
      </c>
      <c r="D674" s="237" t="s">
        <v>340</v>
      </c>
      <c r="E674" s="238">
        <v>1.4</v>
      </c>
      <c r="F674" s="239"/>
      <c r="G674" s="240">
        <f>ROUND(E674*F674,2)</f>
        <v>0</v>
      </c>
      <c r="H674" s="239"/>
      <c r="I674" s="240">
        <f>ROUND(E674*H674,2)</f>
        <v>0</v>
      </c>
      <c r="J674" s="239"/>
      <c r="K674" s="240">
        <f>ROUND(E674*J674,2)</f>
        <v>0</v>
      </c>
      <c r="L674" s="240">
        <v>21</v>
      </c>
      <c r="M674" s="240">
        <f>G674*(1+L674/100)</f>
        <v>0</v>
      </c>
      <c r="N674" s="238">
        <v>4.265E-2</v>
      </c>
      <c r="O674" s="238">
        <f>ROUND(E674*N674,2)</f>
        <v>0.06</v>
      </c>
      <c r="P674" s="238">
        <v>0</v>
      </c>
      <c r="Q674" s="238">
        <f>ROUND(E674*P674,2)</f>
        <v>0</v>
      </c>
      <c r="R674" s="240" t="s">
        <v>347</v>
      </c>
      <c r="S674" s="240" t="s">
        <v>277</v>
      </c>
      <c r="T674" s="241" t="s">
        <v>277</v>
      </c>
      <c r="U674" s="223">
        <v>0.41849999999999998</v>
      </c>
      <c r="V674" s="223">
        <f>ROUND(E674*U674,2)</f>
        <v>0.59</v>
      </c>
      <c r="W674" s="223"/>
      <c r="X674" s="223" t="s">
        <v>316</v>
      </c>
      <c r="Y674" s="223" t="s">
        <v>280</v>
      </c>
      <c r="Z674" s="212"/>
      <c r="AA674" s="212"/>
      <c r="AB674" s="212"/>
      <c r="AC674" s="212"/>
      <c r="AD674" s="212"/>
      <c r="AE674" s="212"/>
      <c r="AF674" s="212"/>
      <c r="AG674" s="212" t="s">
        <v>317</v>
      </c>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2" x14ac:dyDescent="0.2">
      <c r="A675" s="219"/>
      <c r="B675" s="220"/>
      <c r="C675" s="267" t="s">
        <v>1032</v>
      </c>
      <c r="D675" s="256"/>
      <c r="E675" s="256"/>
      <c r="F675" s="256"/>
      <c r="G675" s="256"/>
      <c r="H675" s="223"/>
      <c r="I675" s="223"/>
      <c r="J675" s="223"/>
      <c r="K675" s="223"/>
      <c r="L675" s="223"/>
      <c r="M675" s="223"/>
      <c r="N675" s="222"/>
      <c r="O675" s="222"/>
      <c r="P675" s="222"/>
      <c r="Q675" s="222"/>
      <c r="R675" s="223"/>
      <c r="S675" s="223"/>
      <c r="T675" s="223"/>
      <c r="U675" s="223"/>
      <c r="V675" s="223"/>
      <c r="W675" s="223"/>
      <c r="X675" s="223"/>
      <c r="Y675" s="223"/>
      <c r="Z675" s="212"/>
      <c r="AA675" s="212"/>
      <c r="AB675" s="212"/>
      <c r="AC675" s="212"/>
      <c r="AD675" s="212"/>
      <c r="AE675" s="212"/>
      <c r="AF675" s="212"/>
      <c r="AG675" s="212" t="s">
        <v>319</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2" x14ac:dyDescent="0.2">
      <c r="A676" s="219"/>
      <c r="B676" s="220"/>
      <c r="C676" s="247" t="s">
        <v>1037</v>
      </c>
      <c r="D676" s="225"/>
      <c r="E676" s="226">
        <v>1.4</v>
      </c>
      <c r="F676" s="223"/>
      <c r="G676" s="223"/>
      <c r="H676" s="223"/>
      <c r="I676" s="223"/>
      <c r="J676" s="223"/>
      <c r="K676" s="223"/>
      <c r="L676" s="223"/>
      <c r="M676" s="223"/>
      <c r="N676" s="222"/>
      <c r="O676" s="222"/>
      <c r="P676" s="222"/>
      <c r="Q676" s="222"/>
      <c r="R676" s="223"/>
      <c r="S676" s="223"/>
      <c r="T676" s="223"/>
      <c r="U676" s="223"/>
      <c r="V676" s="223"/>
      <c r="W676" s="223"/>
      <c r="X676" s="223"/>
      <c r="Y676" s="223"/>
      <c r="Z676" s="212"/>
      <c r="AA676" s="212"/>
      <c r="AB676" s="212"/>
      <c r="AC676" s="212"/>
      <c r="AD676" s="212"/>
      <c r="AE676" s="212"/>
      <c r="AF676" s="212"/>
      <c r="AG676" s="212" t="s">
        <v>308</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ht="33.75" outlineLevel="1" x14ac:dyDescent="0.2">
      <c r="A677" s="235">
        <v>137</v>
      </c>
      <c r="B677" s="236" t="s">
        <v>1038</v>
      </c>
      <c r="C677" s="245" t="s">
        <v>1039</v>
      </c>
      <c r="D677" s="237" t="s">
        <v>340</v>
      </c>
      <c r="E677" s="238">
        <v>23.5</v>
      </c>
      <c r="F677" s="239"/>
      <c r="G677" s="240">
        <f>ROUND(E677*F677,2)</f>
        <v>0</v>
      </c>
      <c r="H677" s="239"/>
      <c r="I677" s="240">
        <f>ROUND(E677*H677,2)</f>
        <v>0</v>
      </c>
      <c r="J677" s="239"/>
      <c r="K677" s="240">
        <f>ROUND(E677*J677,2)</f>
        <v>0</v>
      </c>
      <c r="L677" s="240">
        <v>21</v>
      </c>
      <c r="M677" s="240">
        <f>G677*(1+L677/100)</f>
        <v>0</v>
      </c>
      <c r="N677" s="238">
        <v>1.0919999999999999E-2</v>
      </c>
      <c r="O677" s="238">
        <f>ROUND(E677*N677,2)</f>
        <v>0.26</v>
      </c>
      <c r="P677" s="238">
        <v>0</v>
      </c>
      <c r="Q677" s="238">
        <f>ROUND(E677*P677,2)</f>
        <v>0</v>
      </c>
      <c r="R677" s="240" t="s">
        <v>347</v>
      </c>
      <c r="S677" s="240" t="s">
        <v>277</v>
      </c>
      <c r="T677" s="241" t="s">
        <v>277</v>
      </c>
      <c r="U677" s="223">
        <v>0.35149999999999998</v>
      </c>
      <c r="V677" s="223">
        <f>ROUND(E677*U677,2)</f>
        <v>8.26</v>
      </c>
      <c r="W677" s="223"/>
      <c r="X677" s="223" t="s">
        <v>316</v>
      </c>
      <c r="Y677" s="223" t="s">
        <v>280</v>
      </c>
      <c r="Z677" s="212"/>
      <c r="AA677" s="212"/>
      <c r="AB677" s="212"/>
      <c r="AC677" s="212"/>
      <c r="AD677" s="212"/>
      <c r="AE677" s="212"/>
      <c r="AF677" s="212"/>
      <c r="AG677" s="212" t="s">
        <v>317</v>
      </c>
      <c r="AH677" s="212"/>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2" x14ac:dyDescent="0.2">
      <c r="A678" s="219"/>
      <c r="B678" s="220"/>
      <c r="C678" s="267" t="s">
        <v>1032</v>
      </c>
      <c r="D678" s="256"/>
      <c r="E678" s="256"/>
      <c r="F678" s="256"/>
      <c r="G678" s="256"/>
      <c r="H678" s="223"/>
      <c r="I678" s="223"/>
      <c r="J678" s="223"/>
      <c r="K678" s="223"/>
      <c r="L678" s="223"/>
      <c r="M678" s="223"/>
      <c r="N678" s="222"/>
      <c r="O678" s="222"/>
      <c r="P678" s="222"/>
      <c r="Q678" s="222"/>
      <c r="R678" s="223"/>
      <c r="S678" s="223"/>
      <c r="T678" s="223"/>
      <c r="U678" s="223"/>
      <c r="V678" s="223"/>
      <c r="W678" s="223"/>
      <c r="X678" s="223"/>
      <c r="Y678" s="223"/>
      <c r="Z678" s="212"/>
      <c r="AA678" s="212"/>
      <c r="AB678" s="212"/>
      <c r="AC678" s="212"/>
      <c r="AD678" s="212"/>
      <c r="AE678" s="212"/>
      <c r="AF678" s="212"/>
      <c r="AG678" s="212" t="s">
        <v>319</v>
      </c>
      <c r="AH678" s="212"/>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2" x14ac:dyDescent="0.2">
      <c r="A679" s="219"/>
      <c r="B679" s="220"/>
      <c r="C679" s="269" t="s">
        <v>1040</v>
      </c>
      <c r="D679" s="264"/>
      <c r="E679" s="264"/>
      <c r="F679" s="264"/>
      <c r="G679" s="264"/>
      <c r="H679" s="223"/>
      <c r="I679" s="223"/>
      <c r="J679" s="223"/>
      <c r="K679" s="223"/>
      <c r="L679" s="223"/>
      <c r="M679" s="223"/>
      <c r="N679" s="222"/>
      <c r="O679" s="222"/>
      <c r="P679" s="222"/>
      <c r="Q679" s="222"/>
      <c r="R679" s="223"/>
      <c r="S679" s="223"/>
      <c r="T679" s="223"/>
      <c r="U679" s="223"/>
      <c r="V679" s="223"/>
      <c r="W679" s="223"/>
      <c r="X679" s="223"/>
      <c r="Y679" s="223"/>
      <c r="Z679" s="212"/>
      <c r="AA679" s="212"/>
      <c r="AB679" s="212"/>
      <c r="AC679" s="212"/>
      <c r="AD679" s="212"/>
      <c r="AE679" s="212"/>
      <c r="AF679" s="212"/>
      <c r="AG679" s="212" t="s">
        <v>283</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2" x14ac:dyDescent="0.2">
      <c r="A680" s="219"/>
      <c r="B680" s="220"/>
      <c r="C680" s="247" t="s">
        <v>1041</v>
      </c>
      <c r="D680" s="225"/>
      <c r="E680" s="226"/>
      <c r="F680" s="223"/>
      <c r="G680" s="223"/>
      <c r="H680" s="223"/>
      <c r="I680" s="223"/>
      <c r="J680" s="223"/>
      <c r="K680" s="223"/>
      <c r="L680" s="223"/>
      <c r="M680" s="223"/>
      <c r="N680" s="222"/>
      <c r="O680" s="222"/>
      <c r="P680" s="222"/>
      <c r="Q680" s="222"/>
      <c r="R680" s="223"/>
      <c r="S680" s="223"/>
      <c r="T680" s="223"/>
      <c r="U680" s="223"/>
      <c r="V680" s="223"/>
      <c r="W680" s="223"/>
      <c r="X680" s="223"/>
      <c r="Y680" s="223"/>
      <c r="Z680" s="212"/>
      <c r="AA680" s="212"/>
      <c r="AB680" s="212"/>
      <c r="AC680" s="212"/>
      <c r="AD680" s="212"/>
      <c r="AE680" s="212"/>
      <c r="AF680" s="212"/>
      <c r="AG680" s="212" t="s">
        <v>308</v>
      </c>
      <c r="AH680" s="212">
        <v>0</v>
      </c>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3" x14ac:dyDescent="0.2">
      <c r="A681" s="219"/>
      <c r="B681" s="220"/>
      <c r="C681" s="247" t="s">
        <v>793</v>
      </c>
      <c r="D681" s="225"/>
      <c r="E681" s="226">
        <v>11.4</v>
      </c>
      <c r="F681" s="223"/>
      <c r="G681" s="223"/>
      <c r="H681" s="223"/>
      <c r="I681" s="223"/>
      <c r="J681" s="223"/>
      <c r="K681" s="223"/>
      <c r="L681" s="223"/>
      <c r="M681" s="223"/>
      <c r="N681" s="222"/>
      <c r="O681" s="222"/>
      <c r="P681" s="222"/>
      <c r="Q681" s="222"/>
      <c r="R681" s="223"/>
      <c r="S681" s="223"/>
      <c r="T681" s="223"/>
      <c r="U681" s="223"/>
      <c r="V681" s="223"/>
      <c r="W681" s="223"/>
      <c r="X681" s="223"/>
      <c r="Y681" s="223"/>
      <c r="Z681" s="212"/>
      <c r="AA681" s="212"/>
      <c r="AB681" s="212"/>
      <c r="AC681" s="212"/>
      <c r="AD681" s="212"/>
      <c r="AE681" s="212"/>
      <c r="AF681" s="212"/>
      <c r="AG681" s="212" t="s">
        <v>308</v>
      </c>
      <c r="AH681" s="212">
        <v>0</v>
      </c>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outlineLevel="3" x14ac:dyDescent="0.2">
      <c r="A682" s="219"/>
      <c r="B682" s="220"/>
      <c r="C682" s="247" t="s">
        <v>1042</v>
      </c>
      <c r="D682" s="225"/>
      <c r="E682" s="226">
        <v>4.7</v>
      </c>
      <c r="F682" s="223"/>
      <c r="G682" s="223"/>
      <c r="H682" s="223"/>
      <c r="I682" s="223"/>
      <c r="J682" s="223"/>
      <c r="K682" s="223"/>
      <c r="L682" s="223"/>
      <c r="M682" s="223"/>
      <c r="N682" s="222"/>
      <c r="O682" s="222"/>
      <c r="P682" s="222"/>
      <c r="Q682" s="222"/>
      <c r="R682" s="223"/>
      <c r="S682" s="223"/>
      <c r="T682" s="223"/>
      <c r="U682" s="223"/>
      <c r="V682" s="223"/>
      <c r="W682" s="223"/>
      <c r="X682" s="223"/>
      <c r="Y682" s="223"/>
      <c r="Z682" s="212"/>
      <c r="AA682" s="212"/>
      <c r="AB682" s="212"/>
      <c r="AC682" s="212"/>
      <c r="AD682" s="212"/>
      <c r="AE682" s="212"/>
      <c r="AF682" s="212"/>
      <c r="AG682" s="212" t="s">
        <v>308</v>
      </c>
      <c r="AH682" s="212">
        <v>0</v>
      </c>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outlineLevel="3" x14ac:dyDescent="0.2">
      <c r="A683" s="219"/>
      <c r="B683" s="220"/>
      <c r="C683" s="247" t="s">
        <v>1043</v>
      </c>
      <c r="D683" s="225"/>
      <c r="E683" s="226">
        <v>2.6</v>
      </c>
      <c r="F683" s="223"/>
      <c r="G683" s="223"/>
      <c r="H683" s="223"/>
      <c r="I683" s="223"/>
      <c r="J683" s="223"/>
      <c r="K683" s="223"/>
      <c r="L683" s="223"/>
      <c r="M683" s="223"/>
      <c r="N683" s="222"/>
      <c r="O683" s="222"/>
      <c r="P683" s="222"/>
      <c r="Q683" s="222"/>
      <c r="R683" s="223"/>
      <c r="S683" s="223"/>
      <c r="T683" s="223"/>
      <c r="U683" s="223"/>
      <c r="V683" s="223"/>
      <c r="W683" s="223"/>
      <c r="X683" s="223"/>
      <c r="Y683" s="223"/>
      <c r="Z683" s="212"/>
      <c r="AA683" s="212"/>
      <c r="AB683" s="212"/>
      <c r="AC683" s="212"/>
      <c r="AD683" s="212"/>
      <c r="AE683" s="212"/>
      <c r="AF683" s="212"/>
      <c r="AG683" s="212" t="s">
        <v>308</v>
      </c>
      <c r="AH683" s="212">
        <v>0</v>
      </c>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3" x14ac:dyDescent="0.2">
      <c r="A684" s="219"/>
      <c r="B684" s="220"/>
      <c r="C684" s="247" t="s">
        <v>1044</v>
      </c>
      <c r="D684" s="225"/>
      <c r="E684" s="226">
        <v>2</v>
      </c>
      <c r="F684" s="223"/>
      <c r="G684" s="223"/>
      <c r="H684" s="223"/>
      <c r="I684" s="223"/>
      <c r="J684" s="223"/>
      <c r="K684" s="223"/>
      <c r="L684" s="223"/>
      <c r="M684" s="223"/>
      <c r="N684" s="222"/>
      <c r="O684" s="222"/>
      <c r="P684" s="222"/>
      <c r="Q684" s="222"/>
      <c r="R684" s="223"/>
      <c r="S684" s="223"/>
      <c r="T684" s="223"/>
      <c r="U684" s="223"/>
      <c r="V684" s="223"/>
      <c r="W684" s="223"/>
      <c r="X684" s="223"/>
      <c r="Y684" s="223"/>
      <c r="Z684" s="212"/>
      <c r="AA684" s="212"/>
      <c r="AB684" s="212"/>
      <c r="AC684" s="212"/>
      <c r="AD684" s="212"/>
      <c r="AE684" s="212"/>
      <c r="AF684" s="212"/>
      <c r="AG684" s="212" t="s">
        <v>308</v>
      </c>
      <c r="AH684" s="212">
        <v>0</v>
      </c>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outlineLevel="3" x14ac:dyDescent="0.2">
      <c r="A685" s="219"/>
      <c r="B685" s="220"/>
      <c r="C685" s="247" t="s">
        <v>1045</v>
      </c>
      <c r="D685" s="225"/>
      <c r="E685" s="226">
        <v>2.8</v>
      </c>
      <c r="F685" s="223"/>
      <c r="G685" s="223"/>
      <c r="H685" s="223"/>
      <c r="I685" s="223"/>
      <c r="J685" s="223"/>
      <c r="K685" s="223"/>
      <c r="L685" s="223"/>
      <c r="M685" s="223"/>
      <c r="N685" s="222"/>
      <c r="O685" s="222"/>
      <c r="P685" s="222"/>
      <c r="Q685" s="222"/>
      <c r="R685" s="223"/>
      <c r="S685" s="223"/>
      <c r="T685" s="223"/>
      <c r="U685" s="223"/>
      <c r="V685" s="223"/>
      <c r="W685" s="223"/>
      <c r="X685" s="223"/>
      <c r="Y685" s="223"/>
      <c r="Z685" s="212"/>
      <c r="AA685" s="212"/>
      <c r="AB685" s="212"/>
      <c r="AC685" s="212"/>
      <c r="AD685" s="212"/>
      <c r="AE685" s="212"/>
      <c r="AF685" s="212"/>
      <c r="AG685" s="212" t="s">
        <v>308</v>
      </c>
      <c r="AH685" s="212">
        <v>0</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ht="33.75" outlineLevel="1" x14ac:dyDescent="0.2">
      <c r="A686" s="235">
        <v>138</v>
      </c>
      <c r="B686" s="236" t="s">
        <v>1046</v>
      </c>
      <c r="C686" s="245" t="s">
        <v>1047</v>
      </c>
      <c r="D686" s="237" t="s">
        <v>340</v>
      </c>
      <c r="E686" s="238">
        <v>40.700000000000003</v>
      </c>
      <c r="F686" s="239"/>
      <c r="G686" s="240">
        <f>ROUND(E686*F686,2)</f>
        <v>0</v>
      </c>
      <c r="H686" s="239"/>
      <c r="I686" s="240">
        <f>ROUND(E686*H686,2)</f>
        <v>0</v>
      </c>
      <c r="J686" s="239"/>
      <c r="K686" s="240">
        <f>ROUND(E686*J686,2)</f>
        <v>0</v>
      </c>
      <c r="L686" s="240">
        <v>21</v>
      </c>
      <c r="M686" s="240">
        <f>G686*(1+L686/100)</f>
        <v>0</v>
      </c>
      <c r="N686" s="238">
        <v>1.2710000000000001E-2</v>
      </c>
      <c r="O686" s="238">
        <f>ROUND(E686*N686,2)</f>
        <v>0.52</v>
      </c>
      <c r="P686" s="238">
        <v>0</v>
      </c>
      <c r="Q686" s="238">
        <f>ROUND(E686*P686,2)</f>
        <v>0</v>
      </c>
      <c r="R686" s="240" t="s">
        <v>347</v>
      </c>
      <c r="S686" s="240" t="s">
        <v>277</v>
      </c>
      <c r="T686" s="241" t="s">
        <v>277</v>
      </c>
      <c r="U686" s="223">
        <v>0.35525000000000001</v>
      </c>
      <c r="V686" s="223">
        <f>ROUND(E686*U686,2)</f>
        <v>14.46</v>
      </c>
      <c r="W686" s="223"/>
      <c r="X686" s="223" t="s">
        <v>316</v>
      </c>
      <c r="Y686" s="223" t="s">
        <v>280</v>
      </c>
      <c r="Z686" s="212"/>
      <c r="AA686" s="212"/>
      <c r="AB686" s="212"/>
      <c r="AC686" s="212"/>
      <c r="AD686" s="212"/>
      <c r="AE686" s="212"/>
      <c r="AF686" s="212"/>
      <c r="AG686" s="212" t="s">
        <v>317</v>
      </c>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2" x14ac:dyDescent="0.2">
      <c r="A687" s="219"/>
      <c r="B687" s="220"/>
      <c r="C687" s="267" t="s">
        <v>1032</v>
      </c>
      <c r="D687" s="256"/>
      <c r="E687" s="256"/>
      <c r="F687" s="256"/>
      <c r="G687" s="256"/>
      <c r="H687" s="223"/>
      <c r="I687" s="223"/>
      <c r="J687" s="223"/>
      <c r="K687" s="223"/>
      <c r="L687" s="223"/>
      <c r="M687" s="223"/>
      <c r="N687" s="222"/>
      <c r="O687" s="222"/>
      <c r="P687" s="222"/>
      <c r="Q687" s="222"/>
      <c r="R687" s="223"/>
      <c r="S687" s="223"/>
      <c r="T687" s="223"/>
      <c r="U687" s="223"/>
      <c r="V687" s="223"/>
      <c r="W687" s="223"/>
      <c r="X687" s="223"/>
      <c r="Y687" s="223"/>
      <c r="Z687" s="212"/>
      <c r="AA687" s="212"/>
      <c r="AB687" s="212"/>
      <c r="AC687" s="212"/>
      <c r="AD687" s="212"/>
      <c r="AE687" s="212"/>
      <c r="AF687" s="212"/>
      <c r="AG687" s="212" t="s">
        <v>319</v>
      </c>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2" x14ac:dyDescent="0.2">
      <c r="A688" s="219"/>
      <c r="B688" s="220"/>
      <c r="C688" s="269" t="s">
        <v>1040</v>
      </c>
      <c r="D688" s="264"/>
      <c r="E688" s="264"/>
      <c r="F688" s="264"/>
      <c r="G688" s="264"/>
      <c r="H688" s="223"/>
      <c r="I688" s="223"/>
      <c r="J688" s="223"/>
      <c r="K688" s="223"/>
      <c r="L688" s="223"/>
      <c r="M688" s="223"/>
      <c r="N688" s="222"/>
      <c r="O688" s="222"/>
      <c r="P688" s="222"/>
      <c r="Q688" s="222"/>
      <c r="R688" s="223"/>
      <c r="S688" s="223"/>
      <c r="T688" s="223"/>
      <c r="U688" s="223"/>
      <c r="V688" s="223"/>
      <c r="W688" s="223"/>
      <c r="X688" s="223"/>
      <c r="Y688" s="223"/>
      <c r="Z688" s="212"/>
      <c r="AA688" s="212"/>
      <c r="AB688" s="212"/>
      <c r="AC688" s="212"/>
      <c r="AD688" s="212"/>
      <c r="AE688" s="212"/>
      <c r="AF688" s="212"/>
      <c r="AG688" s="212" t="s">
        <v>283</v>
      </c>
      <c r="AH688" s="212"/>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2" x14ac:dyDescent="0.2">
      <c r="A689" s="219"/>
      <c r="B689" s="220"/>
      <c r="C689" s="247" t="s">
        <v>1048</v>
      </c>
      <c r="D689" s="225"/>
      <c r="E689" s="226"/>
      <c r="F689" s="223"/>
      <c r="G689" s="223"/>
      <c r="H689" s="223"/>
      <c r="I689" s="223"/>
      <c r="J689" s="223"/>
      <c r="K689" s="223"/>
      <c r="L689" s="223"/>
      <c r="M689" s="223"/>
      <c r="N689" s="222"/>
      <c r="O689" s="222"/>
      <c r="P689" s="222"/>
      <c r="Q689" s="222"/>
      <c r="R689" s="223"/>
      <c r="S689" s="223"/>
      <c r="T689" s="223"/>
      <c r="U689" s="223"/>
      <c r="V689" s="223"/>
      <c r="W689" s="223"/>
      <c r="X689" s="223"/>
      <c r="Y689" s="223"/>
      <c r="Z689" s="212"/>
      <c r="AA689" s="212"/>
      <c r="AB689" s="212"/>
      <c r="AC689" s="212"/>
      <c r="AD689" s="212"/>
      <c r="AE689" s="212"/>
      <c r="AF689" s="212"/>
      <c r="AG689" s="212" t="s">
        <v>308</v>
      </c>
      <c r="AH689" s="212">
        <v>0</v>
      </c>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3" x14ac:dyDescent="0.2">
      <c r="A690" s="219"/>
      <c r="B690" s="220"/>
      <c r="C690" s="247" t="s">
        <v>736</v>
      </c>
      <c r="D690" s="225"/>
      <c r="E690" s="226">
        <v>19.3</v>
      </c>
      <c r="F690" s="223"/>
      <c r="G690" s="223"/>
      <c r="H690" s="223"/>
      <c r="I690" s="223"/>
      <c r="J690" s="223"/>
      <c r="K690" s="223"/>
      <c r="L690" s="223"/>
      <c r="M690" s="223"/>
      <c r="N690" s="222"/>
      <c r="O690" s="222"/>
      <c r="P690" s="222"/>
      <c r="Q690" s="222"/>
      <c r="R690" s="223"/>
      <c r="S690" s="223"/>
      <c r="T690" s="223"/>
      <c r="U690" s="223"/>
      <c r="V690" s="223"/>
      <c r="W690" s="223"/>
      <c r="X690" s="223"/>
      <c r="Y690" s="223"/>
      <c r="Z690" s="212"/>
      <c r="AA690" s="212"/>
      <c r="AB690" s="212"/>
      <c r="AC690" s="212"/>
      <c r="AD690" s="212"/>
      <c r="AE690" s="212"/>
      <c r="AF690" s="212"/>
      <c r="AG690" s="212" t="s">
        <v>308</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outlineLevel="3" x14ac:dyDescent="0.2">
      <c r="A691" s="219"/>
      <c r="B691" s="220"/>
      <c r="C691" s="247" t="s">
        <v>737</v>
      </c>
      <c r="D691" s="225"/>
      <c r="E691" s="226">
        <v>6.4</v>
      </c>
      <c r="F691" s="223"/>
      <c r="G691" s="223"/>
      <c r="H691" s="223"/>
      <c r="I691" s="223"/>
      <c r="J691" s="223"/>
      <c r="K691" s="223"/>
      <c r="L691" s="223"/>
      <c r="M691" s="223"/>
      <c r="N691" s="222"/>
      <c r="O691" s="222"/>
      <c r="P691" s="222"/>
      <c r="Q691" s="222"/>
      <c r="R691" s="223"/>
      <c r="S691" s="223"/>
      <c r="T691" s="223"/>
      <c r="U691" s="223"/>
      <c r="V691" s="223"/>
      <c r="W691" s="223"/>
      <c r="X691" s="223"/>
      <c r="Y691" s="223"/>
      <c r="Z691" s="212"/>
      <c r="AA691" s="212"/>
      <c r="AB691" s="212"/>
      <c r="AC691" s="212"/>
      <c r="AD691" s="212"/>
      <c r="AE691" s="212"/>
      <c r="AF691" s="212"/>
      <c r="AG691" s="212" t="s">
        <v>308</v>
      </c>
      <c r="AH691" s="212">
        <v>0</v>
      </c>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3" x14ac:dyDescent="0.2">
      <c r="A692" s="219"/>
      <c r="B692" s="220"/>
      <c r="C692" s="247" t="s">
        <v>738</v>
      </c>
      <c r="D692" s="225"/>
      <c r="E692" s="226">
        <v>15</v>
      </c>
      <c r="F692" s="223"/>
      <c r="G692" s="223"/>
      <c r="H692" s="223"/>
      <c r="I692" s="223"/>
      <c r="J692" s="223"/>
      <c r="K692" s="223"/>
      <c r="L692" s="223"/>
      <c r="M692" s="223"/>
      <c r="N692" s="222"/>
      <c r="O692" s="222"/>
      <c r="P692" s="222"/>
      <c r="Q692" s="222"/>
      <c r="R692" s="223"/>
      <c r="S692" s="223"/>
      <c r="T692" s="223"/>
      <c r="U692" s="223"/>
      <c r="V692" s="223"/>
      <c r="W692" s="223"/>
      <c r="X692" s="223"/>
      <c r="Y692" s="223"/>
      <c r="Z692" s="212"/>
      <c r="AA692" s="212"/>
      <c r="AB692" s="212"/>
      <c r="AC692" s="212"/>
      <c r="AD692" s="212"/>
      <c r="AE692" s="212"/>
      <c r="AF692" s="212"/>
      <c r="AG692" s="212" t="s">
        <v>308</v>
      </c>
      <c r="AH692" s="212">
        <v>0</v>
      </c>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ht="33.75" outlineLevel="1" x14ac:dyDescent="0.2">
      <c r="A693" s="235">
        <v>139</v>
      </c>
      <c r="B693" s="236" t="s">
        <v>1049</v>
      </c>
      <c r="C693" s="245" t="s">
        <v>1050</v>
      </c>
      <c r="D693" s="237" t="s">
        <v>340</v>
      </c>
      <c r="E693" s="238">
        <v>18.899999999999999</v>
      </c>
      <c r="F693" s="239"/>
      <c r="G693" s="240">
        <f>ROUND(E693*F693,2)</f>
        <v>0</v>
      </c>
      <c r="H693" s="239"/>
      <c r="I693" s="240">
        <f>ROUND(E693*H693,2)</f>
        <v>0</v>
      </c>
      <c r="J693" s="239"/>
      <c r="K693" s="240">
        <f>ROUND(E693*J693,2)</f>
        <v>0</v>
      </c>
      <c r="L693" s="240">
        <v>21</v>
      </c>
      <c r="M693" s="240">
        <f>G693*(1+L693/100)</f>
        <v>0</v>
      </c>
      <c r="N693" s="238">
        <v>1.4489999999999999E-2</v>
      </c>
      <c r="O693" s="238">
        <f>ROUND(E693*N693,2)</f>
        <v>0.27</v>
      </c>
      <c r="P693" s="238">
        <v>0</v>
      </c>
      <c r="Q693" s="238">
        <f>ROUND(E693*P693,2)</f>
        <v>0</v>
      </c>
      <c r="R693" s="240" t="s">
        <v>347</v>
      </c>
      <c r="S693" s="240" t="s">
        <v>277</v>
      </c>
      <c r="T693" s="241" t="s">
        <v>277</v>
      </c>
      <c r="U693" s="223">
        <v>0.35899999999999999</v>
      </c>
      <c r="V693" s="223">
        <f>ROUND(E693*U693,2)</f>
        <v>6.79</v>
      </c>
      <c r="W693" s="223"/>
      <c r="X693" s="223" t="s">
        <v>316</v>
      </c>
      <c r="Y693" s="223" t="s">
        <v>280</v>
      </c>
      <c r="Z693" s="212"/>
      <c r="AA693" s="212"/>
      <c r="AB693" s="212"/>
      <c r="AC693" s="212"/>
      <c r="AD693" s="212"/>
      <c r="AE693" s="212"/>
      <c r="AF693" s="212"/>
      <c r="AG693" s="212" t="s">
        <v>317</v>
      </c>
      <c r="AH693" s="212"/>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2" x14ac:dyDescent="0.2">
      <c r="A694" s="219"/>
      <c r="B694" s="220"/>
      <c r="C694" s="267" t="s">
        <v>1032</v>
      </c>
      <c r="D694" s="256"/>
      <c r="E694" s="256"/>
      <c r="F694" s="256"/>
      <c r="G694" s="256"/>
      <c r="H694" s="223"/>
      <c r="I694" s="223"/>
      <c r="J694" s="223"/>
      <c r="K694" s="223"/>
      <c r="L694" s="223"/>
      <c r="M694" s="223"/>
      <c r="N694" s="222"/>
      <c r="O694" s="222"/>
      <c r="P694" s="222"/>
      <c r="Q694" s="222"/>
      <c r="R694" s="223"/>
      <c r="S694" s="223"/>
      <c r="T694" s="223"/>
      <c r="U694" s="223"/>
      <c r="V694" s="223"/>
      <c r="W694" s="223"/>
      <c r="X694" s="223"/>
      <c r="Y694" s="223"/>
      <c r="Z694" s="212"/>
      <c r="AA694" s="212"/>
      <c r="AB694" s="212"/>
      <c r="AC694" s="212"/>
      <c r="AD694" s="212"/>
      <c r="AE694" s="212"/>
      <c r="AF694" s="212"/>
      <c r="AG694" s="212" t="s">
        <v>319</v>
      </c>
      <c r="AH694" s="212"/>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2" x14ac:dyDescent="0.2">
      <c r="A695" s="219"/>
      <c r="B695" s="220"/>
      <c r="C695" s="269" t="s">
        <v>1040</v>
      </c>
      <c r="D695" s="264"/>
      <c r="E695" s="264"/>
      <c r="F695" s="264"/>
      <c r="G695" s="264"/>
      <c r="H695" s="223"/>
      <c r="I695" s="223"/>
      <c r="J695" s="223"/>
      <c r="K695" s="223"/>
      <c r="L695" s="223"/>
      <c r="M695" s="223"/>
      <c r="N695" s="222"/>
      <c r="O695" s="222"/>
      <c r="P695" s="222"/>
      <c r="Q695" s="222"/>
      <c r="R695" s="223"/>
      <c r="S695" s="223"/>
      <c r="T695" s="223"/>
      <c r="U695" s="223"/>
      <c r="V695" s="223"/>
      <c r="W695" s="223"/>
      <c r="X695" s="223"/>
      <c r="Y695" s="223"/>
      <c r="Z695" s="212"/>
      <c r="AA695" s="212"/>
      <c r="AB695" s="212"/>
      <c r="AC695" s="212"/>
      <c r="AD695" s="212"/>
      <c r="AE695" s="212"/>
      <c r="AF695" s="212"/>
      <c r="AG695" s="212" t="s">
        <v>283</v>
      </c>
      <c r="AH695" s="212"/>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2" x14ac:dyDescent="0.2">
      <c r="A696" s="219"/>
      <c r="B696" s="220"/>
      <c r="C696" s="247" t="s">
        <v>1051</v>
      </c>
      <c r="D696" s="225"/>
      <c r="E696" s="226"/>
      <c r="F696" s="223"/>
      <c r="G696" s="223"/>
      <c r="H696" s="223"/>
      <c r="I696" s="223"/>
      <c r="J696" s="223"/>
      <c r="K696" s="223"/>
      <c r="L696" s="223"/>
      <c r="M696" s="223"/>
      <c r="N696" s="222"/>
      <c r="O696" s="222"/>
      <c r="P696" s="222"/>
      <c r="Q696" s="222"/>
      <c r="R696" s="223"/>
      <c r="S696" s="223"/>
      <c r="T696" s="223"/>
      <c r="U696" s="223"/>
      <c r="V696" s="223"/>
      <c r="W696" s="223"/>
      <c r="X696" s="223"/>
      <c r="Y696" s="223"/>
      <c r="Z696" s="212"/>
      <c r="AA696" s="212"/>
      <c r="AB696" s="212"/>
      <c r="AC696" s="212"/>
      <c r="AD696" s="212"/>
      <c r="AE696" s="212"/>
      <c r="AF696" s="212"/>
      <c r="AG696" s="212" t="s">
        <v>308</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3" x14ac:dyDescent="0.2">
      <c r="A697" s="219"/>
      <c r="B697" s="220"/>
      <c r="C697" s="247" t="s">
        <v>1052</v>
      </c>
      <c r="D697" s="225"/>
      <c r="E697" s="226">
        <v>10.7</v>
      </c>
      <c r="F697" s="223"/>
      <c r="G697" s="223"/>
      <c r="H697" s="223"/>
      <c r="I697" s="223"/>
      <c r="J697" s="223"/>
      <c r="K697" s="223"/>
      <c r="L697" s="223"/>
      <c r="M697" s="223"/>
      <c r="N697" s="222"/>
      <c r="O697" s="222"/>
      <c r="P697" s="222"/>
      <c r="Q697" s="222"/>
      <c r="R697" s="223"/>
      <c r="S697" s="223"/>
      <c r="T697" s="223"/>
      <c r="U697" s="223"/>
      <c r="V697" s="223"/>
      <c r="W697" s="223"/>
      <c r="X697" s="223"/>
      <c r="Y697" s="223"/>
      <c r="Z697" s="212"/>
      <c r="AA697" s="212"/>
      <c r="AB697" s="212"/>
      <c r="AC697" s="212"/>
      <c r="AD697" s="212"/>
      <c r="AE697" s="212"/>
      <c r="AF697" s="212"/>
      <c r="AG697" s="212" t="s">
        <v>308</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47" t="s">
        <v>1053</v>
      </c>
      <c r="D698" s="225"/>
      <c r="E698" s="226">
        <v>2.6</v>
      </c>
      <c r="F698" s="223"/>
      <c r="G698" s="223"/>
      <c r="H698" s="223"/>
      <c r="I698" s="223"/>
      <c r="J698" s="223"/>
      <c r="K698" s="223"/>
      <c r="L698" s="223"/>
      <c r="M698" s="223"/>
      <c r="N698" s="222"/>
      <c r="O698" s="222"/>
      <c r="P698" s="222"/>
      <c r="Q698" s="222"/>
      <c r="R698" s="223"/>
      <c r="S698" s="223"/>
      <c r="T698" s="223"/>
      <c r="U698" s="223"/>
      <c r="V698" s="223"/>
      <c r="W698" s="223"/>
      <c r="X698" s="223"/>
      <c r="Y698" s="223"/>
      <c r="Z698" s="212"/>
      <c r="AA698" s="212"/>
      <c r="AB698" s="212"/>
      <c r="AC698" s="212"/>
      <c r="AD698" s="212"/>
      <c r="AE698" s="212"/>
      <c r="AF698" s="212"/>
      <c r="AG698" s="212" t="s">
        <v>308</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47" t="s">
        <v>1054</v>
      </c>
      <c r="D699" s="225"/>
      <c r="E699" s="226">
        <v>2.9</v>
      </c>
      <c r="F699" s="223"/>
      <c r="G699" s="223"/>
      <c r="H699" s="223"/>
      <c r="I699" s="223"/>
      <c r="J699" s="223"/>
      <c r="K699" s="223"/>
      <c r="L699" s="223"/>
      <c r="M699" s="223"/>
      <c r="N699" s="222"/>
      <c r="O699" s="222"/>
      <c r="P699" s="222"/>
      <c r="Q699" s="222"/>
      <c r="R699" s="223"/>
      <c r="S699" s="223"/>
      <c r="T699" s="223"/>
      <c r="U699" s="223"/>
      <c r="V699" s="223"/>
      <c r="W699" s="223"/>
      <c r="X699" s="223"/>
      <c r="Y699" s="223"/>
      <c r="Z699" s="212"/>
      <c r="AA699" s="212"/>
      <c r="AB699" s="212"/>
      <c r="AC699" s="212"/>
      <c r="AD699" s="212"/>
      <c r="AE699" s="212"/>
      <c r="AF699" s="212"/>
      <c r="AG699" s="212" t="s">
        <v>308</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47" t="s">
        <v>1055</v>
      </c>
      <c r="D700" s="225"/>
      <c r="E700" s="226">
        <v>2.7</v>
      </c>
      <c r="F700" s="223"/>
      <c r="G700" s="223"/>
      <c r="H700" s="223"/>
      <c r="I700" s="223"/>
      <c r="J700" s="223"/>
      <c r="K700" s="223"/>
      <c r="L700" s="223"/>
      <c r="M700" s="223"/>
      <c r="N700" s="222"/>
      <c r="O700" s="222"/>
      <c r="P700" s="222"/>
      <c r="Q700" s="222"/>
      <c r="R700" s="223"/>
      <c r="S700" s="223"/>
      <c r="T700" s="223"/>
      <c r="U700" s="223"/>
      <c r="V700" s="223"/>
      <c r="W700" s="223"/>
      <c r="X700" s="223"/>
      <c r="Y700" s="223"/>
      <c r="Z700" s="212"/>
      <c r="AA700" s="212"/>
      <c r="AB700" s="212"/>
      <c r="AC700" s="212"/>
      <c r="AD700" s="212"/>
      <c r="AE700" s="212"/>
      <c r="AF700" s="212"/>
      <c r="AG700" s="212" t="s">
        <v>308</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ht="33.75" outlineLevel="1" x14ac:dyDescent="0.2">
      <c r="A701" s="235">
        <v>140</v>
      </c>
      <c r="B701" s="236" t="s">
        <v>1056</v>
      </c>
      <c r="C701" s="245" t="s">
        <v>1057</v>
      </c>
      <c r="D701" s="237" t="s">
        <v>340</v>
      </c>
      <c r="E701" s="238">
        <v>25.36</v>
      </c>
      <c r="F701" s="239"/>
      <c r="G701" s="240">
        <f>ROUND(E701*F701,2)</f>
        <v>0</v>
      </c>
      <c r="H701" s="239"/>
      <c r="I701" s="240">
        <f>ROUND(E701*H701,2)</f>
        <v>0</v>
      </c>
      <c r="J701" s="239"/>
      <c r="K701" s="240">
        <f>ROUND(E701*J701,2)</f>
        <v>0</v>
      </c>
      <c r="L701" s="240">
        <v>21</v>
      </c>
      <c r="M701" s="240">
        <f>G701*(1+L701/100)</f>
        <v>0</v>
      </c>
      <c r="N701" s="238">
        <v>4.4839999999999998E-2</v>
      </c>
      <c r="O701" s="238">
        <f>ROUND(E701*N701,2)</f>
        <v>1.1399999999999999</v>
      </c>
      <c r="P701" s="238">
        <v>0</v>
      </c>
      <c r="Q701" s="238">
        <f>ROUND(E701*P701,2)</f>
        <v>0</v>
      </c>
      <c r="R701" s="240" t="s">
        <v>347</v>
      </c>
      <c r="S701" s="240" t="s">
        <v>277</v>
      </c>
      <c r="T701" s="241" t="s">
        <v>277</v>
      </c>
      <c r="U701" s="223">
        <v>0.218</v>
      </c>
      <c r="V701" s="223">
        <f>ROUND(E701*U701,2)</f>
        <v>5.53</v>
      </c>
      <c r="W701" s="223"/>
      <c r="X701" s="223" t="s">
        <v>316</v>
      </c>
      <c r="Y701" s="223" t="s">
        <v>280</v>
      </c>
      <c r="Z701" s="212"/>
      <c r="AA701" s="212"/>
      <c r="AB701" s="212"/>
      <c r="AC701" s="212"/>
      <c r="AD701" s="212"/>
      <c r="AE701" s="212"/>
      <c r="AF701" s="212"/>
      <c r="AG701" s="212" t="s">
        <v>317</v>
      </c>
      <c r="AH701" s="212"/>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2" x14ac:dyDescent="0.2">
      <c r="A702" s="219"/>
      <c r="B702" s="220"/>
      <c r="C702" s="267" t="s">
        <v>1032</v>
      </c>
      <c r="D702" s="256"/>
      <c r="E702" s="256"/>
      <c r="F702" s="256"/>
      <c r="G702" s="256"/>
      <c r="H702" s="223"/>
      <c r="I702" s="223"/>
      <c r="J702" s="223"/>
      <c r="K702" s="223"/>
      <c r="L702" s="223"/>
      <c r="M702" s="223"/>
      <c r="N702" s="222"/>
      <c r="O702" s="222"/>
      <c r="P702" s="222"/>
      <c r="Q702" s="222"/>
      <c r="R702" s="223"/>
      <c r="S702" s="223"/>
      <c r="T702" s="223"/>
      <c r="U702" s="223"/>
      <c r="V702" s="223"/>
      <c r="W702" s="223"/>
      <c r="X702" s="223"/>
      <c r="Y702" s="223"/>
      <c r="Z702" s="212"/>
      <c r="AA702" s="212"/>
      <c r="AB702" s="212"/>
      <c r="AC702" s="212"/>
      <c r="AD702" s="212"/>
      <c r="AE702" s="212"/>
      <c r="AF702" s="212"/>
      <c r="AG702" s="212" t="s">
        <v>319</v>
      </c>
      <c r="AH702" s="212"/>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2" x14ac:dyDescent="0.2">
      <c r="A703" s="219"/>
      <c r="B703" s="220"/>
      <c r="C703" s="247" t="s">
        <v>1033</v>
      </c>
      <c r="D703" s="225"/>
      <c r="E703" s="226"/>
      <c r="F703" s="223"/>
      <c r="G703" s="223"/>
      <c r="H703" s="223"/>
      <c r="I703" s="223"/>
      <c r="J703" s="223"/>
      <c r="K703" s="223"/>
      <c r="L703" s="223"/>
      <c r="M703" s="223"/>
      <c r="N703" s="222"/>
      <c r="O703" s="222"/>
      <c r="P703" s="222"/>
      <c r="Q703" s="222"/>
      <c r="R703" s="223"/>
      <c r="S703" s="223"/>
      <c r="T703" s="223"/>
      <c r="U703" s="223"/>
      <c r="V703" s="223"/>
      <c r="W703" s="223"/>
      <c r="X703" s="223"/>
      <c r="Y703" s="223"/>
      <c r="Z703" s="212"/>
      <c r="AA703" s="212"/>
      <c r="AB703" s="212"/>
      <c r="AC703" s="212"/>
      <c r="AD703" s="212"/>
      <c r="AE703" s="212"/>
      <c r="AF703" s="212"/>
      <c r="AG703" s="212" t="s">
        <v>308</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3" x14ac:dyDescent="0.2">
      <c r="A704" s="219"/>
      <c r="B704" s="220"/>
      <c r="C704" s="247" t="s">
        <v>1034</v>
      </c>
      <c r="D704" s="225"/>
      <c r="E704" s="226">
        <v>13.36</v>
      </c>
      <c r="F704" s="223"/>
      <c r="G704" s="223"/>
      <c r="H704" s="223"/>
      <c r="I704" s="223"/>
      <c r="J704" s="223"/>
      <c r="K704" s="223"/>
      <c r="L704" s="223"/>
      <c r="M704" s="223"/>
      <c r="N704" s="222"/>
      <c r="O704" s="222"/>
      <c r="P704" s="222"/>
      <c r="Q704" s="222"/>
      <c r="R704" s="223"/>
      <c r="S704" s="223"/>
      <c r="T704" s="223"/>
      <c r="U704" s="223"/>
      <c r="V704" s="223"/>
      <c r="W704" s="223"/>
      <c r="X704" s="223"/>
      <c r="Y704" s="223"/>
      <c r="Z704" s="212"/>
      <c r="AA704" s="212"/>
      <c r="AB704" s="212"/>
      <c r="AC704" s="212"/>
      <c r="AD704" s="212"/>
      <c r="AE704" s="212"/>
      <c r="AF704" s="212"/>
      <c r="AG704" s="212" t="s">
        <v>308</v>
      </c>
      <c r="AH704" s="212">
        <v>0</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3" x14ac:dyDescent="0.2">
      <c r="A705" s="219"/>
      <c r="B705" s="220"/>
      <c r="C705" s="247" t="s">
        <v>755</v>
      </c>
      <c r="D705" s="225"/>
      <c r="E705" s="226">
        <v>5.5</v>
      </c>
      <c r="F705" s="223"/>
      <c r="G705" s="223"/>
      <c r="H705" s="223"/>
      <c r="I705" s="223"/>
      <c r="J705" s="223"/>
      <c r="K705" s="223"/>
      <c r="L705" s="223"/>
      <c r="M705" s="223"/>
      <c r="N705" s="222"/>
      <c r="O705" s="222"/>
      <c r="P705" s="222"/>
      <c r="Q705" s="222"/>
      <c r="R705" s="223"/>
      <c r="S705" s="223"/>
      <c r="T705" s="223"/>
      <c r="U705" s="223"/>
      <c r="V705" s="223"/>
      <c r="W705" s="223"/>
      <c r="X705" s="223"/>
      <c r="Y705" s="223"/>
      <c r="Z705" s="212"/>
      <c r="AA705" s="212"/>
      <c r="AB705" s="212"/>
      <c r="AC705" s="212"/>
      <c r="AD705" s="212"/>
      <c r="AE705" s="212"/>
      <c r="AF705" s="212"/>
      <c r="AG705" s="212" t="s">
        <v>308</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3" x14ac:dyDescent="0.2">
      <c r="A706" s="219"/>
      <c r="B706" s="220"/>
      <c r="C706" s="247" t="s">
        <v>756</v>
      </c>
      <c r="D706" s="225"/>
      <c r="E706" s="226">
        <v>6.5</v>
      </c>
      <c r="F706" s="223"/>
      <c r="G706" s="223"/>
      <c r="H706" s="223"/>
      <c r="I706" s="223"/>
      <c r="J706" s="223"/>
      <c r="K706" s="223"/>
      <c r="L706" s="223"/>
      <c r="M706" s="223"/>
      <c r="N706" s="222"/>
      <c r="O706" s="222"/>
      <c r="P706" s="222"/>
      <c r="Q706" s="222"/>
      <c r="R706" s="223"/>
      <c r="S706" s="223"/>
      <c r="T706" s="223"/>
      <c r="U706" s="223"/>
      <c r="V706" s="223"/>
      <c r="W706" s="223"/>
      <c r="X706" s="223"/>
      <c r="Y706" s="223"/>
      <c r="Z706" s="212"/>
      <c r="AA706" s="212"/>
      <c r="AB706" s="212"/>
      <c r="AC706" s="212"/>
      <c r="AD706" s="212"/>
      <c r="AE706" s="212"/>
      <c r="AF706" s="212"/>
      <c r="AG706" s="212" t="s">
        <v>308</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1" x14ac:dyDescent="0.2">
      <c r="A707" s="235">
        <v>141</v>
      </c>
      <c r="B707" s="236" t="s">
        <v>1058</v>
      </c>
      <c r="C707" s="245" t="s">
        <v>1059</v>
      </c>
      <c r="D707" s="237" t="s">
        <v>1060</v>
      </c>
      <c r="E707" s="238">
        <v>2.5</v>
      </c>
      <c r="F707" s="239"/>
      <c r="G707" s="240">
        <f>ROUND(E707*F707,2)</f>
        <v>0</v>
      </c>
      <c r="H707" s="239"/>
      <c r="I707" s="240">
        <f>ROUND(E707*H707,2)</f>
        <v>0</v>
      </c>
      <c r="J707" s="239"/>
      <c r="K707" s="240">
        <f>ROUND(E707*J707,2)</f>
        <v>0</v>
      </c>
      <c r="L707" s="240">
        <v>21</v>
      </c>
      <c r="M707" s="240">
        <f>G707*(1+L707/100)</f>
        <v>0</v>
      </c>
      <c r="N707" s="238">
        <v>0</v>
      </c>
      <c r="O707" s="238">
        <f>ROUND(E707*N707,2)</f>
        <v>0</v>
      </c>
      <c r="P707" s="238">
        <v>0</v>
      </c>
      <c r="Q707" s="238">
        <f>ROUND(E707*P707,2)</f>
        <v>0</v>
      </c>
      <c r="R707" s="240" t="s">
        <v>1061</v>
      </c>
      <c r="S707" s="240" t="s">
        <v>277</v>
      </c>
      <c r="T707" s="241" t="s">
        <v>277</v>
      </c>
      <c r="U707" s="223">
        <v>0</v>
      </c>
      <c r="V707" s="223">
        <f>ROUND(E707*U707,2)</f>
        <v>0</v>
      </c>
      <c r="W707" s="223"/>
      <c r="X707" s="223" t="s">
        <v>1062</v>
      </c>
      <c r="Y707" s="223" t="s">
        <v>280</v>
      </c>
      <c r="Z707" s="212"/>
      <c r="AA707" s="212"/>
      <c r="AB707" s="212"/>
      <c r="AC707" s="212"/>
      <c r="AD707" s="212"/>
      <c r="AE707" s="212"/>
      <c r="AF707" s="212"/>
      <c r="AG707" s="212" t="s">
        <v>1063</v>
      </c>
      <c r="AH707" s="212"/>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2" x14ac:dyDescent="0.2">
      <c r="A708" s="219"/>
      <c r="B708" s="220"/>
      <c r="C708" s="246" t="s">
        <v>1064</v>
      </c>
      <c r="D708" s="243"/>
      <c r="E708" s="243"/>
      <c r="F708" s="243"/>
      <c r="G708" s="243"/>
      <c r="H708" s="223"/>
      <c r="I708" s="223"/>
      <c r="J708" s="223"/>
      <c r="K708" s="223"/>
      <c r="L708" s="223"/>
      <c r="M708" s="223"/>
      <c r="N708" s="222"/>
      <c r="O708" s="222"/>
      <c r="P708" s="222"/>
      <c r="Q708" s="222"/>
      <c r="R708" s="223"/>
      <c r="S708" s="223"/>
      <c r="T708" s="223"/>
      <c r="U708" s="223"/>
      <c r="V708" s="223"/>
      <c r="W708" s="223"/>
      <c r="X708" s="223"/>
      <c r="Y708" s="223"/>
      <c r="Z708" s="212"/>
      <c r="AA708" s="212"/>
      <c r="AB708" s="212"/>
      <c r="AC708" s="212"/>
      <c r="AD708" s="212"/>
      <c r="AE708" s="212"/>
      <c r="AF708" s="212"/>
      <c r="AG708" s="212" t="s">
        <v>283</v>
      </c>
      <c r="AH708" s="212"/>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3" x14ac:dyDescent="0.2">
      <c r="A709" s="219"/>
      <c r="B709" s="220"/>
      <c r="C709" s="269" t="s">
        <v>1065</v>
      </c>
      <c r="D709" s="264"/>
      <c r="E709" s="264"/>
      <c r="F709" s="264"/>
      <c r="G709" s="264"/>
      <c r="H709" s="223"/>
      <c r="I709" s="223"/>
      <c r="J709" s="223"/>
      <c r="K709" s="223"/>
      <c r="L709" s="223"/>
      <c r="M709" s="223"/>
      <c r="N709" s="222"/>
      <c r="O709" s="222"/>
      <c r="P709" s="222"/>
      <c r="Q709" s="222"/>
      <c r="R709" s="223"/>
      <c r="S709" s="223"/>
      <c r="T709" s="223"/>
      <c r="U709" s="223"/>
      <c r="V709" s="223"/>
      <c r="W709" s="223"/>
      <c r="X709" s="223"/>
      <c r="Y709" s="223"/>
      <c r="Z709" s="212"/>
      <c r="AA709" s="212"/>
      <c r="AB709" s="212"/>
      <c r="AC709" s="212"/>
      <c r="AD709" s="212"/>
      <c r="AE709" s="212"/>
      <c r="AF709" s="212"/>
      <c r="AG709" s="212" t="s">
        <v>283</v>
      </c>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outlineLevel="3" x14ac:dyDescent="0.2">
      <c r="A710" s="219"/>
      <c r="B710" s="220"/>
      <c r="C710" s="269" t="s">
        <v>1066</v>
      </c>
      <c r="D710" s="264"/>
      <c r="E710" s="264"/>
      <c r="F710" s="264"/>
      <c r="G710" s="264"/>
      <c r="H710" s="223"/>
      <c r="I710" s="223"/>
      <c r="J710" s="223"/>
      <c r="K710" s="223"/>
      <c r="L710" s="223"/>
      <c r="M710" s="223"/>
      <c r="N710" s="222"/>
      <c r="O710" s="222"/>
      <c r="P710" s="222"/>
      <c r="Q710" s="222"/>
      <c r="R710" s="223"/>
      <c r="S710" s="223"/>
      <c r="T710" s="223"/>
      <c r="U710" s="223"/>
      <c r="V710" s="223"/>
      <c r="W710" s="223"/>
      <c r="X710" s="223"/>
      <c r="Y710" s="223"/>
      <c r="Z710" s="212"/>
      <c r="AA710" s="212"/>
      <c r="AB710" s="212"/>
      <c r="AC710" s="212"/>
      <c r="AD710" s="212"/>
      <c r="AE710" s="212"/>
      <c r="AF710" s="212"/>
      <c r="AG710" s="212" t="s">
        <v>283</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3" x14ac:dyDescent="0.2">
      <c r="A711" s="219"/>
      <c r="B711" s="220"/>
      <c r="C711" s="269" t="s">
        <v>1067</v>
      </c>
      <c r="D711" s="264"/>
      <c r="E711" s="264"/>
      <c r="F711" s="264"/>
      <c r="G711" s="264"/>
      <c r="H711" s="223"/>
      <c r="I711" s="223"/>
      <c r="J711" s="223"/>
      <c r="K711" s="223"/>
      <c r="L711" s="223"/>
      <c r="M711" s="223"/>
      <c r="N711" s="222"/>
      <c r="O711" s="222"/>
      <c r="P711" s="222"/>
      <c r="Q711" s="222"/>
      <c r="R711" s="223"/>
      <c r="S711" s="223"/>
      <c r="T711" s="223"/>
      <c r="U711" s="223"/>
      <c r="V711" s="223"/>
      <c r="W711" s="223"/>
      <c r="X711" s="223"/>
      <c r="Y711" s="223"/>
      <c r="Z711" s="212"/>
      <c r="AA711" s="212"/>
      <c r="AB711" s="212"/>
      <c r="AC711" s="212"/>
      <c r="AD711" s="212"/>
      <c r="AE711" s="212"/>
      <c r="AF711" s="212"/>
      <c r="AG711" s="212" t="s">
        <v>283</v>
      </c>
      <c r="AH711" s="212"/>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3" x14ac:dyDescent="0.2">
      <c r="A712" s="219"/>
      <c r="B712" s="220"/>
      <c r="C712" s="269" t="s">
        <v>1068</v>
      </c>
      <c r="D712" s="264"/>
      <c r="E712" s="264"/>
      <c r="F712" s="264"/>
      <c r="G712" s="264"/>
      <c r="H712" s="223"/>
      <c r="I712" s="223"/>
      <c r="J712" s="223"/>
      <c r="K712" s="223"/>
      <c r="L712" s="223"/>
      <c r="M712" s="223"/>
      <c r="N712" s="222"/>
      <c r="O712" s="222"/>
      <c r="P712" s="222"/>
      <c r="Q712" s="222"/>
      <c r="R712" s="223"/>
      <c r="S712" s="223"/>
      <c r="T712" s="223"/>
      <c r="U712" s="223"/>
      <c r="V712" s="223"/>
      <c r="W712" s="223"/>
      <c r="X712" s="223"/>
      <c r="Y712" s="223"/>
      <c r="Z712" s="212"/>
      <c r="AA712" s="212"/>
      <c r="AB712" s="212"/>
      <c r="AC712" s="212"/>
      <c r="AD712" s="212"/>
      <c r="AE712" s="212"/>
      <c r="AF712" s="212"/>
      <c r="AG712" s="212" t="s">
        <v>283</v>
      </c>
      <c r="AH712" s="212"/>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x14ac:dyDescent="0.2">
      <c r="A713" s="228" t="s">
        <v>272</v>
      </c>
      <c r="B713" s="229" t="s">
        <v>122</v>
      </c>
      <c r="C713" s="244" t="s">
        <v>123</v>
      </c>
      <c r="D713" s="230"/>
      <c r="E713" s="231"/>
      <c r="F713" s="232"/>
      <c r="G713" s="232">
        <f>SUMIF(AG714:AG791,"&lt;&gt;NOR",G714:G791)</f>
        <v>0</v>
      </c>
      <c r="H713" s="232"/>
      <c r="I713" s="232">
        <f>SUM(I714:I791)</f>
        <v>0</v>
      </c>
      <c r="J713" s="232"/>
      <c r="K713" s="232">
        <f>SUM(K714:K791)</f>
        <v>0</v>
      </c>
      <c r="L713" s="232"/>
      <c r="M713" s="232">
        <f>SUM(M714:M791)</f>
        <v>0</v>
      </c>
      <c r="N713" s="231"/>
      <c r="O713" s="231">
        <f>SUM(O714:O791)</f>
        <v>1.7000000000000004</v>
      </c>
      <c r="P713" s="231"/>
      <c r="Q713" s="231">
        <f>SUM(Q714:Q791)</f>
        <v>0</v>
      </c>
      <c r="R713" s="232"/>
      <c r="S713" s="232"/>
      <c r="T713" s="233"/>
      <c r="U713" s="227"/>
      <c r="V713" s="227">
        <f>SUM(V714:V791)</f>
        <v>56.670000000000009</v>
      </c>
      <c r="W713" s="227"/>
      <c r="X713" s="227"/>
      <c r="Y713" s="227"/>
      <c r="AG713" t="s">
        <v>273</v>
      </c>
    </row>
    <row r="714" spans="1:60" outlineLevel="1" x14ac:dyDescent="0.2">
      <c r="A714" s="235">
        <v>142</v>
      </c>
      <c r="B714" s="236" t="s">
        <v>1069</v>
      </c>
      <c r="C714" s="245" t="s">
        <v>1070</v>
      </c>
      <c r="D714" s="237" t="s">
        <v>340</v>
      </c>
      <c r="E714" s="238">
        <v>2.9122499999999998</v>
      </c>
      <c r="F714" s="239"/>
      <c r="G714" s="240">
        <f>ROUND(E714*F714,2)</f>
        <v>0</v>
      </c>
      <c r="H714" s="239"/>
      <c r="I714" s="240">
        <f>ROUND(E714*H714,2)</f>
        <v>0</v>
      </c>
      <c r="J714" s="239"/>
      <c r="K714" s="240">
        <f>ROUND(E714*J714,2)</f>
        <v>0</v>
      </c>
      <c r="L714" s="240">
        <v>21</v>
      </c>
      <c r="M714" s="240">
        <f>G714*(1+L714/100)</f>
        <v>0</v>
      </c>
      <c r="N714" s="238">
        <v>1.023E-2</v>
      </c>
      <c r="O714" s="238">
        <f>ROUND(E714*N714,2)</f>
        <v>0.03</v>
      </c>
      <c r="P714" s="238">
        <v>0</v>
      </c>
      <c r="Q714" s="238">
        <f>ROUND(E714*P714,2)</f>
        <v>0</v>
      </c>
      <c r="R714" s="240" t="s">
        <v>347</v>
      </c>
      <c r="S714" s="240" t="s">
        <v>277</v>
      </c>
      <c r="T714" s="241" t="s">
        <v>277</v>
      </c>
      <c r="U714" s="223">
        <v>1.5620000000000001</v>
      </c>
      <c r="V714" s="223">
        <f>ROUND(E714*U714,2)</f>
        <v>4.55</v>
      </c>
      <c r="W714" s="223"/>
      <c r="X714" s="223" t="s">
        <v>316</v>
      </c>
      <c r="Y714" s="223" t="s">
        <v>280</v>
      </c>
      <c r="Z714" s="212"/>
      <c r="AA714" s="212"/>
      <c r="AB714" s="212"/>
      <c r="AC714" s="212"/>
      <c r="AD714" s="212"/>
      <c r="AE714" s="212"/>
      <c r="AF714" s="212"/>
      <c r="AG714" s="212" t="s">
        <v>317</v>
      </c>
      <c r="AH714" s="212"/>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ht="22.5" outlineLevel="2" x14ac:dyDescent="0.2">
      <c r="A715" s="219"/>
      <c r="B715" s="220"/>
      <c r="C715" s="267" t="s">
        <v>1071</v>
      </c>
      <c r="D715" s="256"/>
      <c r="E715" s="256"/>
      <c r="F715" s="256"/>
      <c r="G715" s="256"/>
      <c r="H715" s="223"/>
      <c r="I715" s="223"/>
      <c r="J715" s="223"/>
      <c r="K715" s="223"/>
      <c r="L715" s="223"/>
      <c r="M715" s="223"/>
      <c r="N715" s="222"/>
      <c r="O715" s="222"/>
      <c r="P715" s="222"/>
      <c r="Q715" s="222"/>
      <c r="R715" s="223"/>
      <c r="S715" s="223"/>
      <c r="T715" s="223"/>
      <c r="U715" s="223"/>
      <c r="V715" s="223"/>
      <c r="W715" s="223"/>
      <c r="X715" s="223"/>
      <c r="Y715" s="223"/>
      <c r="Z715" s="212"/>
      <c r="AA715" s="212"/>
      <c r="AB715" s="212"/>
      <c r="AC715" s="212"/>
      <c r="AD715" s="212"/>
      <c r="AE715" s="212"/>
      <c r="AF715" s="212"/>
      <c r="AG715" s="212" t="s">
        <v>319</v>
      </c>
      <c r="AH715" s="212"/>
      <c r="AI715" s="212"/>
      <c r="AJ715" s="212"/>
      <c r="AK715" s="212"/>
      <c r="AL715" s="212"/>
      <c r="AM715" s="212"/>
      <c r="AN715" s="212"/>
      <c r="AO715" s="212"/>
      <c r="AP715" s="212"/>
      <c r="AQ715" s="212"/>
      <c r="AR715" s="212"/>
      <c r="AS715" s="212"/>
      <c r="AT715" s="212"/>
      <c r="AU715" s="212"/>
      <c r="AV715" s="212"/>
      <c r="AW715" s="212"/>
      <c r="AX715" s="212"/>
      <c r="AY715" s="212"/>
      <c r="AZ715" s="212"/>
      <c r="BA715" s="242" t="str">
        <f>C715</f>
        <v>nanesení lepicího tmelu na izolační desky, nalepení desek, natažení stěrky, vtlačení výztužné tkaniny a přehlazení stěrky. Včetně parapetních lišt.</v>
      </c>
      <c r="BB715" s="212"/>
      <c r="BC715" s="212"/>
      <c r="BD715" s="212"/>
      <c r="BE715" s="212"/>
      <c r="BF715" s="212"/>
      <c r="BG715" s="212"/>
      <c r="BH715" s="212"/>
    </row>
    <row r="716" spans="1:60" outlineLevel="2" x14ac:dyDescent="0.2">
      <c r="A716" s="219"/>
      <c r="B716" s="220"/>
      <c r="C716" s="247" t="s">
        <v>1072</v>
      </c>
      <c r="D716" s="225"/>
      <c r="E716" s="226"/>
      <c r="F716" s="223"/>
      <c r="G716" s="223"/>
      <c r="H716" s="223"/>
      <c r="I716" s="223"/>
      <c r="J716" s="223"/>
      <c r="K716" s="223"/>
      <c r="L716" s="223"/>
      <c r="M716" s="223"/>
      <c r="N716" s="222"/>
      <c r="O716" s="222"/>
      <c r="P716" s="222"/>
      <c r="Q716" s="222"/>
      <c r="R716" s="223"/>
      <c r="S716" s="223"/>
      <c r="T716" s="223"/>
      <c r="U716" s="223"/>
      <c r="V716" s="223"/>
      <c r="W716" s="223"/>
      <c r="X716" s="223"/>
      <c r="Y716" s="223"/>
      <c r="Z716" s="212"/>
      <c r="AA716" s="212"/>
      <c r="AB716" s="212"/>
      <c r="AC716" s="212"/>
      <c r="AD716" s="212"/>
      <c r="AE716" s="212"/>
      <c r="AF716" s="212"/>
      <c r="AG716" s="212" t="s">
        <v>308</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47" t="s">
        <v>1073</v>
      </c>
      <c r="D717" s="225"/>
      <c r="E717" s="226">
        <v>2.9122499999999998</v>
      </c>
      <c r="F717" s="223"/>
      <c r="G717" s="223"/>
      <c r="H717" s="223"/>
      <c r="I717" s="223"/>
      <c r="J717" s="223"/>
      <c r="K717" s="223"/>
      <c r="L717" s="223"/>
      <c r="M717" s="223"/>
      <c r="N717" s="222"/>
      <c r="O717" s="222"/>
      <c r="P717" s="222"/>
      <c r="Q717" s="222"/>
      <c r="R717" s="223"/>
      <c r="S717" s="223"/>
      <c r="T717" s="223"/>
      <c r="U717" s="223"/>
      <c r="V717" s="223"/>
      <c r="W717" s="223"/>
      <c r="X717" s="223"/>
      <c r="Y717" s="223"/>
      <c r="Z717" s="212"/>
      <c r="AA717" s="212"/>
      <c r="AB717" s="212"/>
      <c r="AC717" s="212"/>
      <c r="AD717" s="212"/>
      <c r="AE717" s="212"/>
      <c r="AF717" s="212"/>
      <c r="AG717" s="212" t="s">
        <v>308</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1" x14ac:dyDescent="0.2">
      <c r="A718" s="235">
        <v>143</v>
      </c>
      <c r="B718" s="236" t="s">
        <v>1074</v>
      </c>
      <c r="C718" s="245" t="s">
        <v>1075</v>
      </c>
      <c r="D718" s="237" t="s">
        <v>340</v>
      </c>
      <c r="E718" s="238">
        <v>13.0671</v>
      </c>
      <c r="F718" s="239"/>
      <c r="G718" s="240">
        <f>ROUND(E718*F718,2)</f>
        <v>0</v>
      </c>
      <c r="H718" s="239"/>
      <c r="I718" s="240">
        <f>ROUND(E718*H718,2)</f>
        <v>0</v>
      </c>
      <c r="J718" s="239"/>
      <c r="K718" s="240">
        <f>ROUND(E718*J718,2)</f>
        <v>0</v>
      </c>
      <c r="L718" s="240">
        <v>21</v>
      </c>
      <c r="M718" s="240">
        <f>G718*(1+L718/100)</f>
        <v>0</v>
      </c>
      <c r="N718" s="238">
        <v>6.1420000000000002E-2</v>
      </c>
      <c r="O718" s="238">
        <f>ROUND(E718*N718,2)</f>
        <v>0.8</v>
      </c>
      <c r="P718" s="238">
        <v>0</v>
      </c>
      <c r="Q718" s="238">
        <f>ROUND(E718*P718,2)</f>
        <v>0</v>
      </c>
      <c r="R718" s="240" t="s">
        <v>347</v>
      </c>
      <c r="S718" s="240" t="s">
        <v>277</v>
      </c>
      <c r="T718" s="241" t="s">
        <v>277</v>
      </c>
      <c r="U718" s="223">
        <v>0.69599999999999995</v>
      </c>
      <c r="V718" s="223">
        <f>ROUND(E718*U718,2)</f>
        <v>9.09</v>
      </c>
      <c r="W718" s="223"/>
      <c r="X718" s="223" t="s">
        <v>316</v>
      </c>
      <c r="Y718" s="223" t="s">
        <v>280</v>
      </c>
      <c r="Z718" s="212"/>
      <c r="AA718" s="212"/>
      <c r="AB718" s="212"/>
      <c r="AC718" s="212"/>
      <c r="AD718" s="212"/>
      <c r="AE718" s="212"/>
      <c r="AF718" s="212"/>
      <c r="AG718" s="212" t="s">
        <v>317</v>
      </c>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2" x14ac:dyDescent="0.2">
      <c r="A719" s="219"/>
      <c r="B719" s="220"/>
      <c r="C719" s="247" t="s">
        <v>1072</v>
      </c>
      <c r="D719" s="225"/>
      <c r="E719" s="226"/>
      <c r="F719" s="223"/>
      <c r="G719" s="223"/>
      <c r="H719" s="223"/>
      <c r="I719" s="223"/>
      <c r="J719" s="223"/>
      <c r="K719" s="223"/>
      <c r="L719" s="223"/>
      <c r="M719" s="223"/>
      <c r="N719" s="222"/>
      <c r="O719" s="222"/>
      <c r="P719" s="222"/>
      <c r="Q719" s="222"/>
      <c r="R719" s="223"/>
      <c r="S719" s="223"/>
      <c r="T719" s="223"/>
      <c r="U719" s="223"/>
      <c r="V719" s="223"/>
      <c r="W719" s="223"/>
      <c r="X719" s="223"/>
      <c r="Y719" s="223"/>
      <c r="Z719" s="212"/>
      <c r="AA719" s="212"/>
      <c r="AB719" s="212"/>
      <c r="AC719" s="212"/>
      <c r="AD719" s="212"/>
      <c r="AE719" s="212"/>
      <c r="AF719" s="212"/>
      <c r="AG719" s="212" t="s">
        <v>308</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3" x14ac:dyDescent="0.2">
      <c r="A720" s="219"/>
      <c r="B720" s="220"/>
      <c r="C720" s="247" t="s">
        <v>1076</v>
      </c>
      <c r="D720" s="225"/>
      <c r="E720" s="226">
        <v>3.12</v>
      </c>
      <c r="F720" s="223"/>
      <c r="G720" s="223"/>
      <c r="H720" s="223"/>
      <c r="I720" s="223"/>
      <c r="J720" s="223"/>
      <c r="K720" s="223"/>
      <c r="L720" s="223"/>
      <c r="M720" s="223"/>
      <c r="N720" s="222"/>
      <c r="O720" s="222"/>
      <c r="P720" s="222"/>
      <c r="Q720" s="222"/>
      <c r="R720" s="223"/>
      <c r="S720" s="223"/>
      <c r="T720" s="223"/>
      <c r="U720" s="223"/>
      <c r="V720" s="223"/>
      <c r="W720" s="223"/>
      <c r="X720" s="223"/>
      <c r="Y720" s="223"/>
      <c r="Z720" s="212"/>
      <c r="AA720" s="212"/>
      <c r="AB720" s="212"/>
      <c r="AC720" s="212"/>
      <c r="AD720" s="212"/>
      <c r="AE720" s="212"/>
      <c r="AF720" s="212"/>
      <c r="AG720" s="212" t="s">
        <v>308</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47" t="s">
        <v>1077</v>
      </c>
      <c r="D721" s="225"/>
      <c r="E721" s="226">
        <v>8.1575000000000006</v>
      </c>
      <c r="F721" s="223"/>
      <c r="G721" s="223"/>
      <c r="H721" s="223"/>
      <c r="I721" s="223"/>
      <c r="J721" s="223"/>
      <c r="K721" s="223"/>
      <c r="L721" s="223"/>
      <c r="M721" s="223"/>
      <c r="N721" s="222"/>
      <c r="O721" s="222"/>
      <c r="P721" s="222"/>
      <c r="Q721" s="222"/>
      <c r="R721" s="223"/>
      <c r="S721" s="223"/>
      <c r="T721" s="223"/>
      <c r="U721" s="223"/>
      <c r="V721" s="223"/>
      <c r="W721" s="223"/>
      <c r="X721" s="223"/>
      <c r="Y721" s="223"/>
      <c r="Z721" s="212"/>
      <c r="AA721" s="212"/>
      <c r="AB721" s="212"/>
      <c r="AC721" s="212"/>
      <c r="AD721" s="212"/>
      <c r="AE721" s="212"/>
      <c r="AF721" s="212"/>
      <c r="AG721" s="212" t="s">
        <v>308</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47" t="s">
        <v>1078</v>
      </c>
      <c r="D722" s="225"/>
      <c r="E722" s="226">
        <v>1.7896000000000001</v>
      </c>
      <c r="F722" s="223"/>
      <c r="G722" s="223"/>
      <c r="H722" s="223"/>
      <c r="I722" s="223"/>
      <c r="J722" s="223"/>
      <c r="K722" s="223"/>
      <c r="L722" s="223"/>
      <c r="M722" s="223"/>
      <c r="N722" s="222"/>
      <c r="O722" s="222"/>
      <c r="P722" s="222"/>
      <c r="Q722" s="222"/>
      <c r="R722" s="223"/>
      <c r="S722" s="223"/>
      <c r="T722" s="223"/>
      <c r="U722" s="223"/>
      <c r="V722" s="223"/>
      <c r="W722" s="223"/>
      <c r="X722" s="223"/>
      <c r="Y722" s="223"/>
      <c r="Z722" s="212"/>
      <c r="AA722" s="212"/>
      <c r="AB722" s="212"/>
      <c r="AC722" s="212"/>
      <c r="AD722" s="212"/>
      <c r="AE722" s="212"/>
      <c r="AF722" s="212"/>
      <c r="AG722" s="212" t="s">
        <v>308</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ht="78.75" outlineLevel="1" x14ac:dyDescent="0.2">
      <c r="A723" s="235">
        <v>144</v>
      </c>
      <c r="B723" s="236" t="s">
        <v>1079</v>
      </c>
      <c r="C723" s="245" t="s">
        <v>1080</v>
      </c>
      <c r="D723" s="237" t="s">
        <v>387</v>
      </c>
      <c r="E723" s="238">
        <v>1</v>
      </c>
      <c r="F723" s="239"/>
      <c r="G723" s="240">
        <f>ROUND(E723*F723,2)</f>
        <v>0</v>
      </c>
      <c r="H723" s="239"/>
      <c r="I723" s="240">
        <f>ROUND(E723*H723,2)</f>
        <v>0</v>
      </c>
      <c r="J723" s="239"/>
      <c r="K723" s="240">
        <f>ROUND(E723*J723,2)</f>
        <v>0</v>
      </c>
      <c r="L723" s="240">
        <v>21</v>
      </c>
      <c r="M723" s="240">
        <f>G723*(1+L723/100)</f>
        <v>0</v>
      </c>
      <c r="N723" s="238">
        <v>3.7650000000000003E-2</v>
      </c>
      <c r="O723" s="238">
        <f>ROUND(E723*N723,2)</f>
        <v>0.04</v>
      </c>
      <c r="P723" s="238">
        <v>0</v>
      </c>
      <c r="Q723" s="238">
        <f>ROUND(E723*P723,2)</f>
        <v>0</v>
      </c>
      <c r="R723" s="240" t="s">
        <v>347</v>
      </c>
      <c r="S723" s="240" t="s">
        <v>277</v>
      </c>
      <c r="T723" s="241" t="s">
        <v>277</v>
      </c>
      <c r="U723" s="223">
        <v>2</v>
      </c>
      <c r="V723" s="223">
        <f>ROUND(E723*U723,2)</f>
        <v>2</v>
      </c>
      <c r="W723" s="223"/>
      <c r="X723" s="223" t="s">
        <v>316</v>
      </c>
      <c r="Y723" s="223" t="s">
        <v>280</v>
      </c>
      <c r="Z723" s="212"/>
      <c r="AA723" s="212"/>
      <c r="AB723" s="212"/>
      <c r="AC723" s="212"/>
      <c r="AD723" s="212"/>
      <c r="AE723" s="212"/>
      <c r="AF723" s="212"/>
      <c r="AG723" s="212" t="s">
        <v>317</v>
      </c>
      <c r="AH723" s="212"/>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2" x14ac:dyDescent="0.2">
      <c r="A724" s="219"/>
      <c r="B724" s="220"/>
      <c r="C724" s="267" t="s">
        <v>1081</v>
      </c>
      <c r="D724" s="256"/>
      <c r="E724" s="256"/>
      <c r="F724" s="256"/>
      <c r="G724" s="256"/>
      <c r="H724" s="223"/>
      <c r="I724" s="223"/>
      <c r="J724" s="223"/>
      <c r="K724" s="223"/>
      <c r="L724" s="223"/>
      <c r="M724" s="223"/>
      <c r="N724" s="222"/>
      <c r="O724" s="222"/>
      <c r="P724" s="222"/>
      <c r="Q724" s="222"/>
      <c r="R724" s="223"/>
      <c r="S724" s="223"/>
      <c r="T724" s="223"/>
      <c r="U724" s="223"/>
      <c r="V724" s="223"/>
      <c r="W724" s="223"/>
      <c r="X724" s="223"/>
      <c r="Y724" s="223"/>
      <c r="Z724" s="212"/>
      <c r="AA724" s="212"/>
      <c r="AB724" s="212"/>
      <c r="AC724" s="212"/>
      <c r="AD724" s="212"/>
      <c r="AE724" s="212"/>
      <c r="AF724" s="212"/>
      <c r="AG724" s="212" t="s">
        <v>319</v>
      </c>
      <c r="AH724" s="212"/>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2" x14ac:dyDescent="0.2">
      <c r="A725" s="219"/>
      <c r="B725" s="220"/>
      <c r="C725" s="247" t="s">
        <v>1082</v>
      </c>
      <c r="D725" s="225"/>
      <c r="E725" s="226">
        <v>1</v>
      </c>
      <c r="F725" s="223"/>
      <c r="G725" s="223"/>
      <c r="H725" s="223"/>
      <c r="I725" s="223"/>
      <c r="J725" s="223"/>
      <c r="K725" s="223"/>
      <c r="L725" s="223"/>
      <c r="M725" s="223"/>
      <c r="N725" s="222"/>
      <c r="O725" s="222"/>
      <c r="P725" s="222"/>
      <c r="Q725" s="222"/>
      <c r="R725" s="223"/>
      <c r="S725" s="223"/>
      <c r="T725" s="223"/>
      <c r="U725" s="223"/>
      <c r="V725" s="223"/>
      <c r="W725" s="223"/>
      <c r="X725" s="223"/>
      <c r="Y725" s="223"/>
      <c r="Z725" s="212"/>
      <c r="AA725" s="212"/>
      <c r="AB725" s="212"/>
      <c r="AC725" s="212"/>
      <c r="AD725" s="212"/>
      <c r="AE725" s="212"/>
      <c r="AF725" s="212"/>
      <c r="AG725" s="212" t="s">
        <v>308</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ht="33.75" outlineLevel="1" x14ac:dyDescent="0.2">
      <c r="A726" s="235">
        <v>145</v>
      </c>
      <c r="B726" s="236" t="s">
        <v>1083</v>
      </c>
      <c r="C726" s="245" t="s">
        <v>1084</v>
      </c>
      <c r="D726" s="237" t="s">
        <v>387</v>
      </c>
      <c r="E726" s="238">
        <v>4</v>
      </c>
      <c r="F726" s="239"/>
      <c r="G726" s="240">
        <f>ROUND(E726*F726,2)</f>
        <v>0</v>
      </c>
      <c r="H726" s="239"/>
      <c r="I726" s="240">
        <f>ROUND(E726*H726,2)</f>
        <v>0</v>
      </c>
      <c r="J726" s="239"/>
      <c r="K726" s="240">
        <f>ROUND(E726*J726,2)</f>
        <v>0</v>
      </c>
      <c r="L726" s="240">
        <v>21</v>
      </c>
      <c r="M726" s="240">
        <f>G726*(1+L726/100)</f>
        <v>0</v>
      </c>
      <c r="N726" s="238">
        <v>1.8970000000000001E-2</v>
      </c>
      <c r="O726" s="238">
        <f>ROUND(E726*N726,2)</f>
        <v>0.08</v>
      </c>
      <c r="P726" s="238">
        <v>0</v>
      </c>
      <c r="Q726" s="238">
        <f>ROUND(E726*P726,2)</f>
        <v>0</v>
      </c>
      <c r="R726" s="240" t="s">
        <v>347</v>
      </c>
      <c r="S726" s="240" t="s">
        <v>277</v>
      </c>
      <c r="T726" s="241" t="s">
        <v>277</v>
      </c>
      <c r="U726" s="223">
        <v>1.86</v>
      </c>
      <c r="V726" s="223">
        <f>ROUND(E726*U726,2)</f>
        <v>7.44</v>
      </c>
      <c r="W726" s="223"/>
      <c r="X726" s="223" t="s">
        <v>316</v>
      </c>
      <c r="Y726" s="223" t="s">
        <v>280</v>
      </c>
      <c r="Z726" s="212"/>
      <c r="AA726" s="212"/>
      <c r="AB726" s="212"/>
      <c r="AC726" s="212"/>
      <c r="AD726" s="212"/>
      <c r="AE726" s="212"/>
      <c r="AF726" s="212"/>
      <c r="AG726" s="212" t="s">
        <v>317</v>
      </c>
      <c r="AH726" s="212"/>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2" x14ac:dyDescent="0.2">
      <c r="A727" s="219"/>
      <c r="B727" s="220"/>
      <c r="C727" s="247" t="s">
        <v>1085</v>
      </c>
      <c r="D727" s="225"/>
      <c r="E727" s="226">
        <v>2</v>
      </c>
      <c r="F727" s="223"/>
      <c r="G727" s="223"/>
      <c r="H727" s="223"/>
      <c r="I727" s="223"/>
      <c r="J727" s="223"/>
      <c r="K727" s="223"/>
      <c r="L727" s="223"/>
      <c r="M727" s="223"/>
      <c r="N727" s="222"/>
      <c r="O727" s="222"/>
      <c r="P727" s="222"/>
      <c r="Q727" s="222"/>
      <c r="R727" s="223"/>
      <c r="S727" s="223"/>
      <c r="T727" s="223"/>
      <c r="U727" s="223"/>
      <c r="V727" s="223"/>
      <c r="W727" s="223"/>
      <c r="X727" s="223"/>
      <c r="Y727" s="223"/>
      <c r="Z727" s="212"/>
      <c r="AA727" s="212"/>
      <c r="AB727" s="212"/>
      <c r="AC727" s="212"/>
      <c r="AD727" s="212"/>
      <c r="AE727" s="212"/>
      <c r="AF727" s="212"/>
      <c r="AG727" s="212" t="s">
        <v>308</v>
      </c>
      <c r="AH727" s="212">
        <v>5</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3" x14ac:dyDescent="0.2">
      <c r="A728" s="219"/>
      <c r="B728" s="220"/>
      <c r="C728" s="247" t="s">
        <v>1086</v>
      </c>
      <c r="D728" s="225"/>
      <c r="E728" s="226">
        <v>1</v>
      </c>
      <c r="F728" s="223"/>
      <c r="G728" s="223"/>
      <c r="H728" s="223"/>
      <c r="I728" s="223"/>
      <c r="J728" s="223"/>
      <c r="K728" s="223"/>
      <c r="L728" s="223"/>
      <c r="M728" s="223"/>
      <c r="N728" s="222"/>
      <c r="O728" s="222"/>
      <c r="P728" s="222"/>
      <c r="Q728" s="222"/>
      <c r="R728" s="223"/>
      <c r="S728" s="223"/>
      <c r="T728" s="223"/>
      <c r="U728" s="223"/>
      <c r="V728" s="223"/>
      <c r="W728" s="223"/>
      <c r="X728" s="223"/>
      <c r="Y728" s="223"/>
      <c r="Z728" s="212"/>
      <c r="AA728" s="212"/>
      <c r="AB728" s="212"/>
      <c r="AC728" s="212"/>
      <c r="AD728" s="212"/>
      <c r="AE728" s="212"/>
      <c r="AF728" s="212"/>
      <c r="AG728" s="212" t="s">
        <v>308</v>
      </c>
      <c r="AH728" s="212">
        <v>5</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47" t="s">
        <v>1087</v>
      </c>
      <c r="D729" s="225"/>
      <c r="E729" s="226">
        <v>1</v>
      </c>
      <c r="F729" s="223"/>
      <c r="G729" s="223"/>
      <c r="H729" s="223"/>
      <c r="I729" s="223"/>
      <c r="J729" s="223"/>
      <c r="K729" s="223"/>
      <c r="L729" s="223"/>
      <c r="M729" s="223"/>
      <c r="N729" s="222"/>
      <c r="O729" s="222"/>
      <c r="P729" s="222"/>
      <c r="Q729" s="222"/>
      <c r="R729" s="223"/>
      <c r="S729" s="223"/>
      <c r="T729" s="223"/>
      <c r="U729" s="223"/>
      <c r="V729" s="223"/>
      <c r="W729" s="223"/>
      <c r="X729" s="223"/>
      <c r="Y729" s="223"/>
      <c r="Z729" s="212"/>
      <c r="AA729" s="212"/>
      <c r="AB729" s="212"/>
      <c r="AC729" s="212"/>
      <c r="AD729" s="212"/>
      <c r="AE729" s="212"/>
      <c r="AF729" s="212"/>
      <c r="AG729" s="212" t="s">
        <v>308</v>
      </c>
      <c r="AH729" s="212">
        <v>5</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ht="22.5" outlineLevel="1" x14ac:dyDescent="0.2">
      <c r="A730" s="235">
        <v>146</v>
      </c>
      <c r="B730" s="236" t="s">
        <v>1088</v>
      </c>
      <c r="C730" s="245" t="s">
        <v>1089</v>
      </c>
      <c r="D730" s="237" t="s">
        <v>387</v>
      </c>
      <c r="E730" s="238">
        <v>8</v>
      </c>
      <c r="F730" s="239"/>
      <c r="G730" s="240">
        <f>ROUND(E730*F730,2)</f>
        <v>0</v>
      </c>
      <c r="H730" s="239"/>
      <c r="I730" s="240">
        <f>ROUND(E730*H730,2)</f>
        <v>0</v>
      </c>
      <c r="J730" s="239"/>
      <c r="K730" s="240">
        <f>ROUND(E730*J730,2)</f>
        <v>0</v>
      </c>
      <c r="L730" s="240">
        <v>21</v>
      </c>
      <c r="M730" s="240">
        <f>G730*(1+L730/100)</f>
        <v>0</v>
      </c>
      <c r="N730" s="238">
        <v>0</v>
      </c>
      <c r="O730" s="238">
        <f>ROUND(E730*N730,2)</f>
        <v>0</v>
      </c>
      <c r="P730" s="238">
        <v>0</v>
      </c>
      <c r="Q730" s="238">
        <f>ROUND(E730*P730,2)</f>
        <v>0</v>
      </c>
      <c r="R730" s="240" t="s">
        <v>347</v>
      </c>
      <c r="S730" s="240" t="s">
        <v>277</v>
      </c>
      <c r="T730" s="241" t="s">
        <v>277</v>
      </c>
      <c r="U730" s="223">
        <v>0.85</v>
      </c>
      <c r="V730" s="223">
        <f>ROUND(E730*U730,2)</f>
        <v>6.8</v>
      </c>
      <c r="W730" s="223"/>
      <c r="X730" s="223" t="s">
        <v>316</v>
      </c>
      <c r="Y730" s="223" t="s">
        <v>280</v>
      </c>
      <c r="Z730" s="212"/>
      <c r="AA730" s="212"/>
      <c r="AB730" s="212"/>
      <c r="AC730" s="212"/>
      <c r="AD730" s="212"/>
      <c r="AE730" s="212"/>
      <c r="AF730" s="212"/>
      <c r="AG730" s="212" t="s">
        <v>317</v>
      </c>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ht="22.5" outlineLevel="2" x14ac:dyDescent="0.2">
      <c r="A731" s="219"/>
      <c r="B731" s="220"/>
      <c r="C731" s="246" t="s">
        <v>1090</v>
      </c>
      <c r="D731" s="243"/>
      <c r="E731" s="243"/>
      <c r="F731" s="243"/>
      <c r="G731" s="243"/>
      <c r="H731" s="223"/>
      <c r="I731" s="223"/>
      <c r="J731" s="223"/>
      <c r="K731" s="223"/>
      <c r="L731" s="223"/>
      <c r="M731" s="223"/>
      <c r="N731" s="222"/>
      <c r="O731" s="222"/>
      <c r="P731" s="222"/>
      <c r="Q731" s="222"/>
      <c r="R731" s="223"/>
      <c r="S731" s="223"/>
      <c r="T731" s="223"/>
      <c r="U731" s="223"/>
      <c r="V731" s="223"/>
      <c r="W731" s="223"/>
      <c r="X731" s="223"/>
      <c r="Y731" s="223"/>
      <c r="Z731" s="212"/>
      <c r="AA731" s="212"/>
      <c r="AB731" s="212"/>
      <c r="AC731" s="212"/>
      <c r="AD731" s="212"/>
      <c r="AE731" s="212"/>
      <c r="AF731" s="212"/>
      <c r="AG731" s="212" t="s">
        <v>283</v>
      </c>
      <c r="AH731" s="212"/>
      <c r="AI731" s="212"/>
      <c r="AJ731" s="212"/>
      <c r="AK731" s="212"/>
      <c r="AL731" s="212"/>
      <c r="AM731" s="212"/>
      <c r="AN731" s="212"/>
      <c r="AO731" s="212"/>
      <c r="AP731" s="212"/>
      <c r="AQ731" s="212"/>
      <c r="AR731" s="212"/>
      <c r="AS731" s="212"/>
      <c r="AT731" s="212"/>
      <c r="AU731" s="212"/>
      <c r="AV731" s="212"/>
      <c r="AW731" s="212"/>
      <c r="AX731" s="212"/>
      <c r="AY731" s="212"/>
      <c r="AZ731" s="212"/>
      <c r="BA731" s="242" t="str">
        <f>C731</f>
        <v>Včetně kotvení rámů do zdiva a platí pro jakýkoliv způsob provádění (např. bodovým přivařením k obnažené výztuži, uklínováním, zalitím pracen apod.).</v>
      </c>
      <c r="BB731" s="212"/>
      <c r="BC731" s="212"/>
      <c r="BD731" s="212"/>
      <c r="BE731" s="212"/>
      <c r="BF731" s="212"/>
      <c r="BG731" s="212"/>
      <c r="BH731" s="212"/>
    </row>
    <row r="732" spans="1:60" outlineLevel="2" x14ac:dyDescent="0.2">
      <c r="A732" s="219"/>
      <c r="B732" s="220"/>
      <c r="C732" s="247" t="s">
        <v>1091</v>
      </c>
      <c r="D732" s="225"/>
      <c r="E732" s="226">
        <v>2</v>
      </c>
      <c r="F732" s="223"/>
      <c r="G732" s="223"/>
      <c r="H732" s="223"/>
      <c r="I732" s="223"/>
      <c r="J732" s="223"/>
      <c r="K732" s="223"/>
      <c r="L732" s="223"/>
      <c r="M732" s="223"/>
      <c r="N732" s="222"/>
      <c r="O732" s="222"/>
      <c r="P732" s="222"/>
      <c r="Q732" s="222"/>
      <c r="R732" s="223"/>
      <c r="S732" s="223"/>
      <c r="T732" s="223"/>
      <c r="U732" s="223"/>
      <c r="V732" s="223"/>
      <c r="W732" s="223"/>
      <c r="X732" s="223"/>
      <c r="Y732" s="223"/>
      <c r="Z732" s="212"/>
      <c r="AA732" s="212"/>
      <c r="AB732" s="212"/>
      <c r="AC732" s="212"/>
      <c r="AD732" s="212"/>
      <c r="AE732" s="212"/>
      <c r="AF732" s="212"/>
      <c r="AG732" s="212" t="s">
        <v>308</v>
      </c>
      <c r="AH732" s="212">
        <v>5</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47" t="s">
        <v>1092</v>
      </c>
      <c r="D733" s="225"/>
      <c r="E733" s="226">
        <v>5</v>
      </c>
      <c r="F733" s="223"/>
      <c r="G733" s="223"/>
      <c r="H733" s="223"/>
      <c r="I733" s="223"/>
      <c r="J733" s="223"/>
      <c r="K733" s="223"/>
      <c r="L733" s="223"/>
      <c r="M733" s="223"/>
      <c r="N733" s="222"/>
      <c r="O733" s="222"/>
      <c r="P733" s="222"/>
      <c r="Q733" s="222"/>
      <c r="R733" s="223"/>
      <c r="S733" s="223"/>
      <c r="T733" s="223"/>
      <c r="U733" s="223"/>
      <c r="V733" s="223"/>
      <c r="W733" s="223"/>
      <c r="X733" s="223"/>
      <c r="Y733" s="223"/>
      <c r="Z733" s="212"/>
      <c r="AA733" s="212"/>
      <c r="AB733" s="212"/>
      <c r="AC733" s="212"/>
      <c r="AD733" s="212"/>
      <c r="AE733" s="212"/>
      <c r="AF733" s="212"/>
      <c r="AG733" s="212" t="s">
        <v>308</v>
      </c>
      <c r="AH733" s="212">
        <v>5</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3" x14ac:dyDescent="0.2">
      <c r="A734" s="219"/>
      <c r="B734" s="220"/>
      <c r="C734" s="247" t="s">
        <v>1093</v>
      </c>
      <c r="D734" s="225"/>
      <c r="E734" s="226">
        <v>1</v>
      </c>
      <c r="F734" s="223"/>
      <c r="G734" s="223"/>
      <c r="H734" s="223"/>
      <c r="I734" s="223"/>
      <c r="J734" s="223"/>
      <c r="K734" s="223"/>
      <c r="L734" s="223"/>
      <c r="M734" s="223"/>
      <c r="N734" s="222"/>
      <c r="O734" s="222"/>
      <c r="P734" s="222"/>
      <c r="Q734" s="222"/>
      <c r="R734" s="223"/>
      <c r="S734" s="223"/>
      <c r="T734" s="223"/>
      <c r="U734" s="223"/>
      <c r="V734" s="223"/>
      <c r="W734" s="223"/>
      <c r="X734" s="223"/>
      <c r="Y734" s="223"/>
      <c r="Z734" s="212"/>
      <c r="AA734" s="212"/>
      <c r="AB734" s="212"/>
      <c r="AC734" s="212"/>
      <c r="AD734" s="212"/>
      <c r="AE734" s="212"/>
      <c r="AF734" s="212"/>
      <c r="AG734" s="212" t="s">
        <v>308</v>
      </c>
      <c r="AH734" s="212">
        <v>5</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ht="22.5" outlineLevel="1" x14ac:dyDescent="0.2">
      <c r="A735" s="235">
        <v>147</v>
      </c>
      <c r="B735" s="236" t="s">
        <v>1094</v>
      </c>
      <c r="C735" s="245" t="s">
        <v>1095</v>
      </c>
      <c r="D735" s="237" t="s">
        <v>387</v>
      </c>
      <c r="E735" s="238">
        <v>9</v>
      </c>
      <c r="F735" s="239"/>
      <c r="G735" s="240">
        <f>ROUND(E735*F735,2)</f>
        <v>0</v>
      </c>
      <c r="H735" s="239"/>
      <c r="I735" s="240">
        <f>ROUND(E735*H735,2)</f>
        <v>0</v>
      </c>
      <c r="J735" s="239"/>
      <c r="K735" s="240">
        <f>ROUND(E735*J735,2)</f>
        <v>0</v>
      </c>
      <c r="L735" s="240">
        <v>21</v>
      </c>
      <c r="M735" s="240">
        <f>G735*(1+L735/100)</f>
        <v>0</v>
      </c>
      <c r="N735" s="238">
        <v>0</v>
      </c>
      <c r="O735" s="238">
        <f>ROUND(E735*N735,2)</f>
        <v>0</v>
      </c>
      <c r="P735" s="238">
        <v>0</v>
      </c>
      <c r="Q735" s="238">
        <f>ROUND(E735*P735,2)</f>
        <v>0</v>
      </c>
      <c r="R735" s="240" t="s">
        <v>347</v>
      </c>
      <c r="S735" s="240" t="s">
        <v>277</v>
      </c>
      <c r="T735" s="241" t="s">
        <v>277</v>
      </c>
      <c r="U735" s="223">
        <v>0.95</v>
      </c>
      <c r="V735" s="223">
        <f>ROUND(E735*U735,2)</f>
        <v>8.5500000000000007</v>
      </c>
      <c r="W735" s="223"/>
      <c r="X735" s="223" t="s">
        <v>316</v>
      </c>
      <c r="Y735" s="223" t="s">
        <v>280</v>
      </c>
      <c r="Z735" s="212"/>
      <c r="AA735" s="212"/>
      <c r="AB735" s="212"/>
      <c r="AC735" s="212"/>
      <c r="AD735" s="212"/>
      <c r="AE735" s="212"/>
      <c r="AF735" s="212"/>
      <c r="AG735" s="212" t="s">
        <v>317</v>
      </c>
      <c r="AH735" s="212"/>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ht="22.5" outlineLevel="2" x14ac:dyDescent="0.2">
      <c r="A736" s="219"/>
      <c r="B736" s="220"/>
      <c r="C736" s="246" t="s">
        <v>1090</v>
      </c>
      <c r="D736" s="243"/>
      <c r="E736" s="243"/>
      <c r="F736" s="243"/>
      <c r="G736" s="243"/>
      <c r="H736" s="223"/>
      <c r="I736" s="223"/>
      <c r="J736" s="223"/>
      <c r="K736" s="223"/>
      <c r="L736" s="223"/>
      <c r="M736" s="223"/>
      <c r="N736" s="222"/>
      <c r="O736" s="222"/>
      <c r="P736" s="222"/>
      <c r="Q736" s="222"/>
      <c r="R736" s="223"/>
      <c r="S736" s="223"/>
      <c r="T736" s="223"/>
      <c r="U736" s="223"/>
      <c r="V736" s="223"/>
      <c r="W736" s="223"/>
      <c r="X736" s="223"/>
      <c r="Y736" s="223"/>
      <c r="Z736" s="212"/>
      <c r="AA736" s="212"/>
      <c r="AB736" s="212"/>
      <c r="AC736" s="212"/>
      <c r="AD736" s="212"/>
      <c r="AE736" s="212"/>
      <c r="AF736" s="212"/>
      <c r="AG736" s="212" t="s">
        <v>283</v>
      </c>
      <c r="AH736" s="212"/>
      <c r="AI736" s="212"/>
      <c r="AJ736" s="212"/>
      <c r="AK736" s="212"/>
      <c r="AL736" s="212"/>
      <c r="AM736" s="212"/>
      <c r="AN736" s="212"/>
      <c r="AO736" s="212"/>
      <c r="AP736" s="212"/>
      <c r="AQ736" s="212"/>
      <c r="AR736" s="212"/>
      <c r="AS736" s="212"/>
      <c r="AT736" s="212"/>
      <c r="AU736" s="212"/>
      <c r="AV736" s="212"/>
      <c r="AW736" s="212"/>
      <c r="AX736" s="212"/>
      <c r="AY736" s="212"/>
      <c r="AZ736" s="212"/>
      <c r="BA736" s="242" t="str">
        <f>C736</f>
        <v>Včetně kotvení rámů do zdiva a platí pro jakýkoliv způsob provádění (např. bodovým přivařením k obnažené výztuži, uklínováním, zalitím pracen apod.).</v>
      </c>
      <c r="BB736" s="212"/>
      <c r="BC736" s="212"/>
      <c r="BD736" s="212"/>
      <c r="BE736" s="212"/>
      <c r="BF736" s="212"/>
      <c r="BG736" s="212"/>
      <c r="BH736" s="212"/>
    </row>
    <row r="737" spans="1:60" outlineLevel="2" x14ac:dyDescent="0.2">
      <c r="A737" s="219"/>
      <c r="B737" s="220"/>
      <c r="C737" s="247" t="s">
        <v>1096</v>
      </c>
      <c r="D737" s="225"/>
      <c r="E737" s="226">
        <v>2</v>
      </c>
      <c r="F737" s="223"/>
      <c r="G737" s="223"/>
      <c r="H737" s="223"/>
      <c r="I737" s="223"/>
      <c r="J737" s="223"/>
      <c r="K737" s="223"/>
      <c r="L737" s="223"/>
      <c r="M737" s="223"/>
      <c r="N737" s="222"/>
      <c r="O737" s="222"/>
      <c r="P737" s="222"/>
      <c r="Q737" s="222"/>
      <c r="R737" s="223"/>
      <c r="S737" s="223"/>
      <c r="T737" s="223"/>
      <c r="U737" s="223"/>
      <c r="V737" s="223"/>
      <c r="W737" s="223"/>
      <c r="X737" s="223"/>
      <c r="Y737" s="223"/>
      <c r="Z737" s="212"/>
      <c r="AA737" s="212"/>
      <c r="AB737" s="212"/>
      <c r="AC737" s="212"/>
      <c r="AD737" s="212"/>
      <c r="AE737" s="212"/>
      <c r="AF737" s="212"/>
      <c r="AG737" s="212" t="s">
        <v>308</v>
      </c>
      <c r="AH737" s="212">
        <v>5</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47" t="s">
        <v>1097</v>
      </c>
      <c r="D738" s="225"/>
      <c r="E738" s="226">
        <v>2</v>
      </c>
      <c r="F738" s="223"/>
      <c r="G738" s="223"/>
      <c r="H738" s="223"/>
      <c r="I738" s="223"/>
      <c r="J738" s="223"/>
      <c r="K738" s="223"/>
      <c r="L738" s="223"/>
      <c r="M738" s="223"/>
      <c r="N738" s="222"/>
      <c r="O738" s="222"/>
      <c r="P738" s="222"/>
      <c r="Q738" s="222"/>
      <c r="R738" s="223"/>
      <c r="S738" s="223"/>
      <c r="T738" s="223"/>
      <c r="U738" s="223"/>
      <c r="V738" s="223"/>
      <c r="W738" s="223"/>
      <c r="X738" s="223"/>
      <c r="Y738" s="223"/>
      <c r="Z738" s="212"/>
      <c r="AA738" s="212"/>
      <c r="AB738" s="212"/>
      <c r="AC738" s="212"/>
      <c r="AD738" s="212"/>
      <c r="AE738" s="212"/>
      <c r="AF738" s="212"/>
      <c r="AG738" s="212" t="s">
        <v>308</v>
      </c>
      <c r="AH738" s="212">
        <v>5</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47" t="s">
        <v>1098</v>
      </c>
      <c r="D739" s="225"/>
      <c r="E739" s="226">
        <v>1</v>
      </c>
      <c r="F739" s="223"/>
      <c r="G739" s="223"/>
      <c r="H739" s="223"/>
      <c r="I739" s="223"/>
      <c r="J739" s="223"/>
      <c r="K739" s="223"/>
      <c r="L739" s="223"/>
      <c r="M739" s="223"/>
      <c r="N739" s="222"/>
      <c r="O739" s="222"/>
      <c r="P739" s="222"/>
      <c r="Q739" s="222"/>
      <c r="R739" s="223"/>
      <c r="S739" s="223"/>
      <c r="T739" s="223"/>
      <c r="U739" s="223"/>
      <c r="V739" s="223"/>
      <c r="W739" s="223"/>
      <c r="X739" s="223"/>
      <c r="Y739" s="223"/>
      <c r="Z739" s="212"/>
      <c r="AA739" s="212"/>
      <c r="AB739" s="212"/>
      <c r="AC739" s="212"/>
      <c r="AD739" s="212"/>
      <c r="AE739" s="212"/>
      <c r="AF739" s="212"/>
      <c r="AG739" s="212" t="s">
        <v>308</v>
      </c>
      <c r="AH739" s="212">
        <v>5</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3" x14ac:dyDescent="0.2">
      <c r="A740" s="219"/>
      <c r="B740" s="220"/>
      <c r="C740" s="247" t="s">
        <v>1099</v>
      </c>
      <c r="D740" s="225"/>
      <c r="E740" s="226">
        <v>4</v>
      </c>
      <c r="F740" s="223"/>
      <c r="G740" s="223"/>
      <c r="H740" s="223"/>
      <c r="I740" s="223"/>
      <c r="J740" s="223"/>
      <c r="K740" s="223"/>
      <c r="L740" s="223"/>
      <c r="M740" s="223"/>
      <c r="N740" s="222"/>
      <c r="O740" s="222"/>
      <c r="P740" s="222"/>
      <c r="Q740" s="222"/>
      <c r="R740" s="223"/>
      <c r="S740" s="223"/>
      <c r="T740" s="223"/>
      <c r="U740" s="223"/>
      <c r="V740" s="223"/>
      <c r="W740" s="223"/>
      <c r="X740" s="223"/>
      <c r="Y740" s="223"/>
      <c r="Z740" s="212"/>
      <c r="AA740" s="212"/>
      <c r="AB740" s="212"/>
      <c r="AC740" s="212"/>
      <c r="AD740" s="212"/>
      <c r="AE740" s="212"/>
      <c r="AF740" s="212"/>
      <c r="AG740" s="212" t="s">
        <v>308</v>
      </c>
      <c r="AH740" s="212">
        <v>5</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ht="22.5" outlineLevel="1" x14ac:dyDescent="0.2">
      <c r="A741" s="235">
        <v>148</v>
      </c>
      <c r="B741" s="236" t="s">
        <v>1100</v>
      </c>
      <c r="C741" s="245" t="s">
        <v>1101</v>
      </c>
      <c r="D741" s="237" t="s">
        <v>387</v>
      </c>
      <c r="E741" s="238">
        <v>4</v>
      </c>
      <c r="F741" s="239"/>
      <c r="G741" s="240">
        <f>ROUND(E741*F741,2)</f>
        <v>0</v>
      </c>
      <c r="H741" s="239"/>
      <c r="I741" s="240">
        <f>ROUND(E741*H741,2)</f>
        <v>0</v>
      </c>
      <c r="J741" s="239"/>
      <c r="K741" s="240">
        <f>ROUND(E741*J741,2)</f>
        <v>0</v>
      </c>
      <c r="L741" s="240">
        <v>21</v>
      </c>
      <c r="M741" s="240">
        <f>G741*(1+L741/100)</f>
        <v>0</v>
      </c>
      <c r="N741" s="238">
        <v>4.3200000000000002E-2</v>
      </c>
      <c r="O741" s="238">
        <f>ROUND(E741*N741,2)</f>
        <v>0.17</v>
      </c>
      <c r="P741" s="238">
        <v>0</v>
      </c>
      <c r="Q741" s="238">
        <f>ROUND(E741*P741,2)</f>
        <v>0</v>
      </c>
      <c r="R741" s="240" t="s">
        <v>347</v>
      </c>
      <c r="S741" s="240" t="s">
        <v>277</v>
      </c>
      <c r="T741" s="241" t="s">
        <v>277</v>
      </c>
      <c r="U741" s="223">
        <v>3.258</v>
      </c>
      <c r="V741" s="223">
        <f>ROUND(E741*U741,2)</f>
        <v>13.03</v>
      </c>
      <c r="W741" s="223"/>
      <c r="X741" s="223" t="s">
        <v>316</v>
      </c>
      <c r="Y741" s="223" t="s">
        <v>280</v>
      </c>
      <c r="Z741" s="212"/>
      <c r="AA741" s="212"/>
      <c r="AB741" s="212"/>
      <c r="AC741" s="212"/>
      <c r="AD741" s="212"/>
      <c r="AE741" s="212"/>
      <c r="AF741" s="212"/>
      <c r="AG741" s="212" t="s">
        <v>317</v>
      </c>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ht="22.5" outlineLevel="2" x14ac:dyDescent="0.2">
      <c r="A742" s="219"/>
      <c r="B742" s="220"/>
      <c r="C742" s="267" t="s">
        <v>1102</v>
      </c>
      <c r="D742" s="256"/>
      <c r="E742" s="256"/>
      <c r="F742" s="256"/>
      <c r="G742" s="256"/>
      <c r="H742" s="223"/>
      <c r="I742" s="223"/>
      <c r="J742" s="223"/>
      <c r="K742" s="223"/>
      <c r="L742" s="223"/>
      <c r="M742" s="223"/>
      <c r="N742" s="222"/>
      <c r="O742" s="222"/>
      <c r="P742" s="222"/>
      <c r="Q742" s="222"/>
      <c r="R742" s="223"/>
      <c r="S742" s="223"/>
      <c r="T742" s="223"/>
      <c r="U742" s="223"/>
      <c r="V742" s="223"/>
      <c r="W742" s="223"/>
      <c r="X742" s="223"/>
      <c r="Y742" s="223"/>
      <c r="Z742" s="212"/>
      <c r="AA742" s="212"/>
      <c r="AB742" s="212"/>
      <c r="AC742" s="212"/>
      <c r="AD742" s="212"/>
      <c r="AE742" s="212"/>
      <c r="AF742" s="212"/>
      <c r="AG742" s="212" t="s">
        <v>319</v>
      </c>
      <c r="AH742" s="212"/>
      <c r="AI742" s="212"/>
      <c r="AJ742" s="212"/>
      <c r="AK742" s="212"/>
      <c r="AL742" s="212"/>
      <c r="AM742" s="212"/>
      <c r="AN742" s="212"/>
      <c r="AO742" s="212"/>
      <c r="AP742" s="212"/>
      <c r="AQ742" s="212"/>
      <c r="AR742" s="212"/>
      <c r="AS742" s="212"/>
      <c r="AT742" s="212"/>
      <c r="AU742" s="212"/>
      <c r="AV742" s="212"/>
      <c r="AW742" s="212"/>
      <c r="AX742" s="212"/>
      <c r="AY742" s="212"/>
      <c r="AZ742" s="212"/>
      <c r="BA742" s="242" t="str">
        <f>C742</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742" s="212"/>
      <c r="BC742" s="212"/>
      <c r="BD742" s="212"/>
      <c r="BE742" s="212"/>
      <c r="BF742" s="212"/>
      <c r="BG742" s="212"/>
      <c r="BH742" s="212"/>
    </row>
    <row r="743" spans="1:60" outlineLevel="2" x14ac:dyDescent="0.2">
      <c r="A743" s="219"/>
      <c r="B743" s="220"/>
      <c r="C743" s="247" t="s">
        <v>1103</v>
      </c>
      <c r="D743" s="225"/>
      <c r="E743" s="226">
        <v>1</v>
      </c>
      <c r="F743" s="223"/>
      <c r="G743" s="223"/>
      <c r="H743" s="223"/>
      <c r="I743" s="223"/>
      <c r="J743" s="223"/>
      <c r="K743" s="223"/>
      <c r="L743" s="223"/>
      <c r="M743" s="223"/>
      <c r="N743" s="222"/>
      <c r="O743" s="222"/>
      <c r="P743" s="222"/>
      <c r="Q743" s="222"/>
      <c r="R743" s="223"/>
      <c r="S743" s="223"/>
      <c r="T743" s="223"/>
      <c r="U743" s="223"/>
      <c r="V743" s="223"/>
      <c r="W743" s="223"/>
      <c r="X743" s="223"/>
      <c r="Y743" s="223"/>
      <c r="Z743" s="212"/>
      <c r="AA743" s="212"/>
      <c r="AB743" s="212"/>
      <c r="AC743" s="212"/>
      <c r="AD743" s="212"/>
      <c r="AE743" s="212"/>
      <c r="AF743" s="212"/>
      <c r="AG743" s="212" t="s">
        <v>308</v>
      </c>
      <c r="AH743" s="212">
        <v>5</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47" t="s">
        <v>1104</v>
      </c>
      <c r="D744" s="225"/>
      <c r="E744" s="226">
        <v>3</v>
      </c>
      <c r="F744" s="223"/>
      <c r="G744" s="223"/>
      <c r="H744" s="223"/>
      <c r="I744" s="223"/>
      <c r="J744" s="223"/>
      <c r="K744" s="223"/>
      <c r="L744" s="223"/>
      <c r="M744" s="223"/>
      <c r="N744" s="222"/>
      <c r="O744" s="222"/>
      <c r="P744" s="222"/>
      <c r="Q744" s="222"/>
      <c r="R744" s="223"/>
      <c r="S744" s="223"/>
      <c r="T744" s="223"/>
      <c r="U744" s="223"/>
      <c r="V744" s="223"/>
      <c r="W744" s="223"/>
      <c r="X744" s="223"/>
      <c r="Y744" s="223"/>
      <c r="Z744" s="212"/>
      <c r="AA744" s="212"/>
      <c r="AB744" s="212"/>
      <c r="AC744" s="212"/>
      <c r="AD744" s="212"/>
      <c r="AE744" s="212"/>
      <c r="AF744" s="212"/>
      <c r="AG744" s="212" t="s">
        <v>308</v>
      </c>
      <c r="AH744" s="212">
        <v>5</v>
      </c>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ht="22.5" outlineLevel="1" x14ac:dyDescent="0.2">
      <c r="A745" s="235">
        <v>149</v>
      </c>
      <c r="B745" s="236" t="s">
        <v>1105</v>
      </c>
      <c r="C745" s="245" t="s">
        <v>1106</v>
      </c>
      <c r="D745" s="237" t="s">
        <v>543</v>
      </c>
      <c r="E745" s="238">
        <v>2.36</v>
      </c>
      <c r="F745" s="239"/>
      <c r="G745" s="240">
        <f>ROUND(E745*F745,2)</f>
        <v>0</v>
      </c>
      <c r="H745" s="239"/>
      <c r="I745" s="240">
        <f>ROUND(E745*H745,2)</f>
        <v>0</v>
      </c>
      <c r="J745" s="239"/>
      <c r="K745" s="240">
        <f>ROUND(E745*J745,2)</f>
        <v>0</v>
      </c>
      <c r="L745" s="240">
        <v>21</v>
      </c>
      <c r="M745" s="240">
        <f>G745*(1+L745/100)</f>
        <v>0</v>
      </c>
      <c r="N745" s="238">
        <v>4.8599999999999997E-3</v>
      </c>
      <c r="O745" s="238">
        <f>ROUND(E745*N745,2)</f>
        <v>0.01</v>
      </c>
      <c r="P745" s="238">
        <v>0</v>
      </c>
      <c r="Q745" s="238">
        <f>ROUND(E745*P745,2)</f>
        <v>0</v>
      </c>
      <c r="R745" s="240" t="s">
        <v>347</v>
      </c>
      <c r="S745" s="240" t="s">
        <v>277</v>
      </c>
      <c r="T745" s="241" t="s">
        <v>277</v>
      </c>
      <c r="U745" s="223">
        <v>0.35599999999999998</v>
      </c>
      <c r="V745" s="223">
        <f>ROUND(E745*U745,2)</f>
        <v>0.84</v>
      </c>
      <c r="W745" s="223"/>
      <c r="X745" s="223" t="s">
        <v>316</v>
      </c>
      <c r="Y745" s="223" t="s">
        <v>280</v>
      </c>
      <c r="Z745" s="212"/>
      <c r="AA745" s="212"/>
      <c r="AB745" s="212"/>
      <c r="AC745" s="212"/>
      <c r="AD745" s="212"/>
      <c r="AE745" s="212"/>
      <c r="AF745" s="212"/>
      <c r="AG745" s="212" t="s">
        <v>317</v>
      </c>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ht="22.5" outlineLevel="2" x14ac:dyDescent="0.2">
      <c r="A746" s="219"/>
      <c r="B746" s="220"/>
      <c r="C746" s="267" t="s">
        <v>1107</v>
      </c>
      <c r="D746" s="256"/>
      <c r="E746" s="256"/>
      <c r="F746" s="256"/>
      <c r="G746" s="256"/>
      <c r="H746" s="223"/>
      <c r="I746" s="223"/>
      <c r="J746" s="223"/>
      <c r="K746" s="223"/>
      <c r="L746" s="223"/>
      <c r="M746" s="223"/>
      <c r="N746" s="222"/>
      <c r="O746" s="222"/>
      <c r="P746" s="222"/>
      <c r="Q746" s="222"/>
      <c r="R746" s="223"/>
      <c r="S746" s="223"/>
      <c r="T746" s="223"/>
      <c r="U746" s="223"/>
      <c r="V746" s="223"/>
      <c r="W746" s="223"/>
      <c r="X746" s="223"/>
      <c r="Y746" s="223"/>
      <c r="Z746" s="212"/>
      <c r="AA746" s="212"/>
      <c r="AB746" s="212"/>
      <c r="AC746" s="212"/>
      <c r="AD746" s="212"/>
      <c r="AE746" s="212"/>
      <c r="AF746" s="212"/>
      <c r="AG746" s="212" t="s">
        <v>319</v>
      </c>
      <c r="AH746" s="212"/>
      <c r="AI746" s="212"/>
      <c r="AJ746" s="212"/>
      <c r="AK746" s="212"/>
      <c r="AL746" s="212"/>
      <c r="AM746" s="212"/>
      <c r="AN746" s="212"/>
      <c r="AO746" s="212"/>
      <c r="AP746" s="212"/>
      <c r="AQ746" s="212"/>
      <c r="AR746" s="212"/>
      <c r="AS746" s="212"/>
      <c r="AT746" s="212"/>
      <c r="AU746" s="212"/>
      <c r="AV746" s="212"/>
      <c r="AW746" s="212"/>
      <c r="AX746" s="212"/>
      <c r="AY746" s="212"/>
      <c r="AZ746" s="212"/>
      <c r="BA746" s="242" t="str">
        <f>C746</f>
        <v>a poloplastických hmot na montážní pěnu, zapravení omítky pod parapetem, těsnění spáry mezi parapetem a rámem okna, dodávka silikonu.</v>
      </c>
      <c r="BB746" s="212"/>
      <c r="BC746" s="212"/>
      <c r="BD746" s="212"/>
      <c r="BE746" s="212"/>
      <c r="BF746" s="212"/>
      <c r="BG746" s="212"/>
      <c r="BH746" s="212"/>
    </row>
    <row r="747" spans="1:60" outlineLevel="2" x14ac:dyDescent="0.2">
      <c r="A747" s="219"/>
      <c r="B747" s="220"/>
      <c r="C747" s="247" t="s">
        <v>1108</v>
      </c>
      <c r="D747" s="225"/>
      <c r="E747" s="226">
        <v>1.18</v>
      </c>
      <c r="F747" s="223"/>
      <c r="G747" s="223"/>
      <c r="H747" s="223"/>
      <c r="I747" s="223"/>
      <c r="J747" s="223"/>
      <c r="K747" s="223"/>
      <c r="L747" s="223"/>
      <c r="M747" s="223"/>
      <c r="N747" s="222"/>
      <c r="O747" s="222"/>
      <c r="P747" s="222"/>
      <c r="Q747" s="222"/>
      <c r="R747" s="223"/>
      <c r="S747" s="223"/>
      <c r="T747" s="223"/>
      <c r="U747" s="223"/>
      <c r="V747" s="223"/>
      <c r="W747" s="223"/>
      <c r="X747" s="223"/>
      <c r="Y747" s="223"/>
      <c r="Z747" s="212"/>
      <c r="AA747" s="212"/>
      <c r="AB747" s="212"/>
      <c r="AC747" s="212"/>
      <c r="AD747" s="212"/>
      <c r="AE747" s="212"/>
      <c r="AF747" s="212"/>
      <c r="AG747" s="212" t="s">
        <v>308</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3" x14ac:dyDescent="0.2">
      <c r="A748" s="219"/>
      <c r="B748" s="220"/>
      <c r="C748" s="247" t="s">
        <v>1109</v>
      </c>
      <c r="D748" s="225"/>
      <c r="E748" s="226">
        <v>1.18</v>
      </c>
      <c r="F748" s="223"/>
      <c r="G748" s="223"/>
      <c r="H748" s="223"/>
      <c r="I748" s="223"/>
      <c r="J748" s="223"/>
      <c r="K748" s="223"/>
      <c r="L748" s="223"/>
      <c r="M748" s="223"/>
      <c r="N748" s="222"/>
      <c r="O748" s="222"/>
      <c r="P748" s="222"/>
      <c r="Q748" s="222"/>
      <c r="R748" s="223"/>
      <c r="S748" s="223"/>
      <c r="T748" s="223"/>
      <c r="U748" s="223"/>
      <c r="V748" s="223"/>
      <c r="W748" s="223"/>
      <c r="X748" s="223"/>
      <c r="Y748" s="223"/>
      <c r="Z748" s="212"/>
      <c r="AA748" s="212"/>
      <c r="AB748" s="212"/>
      <c r="AC748" s="212"/>
      <c r="AD748" s="212"/>
      <c r="AE748" s="212"/>
      <c r="AF748" s="212"/>
      <c r="AG748" s="212" t="s">
        <v>308</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ht="22.5" outlineLevel="1" x14ac:dyDescent="0.2">
      <c r="A749" s="235">
        <v>150</v>
      </c>
      <c r="B749" s="236" t="s">
        <v>1110</v>
      </c>
      <c r="C749" s="245" t="s">
        <v>1111</v>
      </c>
      <c r="D749" s="237" t="s">
        <v>543</v>
      </c>
      <c r="E749" s="238">
        <v>8.85</v>
      </c>
      <c r="F749" s="239"/>
      <c r="G749" s="240">
        <f>ROUND(E749*F749,2)</f>
        <v>0</v>
      </c>
      <c r="H749" s="239"/>
      <c r="I749" s="240">
        <f>ROUND(E749*H749,2)</f>
        <v>0</v>
      </c>
      <c r="J749" s="239"/>
      <c r="K749" s="240">
        <f>ROUND(E749*J749,2)</f>
        <v>0</v>
      </c>
      <c r="L749" s="240">
        <v>21</v>
      </c>
      <c r="M749" s="240">
        <f>G749*(1+L749/100)</f>
        <v>0</v>
      </c>
      <c r="N749" s="238">
        <v>8.7600000000000004E-3</v>
      </c>
      <c r="O749" s="238">
        <f>ROUND(E749*N749,2)</f>
        <v>0.08</v>
      </c>
      <c r="P749" s="238">
        <v>0</v>
      </c>
      <c r="Q749" s="238">
        <f>ROUND(E749*P749,2)</f>
        <v>0</v>
      </c>
      <c r="R749" s="240" t="s">
        <v>347</v>
      </c>
      <c r="S749" s="240" t="s">
        <v>277</v>
      </c>
      <c r="T749" s="241" t="s">
        <v>277</v>
      </c>
      <c r="U749" s="223">
        <v>0.42499999999999999</v>
      </c>
      <c r="V749" s="223">
        <f>ROUND(E749*U749,2)</f>
        <v>3.76</v>
      </c>
      <c r="W749" s="223"/>
      <c r="X749" s="223" t="s">
        <v>316</v>
      </c>
      <c r="Y749" s="223" t="s">
        <v>280</v>
      </c>
      <c r="Z749" s="212"/>
      <c r="AA749" s="212"/>
      <c r="AB749" s="212"/>
      <c r="AC749" s="212"/>
      <c r="AD749" s="212"/>
      <c r="AE749" s="212"/>
      <c r="AF749" s="212"/>
      <c r="AG749" s="212" t="s">
        <v>317</v>
      </c>
      <c r="AH749" s="212"/>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ht="22.5" outlineLevel="2" x14ac:dyDescent="0.2">
      <c r="A750" s="219"/>
      <c r="B750" s="220"/>
      <c r="C750" s="267" t="s">
        <v>1107</v>
      </c>
      <c r="D750" s="256"/>
      <c r="E750" s="256"/>
      <c r="F750" s="256"/>
      <c r="G750" s="256"/>
      <c r="H750" s="223"/>
      <c r="I750" s="223"/>
      <c r="J750" s="223"/>
      <c r="K750" s="223"/>
      <c r="L750" s="223"/>
      <c r="M750" s="223"/>
      <c r="N750" s="222"/>
      <c r="O750" s="222"/>
      <c r="P750" s="222"/>
      <c r="Q750" s="222"/>
      <c r="R750" s="223"/>
      <c r="S750" s="223"/>
      <c r="T750" s="223"/>
      <c r="U750" s="223"/>
      <c r="V750" s="223"/>
      <c r="W750" s="223"/>
      <c r="X750" s="223"/>
      <c r="Y750" s="223"/>
      <c r="Z750" s="212"/>
      <c r="AA750" s="212"/>
      <c r="AB750" s="212"/>
      <c r="AC750" s="212"/>
      <c r="AD750" s="212"/>
      <c r="AE750" s="212"/>
      <c r="AF750" s="212"/>
      <c r="AG750" s="212" t="s">
        <v>319</v>
      </c>
      <c r="AH750" s="212"/>
      <c r="AI750" s="212"/>
      <c r="AJ750" s="212"/>
      <c r="AK750" s="212"/>
      <c r="AL750" s="212"/>
      <c r="AM750" s="212"/>
      <c r="AN750" s="212"/>
      <c r="AO750" s="212"/>
      <c r="AP750" s="212"/>
      <c r="AQ750" s="212"/>
      <c r="AR750" s="212"/>
      <c r="AS750" s="212"/>
      <c r="AT750" s="212"/>
      <c r="AU750" s="212"/>
      <c r="AV750" s="212"/>
      <c r="AW750" s="212"/>
      <c r="AX750" s="212"/>
      <c r="AY750" s="212"/>
      <c r="AZ750" s="212"/>
      <c r="BA750" s="242" t="str">
        <f>C750</f>
        <v>a poloplastických hmot na montážní pěnu, zapravení omítky pod parapetem, těsnění spáry mezi parapetem a rámem okna, dodávka silikonu.</v>
      </c>
      <c r="BB750" s="212"/>
      <c r="BC750" s="212"/>
      <c r="BD750" s="212"/>
      <c r="BE750" s="212"/>
      <c r="BF750" s="212"/>
      <c r="BG750" s="212"/>
      <c r="BH750" s="212"/>
    </row>
    <row r="751" spans="1:60" outlineLevel="2" x14ac:dyDescent="0.2">
      <c r="A751" s="219"/>
      <c r="B751" s="220"/>
      <c r="C751" s="247" t="s">
        <v>1112</v>
      </c>
      <c r="D751" s="225"/>
      <c r="E751" s="226">
        <v>6.45</v>
      </c>
      <c r="F751" s="223"/>
      <c r="G751" s="223"/>
      <c r="H751" s="223"/>
      <c r="I751" s="223"/>
      <c r="J751" s="223"/>
      <c r="K751" s="223"/>
      <c r="L751" s="223"/>
      <c r="M751" s="223"/>
      <c r="N751" s="222"/>
      <c r="O751" s="222"/>
      <c r="P751" s="222"/>
      <c r="Q751" s="222"/>
      <c r="R751" s="223"/>
      <c r="S751" s="223"/>
      <c r="T751" s="223"/>
      <c r="U751" s="223"/>
      <c r="V751" s="223"/>
      <c r="W751" s="223"/>
      <c r="X751" s="223"/>
      <c r="Y751" s="223"/>
      <c r="Z751" s="212"/>
      <c r="AA751" s="212"/>
      <c r="AB751" s="212"/>
      <c r="AC751" s="212"/>
      <c r="AD751" s="212"/>
      <c r="AE751" s="212"/>
      <c r="AF751" s="212"/>
      <c r="AG751" s="212" t="s">
        <v>308</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3" x14ac:dyDescent="0.2">
      <c r="A752" s="219"/>
      <c r="B752" s="220"/>
      <c r="C752" s="247" t="s">
        <v>1113</v>
      </c>
      <c r="D752" s="225"/>
      <c r="E752" s="226">
        <v>2.4</v>
      </c>
      <c r="F752" s="223"/>
      <c r="G752" s="223"/>
      <c r="H752" s="223"/>
      <c r="I752" s="223"/>
      <c r="J752" s="223"/>
      <c r="K752" s="223"/>
      <c r="L752" s="223"/>
      <c r="M752" s="223"/>
      <c r="N752" s="222"/>
      <c r="O752" s="222"/>
      <c r="P752" s="222"/>
      <c r="Q752" s="222"/>
      <c r="R752" s="223"/>
      <c r="S752" s="223"/>
      <c r="T752" s="223"/>
      <c r="U752" s="223"/>
      <c r="V752" s="223"/>
      <c r="W752" s="223"/>
      <c r="X752" s="223"/>
      <c r="Y752" s="223"/>
      <c r="Z752" s="212"/>
      <c r="AA752" s="212"/>
      <c r="AB752" s="212"/>
      <c r="AC752" s="212"/>
      <c r="AD752" s="212"/>
      <c r="AE752" s="212"/>
      <c r="AF752" s="212"/>
      <c r="AG752" s="212" t="s">
        <v>308</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ht="22.5" outlineLevel="1" x14ac:dyDescent="0.2">
      <c r="A753" s="235">
        <v>151</v>
      </c>
      <c r="B753" s="236" t="s">
        <v>1114</v>
      </c>
      <c r="C753" s="245" t="s">
        <v>1115</v>
      </c>
      <c r="D753" s="237" t="s">
        <v>543</v>
      </c>
      <c r="E753" s="238">
        <v>1.2</v>
      </c>
      <c r="F753" s="239"/>
      <c r="G753" s="240">
        <f>ROUND(E753*F753,2)</f>
        <v>0</v>
      </c>
      <c r="H753" s="239"/>
      <c r="I753" s="240">
        <f>ROUND(E753*H753,2)</f>
        <v>0</v>
      </c>
      <c r="J753" s="239"/>
      <c r="K753" s="240">
        <f>ROUND(E753*J753,2)</f>
        <v>0</v>
      </c>
      <c r="L753" s="240">
        <v>21</v>
      </c>
      <c r="M753" s="240">
        <f>G753*(1+L753/100)</f>
        <v>0</v>
      </c>
      <c r="N753" s="238">
        <v>8.7600000000000004E-3</v>
      </c>
      <c r="O753" s="238">
        <f>ROUND(E753*N753,2)</f>
        <v>0.01</v>
      </c>
      <c r="P753" s="238">
        <v>0</v>
      </c>
      <c r="Q753" s="238">
        <f>ROUND(E753*P753,2)</f>
        <v>0</v>
      </c>
      <c r="R753" s="240"/>
      <c r="S753" s="240" t="s">
        <v>668</v>
      </c>
      <c r="T753" s="241" t="s">
        <v>673</v>
      </c>
      <c r="U753" s="223">
        <v>0.51</v>
      </c>
      <c r="V753" s="223">
        <f>ROUND(E753*U753,2)</f>
        <v>0.61</v>
      </c>
      <c r="W753" s="223"/>
      <c r="X753" s="223" t="s">
        <v>316</v>
      </c>
      <c r="Y753" s="223" t="s">
        <v>280</v>
      </c>
      <c r="Z753" s="212"/>
      <c r="AA753" s="212"/>
      <c r="AB753" s="212"/>
      <c r="AC753" s="212"/>
      <c r="AD753" s="212"/>
      <c r="AE753" s="212"/>
      <c r="AF753" s="212"/>
      <c r="AG753" s="212" t="s">
        <v>317</v>
      </c>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2" x14ac:dyDescent="0.2">
      <c r="A754" s="219"/>
      <c r="B754" s="220"/>
      <c r="C754" s="247" t="s">
        <v>1116</v>
      </c>
      <c r="D754" s="225"/>
      <c r="E754" s="226">
        <v>1.2</v>
      </c>
      <c r="F754" s="223"/>
      <c r="G754" s="223"/>
      <c r="H754" s="223"/>
      <c r="I754" s="223"/>
      <c r="J754" s="223"/>
      <c r="K754" s="223"/>
      <c r="L754" s="223"/>
      <c r="M754" s="223"/>
      <c r="N754" s="222"/>
      <c r="O754" s="222"/>
      <c r="P754" s="222"/>
      <c r="Q754" s="222"/>
      <c r="R754" s="223"/>
      <c r="S754" s="223"/>
      <c r="T754" s="223"/>
      <c r="U754" s="223"/>
      <c r="V754" s="223"/>
      <c r="W754" s="223"/>
      <c r="X754" s="223"/>
      <c r="Y754" s="223"/>
      <c r="Z754" s="212"/>
      <c r="AA754" s="212"/>
      <c r="AB754" s="212"/>
      <c r="AC754" s="212"/>
      <c r="AD754" s="212"/>
      <c r="AE754" s="212"/>
      <c r="AF754" s="212"/>
      <c r="AG754" s="212" t="s">
        <v>308</v>
      </c>
      <c r="AH754" s="212">
        <v>0</v>
      </c>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ht="22.5" outlineLevel="1" x14ac:dyDescent="0.2">
      <c r="A755" s="235">
        <v>152</v>
      </c>
      <c r="B755" s="236" t="s">
        <v>1117</v>
      </c>
      <c r="C755" s="245" t="s">
        <v>1118</v>
      </c>
      <c r="D755" s="237" t="s">
        <v>387</v>
      </c>
      <c r="E755" s="238">
        <v>2</v>
      </c>
      <c r="F755" s="239"/>
      <c r="G755" s="240">
        <f>ROUND(E755*F755,2)</f>
        <v>0</v>
      </c>
      <c r="H755" s="239"/>
      <c r="I755" s="240">
        <f>ROUND(E755*H755,2)</f>
        <v>0</v>
      </c>
      <c r="J755" s="239"/>
      <c r="K755" s="240">
        <f>ROUND(E755*J755,2)</f>
        <v>0</v>
      </c>
      <c r="L755" s="240">
        <v>21</v>
      </c>
      <c r="M755" s="240">
        <f>G755*(1+L755/100)</f>
        <v>0</v>
      </c>
      <c r="N755" s="238">
        <v>1.056E-2</v>
      </c>
      <c r="O755" s="238">
        <f>ROUND(E755*N755,2)</f>
        <v>0.02</v>
      </c>
      <c r="P755" s="238">
        <v>0</v>
      </c>
      <c r="Q755" s="238">
        <f>ROUND(E755*P755,2)</f>
        <v>0</v>
      </c>
      <c r="R755" s="240" t="s">
        <v>480</v>
      </c>
      <c r="S755" s="240" t="s">
        <v>277</v>
      </c>
      <c r="T755" s="241" t="s">
        <v>277</v>
      </c>
      <c r="U755" s="223">
        <v>0</v>
      </c>
      <c r="V755" s="223">
        <f>ROUND(E755*U755,2)</f>
        <v>0</v>
      </c>
      <c r="W755" s="223"/>
      <c r="X755" s="223" t="s">
        <v>481</v>
      </c>
      <c r="Y755" s="223" t="s">
        <v>280</v>
      </c>
      <c r="Z755" s="212"/>
      <c r="AA755" s="212"/>
      <c r="AB755" s="212"/>
      <c r="AC755" s="212"/>
      <c r="AD755" s="212"/>
      <c r="AE755" s="212"/>
      <c r="AF755" s="212"/>
      <c r="AG755" s="212" t="s">
        <v>482</v>
      </c>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2" x14ac:dyDescent="0.2">
      <c r="A756" s="219"/>
      <c r="B756" s="220"/>
      <c r="C756" s="247" t="s">
        <v>1119</v>
      </c>
      <c r="D756" s="225"/>
      <c r="E756" s="226">
        <v>1</v>
      </c>
      <c r="F756" s="223"/>
      <c r="G756" s="223"/>
      <c r="H756" s="223"/>
      <c r="I756" s="223"/>
      <c r="J756" s="223"/>
      <c r="K756" s="223"/>
      <c r="L756" s="223"/>
      <c r="M756" s="223"/>
      <c r="N756" s="222"/>
      <c r="O756" s="222"/>
      <c r="P756" s="222"/>
      <c r="Q756" s="222"/>
      <c r="R756" s="223"/>
      <c r="S756" s="223"/>
      <c r="T756" s="223"/>
      <c r="U756" s="223"/>
      <c r="V756" s="223"/>
      <c r="W756" s="223"/>
      <c r="X756" s="223"/>
      <c r="Y756" s="223"/>
      <c r="Z756" s="212"/>
      <c r="AA756" s="212"/>
      <c r="AB756" s="212"/>
      <c r="AC756" s="212"/>
      <c r="AD756" s="212"/>
      <c r="AE756" s="212"/>
      <c r="AF756" s="212"/>
      <c r="AG756" s="212" t="s">
        <v>308</v>
      </c>
      <c r="AH756" s="212">
        <v>0</v>
      </c>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3" x14ac:dyDescent="0.2">
      <c r="A757" s="219"/>
      <c r="B757" s="220"/>
      <c r="C757" s="247" t="s">
        <v>1120</v>
      </c>
      <c r="D757" s="225"/>
      <c r="E757" s="226">
        <v>1</v>
      </c>
      <c r="F757" s="223"/>
      <c r="G757" s="223"/>
      <c r="H757" s="223"/>
      <c r="I757" s="223"/>
      <c r="J757" s="223"/>
      <c r="K757" s="223"/>
      <c r="L757" s="223"/>
      <c r="M757" s="223"/>
      <c r="N757" s="222"/>
      <c r="O757" s="222"/>
      <c r="P757" s="222"/>
      <c r="Q757" s="222"/>
      <c r="R757" s="223"/>
      <c r="S757" s="223"/>
      <c r="T757" s="223"/>
      <c r="U757" s="223"/>
      <c r="V757" s="223"/>
      <c r="W757" s="223"/>
      <c r="X757" s="223"/>
      <c r="Y757" s="223"/>
      <c r="Z757" s="212"/>
      <c r="AA757" s="212"/>
      <c r="AB757" s="212"/>
      <c r="AC757" s="212"/>
      <c r="AD757" s="212"/>
      <c r="AE757" s="212"/>
      <c r="AF757" s="212"/>
      <c r="AG757" s="212" t="s">
        <v>308</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ht="22.5" outlineLevel="1" x14ac:dyDescent="0.2">
      <c r="A758" s="235">
        <v>153</v>
      </c>
      <c r="B758" s="236" t="s">
        <v>1121</v>
      </c>
      <c r="C758" s="245" t="s">
        <v>1122</v>
      </c>
      <c r="D758" s="237" t="s">
        <v>387</v>
      </c>
      <c r="E758" s="238">
        <v>1</v>
      </c>
      <c r="F758" s="239"/>
      <c r="G758" s="240">
        <f>ROUND(E758*F758,2)</f>
        <v>0</v>
      </c>
      <c r="H758" s="239"/>
      <c r="I758" s="240">
        <f>ROUND(E758*H758,2)</f>
        <v>0</v>
      </c>
      <c r="J758" s="239"/>
      <c r="K758" s="240">
        <f>ROUND(E758*J758,2)</f>
        <v>0</v>
      </c>
      <c r="L758" s="240">
        <v>21</v>
      </c>
      <c r="M758" s="240">
        <f>G758*(1+L758/100)</f>
        <v>0</v>
      </c>
      <c r="N758" s="238">
        <v>1.081E-2</v>
      </c>
      <c r="O758" s="238">
        <f>ROUND(E758*N758,2)</f>
        <v>0.01</v>
      </c>
      <c r="P758" s="238">
        <v>0</v>
      </c>
      <c r="Q758" s="238">
        <f>ROUND(E758*P758,2)</f>
        <v>0</v>
      </c>
      <c r="R758" s="240" t="s">
        <v>480</v>
      </c>
      <c r="S758" s="240" t="s">
        <v>277</v>
      </c>
      <c r="T758" s="241" t="s">
        <v>277</v>
      </c>
      <c r="U758" s="223">
        <v>0</v>
      </c>
      <c r="V758" s="223">
        <f>ROUND(E758*U758,2)</f>
        <v>0</v>
      </c>
      <c r="W758" s="223"/>
      <c r="X758" s="223" t="s">
        <v>481</v>
      </c>
      <c r="Y758" s="223" t="s">
        <v>280</v>
      </c>
      <c r="Z758" s="212"/>
      <c r="AA758" s="212"/>
      <c r="AB758" s="212"/>
      <c r="AC758" s="212"/>
      <c r="AD758" s="212"/>
      <c r="AE758" s="212"/>
      <c r="AF758" s="212"/>
      <c r="AG758" s="212" t="s">
        <v>482</v>
      </c>
      <c r="AH758" s="212"/>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2" x14ac:dyDescent="0.2">
      <c r="A759" s="219"/>
      <c r="B759" s="220"/>
      <c r="C759" s="247" t="s">
        <v>1123</v>
      </c>
      <c r="D759" s="225"/>
      <c r="E759" s="226">
        <v>1</v>
      </c>
      <c r="F759" s="223"/>
      <c r="G759" s="223"/>
      <c r="H759" s="223"/>
      <c r="I759" s="223"/>
      <c r="J759" s="223"/>
      <c r="K759" s="223"/>
      <c r="L759" s="223"/>
      <c r="M759" s="223"/>
      <c r="N759" s="222"/>
      <c r="O759" s="222"/>
      <c r="P759" s="222"/>
      <c r="Q759" s="222"/>
      <c r="R759" s="223"/>
      <c r="S759" s="223"/>
      <c r="T759" s="223"/>
      <c r="U759" s="223"/>
      <c r="V759" s="223"/>
      <c r="W759" s="223"/>
      <c r="X759" s="223"/>
      <c r="Y759" s="223"/>
      <c r="Z759" s="212"/>
      <c r="AA759" s="212"/>
      <c r="AB759" s="212"/>
      <c r="AC759" s="212"/>
      <c r="AD759" s="212"/>
      <c r="AE759" s="212"/>
      <c r="AF759" s="212"/>
      <c r="AG759" s="212" t="s">
        <v>308</v>
      </c>
      <c r="AH759" s="212">
        <v>0</v>
      </c>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ht="22.5" outlineLevel="1" x14ac:dyDescent="0.2">
      <c r="A760" s="235">
        <v>154</v>
      </c>
      <c r="B760" s="236" t="s">
        <v>1124</v>
      </c>
      <c r="C760" s="245" t="s">
        <v>1122</v>
      </c>
      <c r="D760" s="237" t="s">
        <v>387</v>
      </c>
      <c r="E760" s="238">
        <v>1</v>
      </c>
      <c r="F760" s="239"/>
      <c r="G760" s="240">
        <f>ROUND(E760*F760,2)</f>
        <v>0</v>
      </c>
      <c r="H760" s="239"/>
      <c r="I760" s="240">
        <f>ROUND(E760*H760,2)</f>
        <v>0</v>
      </c>
      <c r="J760" s="239"/>
      <c r="K760" s="240">
        <f>ROUND(E760*J760,2)</f>
        <v>0</v>
      </c>
      <c r="L760" s="240">
        <v>21</v>
      </c>
      <c r="M760" s="240">
        <f>G760*(1+L760/100)</f>
        <v>0</v>
      </c>
      <c r="N760" s="238">
        <v>1.081E-2</v>
      </c>
      <c r="O760" s="238">
        <f>ROUND(E760*N760,2)</f>
        <v>0.01</v>
      </c>
      <c r="P760" s="238">
        <v>0</v>
      </c>
      <c r="Q760" s="238">
        <f>ROUND(E760*P760,2)</f>
        <v>0</v>
      </c>
      <c r="R760" s="240" t="s">
        <v>480</v>
      </c>
      <c r="S760" s="240" t="s">
        <v>277</v>
      </c>
      <c r="T760" s="241" t="s">
        <v>277</v>
      </c>
      <c r="U760" s="223">
        <v>0</v>
      </c>
      <c r="V760" s="223">
        <f>ROUND(E760*U760,2)</f>
        <v>0</v>
      </c>
      <c r="W760" s="223"/>
      <c r="X760" s="223" t="s">
        <v>481</v>
      </c>
      <c r="Y760" s="223" t="s">
        <v>280</v>
      </c>
      <c r="Z760" s="212"/>
      <c r="AA760" s="212"/>
      <c r="AB760" s="212"/>
      <c r="AC760" s="212"/>
      <c r="AD760" s="212"/>
      <c r="AE760" s="212"/>
      <c r="AF760" s="212"/>
      <c r="AG760" s="212" t="s">
        <v>482</v>
      </c>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2" x14ac:dyDescent="0.2">
      <c r="A761" s="219"/>
      <c r="B761" s="220"/>
      <c r="C761" s="247" t="s">
        <v>1125</v>
      </c>
      <c r="D761" s="225"/>
      <c r="E761" s="226">
        <v>1</v>
      </c>
      <c r="F761" s="223"/>
      <c r="G761" s="223"/>
      <c r="H761" s="223"/>
      <c r="I761" s="223"/>
      <c r="J761" s="223"/>
      <c r="K761" s="223"/>
      <c r="L761" s="223"/>
      <c r="M761" s="223"/>
      <c r="N761" s="222"/>
      <c r="O761" s="222"/>
      <c r="P761" s="222"/>
      <c r="Q761" s="222"/>
      <c r="R761" s="223"/>
      <c r="S761" s="223"/>
      <c r="T761" s="223"/>
      <c r="U761" s="223"/>
      <c r="V761" s="223"/>
      <c r="W761" s="223"/>
      <c r="X761" s="223"/>
      <c r="Y761" s="223"/>
      <c r="Z761" s="212"/>
      <c r="AA761" s="212"/>
      <c r="AB761" s="212"/>
      <c r="AC761" s="212"/>
      <c r="AD761" s="212"/>
      <c r="AE761" s="212"/>
      <c r="AF761" s="212"/>
      <c r="AG761" s="212" t="s">
        <v>308</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ht="33.75" outlineLevel="1" x14ac:dyDescent="0.2">
      <c r="A762" s="235">
        <v>155</v>
      </c>
      <c r="B762" s="236" t="s">
        <v>1126</v>
      </c>
      <c r="C762" s="245" t="s">
        <v>1127</v>
      </c>
      <c r="D762" s="237" t="s">
        <v>387</v>
      </c>
      <c r="E762" s="238">
        <v>2</v>
      </c>
      <c r="F762" s="239"/>
      <c r="G762" s="240">
        <f>ROUND(E762*F762,2)</f>
        <v>0</v>
      </c>
      <c r="H762" s="239"/>
      <c r="I762" s="240">
        <f>ROUND(E762*H762,2)</f>
        <v>0</v>
      </c>
      <c r="J762" s="239"/>
      <c r="K762" s="240">
        <f>ROUND(E762*J762,2)</f>
        <v>0</v>
      </c>
      <c r="L762" s="240">
        <v>21</v>
      </c>
      <c r="M762" s="240">
        <f>G762*(1+L762/100)</f>
        <v>0</v>
      </c>
      <c r="N762" s="238">
        <v>2.35E-2</v>
      </c>
      <c r="O762" s="238">
        <f>ROUND(E762*N762,2)</f>
        <v>0.05</v>
      </c>
      <c r="P762" s="238">
        <v>0</v>
      </c>
      <c r="Q762" s="238">
        <f>ROUND(E762*P762,2)</f>
        <v>0</v>
      </c>
      <c r="R762" s="240" t="s">
        <v>480</v>
      </c>
      <c r="S762" s="240" t="s">
        <v>277</v>
      </c>
      <c r="T762" s="241" t="s">
        <v>277</v>
      </c>
      <c r="U762" s="223">
        <v>0</v>
      </c>
      <c r="V762" s="223">
        <f>ROUND(E762*U762,2)</f>
        <v>0</v>
      </c>
      <c r="W762" s="223"/>
      <c r="X762" s="223" t="s">
        <v>481</v>
      </c>
      <c r="Y762" s="223" t="s">
        <v>280</v>
      </c>
      <c r="Z762" s="212"/>
      <c r="AA762" s="212"/>
      <c r="AB762" s="212"/>
      <c r="AC762" s="212"/>
      <c r="AD762" s="212"/>
      <c r="AE762" s="212"/>
      <c r="AF762" s="212"/>
      <c r="AG762" s="212" t="s">
        <v>482</v>
      </c>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outlineLevel="2" x14ac:dyDescent="0.2">
      <c r="A763" s="219"/>
      <c r="B763" s="220"/>
      <c r="C763" s="247" t="s">
        <v>1128</v>
      </c>
      <c r="D763" s="225"/>
      <c r="E763" s="226">
        <v>1</v>
      </c>
      <c r="F763" s="223"/>
      <c r="G763" s="223"/>
      <c r="H763" s="223"/>
      <c r="I763" s="223"/>
      <c r="J763" s="223"/>
      <c r="K763" s="223"/>
      <c r="L763" s="223"/>
      <c r="M763" s="223"/>
      <c r="N763" s="222"/>
      <c r="O763" s="222"/>
      <c r="P763" s="222"/>
      <c r="Q763" s="222"/>
      <c r="R763" s="223"/>
      <c r="S763" s="223"/>
      <c r="T763" s="223"/>
      <c r="U763" s="223"/>
      <c r="V763" s="223"/>
      <c r="W763" s="223"/>
      <c r="X763" s="223"/>
      <c r="Y763" s="223"/>
      <c r="Z763" s="212"/>
      <c r="AA763" s="212"/>
      <c r="AB763" s="212"/>
      <c r="AC763" s="212"/>
      <c r="AD763" s="212"/>
      <c r="AE763" s="212"/>
      <c r="AF763" s="212"/>
      <c r="AG763" s="212" t="s">
        <v>308</v>
      </c>
      <c r="AH763" s="212">
        <v>0</v>
      </c>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3" x14ac:dyDescent="0.2">
      <c r="A764" s="219"/>
      <c r="B764" s="220"/>
      <c r="C764" s="247" t="s">
        <v>1129</v>
      </c>
      <c r="D764" s="225"/>
      <c r="E764" s="226">
        <v>1</v>
      </c>
      <c r="F764" s="223"/>
      <c r="G764" s="223"/>
      <c r="H764" s="223"/>
      <c r="I764" s="223"/>
      <c r="J764" s="223"/>
      <c r="K764" s="223"/>
      <c r="L764" s="223"/>
      <c r="M764" s="223"/>
      <c r="N764" s="222"/>
      <c r="O764" s="222"/>
      <c r="P764" s="222"/>
      <c r="Q764" s="222"/>
      <c r="R764" s="223"/>
      <c r="S764" s="223"/>
      <c r="T764" s="223"/>
      <c r="U764" s="223"/>
      <c r="V764" s="223"/>
      <c r="W764" s="223"/>
      <c r="X764" s="223"/>
      <c r="Y764" s="223"/>
      <c r="Z764" s="212"/>
      <c r="AA764" s="212"/>
      <c r="AB764" s="212"/>
      <c r="AC764" s="212"/>
      <c r="AD764" s="212"/>
      <c r="AE764" s="212"/>
      <c r="AF764" s="212"/>
      <c r="AG764" s="212" t="s">
        <v>308</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ht="33.75" outlineLevel="1" x14ac:dyDescent="0.2">
      <c r="A765" s="235">
        <v>156</v>
      </c>
      <c r="B765" s="236" t="s">
        <v>1130</v>
      </c>
      <c r="C765" s="245" t="s">
        <v>1127</v>
      </c>
      <c r="D765" s="237" t="s">
        <v>387</v>
      </c>
      <c r="E765" s="238">
        <v>5</v>
      </c>
      <c r="F765" s="239"/>
      <c r="G765" s="240">
        <f>ROUND(E765*F765,2)</f>
        <v>0</v>
      </c>
      <c r="H765" s="239"/>
      <c r="I765" s="240">
        <f>ROUND(E765*H765,2)</f>
        <v>0</v>
      </c>
      <c r="J765" s="239"/>
      <c r="K765" s="240">
        <f>ROUND(E765*J765,2)</f>
        <v>0</v>
      </c>
      <c r="L765" s="240">
        <v>21</v>
      </c>
      <c r="M765" s="240">
        <f>G765*(1+L765/100)</f>
        <v>0</v>
      </c>
      <c r="N765" s="238">
        <v>2.35E-2</v>
      </c>
      <c r="O765" s="238">
        <f>ROUND(E765*N765,2)</f>
        <v>0.12</v>
      </c>
      <c r="P765" s="238">
        <v>0</v>
      </c>
      <c r="Q765" s="238">
        <f>ROUND(E765*P765,2)</f>
        <v>0</v>
      </c>
      <c r="R765" s="240" t="s">
        <v>480</v>
      </c>
      <c r="S765" s="240" t="s">
        <v>277</v>
      </c>
      <c r="T765" s="241" t="s">
        <v>277</v>
      </c>
      <c r="U765" s="223">
        <v>0</v>
      </c>
      <c r="V765" s="223">
        <f>ROUND(E765*U765,2)</f>
        <v>0</v>
      </c>
      <c r="W765" s="223"/>
      <c r="X765" s="223" t="s">
        <v>481</v>
      </c>
      <c r="Y765" s="223" t="s">
        <v>280</v>
      </c>
      <c r="Z765" s="212"/>
      <c r="AA765" s="212"/>
      <c r="AB765" s="212"/>
      <c r="AC765" s="212"/>
      <c r="AD765" s="212"/>
      <c r="AE765" s="212"/>
      <c r="AF765" s="212"/>
      <c r="AG765" s="212" t="s">
        <v>482</v>
      </c>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2" x14ac:dyDescent="0.2">
      <c r="A766" s="219"/>
      <c r="B766" s="220"/>
      <c r="C766" s="247" t="s">
        <v>1131</v>
      </c>
      <c r="D766" s="225"/>
      <c r="E766" s="226">
        <v>1</v>
      </c>
      <c r="F766" s="223"/>
      <c r="G766" s="223"/>
      <c r="H766" s="223"/>
      <c r="I766" s="223"/>
      <c r="J766" s="223"/>
      <c r="K766" s="223"/>
      <c r="L766" s="223"/>
      <c r="M766" s="223"/>
      <c r="N766" s="222"/>
      <c r="O766" s="222"/>
      <c r="P766" s="222"/>
      <c r="Q766" s="222"/>
      <c r="R766" s="223"/>
      <c r="S766" s="223"/>
      <c r="T766" s="223"/>
      <c r="U766" s="223"/>
      <c r="V766" s="223"/>
      <c r="W766" s="223"/>
      <c r="X766" s="223"/>
      <c r="Y766" s="223"/>
      <c r="Z766" s="212"/>
      <c r="AA766" s="212"/>
      <c r="AB766" s="212"/>
      <c r="AC766" s="212"/>
      <c r="AD766" s="212"/>
      <c r="AE766" s="212"/>
      <c r="AF766" s="212"/>
      <c r="AG766" s="212" t="s">
        <v>308</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47" t="s">
        <v>1132</v>
      </c>
      <c r="D767" s="225"/>
      <c r="E767" s="226">
        <v>1</v>
      </c>
      <c r="F767" s="223"/>
      <c r="G767" s="223"/>
      <c r="H767" s="223"/>
      <c r="I767" s="223"/>
      <c r="J767" s="223"/>
      <c r="K767" s="223"/>
      <c r="L767" s="223"/>
      <c r="M767" s="223"/>
      <c r="N767" s="222"/>
      <c r="O767" s="222"/>
      <c r="P767" s="222"/>
      <c r="Q767" s="222"/>
      <c r="R767" s="223"/>
      <c r="S767" s="223"/>
      <c r="T767" s="223"/>
      <c r="U767" s="223"/>
      <c r="V767" s="223"/>
      <c r="W767" s="223"/>
      <c r="X767" s="223"/>
      <c r="Y767" s="223"/>
      <c r="Z767" s="212"/>
      <c r="AA767" s="212"/>
      <c r="AB767" s="212"/>
      <c r="AC767" s="212"/>
      <c r="AD767" s="212"/>
      <c r="AE767" s="212"/>
      <c r="AF767" s="212"/>
      <c r="AG767" s="212" t="s">
        <v>308</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3" x14ac:dyDescent="0.2">
      <c r="A768" s="219"/>
      <c r="B768" s="220"/>
      <c r="C768" s="247" t="s">
        <v>1133</v>
      </c>
      <c r="D768" s="225"/>
      <c r="E768" s="226">
        <v>1</v>
      </c>
      <c r="F768" s="223"/>
      <c r="G768" s="223"/>
      <c r="H768" s="223"/>
      <c r="I768" s="223"/>
      <c r="J768" s="223"/>
      <c r="K768" s="223"/>
      <c r="L768" s="223"/>
      <c r="M768" s="223"/>
      <c r="N768" s="222"/>
      <c r="O768" s="222"/>
      <c r="P768" s="222"/>
      <c r="Q768" s="222"/>
      <c r="R768" s="223"/>
      <c r="S768" s="223"/>
      <c r="T768" s="223"/>
      <c r="U768" s="223"/>
      <c r="V768" s="223"/>
      <c r="W768" s="223"/>
      <c r="X768" s="223"/>
      <c r="Y768" s="223"/>
      <c r="Z768" s="212"/>
      <c r="AA768" s="212"/>
      <c r="AB768" s="212"/>
      <c r="AC768" s="212"/>
      <c r="AD768" s="212"/>
      <c r="AE768" s="212"/>
      <c r="AF768" s="212"/>
      <c r="AG768" s="212" t="s">
        <v>308</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47" t="s">
        <v>1134</v>
      </c>
      <c r="D769" s="225"/>
      <c r="E769" s="226">
        <v>1</v>
      </c>
      <c r="F769" s="223"/>
      <c r="G769" s="223"/>
      <c r="H769" s="223"/>
      <c r="I769" s="223"/>
      <c r="J769" s="223"/>
      <c r="K769" s="223"/>
      <c r="L769" s="223"/>
      <c r="M769" s="223"/>
      <c r="N769" s="222"/>
      <c r="O769" s="222"/>
      <c r="P769" s="222"/>
      <c r="Q769" s="222"/>
      <c r="R769" s="223"/>
      <c r="S769" s="223"/>
      <c r="T769" s="223"/>
      <c r="U769" s="223"/>
      <c r="V769" s="223"/>
      <c r="W769" s="223"/>
      <c r="X769" s="223"/>
      <c r="Y769" s="223"/>
      <c r="Z769" s="212"/>
      <c r="AA769" s="212"/>
      <c r="AB769" s="212"/>
      <c r="AC769" s="212"/>
      <c r="AD769" s="212"/>
      <c r="AE769" s="212"/>
      <c r="AF769" s="212"/>
      <c r="AG769" s="212" t="s">
        <v>308</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3" x14ac:dyDescent="0.2">
      <c r="A770" s="219"/>
      <c r="B770" s="220"/>
      <c r="C770" s="247" t="s">
        <v>1135</v>
      </c>
      <c r="D770" s="225"/>
      <c r="E770" s="226">
        <v>1</v>
      </c>
      <c r="F770" s="223"/>
      <c r="G770" s="223"/>
      <c r="H770" s="223"/>
      <c r="I770" s="223"/>
      <c r="J770" s="223"/>
      <c r="K770" s="223"/>
      <c r="L770" s="223"/>
      <c r="M770" s="223"/>
      <c r="N770" s="222"/>
      <c r="O770" s="222"/>
      <c r="P770" s="222"/>
      <c r="Q770" s="222"/>
      <c r="R770" s="223"/>
      <c r="S770" s="223"/>
      <c r="T770" s="223"/>
      <c r="U770" s="223"/>
      <c r="V770" s="223"/>
      <c r="W770" s="223"/>
      <c r="X770" s="223"/>
      <c r="Y770" s="223"/>
      <c r="Z770" s="212"/>
      <c r="AA770" s="212"/>
      <c r="AB770" s="212"/>
      <c r="AC770" s="212"/>
      <c r="AD770" s="212"/>
      <c r="AE770" s="212"/>
      <c r="AF770" s="212"/>
      <c r="AG770" s="212" t="s">
        <v>308</v>
      </c>
      <c r="AH770" s="212">
        <v>0</v>
      </c>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ht="33.75" outlineLevel="1" x14ac:dyDescent="0.2">
      <c r="A771" s="235">
        <v>157</v>
      </c>
      <c r="B771" s="236" t="s">
        <v>1136</v>
      </c>
      <c r="C771" s="245" t="s">
        <v>1137</v>
      </c>
      <c r="D771" s="237" t="s">
        <v>387</v>
      </c>
      <c r="E771" s="238">
        <v>1</v>
      </c>
      <c r="F771" s="239"/>
      <c r="G771" s="240">
        <f>ROUND(E771*F771,2)</f>
        <v>0</v>
      </c>
      <c r="H771" s="239"/>
      <c r="I771" s="240">
        <f>ROUND(E771*H771,2)</f>
        <v>0</v>
      </c>
      <c r="J771" s="239"/>
      <c r="K771" s="240">
        <f>ROUND(E771*J771,2)</f>
        <v>0</v>
      </c>
      <c r="L771" s="240">
        <v>21</v>
      </c>
      <c r="M771" s="240">
        <f>G771*(1+L771/100)</f>
        <v>0</v>
      </c>
      <c r="N771" s="238">
        <v>2.47E-2</v>
      </c>
      <c r="O771" s="238">
        <f>ROUND(E771*N771,2)</f>
        <v>0.02</v>
      </c>
      <c r="P771" s="238">
        <v>0</v>
      </c>
      <c r="Q771" s="238">
        <f>ROUND(E771*P771,2)</f>
        <v>0</v>
      </c>
      <c r="R771" s="240" t="s">
        <v>480</v>
      </c>
      <c r="S771" s="240" t="s">
        <v>277</v>
      </c>
      <c r="T771" s="241" t="s">
        <v>277</v>
      </c>
      <c r="U771" s="223">
        <v>0</v>
      </c>
      <c r="V771" s="223">
        <f>ROUND(E771*U771,2)</f>
        <v>0</v>
      </c>
      <c r="W771" s="223"/>
      <c r="X771" s="223" t="s">
        <v>481</v>
      </c>
      <c r="Y771" s="223" t="s">
        <v>280</v>
      </c>
      <c r="Z771" s="212"/>
      <c r="AA771" s="212"/>
      <c r="AB771" s="212"/>
      <c r="AC771" s="212"/>
      <c r="AD771" s="212"/>
      <c r="AE771" s="212"/>
      <c r="AF771" s="212"/>
      <c r="AG771" s="212" t="s">
        <v>482</v>
      </c>
      <c r="AH771" s="212"/>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2" x14ac:dyDescent="0.2">
      <c r="A772" s="219"/>
      <c r="B772" s="220"/>
      <c r="C772" s="247" t="s">
        <v>1138</v>
      </c>
      <c r="D772" s="225"/>
      <c r="E772" s="226">
        <v>1</v>
      </c>
      <c r="F772" s="223"/>
      <c r="G772" s="223"/>
      <c r="H772" s="223"/>
      <c r="I772" s="223"/>
      <c r="J772" s="223"/>
      <c r="K772" s="223"/>
      <c r="L772" s="223"/>
      <c r="M772" s="223"/>
      <c r="N772" s="222"/>
      <c r="O772" s="222"/>
      <c r="P772" s="222"/>
      <c r="Q772" s="222"/>
      <c r="R772" s="223"/>
      <c r="S772" s="223"/>
      <c r="T772" s="223"/>
      <c r="U772" s="223"/>
      <c r="V772" s="223"/>
      <c r="W772" s="223"/>
      <c r="X772" s="223"/>
      <c r="Y772" s="223"/>
      <c r="Z772" s="212"/>
      <c r="AA772" s="212"/>
      <c r="AB772" s="212"/>
      <c r="AC772" s="212"/>
      <c r="AD772" s="212"/>
      <c r="AE772" s="212"/>
      <c r="AF772" s="212"/>
      <c r="AG772" s="212" t="s">
        <v>308</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ht="33.75" outlineLevel="1" x14ac:dyDescent="0.2">
      <c r="A773" s="235">
        <v>158</v>
      </c>
      <c r="B773" s="236" t="s">
        <v>1139</v>
      </c>
      <c r="C773" s="245" t="s">
        <v>1140</v>
      </c>
      <c r="D773" s="237" t="s">
        <v>387</v>
      </c>
      <c r="E773" s="238">
        <v>2</v>
      </c>
      <c r="F773" s="239"/>
      <c r="G773" s="240">
        <f>ROUND(E773*F773,2)</f>
        <v>0</v>
      </c>
      <c r="H773" s="239"/>
      <c r="I773" s="240">
        <f>ROUND(E773*H773,2)</f>
        <v>0</v>
      </c>
      <c r="J773" s="239"/>
      <c r="K773" s="240">
        <f>ROUND(E773*J773,2)</f>
        <v>0</v>
      </c>
      <c r="L773" s="240">
        <v>21</v>
      </c>
      <c r="M773" s="240">
        <f>G773*(1+L773/100)</f>
        <v>0</v>
      </c>
      <c r="N773" s="238">
        <v>2.4E-2</v>
      </c>
      <c r="O773" s="238">
        <f>ROUND(E773*N773,2)</f>
        <v>0.05</v>
      </c>
      <c r="P773" s="238">
        <v>0</v>
      </c>
      <c r="Q773" s="238">
        <f>ROUND(E773*P773,2)</f>
        <v>0</v>
      </c>
      <c r="R773" s="240" t="s">
        <v>480</v>
      </c>
      <c r="S773" s="240" t="s">
        <v>277</v>
      </c>
      <c r="T773" s="241" t="s">
        <v>277</v>
      </c>
      <c r="U773" s="223">
        <v>0</v>
      </c>
      <c r="V773" s="223">
        <f>ROUND(E773*U773,2)</f>
        <v>0</v>
      </c>
      <c r="W773" s="223"/>
      <c r="X773" s="223" t="s">
        <v>481</v>
      </c>
      <c r="Y773" s="223" t="s">
        <v>280</v>
      </c>
      <c r="Z773" s="212"/>
      <c r="AA773" s="212"/>
      <c r="AB773" s="212"/>
      <c r="AC773" s="212"/>
      <c r="AD773" s="212"/>
      <c r="AE773" s="212"/>
      <c r="AF773" s="212"/>
      <c r="AG773" s="212" t="s">
        <v>482</v>
      </c>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2" x14ac:dyDescent="0.2">
      <c r="A774" s="219"/>
      <c r="B774" s="220"/>
      <c r="C774" s="247" t="s">
        <v>1141</v>
      </c>
      <c r="D774" s="225"/>
      <c r="E774" s="226">
        <v>1</v>
      </c>
      <c r="F774" s="223"/>
      <c r="G774" s="223"/>
      <c r="H774" s="223"/>
      <c r="I774" s="223"/>
      <c r="J774" s="223"/>
      <c r="K774" s="223"/>
      <c r="L774" s="223"/>
      <c r="M774" s="223"/>
      <c r="N774" s="222"/>
      <c r="O774" s="222"/>
      <c r="P774" s="222"/>
      <c r="Q774" s="222"/>
      <c r="R774" s="223"/>
      <c r="S774" s="223"/>
      <c r="T774" s="223"/>
      <c r="U774" s="223"/>
      <c r="V774" s="223"/>
      <c r="W774" s="223"/>
      <c r="X774" s="223"/>
      <c r="Y774" s="223"/>
      <c r="Z774" s="212"/>
      <c r="AA774" s="212"/>
      <c r="AB774" s="212"/>
      <c r="AC774" s="212"/>
      <c r="AD774" s="212"/>
      <c r="AE774" s="212"/>
      <c r="AF774" s="212"/>
      <c r="AG774" s="212" t="s">
        <v>308</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3" x14ac:dyDescent="0.2">
      <c r="A775" s="219"/>
      <c r="B775" s="220"/>
      <c r="C775" s="247" t="s">
        <v>1142</v>
      </c>
      <c r="D775" s="225"/>
      <c r="E775" s="226">
        <v>1</v>
      </c>
      <c r="F775" s="223"/>
      <c r="G775" s="223"/>
      <c r="H775" s="223"/>
      <c r="I775" s="223"/>
      <c r="J775" s="223"/>
      <c r="K775" s="223"/>
      <c r="L775" s="223"/>
      <c r="M775" s="223"/>
      <c r="N775" s="222"/>
      <c r="O775" s="222"/>
      <c r="P775" s="222"/>
      <c r="Q775" s="222"/>
      <c r="R775" s="223"/>
      <c r="S775" s="223"/>
      <c r="T775" s="223"/>
      <c r="U775" s="223"/>
      <c r="V775" s="223"/>
      <c r="W775" s="223"/>
      <c r="X775" s="223"/>
      <c r="Y775" s="223"/>
      <c r="Z775" s="212"/>
      <c r="AA775" s="212"/>
      <c r="AB775" s="212"/>
      <c r="AC775" s="212"/>
      <c r="AD775" s="212"/>
      <c r="AE775" s="212"/>
      <c r="AF775" s="212"/>
      <c r="AG775" s="212" t="s">
        <v>308</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ht="33.75" outlineLevel="1" x14ac:dyDescent="0.2">
      <c r="A776" s="235">
        <v>159</v>
      </c>
      <c r="B776" s="236" t="s">
        <v>1143</v>
      </c>
      <c r="C776" s="245" t="s">
        <v>1140</v>
      </c>
      <c r="D776" s="237" t="s">
        <v>387</v>
      </c>
      <c r="E776" s="238">
        <v>2</v>
      </c>
      <c r="F776" s="239"/>
      <c r="G776" s="240">
        <f>ROUND(E776*F776,2)</f>
        <v>0</v>
      </c>
      <c r="H776" s="239"/>
      <c r="I776" s="240">
        <f>ROUND(E776*H776,2)</f>
        <v>0</v>
      </c>
      <c r="J776" s="239"/>
      <c r="K776" s="240">
        <f>ROUND(E776*J776,2)</f>
        <v>0</v>
      </c>
      <c r="L776" s="240">
        <v>21</v>
      </c>
      <c r="M776" s="240">
        <f>G776*(1+L776/100)</f>
        <v>0</v>
      </c>
      <c r="N776" s="238">
        <v>2.4E-2</v>
      </c>
      <c r="O776" s="238">
        <f>ROUND(E776*N776,2)</f>
        <v>0.05</v>
      </c>
      <c r="P776" s="238">
        <v>0</v>
      </c>
      <c r="Q776" s="238">
        <f>ROUND(E776*P776,2)</f>
        <v>0</v>
      </c>
      <c r="R776" s="240" t="s">
        <v>480</v>
      </c>
      <c r="S776" s="240" t="s">
        <v>277</v>
      </c>
      <c r="T776" s="241" t="s">
        <v>277</v>
      </c>
      <c r="U776" s="223">
        <v>0</v>
      </c>
      <c r="V776" s="223">
        <f>ROUND(E776*U776,2)</f>
        <v>0</v>
      </c>
      <c r="W776" s="223"/>
      <c r="X776" s="223" t="s">
        <v>481</v>
      </c>
      <c r="Y776" s="223" t="s">
        <v>280</v>
      </c>
      <c r="Z776" s="212"/>
      <c r="AA776" s="212"/>
      <c r="AB776" s="212"/>
      <c r="AC776" s="212"/>
      <c r="AD776" s="212"/>
      <c r="AE776" s="212"/>
      <c r="AF776" s="212"/>
      <c r="AG776" s="212" t="s">
        <v>482</v>
      </c>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outlineLevel="2" x14ac:dyDescent="0.2">
      <c r="A777" s="219"/>
      <c r="B777" s="220"/>
      <c r="C777" s="247" t="s">
        <v>1144</v>
      </c>
      <c r="D777" s="225"/>
      <c r="E777" s="226">
        <v>1</v>
      </c>
      <c r="F777" s="223"/>
      <c r="G777" s="223"/>
      <c r="H777" s="223"/>
      <c r="I777" s="223"/>
      <c r="J777" s="223"/>
      <c r="K777" s="223"/>
      <c r="L777" s="223"/>
      <c r="M777" s="223"/>
      <c r="N777" s="222"/>
      <c r="O777" s="222"/>
      <c r="P777" s="222"/>
      <c r="Q777" s="222"/>
      <c r="R777" s="223"/>
      <c r="S777" s="223"/>
      <c r="T777" s="223"/>
      <c r="U777" s="223"/>
      <c r="V777" s="223"/>
      <c r="W777" s="223"/>
      <c r="X777" s="223"/>
      <c r="Y777" s="223"/>
      <c r="Z777" s="212"/>
      <c r="AA777" s="212"/>
      <c r="AB777" s="212"/>
      <c r="AC777" s="212"/>
      <c r="AD777" s="212"/>
      <c r="AE777" s="212"/>
      <c r="AF777" s="212"/>
      <c r="AG777" s="212" t="s">
        <v>308</v>
      </c>
      <c r="AH777" s="212">
        <v>0</v>
      </c>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3" x14ac:dyDescent="0.2">
      <c r="A778" s="219"/>
      <c r="B778" s="220"/>
      <c r="C778" s="247" t="s">
        <v>1134</v>
      </c>
      <c r="D778" s="225"/>
      <c r="E778" s="226">
        <v>1</v>
      </c>
      <c r="F778" s="223"/>
      <c r="G778" s="223"/>
      <c r="H778" s="223"/>
      <c r="I778" s="223"/>
      <c r="J778" s="223"/>
      <c r="K778" s="223"/>
      <c r="L778" s="223"/>
      <c r="M778" s="223"/>
      <c r="N778" s="222"/>
      <c r="O778" s="222"/>
      <c r="P778" s="222"/>
      <c r="Q778" s="222"/>
      <c r="R778" s="223"/>
      <c r="S778" s="223"/>
      <c r="T778" s="223"/>
      <c r="U778" s="223"/>
      <c r="V778" s="223"/>
      <c r="W778" s="223"/>
      <c r="X778" s="223"/>
      <c r="Y778" s="223"/>
      <c r="Z778" s="212"/>
      <c r="AA778" s="212"/>
      <c r="AB778" s="212"/>
      <c r="AC778" s="212"/>
      <c r="AD778" s="212"/>
      <c r="AE778" s="212"/>
      <c r="AF778" s="212"/>
      <c r="AG778" s="212" t="s">
        <v>308</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ht="33.75" outlineLevel="1" x14ac:dyDescent="0.2">
      <c r="A779" s="235">
        <v>160</v>
      </c>
      <c r="B779" s="236" t="s">
        <v>1145</v>
      </c>
      <c r="C779" s="245" t="s">
        <v>1146</v>
      </c>
      <c r="D779" s="237" t="s">
        <v>387</v>
      </c>
      <c r="E779" s="238">
        <v>1</v>
      </c>
      <c r="F779" s="239"/>
      <c r="G779" s="240">
        <f>ROUND(E779*F779,2)</f>
        <v>0</v>
      </c>
      <c r="H779" s="239"/>
      <c r="I779" s="240">
        <f>ROUND(E779*H779,2)</f>
        <v>0</v>
      </c>
      <c r="J779" s="239"/>
      <c r="K779" s="240">
        <f>ROUND(E779*J779,2)</f>
        <v>0</v>
      </c>
      <c r="L779" s="240">
        <v>21</v>
      </c>
      <c r="M779" s="240">
        <f>G779*(1+L779/100)</f>
        <v>0</v>
      </c>
      <c r="N779" s="238">
        <v>2.47E-2</v>
      </c>
      <c r="O779" s="238">
        <f>ROUND(E779*N779,2)</f>
        <v>0.02</v>
      </c>
      <c r="P779" s="238">
        <v>0</v>
      </c>
      <c r="Q779" s="238">
        <f>ROUND(E779*P779,2)</f>
        <v>0</v>
      </c>
      <c r="R779" s="240" t="s">
        <v>480</v>
      </c>
      <c r="S779" s="240" t="s">
        <v>277</v>
      </c>
      <c r="T779" s="241" t="s">
        <v>277</v>
      </c>
      <c r="U779" s="223">
        <v>0</v>
      </c>
      <c r="V779" s="223">
        <f>ROUND(E779*U779,2)</f>
        <v>0</v>
      </c>
      <c r="W779" s="223"/>
      <c r="X779" s="223" t="s">
        <v>481</v>
      </c>
      <c r="Y779" s="223" t="s">
        <v>280</v>
      </c>
      <c r="Z779" s="212"/>
      <c r="AA779" s="212"/>
      <c r="AB779" s="212"/>
      <c r="AC779" s="212"/>
      <c r="AD779" s="212"/>
      <c r="AE779" s="212"/>
      <c r="AF779" s="212"/>
      <c r="AG779" s="212" t="s">
        <v>482</v>
      </c>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2" x14ac:dyDescent="0.2">
      <c r="A780" s="219"/>
      <c r="B780" s="220"/>
      <c r="C780" s="247" t="s">
        <v>1147</v>
      </c>
      <c r="D780" s="225"/>
      <c r="E780" s="226">
        <v>1</v>
      </c>
      <c r="F780" s="223"/>
      <c r="G780" s="223"/>
      <c r="H780" s="223"/>
      <c r="I780" s="223"/>
      <c r="J780" s="223"/>
      <c r="K780" s="223"/>
      <c r="L780" s="223"/>
      <c r="M780" s="223"/>
      <c r="N780" s="222"/>
      <c r="O780" s="222"/>
      <c r="P780" s="222"/>
      <c r="Q780" s="222"/>
      <c r="R780" s="223"/>
      <c r="S780" s="223"/>
      <c r="T780" s="223"/>
      <c r="U780" s="223"/>
      <c r="V780" s="223"/>
      <c r="W780" s="223"/>
      <c r="X780" s="223"/>
      <c r="Y780" s="223"/>
      <c r="Z780" s="212"/>
      <c r="AA780" s="212"/>
      <c r="AB780" s="212"/>
      <c r="AC780" s="212"/>
      <c r="AD780" s="212"/>
      <c r="AE780" s="212"/>
      <c r="AF780" s="212"/>
      <c r="AG780" s="212" t="s">
        <v>308</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1" x14ac:dyDescent="0.2">
      <c r="A781" s="235">
        <v>161</v>
      </c>
      <c r="B781" s="236" t="s">
        <v>1148</v>
      </c>
      <c r="C781" s="245" t="s">
        <v>1149</v>
      </c>
      <c r="D781" s="237" t="s">
        <v>387</v>
      </c>
      <c r="E781" s="238">
        <v>4</v>
      </c>
      <c r="F781" s="239"/>
      <c r="G781" s="240">
        <f>ROUND(E781*F781,2)</f>
        <v>0</v>
      </c>
      <c r="H781" s="239"/>
      <c r="I781" s="240">
        <f>ROUND(E781*H781,2)</f>
        <v>0</v>
      </c>
      <c r="J781" s="239"/>
      <c r="K781" s="240">
        <f>ROUND(E781*J781,2)</f>
        <v>0</v>
      </c>
      <c r="L781" s="240">
        <v>21</v>
      </c>
      <c r="M781" s="240">
        <f>G781*(1+L781/100)</f>
        <v>0</v>
      </c>
      <c r="N781" s="238">
        <v>0.02</v>
      </c>
      <c r="O781" s="238">
        <f>ROUND(E781*N781,2)</f>
        <v>0.08</v>
      </c>
      <c r="P781" s="238">
        <v>0</v>
      </c>
      <c r="Q781" s="238">
        <f>ROUND(E781*P781,2)</f>
        <v>0</v>
      </c>
      <c r="R781" s="240"/>
      <c r="S781" s="240" t="s">
        <v>668</v>
      </c>
      <c r="T781" s="241" t="s">
        <v>277</v>
      </c>
      <c r="U781" s="223">
        <v>0</v>
      </c>
      <c r="V781" s="223">
        <f>ROUND(E781*U781,2)</f>
        <v>0</v>
      </c>
      <c r="W781" s="223"/>
      <c r="X781" s="223" t="s">
        <v>481</v>
      </c>
      <c r="Y781" s="223" t="s">
        <v>280</v>
      </c>
      <c r="Z781" s="212"/>
      <c r="AA781" s="212"/>
      <c r="AB781" s="212"/>
      <c r="AC781" s="212"/>
      <c r="AD781" s="212"/>
      <c r="AE781" s="212"/>
      <c r="AF781" s="212"/>
      <c r="AG781" s="212" t="s">
        <v>482</v>
      </c>
      <c r="AH781" s="212"/>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2" x14ac:dyDescent="0.2">
      <c r="A782" s="219"/>
      <c r="B782" s="220"/>
      <c r="C782" s="247" t="s">
        <v>1150</v>
      </c>
      <c r="D782" s="225"/>
      <c r="E782" s="226">
        <v>1</v>
      </c>
      <c r="F782" s="223"/>
      <c r="G782" s="223"/>
      <c r="H782" s="223"/>
      <c r="I782" s="223"/>
      <c r="J782" s="223"/>
      <c r="K782" s="223"/>
      <c r="L782" s="223"/>
      <c r="M782" s="223"/>
      <c r="N782" s="222"/>
      <c r="O782" s="222"/>
      <c r="P782" s="222"/>
      <c r="Q782" s="222"/>
      <c r="R782" s="223"/>
      <c r="S782" s="223"/>
      <c r="T782" s="223"/>
      <c r="U782" s="223"/>
      <c r="V782" s="223"/>
      <c r="W782" s="223"/>
      <c r="X782" s="223"/>
      <c r="Y782" s="223"/>
      <c r="Z782" s="212"/>
      <c r="AA782" s="212"/>
      <c r="AB782" s="212"/>
      <c r="AC782" s="212"/>
      <c r="AD782" s="212"/>
      <c r="AE782" s="212"/>
      <c r="AF782" s="212"/>
      <c r="AG782" s="212" t="s">
        <v>308</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47" t="s">
        <v>1151</v>
      </c>
      <c r="D783" s="225"/>
      <c r="E783" s="226">
        <v>1</v>
      </c>
      <c r="F783" s="223"/>
      <c r="G783" s="223"/>
      <c r="H783" s="223"/>
      <c r="I783" s="223"/>
      <c r="J783" s="223"/>
      <c r="K783" s="223"/>
      <c r="L783" s="223"/>
      <c r="M783" s="223"/>
      <c r="N783" s="222"/>
      <c r="O783" s="222"/>
      <c r="P783" s="222"/>
      <c r="Q783" s="222"/>
      <c r="R783" s="223"/>
      <c r="S783" s="223"/>
      <c r="T783" s="223"/>
      <c r="U783" s="223"/>
      <c r="V783" s="223"/>
      <c r="W783" s="223"/>
      <c r="X783" s="223"/>
      <c r="Y783" s="223"/>
      <c r="Z783" s="212"/>
      <c r="AA783" s="212"/>
      <c r="AB783" s="212"/>
      <c r="AC783" s="212"/>
      <c r="AD783" s="212"/>
      <c r="AE783" s="212"/>
      <c r="AF783" s="212"/>
      <c r="AG783" s="212" t="s">
        <v>308</v>
      </c>
      <c r="AH783" s="212">
        <v>0</v>
      </c>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47" t="s">
        <v>1152</v>
      </c>
      <c r="D784" s="225"/>
      <c r="E784" s="226">
        <v>1</v>
      </c>
      <c r="F784" s="223"/>
      <c r="G784" s="223"/>
      <c r="H784" s="223"/>
      <c r="I784" s="223"/>
      <c r="J784" s="223"/>
      <c r="K784" s="223"/>
      <c r="L784" s="223"/>
      <c r="M784" s="223"/>
      <c r="N784" s="222"/>
      <c r="O784" s="222"/>
      <c r="P784" s="222"/>
      <c r="Q784" s="222"/>
      <c r="R784" s="223"/>
      <c r="S784" s="223"/>
      <c r="T784" s="223"/>
      <c r="U784" s="223"/>
      <c r="V784" s="223"/>
      <c r="W784" s="223"/>
      <c r="X784" s="223"/>
      <c r="Y784" s="223"/>
      <c r="Z784" s="212"/>
      <c r="AA784" s="212"/>
      <c r="AB784" s="212"/>
      <c r="AC784" s="212"/>
      <c r="AD784" s="212"/>
      <c r="AE784" s="212"/>
      <c r="AF784" s="212"/>
      <c r="AG784" s="212" t="s">
        <v>308</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47" t="s">
        <v>1153</v>
      </c>
      <c r="D785" s="225"/>
      <c r="E785" s="226">
        <v>1</v>
      </c>
      <c r="F785" s="223"/>
      <c r="G785" s="223"/>
      <c r="H785" s="223"/>
      <c r="I785" s="223"/>
      <c r="J785" s="223"/>
      <c r="K785" s="223"/>
      <c r="L785" s="223"/>
      <c r="M785" s="223"/>
      <c r="N785" s="222"/>
      <c r="O785" s="222"/>
      <c r="P785" s="222"/>
      <c r="Q785" s="222"/>
      <c r="R785" s="223"/>
      <c r="S785" s="223"/>
      <c r="T785" s="223"/>
      <c r="U785" s="223"/>
      <c r="V785" s="223"/>
      <c r="W785" s="223"/>
      <c r="X785" s="223"/>
      <c r="Y785" s="223"/>
      <c r="Z785" s="212"/>
      <c r="AA785" s="212"/>
      <c r="AB785" s="212"/>
      <c r="AC785" s="212"/>
      <c r="AD785" s="212"/>
      <c r="AE785" s="212"/>
      <c r="AF785" s="212"/>
      <c r="AG785" s="212" t="s">
        <v>308</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outlineLevel="1" x14ac:dyDescent="0.2">
      <c r="A786" s="235">
        <v>162</v>
      </c>
      <c r="B786" s="236" t="s">
        <v>1154</v>
      </c>
      <c r="C786" s="245" t="s">
        <v>1155</v>
      </c>
      <c r="D786" s="237" t="s">
        <v>387</v>
      </c>
      <c r="E786" s="238">
        <v>1</v>
      </c>
      <c r="F786" s="239"/>
      <c r="G786" s="240">
        <f>ROUND(E786*F786,2)</f>
        <v>0</v>
      </c>
      <c r="H786" s="239"/>
      <c r="I786" s="240">
        <f>ROUND(E786*H786,2)</f>
        <v>0</v>
      </c>
      <c r="J786" s="239"/>
      <c r="K786" s="240">
        <f>ROUND(E786*J786,2)</f>
        <v>0</v>
      </c>
      <c r="L786" s="240">
        <v>21</v>
      </c>
      <c r="M786" s="240">
        <f>G786*(1+L786/100)</f>
        <v>0</v>
      </c>
      <c r="N786" s="238">
        <v>1.32E-2</v>
      </c>
      <c r="O786" s="238">
        <f>ROUND(E786*N786,2)</f>
        <v>0.01</v>
      </c>
      <c r="P786" s="238">
        <v>0</v>
      </c>
      <c r="Q786" s="238">
        <f>ROUND(E786*P786,2)</f>
        <v>0</v>
      </c>
      <c r="R786" s="240"/>
      <c r="S786" s="240" t="s">
        <v>668</v>
      </c>
      <c r="T786" s="241" t="s">
        <v>278</v>
      </c>
      <c r="U786" s="223">
        <v>0</v>
      </c>
      <c r="V786" s="223">
        <f>ROUND(E786*U786,2)</f>
        <v>0</v>
      </c>
      <c r="W786" s="223"/>
      <c r="X786" s="223" t="s">
        <v>481</v>
      </c>
      <c r="Y786" s="223" t="s">
        <v>280</v>
      </c>
      <c r="Z786" s="212"/>
      <c r="AA786" s="212"/>
      <c r="AB786" s="212"/>
      <c r="AC786" s="212"/>
      <c r="AD786" s="212"/>
      <c r="AE786" s="212"/>
      <c r="AF786" s="212"/>
      <c r="AG786" s="212" t="s">
        <v>482</v>
      </c>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2" x14ac:dyDescent="0.2">
      <c r="A787" s="219"/>
      <c r="B787" s="220"/>
      <c r="C787" s="247" t="s">
        <v>1156</v>
      </c>
      <c r="D787" s="225"/>
      <c r="E787" s="226">
        <v>1</v>
      </c>
      <c r="F787" s="223"/>
      <c r="G787" s="223"/>
      <c r="H787" s="223"/>
      <c r="I787" s="223"/>
      <c r="J787" s="223"/>
      <c r="K787" s="223"/>
      <c r="L787" s="223"/>
      <c r="M787" s="223"/>
      <c r="N787" s="222"/>
      <c r="O787" s="222"/>
      <c r="P787" s="222"/>
      <c r="Q787" s="222"/>
      <c r="R787" s="223"/>
      <c r="S787" s="223"/>
      <c r="T787" s="223"/>
      <c r="U787" s="223"/>
      <c r="V787" s="223"/>
      <c r="W787" s="223"/>
      <c r="X787" s="223"/>
      <c r="Y787" s="223"/>
      <c r="Z787" s="212"/>
      <c r="AA787" s="212"/>
      <c r="AB787" s="212"/>
      <c r="AC787" s="212"/>
      <c r="AD787" s="212"/>
      <c r="AE787" s="212"/>
      <c r="AF787" s="212"/>
      <c r="AG787" s="212" t="s">
        <v>308</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ht="33.75" outlineLevel="1" x14ac:dyDescent="0.2">
      <c r="A788" s="235">
        <v>163</v>
      </c>
      <c r="B788" s="236" t="s">
        <v>1157</v>
      </c>
      <c r="C788" s="245" t="s">
        <v>1158</v>
      </c>
      <c r="D788" s="237" t="s">
        <v>387</v>
      </c>
      <c r="E788" s="238">
        <v>3</v>
      </c>
      <c r="F788" s="239"/>
      <c r="G788" s="240">
        <f>ROUND(E788*F788,2)</f>
        <v>0</v>
      </c>
      <c r="H788" s="239"/>
      <c r="I788" s="240">
        <f>ROUND(E788*H788,2)</f>
        <v>0</v>
      </c>
      <c r="J788" s="239"/>
      <c r="K788" s="240">
        <f>ROUND(E788*J788,2)</f>
        <v>0</v>
      </c>
      <c r="L788" s="240">
        <v>21</v>
      </c>
      <c r="M788" s="240">
        <f>G788*(1+L788/100)</f>
        <v>0</v>
      </c>
      <c r="N788" s="238">
        <v>1.32E-2</v>
      </c>
      <c r="O788" s="238">
        <f>ROUND(E788*N788,2)</f>
        <v>0.04</v>
      </c>
      <c r="P788" s="238">
        <v>0</v>
      </c>
      <c r="Q788" s="238">
        <f>ROUND(E788*P788,2)</f>
        <v>0</v>
      </c>
      <c r="R788" s="240" t="s">
        <v>480</v>
      </c>
      <c r="S788" s="240" t="s">
        <v>277</v>
      </c>
      <c r="T788" s="241" t="s">
        <v>277</v>
      </c>
      <c r="U788" s="223">
        <v>0</v>
      </c>
      <c r="V788" s="223">
        <f>ROUND(E788*U788,2)</f>
        <v>0</v>
      </c>
      <c r="W788" s="223"/>
      <c r="X788" s="223" t="s">
        <v>481</v>
      </c>
      <c r="Y788" s="223" t="s">
        <v>280</v>
      </c>
      <c r="Z788" s="212"/>
      <c r="AA788" s="212"/>
      <c r="AB788" s="212"/>
      <c r="AC788" s="212"/>
      <c r="AD788" s="212"/>
      <c r="AE788" s="212"/>
      <c r="AF788" s="212"/>
      <c r="AG788" s="212" t="s">
        <v>482</v>
      </c>
      <c r="AH788" s="212"/>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2" x14ac:dyDescent="0.2">
      <c r="A789" s="219"/>
      <c r="B789" s="220"/>
      <c r="C789" s="247" t="s">
        <v>1159</v>
      </c>
      <c r="D789" s="225"/>
      <c r="E789" s="226">
        <v>1</v>
      </c>
      <c r="F789" s="223"/>
      <c r="G789" s="223"/>
      <c r="H789" s="223"/>
      <c r="I789" s="223"/>
      <c r="J789" s="223"/>
      <c r="K789" s="223"/>
      <c r="L789" s="223"/>
      <c r="M789" s="223"/>
      <c r="N789" s="222"/>
      <c r="O789" s="222"/>
      <c r="P789" s="222"/>
      <c r="Q789" s="222"/>
      <c r="R789" s="223"/>
      <c r="S789" s="223"/>
      <c r="T789" s="223"/>
      <c r="U789" s="223"/>
      <c r="V789" s="223"/>
      <c r="W789" s="223"/>
      <c r="X789" s="223"/>
      <c r="Y789" s="223"/>
      <c r="Z789" s="212"/>
      <c r="AA789" s="212"/>
      <c r="AB789" s="212"/>
      <c r="AC789" s="212"/>
      <c r="AD789" s="212"/>
      <c r="AE789" s="212"/>
      <c r="AF789" s="212"/>
      <c r="AG789" s="212" t="s">
        <v>308</v>
      </c>
      <c r="AH789" s="212">
        <v>0</v>
      </c>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47" t="s">
        <v>1160</v>
      </c>
      <c r="D790" s="225"/>
      <c r="E790" s="226">
        <v>1</v>
      </c>
      <c r="F790" s="223"/>
      <c r="G790" s="223"/>
      <c r="H790" s="223"/>
      <c r="I790" s="223"/>
      <c r="J790" s="223"/>
      <c r="K790" s="223"/>
      <c r="L790" s="223"/>
      <c r="M790" s="223"/>
      <c r="N790" s="222"/>
      <c r="O790" s="222"/>
      <c r="P790" s="222"/>
      <c r="Q790" s="222"/>
      <c r="R790" s="223"/>
      <c r="S790" s="223"/>
      <c r="T790" s="223"/>
      <c r="U790" s="223"/>
      <c r="V790" s="223"/>
      <c r="W790" s="223"/>
      <c r="X790" s="223"/>
      <c r="Y790" s="223"/>
      <c r="Z790" s="212"/>
      <c r="AA790" s="212"/>
      <c r="AB790" s="212"/>
      <c r="AC790" s="212"/>
      <c r="AD790" s="212"/>
      <c r="AE790" s="212"/>
      <c r="AF790" s="212"/>
      <c r="AG790" s="212" t="s">
        <v>308</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47" t="s">
        <v>1161</v>
      </c>
      <c r="D791" s="225"/>
      <c r="E791" s="226">
        <v>1</v>
      </c>
      <c r="F791" s="223"/>
      <c r="G791" s="223"/>
      <c r="H791" s="223"/>
      <c r="I791" s="223"/>
      <c r="J791" s="223"/>
      <c r="K791" s="223"/>
      <c r="L791" s="223"/>
      <c r="M791" s="223"/>
      <c r="N791" s="222"/>
      <c r="O791" s="222"/>
      <c r="P791" s="222"/>
      <c r="Q791" s="222"/>
      <c r="R791" s="223"/>
      <c r="S791" s="223"/>
      <c r="T791" s="223"/>
      <c r="U791" s="223"/>
      <c r="V791" s="223"/>
      <c r="W791" s="223"/>
      <c r="X791" s="223"/>
      <c r="Y791" s="223"/>
      <c r="Z791" s="212"/>
      <c r="AA791" s="212"/>
      <c r="AB791" s="212"/>
      <c r="AC791" s="212"/>
      <c r="AD791" s="212"/>
      <c r="AE791" s="212"/>
      <c r="AF791" s="212"/>
      <c r="AG791" s="212" t="s">
        <v>308</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x14ac:dyDescent="0.2">
      <c r="A792" s="228" t="s">
        <v>272</v>
      </c>
      <c r="B792" s="229" t="s">
        <v>124</v>
      </c>
      <c r="C792" s="244" t="s">
        <v>125</v>
      </c>
      <c r="D792" s="230"/>
      <c r="E792" s="231"/>
      <c r="F792" s="232"/>
      <c r="G792" s="232">
        <f>SUMIF(AG793:AG872,"&lt;&gt;NOR",G793:G872)</f>
        <v>0</v>
      </c>
      <c r="H792" s="232"/>
      <c r="I792" s="232">
        <f>SUM(I793:I872)</f>
        <v>0</v>
      </c>
      <c r="J792" s="232"/>
      <c r="K792" s="232">
        <f>SUM(K793:K872)</f>
        <v>0</v>
      </c>
      <c r="L792" s="232"/>
      <c r="M792" s="232">
        <f>SUM(M793:M872)</f>
        <v>0</v>
      </c>
      <c r="N792" s="231"/>
      <c r="O792" s="231">
        <f>SUM(O793:O872)</f>
        <v>0.84000000000000008</v>
      </c>
      <c r="P792" s="231"/>
      <c r="Q792" s="231">
        <f>SUM(Q793:Q872)</f>
        <v>9.32</v>
      </c>
      <c r="R792" s="232"/>
      <c r="S792" s="232"/>
      <c r="T792" s="233"/>
      <c r="U792" s="227"/>
      <c r="V792" s="227">
        <f>SUM(V793:V872)</f>
        <v>200.12</v>
      </c>
      <c r="W792" s="227"/>
      <c r="X792" s="227"/>
      <c r="Y792" s="227"/>
      <c r="AG792" t="s">
        <v>273</v>
      </c>
    </row>
    <row r="793" spans="1:60" outlineLevel="1" x14ac:dyDescent="0.2">
      <c r="A793" s="235">
        <v>164</v>
      </c>
      <c r="B793" s="236" t="s">
        <v>1162</v>
      </c>
      <c r="C793" s="245" t="s">
        <v>1163</v>
      </c>
      <c r="D793" s="237" t="s">
        <v>340</v>
      </c>
      <c r="E793" s="238">
        <v>4.3879999999999999</v>
      </c>
      <c r="F793" s="239"/>
      <c r="G793" s="240">
        <f>ROUND(E793*F793,2)</f>
        <v>0</v>
      </c>
      <c r="H793" s="239"/>
      <c r="I793" s="240">
        <f>ROUND(E793*H793,2)</f>
        <v>0</v>
      </c>
      <c r="J793" s="239"/>
      <c r="K793" s="240">
        <f>ROUND(E793*J793,2)</f>
        <v>0</v>
      </c>
      <c r="L793" s="240">
        <v>21</v>
      </c>
      <c r="M793" s="240">
        <f>G793*(1+L793/100)</f>
        <v>0</v>
      </c>
      <c r="N793" s="238">
        <v>0.11795</v>
      </c>
      <c r="O793" s="238">
        <f>ROUND(E793*N793,2)</f>
        <v>0.52</v>
      </c>
      <c r="P793" s="238">
        <v>0</v>
      </c>
      <c r="Q793" s="238">
        <f>ROUND(E793*P793,2)</f>
        <v>0</v>
      </c>
      <c r="R793" s="240" t="s">
        <v>347</v>
      </c>
      <c r="S793" s="240" t="s">
        <v>277</v>
      </c>
      <c r="T793" s="241" t="s">
        <v>277</v>
      </c>
      <c r="U793" s="223">
        <v>0.87629999999999997</v>
      </c>
      <c r="V793" s="223">
        <f>ROUND(E793*U793,2)</f>
        <v>3.85</v>
      </c>
      <c r="W793" s="223"/>
      <c r="X793" s="223" t="s">
        <v>316</v>
      </c>
      <c r="Y793" s="223" t="s">
        <v>280</v>
      </c>
      <c r="Z793" s="212"/>
      <c r="AA793" s="212"/>
      <c r="AB793" s="212"/>
      <c r="AC793" s="212"/>
      <c r="AD793" s="212"/>
      <c r="AE793" s="212"/>
      <c r="AF793" s="212"/>
      <c r="AG793" s="212" t="s">
        <v>317</v>
      </c>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2" x14ac:dyDescent="0.2">
      <c r="A794" s="219"/>
      <c r="B794" s="220"/>
      <c r="C794" s="267" t="s">
        <v>1164</v>
      </c>
      <c r="D794" s="256"/>
      <c r="E794" s="256"/>
      <c r="F794" s="256"/>
      <c r="G794" s="256"/>
      <c r="H794" s="223"/>
      <c r="I794" s="223"/>
      <c r="J794" s="223"/>
      <c r="K794" s="223"/>
      <c r="L794" s="223"/>
      <c r="M794" s="223"/>
      <c r="N794" s="222"/>
      <c r="O794" s="222"/>
      <c r="P794" s="222"/>
      <c r="Q794" s="222"/>
      <c r="R794" s="223"/>
      <c r="S794" s="223"/>
      <c r="T794" s="223"/>
      <c r="U794" s="223"/>
      <c r="V794" s="223"/>
      <c r="W794" s="223"/>
      <c r="X794" s="223"/>
      <c r="Y794" s="223"/>
      <c r="Z794" s="212"/>
      <c r="AA794" s="212"/>
      <c r="AB794" s="212"/>
      <c r="AC794" s="212"/>
      <c r="AD794" s="212"/>
      <c r="AE794" s="212"/>
      <c r="AF794" s="212"/>
      <c r="AG794" s="212" t="s">
        <v>319</v>
      </c>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2" x14ac:dyDescent="0.2">
      <c r="A795" s="219"/>
      <c r="B795" s="220"/>
      <c r="C795" s="247" t="s">
        <v>1165</v>
      </c>
      <c r="D795" s="225"/>
      <c r="E795" s="226">
        <v>3.85</v>
      </c>
      <c r="F795" s="223"/>
      <c r="G795" s="223"/>
      <c r="H795" s="223"/>
      <c r="I795" s="223"/>
      <c r="J795" s="223"/>
      <c r="K795" s="223"/>
      <c r="L795" s="223"/>
      <c r="M795" s="223"/>
      <c r="N795" s="222"/>
      <c r="O795" s="222"/>
      <c r="P795" s="222"/>
      <c r="Q795" s="222"/>
      <c r="R795" s="223"/>
      <c r="S795" s="223"/>
      <c r="T795" s="223"/>
      <c r="U795" s="223"/>
      <c r="V795" s="223"/>
      <c r="W795" s="223"/>
      <c r="X795" s="223"/>
      <c r="Y795" s="223"/>
      <c r="Z795" s="212"/>
      <c r="AA795" s="212"/>
      <c r="AB795" s="212"/>
      <c r="AC795" s="212"/>
      <c r="AD795" s="212"/>
      <c r="AE795" s="212"/>
      <c r="AF795" s="212"/>
      <c r="AG795" s="212" t="s">
        <v>308</v>
      </c>
      <c r="AH795" s="212">
        <v>0</v>
      </c>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3" x14ac:dyDescent="0.2">
      <c r="A796" s="219"/>
      <c r="B796" s="220"/>
      <c r="C796" s="247" t="s">
        <v>1166</v>
      </c>
      <c r="D796" s="225"/>
      <c r="E796" s="226">
        <v>0.378</v>
      </c>
      <c r="F796" s="223"/>
      <c r="G796" s="223"/>
      <c r="H796" s="223"/>
      <c r="I796" s="223"/>
      <c r="J796" s="223"/>
      <c r="K796" s="223"/>
      <c r="L796" s="223"/>
      <c r="M796" s="223"/>
      <c r="N796" s="222"/>
      <c r="O796" s="222"/>
      <c r="P796" s="222"/>
      <c r="Q796" s="222"/>
      <c r="R796" s="223"/>
      <c r="S796" s="223"/>
      <c r="T796" s="223"/>
      <c r="U796" s="223"/>
      <c r="V796" s="223"/>
      <c r="W796" s="223"/>
      <c r="X796" s="223"/>
      <c r="Y796" s="223"/>
      <c r="Z796" s="212"/>
      <c r="AA796" s="212"/>
      <c r="AB796" s="212"/>
      <c r="AC796" s="212"/>
      <c r="AD796" s="212"/>
      <c r="AE796" s="212"/>
      <c r="AF796" s="212"/>
      <c r="AG796" s="212" t="s">
        <v>308</v>
      </c>
      <c r="AH796" s="212">
        <v>0</v>
      </c>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3" x14ac:dyDescent="0.2">
      <c r="A797" s="219"/>
      <c r="B797" s="220"/>
      <c r="C797" s="247" t="s">
        <v>1167</v>
      </c>
      <c r="D797" s="225"/>
      <c r="E797" s="226">
        <v>0.16</v>
      </c>
      <c r="F797" s="223"/>
      <c r="G797" s="223"/>
      <c r="H797" s="223"/>
      <c r="I797" s="223"/>
      <c r="J797" s="223"/>
      <c r="K797" s="223"/>
      <c r="L797" s="223"/>
      <c r="M797" s="223"/>
      <c r="N797" s="222"/>
      <c r="O797" s="222"/>
      <c r="P797" s="222"/>
      <c r="Q797" s="222"/>
      <c r="R797" s="223"/>
      <c r="S797" s="223"/>
      <c r="T797" s="223"/>
      <c r="U797" s="223"/>
      <c r="V797" s="223"/>
      <c r="W797" s="223"/>
      <c r="X797" s="223"/>
      <c r="Y797" s="223"/>
      <c r="Z797" s="212"/>
      <c r="AA797" s="212"/>
      <c r="AB797" s="212"/>
      <c r="AC797" s="212"/>
      <c r="AD797" s="212"/>
      <c r="AE797" s="212"/>
      <c r="AF797" s="212"/>
      <c r="AG797" s="212" t="s">
        <v>308</v>
      </c>
      <c r="AH797" s="212">
        <v>0</v>
      </c>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1" x14ac:dyDescent="0.2">
      <c r="A798" s="235">
        <v>165</v>
      </c>
      <c r="B798" s="236" t="s">
        <v>1168</v>
      </c>
      <c r="C798" s="245" t="s">
        <v>1169</v>
      </c>
      <c r="D798" s="237" t="s">
        <v>340</v>
      </c>
      <c r="E798" s="238">
        <v>1.8680000000000001</v>
      </c>
      <c r="F798" s="239"/>
      <c r="G798" s="240">
        <f>ROUND(E798*F798,2)</f>
        <v>0</v>
      </c>
      <c r="H798" s="239"/>
      <c r="I798" s="240">
        <f>ROUND(E798*H798,2)</f>
        <v>0</v>
      </c>
      <c r="J798" s="239"/>
      <c r="K798" s="240">
        <f>ROUND(E798*J798,2)</f>
        <v>0</v>
      </c>
      <c r="L798" s="240">
        <v>21</v>
      </c>
      <c r="M798" s="240">
        <f>G798*(1+L798/100)</f>
        <v>0</v>
      </c>
      <c r="N798" s="238">
        <v>5.4969999999999998E-2</v>
      </c>
      <c r="O798" s="238">
        <f>ROUND(E798*N798,2)</f>
        <v>0.1</v>
      </c>
      <c r="P798" s="238">
        <v>0</v>
      </c>
      <c r="Q798" s="238">
        <f>ROUND(E798*P798,2)</f>
        <v>0</v>
      </c>
      <c r="R798" s="240" t="s">
        <v>369</v>
      </c>
      <c r="S798" s="240" t="s">
        <v>277</v>
      </c>
      <c r="T798" s="241" t="s">
        <v>277</v>
      </c>
      <c r="U798" s="223">
        <v>1.7428999999999999</v>
      </c>
      <c r="V798" s="223">
        <f>ROUND(E798*U798,2)</f>
        <v>3.26</v>
      </c>
      <c r="W798" s="223"/>
      <c r="X798" s="223" t="s">
        <v>316</v>
      </c>
      <c r="Y798" s="223" t="s">
        <v>280</v>
      </c>
      <c r="Z798" s="212"/>
      <c r="AA798" s="212"/>
      <c r="AB798" s="212"/>
      <c r="AC798" s="212"/>
      <c r="AD798" s="212"/>
      <c r="AE798" s="212"/>
      <c r="AF798" s="212"/>
      <c r="AG798" s="212" t="s">
        <v>317</v>
      </c>
      <c r="AH798" s="212"/>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2" x14ac:dyDescent="0.2">
      <c r="A799" s="219"/>
      <c r="B799" s="220"/>
      <c r="C799" s="267" t="s">
        <v>872</v>
      </c>
      <c r="D799" s="256"/>
      <c r="E799" s="256"/>
      <c r="F799" s="256"/>
      <c r="G799" s="256"/>
      <c r="H799" s="223"/>
      <c r="I799" s="223"/>
      <c r="J799" s="223"/>
      <c r="K799" s="223"/>
      <c r="L799" s="223"/>
      <c r="M799" s="223"/>
      <c r="N799" s="222"/>
      <c r="O799" s="222"/>
      <c r="P799" s="222"/>
      <c r="Q799" s="222"/>
      <c r="R799" s="223"/>
      <c r="S799" s="223"/>
      <c r="T799" s="223"/>
      <c r="U799" s="223"/>
      <c r="V799" s="223"/>
      <c r="W799" s="223"/>
      <c r="X799" s="223"/>
      <c r="Y799" s="223"/>
      <c r="Z799" s="212"/>
      <c r="AA799" s="212"/>
      <c r="AB799" s="212"/>
      <c r="AC799" s="212"/>
      <c r="AD799" s="212"/>
      <c r="AE799" s="212"/>
      <c r="AF799" s="212"/>
      <c r="AG799" s="212" t="s">
        <v>319</v>
      </c>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2" x14ac:dyDescent="0.2">
      <c r="A800" s="219"/>
      <c r="B800" s="220"/>
      <c r="C800" s="247" t="s">
        <v>1170</v>
      </c>
      <c r="D800" s="225"/>
      <c r="E800" s="226">
        <v>1.49</v>
      </c>
      <c r="F800" s="223"/>
      <c r="G800" s="223"/>
      <c r="H800" s="223"/>
      <c r="I800" s="223"/>
      <c r="J800" s="223"/>
      <c r="K800" s="223"/>
      <c r="L800" s="223"/>
      <c r="M800" s="223"/>
      <c r="N800" s="222"/>
      <c r="O800" s="222"/>
      <c r="P800" s="222"/>
      <c r="Q800" s="222"/>
      <c r="R800" s="223"/>
      <c r="S800" s="223"/>
      <c r="T800" s="223"/>
      <c r="U800" s="223"/>
      <c r="V800" s="223"/>
      <c r="W800" s="223"/>
      <c r="X800" s="223"/>
      <c r="Y800" s="223"/>
      <c r="Z800" s="212"/>
      <c r="AA800" s="212"/>
      <c r="AB800" s="212"/>
      <c r="AC800" s="212"/>
      <c r="AD800" s="212"/>
      <c r="AE800" s="212"/>
      <c r="AF800" s="212"/>
      <c r="AG800" s="212" t="s">
        <v>308</v>
      </c>
      <c r="AH800" s="212">
        <v>0</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outlineLevel="3" x14ac:dyDescent="0.2">
      <c r="A801" s="219"/>
      <c r="B801" s="220"/>
      <c r="C801" s="247" t="s">
        <v>1166</v>
      </c>
      <c r="D801" s="225"/>
      <c r="E801" s="226">
        <v>0.378</v>
      </c>
      <c r="F801" s="223"/>
      <c r="G801" s="223"/>
      <c r="H801" s="223"/>
      <c r="I801" s="223"/>
      <c r="J801" s="223"/>
      <c r="K801" s="223"/>
      <c r="L801" s="223"/>
      <c r="M801" s="223"/>
      <c r="N801" s="222"/>
      <c r="O801" s="222"/>
      <c r="P801" s="222"/>
      <c r="Q801" s="222"/>
      <c r="R801" s="223"/>
      <c r="S801" s="223"/>
      <c r="T801" s="223"/>
      <c r="U801" s="223"/>
      <c r="V801" s="223"/>
      <c r="W801" s="223"/>
      <c r="X801" s="223"/>
      <c r="Y801" s="223"/>
      <c r="Z801" s="212"/>
      <c r="AA801" s="212"/>
      <c r="AB801" s="212"/>
      <c r="AC801" s="212"/>
      <c r="AD801" s="212"/>
      <c r="AE801" s="212"/>
      <c r="AF801" s="212"/>
      <c r="AG801" s="212" t="s">
        <v>308</v>
      </c>
      <c r="AH801" s="212">
        <v>0</v>
      </c>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1" x14ac:dyDescent="0.2">
      <c r="A802" s="235">
        <v>166</v>
      </c>
      <c r="B802" s="236" t="s">
        <v>1171</v>
      </c>
      <c r="C802" s="245" t="s">
        <v>1172</v>
      </c>
      <c r="D802" s="237" t="s">
        <v>340</v>
      </c>
      <c r="E802" s="238">
        <v>3.16</v>
      </c>
      <c r="F802" s="239"/>
      <c r="G802" s="240">
        <f>ROUND(E802*F802,2)</f>
        <v>0</v>
      </c>
      <c r="H802" s="239"/>
      <c r="I802" s="240">
        <f>ROUND(E802*H802,2)</f>
        <v>0</v>
      </c>
      <c r="J802" s="239"/>
      <c r="K802" s="240">
        <f>ROUND(E802*J802,2)</f>
        <v>0</v>
      </c>
      <c r="L802" s="240">
        <v>21</v>
      </c>
      <c r="M802" s="240">
        <f>G802*(1+L802/100)</f>
        <v>0</v>
      </c>
      <c r="N802" s="238">
        <v>5.2749999999999998E-2</v>
      </c>
      <c r="O802" s="238">
        <f>ROUND(E802*N802,2)</f>
        <v>0.17</v>
      </c>
      <c r="P802" s="238">
        <v>0</v>
      </c>
      <c r="Q802" s="238">
        <f>ROUND(E802*P802,2)</f>
        <v>0</v>
      </c>
      <c r="R802" s="240" t="s">
        <v>369</v>
      </c>
      <c r="S802" s="240" t="s">
        <v>277</v>
      </c>
      <c r="T802" s="241" t="s">
        <v>277</v>
      </c>
      <c r="U802" s="223">
        <v>1.4007000000000001</v>
      </c>
      <c r="V802" s="223">
        <f>ROUND(E802*U802,2)</f>
        <v>4.43</v>
      </c>
      <c r="W802" s="223"/>
      <c r="X802" s="223" t="s">
        <v>316</v>
      </c>
      <c r="Y802" s="223" t="s">
        <v>280</v>
      </c>
      <c r="Z802" s="212"/>
      <c r="AA802" s="212"/>
      <c r="AB802" s="212"/>
      <c r="AC802" s="212"/>
      <c r="AD802" s="212"/>
      <c r="AE802" s="212"/>
      <c r="AF802" s="212"/>
      <c r="AG802" s="212" t="s">
        <v>317</v>
      </c>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2" x14ac:dyDescent="0.2">
      <c r="A803" s="219"/>
      <c r="B803" s="220"/>
      <c r="C803" s="267" t="s">
        <v>872</v>
      </c>
      <c r="D803" s="256"/>
      <c r="E803" s="256"/>
      <c r="F803" s="256"/>
      <c r="G803" s="256"/>
      <c r="H803" s="223"/>
      <c r="I803" s="223"/>
      <c r="J803" s="223"/>
      <c r="K803" s="223"/>
      <c r="L803" s="223"/>
      <c r="M803" s="223"/>
      <c r="N803" s="222"/>
      <c r="O803" s="222"/>
      <c r="P803" s="222"/>
      <c r="Q803" s="222"/>
      <c r="R803" s="223"/>
      <c r="S803" s="223"/>
      <c r="T803" s="223"/>
      <c r="U803" s="223"/>
      <c r="V803" s="223"/>
      <c r="W803" s="223"/>
      <c r="X803" s="223"/>
      <c r="Y803" s="223"/>
      <c r="Z803" s="212"/>
      <c r="AA803" s="212"/>
      <c r="AB803" s="212"/>
      <c r="AC803" s="212"/>
      <c r="AD803" s="212"/>
      <c r="AE803" s="212"/>
      <c r="AF803" s="212"/>
      <c r="AG803" s="212" t="s">
        <v>319</v>
      </c>
      <c r="AH803" s="212"/>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2" x14ac:dyDescent="0.2">
      <c r="A804" s="219"/>
      <c r="B804" s="220"/>
      <c r="C804" s="247" t="s">
        <v>1173</v>
      </c>
      <c r="D804" s="225"/>
      <c r="E804" s="226">
        <v>3</v>
      </c>
      <c r="F804" s="223"/>
      <c r="G804" s="223"/>
      <c r="H804" s="223"/>
      <c r="I804" s="223"/>
      <c r="J804" s="223"/>
      <c r="K804" s="223"/>
      <c r="L804" s="223"/>
      <c r="M804" s="223"/>
      <c r="N804" s="222"/>
      <c r="O804" s="222"/>
      <c r="P804" s="222"/>
      <c r="Q804" s="222"/>
      <c r="R804" s="223"/>
      <c r="S804" s="223"/>
      <c r="T804" s="223"/>
      <c r="U804" s="223"/>
      <c r="V804" s="223"/>
      <c r="W804" s="223"/>
      <c r="X804" s="223"/>
      <c r="Y804" s="223"/>
      <c r="Z804" s="212"/>
      <c r="AA804" s="212"/>
      <c r="AB804" s="212"/>
      <c r="AC804" s="212"/>
      <c r="AD804" s="212"/>
      <c r="AE804" s="212"/>
      <c r="AF804" s="212"/>
      <c r="AG804" s="212" t="s">
        <v>308</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
      <c r="A805" s="219"/>
      <c r="B805" s="220"/>
      <c r="C805" s="247" t="s">
        <v>1167</v>
      </c>
      <c r="D805" s="225"/>
      <c r="E805" s="226">
        <v>0.16</v>
      </c>
      <c r="F805" s="223"/>
      <c r="G805" s="223"/>
      <c r="H805" s="223"/>
      <c r="I805" s="223"/>
      <c r="J805" s="223"/>
      <c r="K805" s="223"/>
      <c r="L805" s="223"/>
      <c r="M805" s="223"/>
      <c r="N805" s="222"/>
      <c r="O805" s="222"/>
      <c r="P805" s="222"/>
      <c r="Q805" s="222"/>
      <c r="R805" s="223"/>
      <c r="S805" s="223"/>
      <c r="T805" s="223"/>
      <c r="U805" s="223"/>
      <c r="V805" s="223"/>
      <c r="W805" s="223"/>
      <c r="X805" s="223"/>
      <c r="Y805" s="223"/>
      <c r="Z805" s="212"/>
      <c r="AA805" s="212"/>
      <c r="AB805" s="212"/>
      <c r="AC805" s="212"/>
      <c r="AD805" s="212"/>
      <c r="AE805" s="212"/>
      <c r="AF805" s="212"/>
      <c r="AG805" s="212" t="s">
        <v>308</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ht="22.5" outlineLevel="1" x14ac:dyDescent="0.2">
      <c r="A806" s="235">
        <v>167</v>
      </c>
      <c r="B806" s="236" t="s">
        <v>1174</v>
      </c>
      <c r="C806" s="245" t="s">
        <v>1175</v>
      </c>
      <c r="D806" s="237" t="s">
        <v>340</v>
      </c>
      <c r="E806" s="238">
        <v>4.45</v>
      </c>
      <c r="F806" s="239"/>
      <c r="G806" s="240">
        <f>ROUND(E806*F806,2)</f>
        <v>0</v>
      </c>
      <c r="H806" s="239"/>
      <c r="I806" s="240">
        <f>ROUND(E806*H806,2)</f>
        <v>0</v>
      </c>
      <c r="J806" s="239"/>
      <c r="K806" s="240">
        <f>ROUND(E806*J806,2)</f>
        <v>0</v>
      </c>
      <c r="L806" s="240">
        <v>21</v>
      </c>
      <c r="M806" s="240">
        <f>G806*(1+L806/100)</f>
        <v>0</v>
      </c>
      <c r="N806" s="238">
        <v>3.4000000000000002E-4</v>
      </c>
      <c r="O806" s="238">
        <f>ROUND(E806*N806,2)</f>
        <v>0</v>
      </c>
      <c r="P806" s="238">
        <v>0.27500000000000002</v>
      </c>
      <c r="Q806" s="238">
        <f>ROUND(E806*P806,2)</f>
        <v>1.22</v>
      </c>
      <c r="R806" s="240" t="s">
        <v>1176</v>
      </c>
      <c r="S806" s="240" t="s">
        <v>277</v>
      </c>
      <c r="T806" s="241" t="s">
        <v>277</v>
      </c>
      <c r="U806" s="223">
        <v>1.0529999999999999</v>
      </c>
      <c r="V806" s="223">
        <f>ROUND(E806*U806,2)</f>
        <v>4.6900000000000004</v>
      </c>
      <c r="W806" s="223"/>
      <c r="X806" s="223" t="s">
        <v>316</v>
      </c>
      <c r="Y806" s="223" t="s">
        <v>280</v>
      </c>
      <c r="Z806" s="212"/>
      <c r="AA806" s="212"/>
      <c r="AB806" s="212"/>
      <c r="AC806" s="212"/>
      <c r="AD806" s="212"/>
      <c r="AE806" s="212"/>
      <c r="AF806" s="212"/>
      <c r="AG806" s="212" t="s">
        <v>317</v>
      </c>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2" x14ac:dyDescent="0.2">
      <c r="A807" s="219"/>
      <c r="B807" s="220"/>
      <c r="C807" s="267" t="s">
        <v>1177</v>
      </c>
      <c r="D807" s="256"/>
      <c r="E807" s="256"/>
      <c r="F807" s="256"/>
      <c r="G807" s="256"/>
      <c r="H807" s="223"/>
      <c r="I807" s="223"/>
      <c r="J807" s="223"/>
      <c r="K807" s="223"/>
      <c r="L807" s="223"/>
      <c r="M807" s="223"/>
      <c r="N807" s="222"/>
      <c r="O807" s="222"/>
      <c r="P807" s="222"/>
      <c r="Q807" s="222"/>
      <c r="R807" s="223"/>
      <c r="S807" s="223"/>
      <c r="T807" s="223"/>
      <c r="U807" s="223"/>
      <c r="V807" s="223"/>
      <c r="W807" s="223"/>
      <c r="X807" s="223"/>
      <c r="Y807" s="223"/>
      <c r="Z807" s="212"/>
      <c r="AA807" s="212"/>
      <c r="AB807" s="212"/>
      <c r="AC807" s="212"/>
      <c r="AD807" s="212"/>
      <c r="AE807" s="212"/>
      <c r="AF807" s="212"/>
      <c r="AG807" s="212" t="s">
        <v>319</v>
      </c>
      <c r="AH807" s="212"/>
      <c r="AI807" s="212"/>
      <c r="AJ807" s="212"/>
      <c r="AK807" s="212"/>
      <c r="AL807" s="212"/>
      <c r="AM807" s="212"/>
      <c r="AN807" s="212"/>
      <c r="AO807" s="212"/>
      <c r="AP807" s="212"/>
      <c r="AQ807" s="212"/>
      <c r="AR807" s="212"/>
      <c r="AS807" s="212"/>
      <c r="AT807" s="212"/>
      <c r="AU807" s="212"/>
      <c r="AV807" s="212"/>
      <c r="AW807" s="212"/>
      <c r="AX807" s="212"/>
      <c r="AY807" s="212"/>
      <c r="AZ807" s="212"/>
      <c r="BA807" s="242" t="str">
        <f>C807</f>
        <v>z jakýchkoliv cihel pálených, včetně pomocného lešení o výšce podlahy do 1900 mm a pro zatížení do 1,5 kPa  (150 kg/m2),</v>
      </c>
      <c r="BB807" s="212"/>
      <c r="BC807" s="212"/>
      <c r="BD807" s="212"/>
      <c r="BE807" s="212"/>
      <c r="BF807" s="212"/>
      <c r="BG807" s="212"/>
      <c r="BH807" s="212"/>
    </row>
    <row r="808" spans="1:60" outlineLevel="2" x14ac:dyDescent="0.2">
      <c r="A808" s="219"/>
      <c r="B808" s="220"/>
      <c r="C808" s="247" t="s">
        <v>1178</v>
      </c>
      <c r="D808" s="225"/>
      <c r="E808" s="226">
        <v>4.45</v>
      </c>
      <c r="F808" s="223"/>
      <c r="G808" s="223"/>
      <c r="H808" s="223"/>
      <c r="I808" s="223"/>
      <c r="J808" s="223"/>
      <c r="K808" s="223"/>
      <c r="L808" s="223"/>
      <c r="M808" s="223"/>
      <c r="N808" s="222"/>
      <c r="O808" s="222"/>
      <c r="P808" s="222"/>
      <c r="Q808" s="222"/>
      <c r="R808" s="223"/>
      <c r="S808" s="223"/>
      <c r="T808" s="223"/>
      <c r="U808" s="223"/>
      <c r="V808" s="223"/>
      <c r="W808" s="223"/>
      <c r="X808" s="223"/>
      <c r="Y808" s="223"/>
      <c r="Z808" s="212"/>
      <c r="AA808" s="212"/>
      <c r="AB808" s="212"/>
      <c r="AC808" s="212"/>
      <c r="AD808" s="212"/>
      <c r="AE808" s="212"/>
      <c r="AF808" s="212"/>
      <c r="AG808" s="212" t="s">
        <v>308</v>
      </c>
      <c r="AH808" s="212">
        <v>0</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1" x14ac:dyDescent="0.2">
      <c r="A809" s="235">
        <v>168</v>
      </c>
      <c r="B809" s="236" t="s">
        <v>1179</v>
      </c>
      <c r="C809" s="245" t="s">
        <v>1180</v>
      </c>
      <c r="D809" s="237" t="s">
        <v>543</v>
      </c>
      <c r="E809" s="238">
        <v>7.5</v>
      </c>
      <c r="F809" s="239"/>
      <c r="G809" s="240">
        <f>ROUND(E809*F809,2)</f>
        <v>0</v>
      </c>
      <c r="H809" s="239"/>
      <c r="I809" s="240">
        <f>ROUND(E809*H809,2)</f>
        <v>0</v>
      </c>
      <c r="J809" s="239"/>
      <c r="K809" s="240">
        <f>ROUND(E809*J809,2)</f>
        <v>0</v>
      </c>
      <c r="L809" s="240">
        <v>21</v>
      </c>
      <c r="M809" s="240">
        <f>G809*(1+L809/100)</f>
        <v>0</v>
      </c>
      <c r="N809" s="238">
        <v>5.9000000000000003E-4</v>
      </c>
      <c r="O809" s="238">
        <f>ROUND(E809*N809,2)</f>
        <v>0</v>
      </c>
      <c r="P809" s="238">
        <v>3.6999999999999998E-2</v>
      </c>
      <c r="Q809" s="238">
        <f>ROUND(E809*P809,2)</f>
        <v>0.28000000000000003</v>
      </c>
      <c r="R809" s="240" t="s">
        <v>1176</v>
      </c>
      <c r="S809" s="240" t="s">
        <v>277</v>
      </c>
      <c r="T809" s="241" t="s">
        <v>277</v>
      </c>
      <c r="U809" s="223">
        <v>0.443</v>
      </c>
      <c r="V809" s="223">
        <f>ROUND(E809*U809,2)</f>
        <v>3.32</v>
      </c>
      <c r="W809" s="223"/>
      <c r="X809" s="223" t="s">
        <v>316</v>
      </c>
      <c r="Y809" s="223" t="s">
        <v>280</v>
      </c>
      <c r="Z809" s="212"/>
      <c r="AA809" s="212"/>
      <c r="AB809" s="212"/>
      <c r="AC809" s="212"/>
      <c r="AD809" s="212"/>
      <c r="AE809" s="212"/>
      <c r="AF809" s="212"/>
      <c r="AG809" s="212" t="s">
        <v>317</v>
      </c>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2" x14ac:dyDescent="0.2">
      <c r="A810" s="219"/>
      <c r="B810" s="220"/>
      <c r="C810" s="267" t="s">
        <v>1181</v>
      </c>
      <c r="D810" s="256"/>
      <c r="E810" s="256"/>
      <c r="F810" s="256"/>
      <c r="G810" s="256"/>
      <c r="H810" s="223"/>
      <c r="I810" s="223"/>
      <c r="J810" s="223"/>
      <c r="K810" s="223"/>
      <c r="L810" s="223"/>
      <c r="M810" s="223"/>
      <c r="N810" s="222"/>
      <c r="O810" s="222"/>
      <c r="P810" s="222"/>
      <c r="Q810" s="222"/>
      <c r="R810" s="223"/>
      <c r="S810" s="223"/>
      <c r="T810" s="223"/>
      <c r="U810" s="223"/>
      <c r="V810" s="223"/>
      <c r="W810" s="223"/>
      <c r="X810" s="223"/>
      <c r="Y810" s="223"/>
      <c r="Z810" s="212"/>
      <c r="AA810" s="212"/>
      <c r="AB810" s="212"/>
      <c r="AC810" s="212"/>
      <c r="AD810" s="212"/>
      <c r="AE810" s="212"/>
      <c r="AF810" s="212"/>
      <c r="AG810" s="212" t="s">
        <v>319</v>
      </c>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2" x14ac:dyDescent="0.2">
      <c r="A811" s="219"/>
      <c r="B811" s="220"/>
      <c r="C811" s="247" t="s">
        <v>1182</v>
      </c>
      <c r="D811" s="225"/>
      <c r="E811" s="226">
        <v>7.5</v>
      </c>
      <c r="F811" s="223"/>
      <c r="G811" s="223"/>
      <c r="H811" s="223"/>
      <c r="I811" s="223"/>
      <c r="J811" s="223"/>
      <c r="K811" s="223"/>
      <c r="L811" s="223"/>
      <c r="M811" s="223"/>
      <c r="N811" s="222"/>
      <c r="O811" s="222"/>
      <c r="P811" s="222"/>
      <c r="Q811" s="222"/>
      <c r="R811" s="223"/>
      <c r="S811" s="223"/>
      <c r="T811" s="223"/>
      <c r="U811" s="223"/>
      <c r="V811" s="223"/>
      <c r="W811" s="223"/>
      <c r="X811" s="223"/>
      <c r="Y811" s="223"/>
      <c r="Z811" s="212"/>
      <c r="AA811" s="212"/>
      <c r="AB811" s="212"/>
      <c r="AC811" s="212"/>
      <c r="AD811" s="212"/>
      <c r="AE811" s="212"/>
      <c r="AF811" s="212"/>
      <c r="AG811" s="212" t="s">
        <v>308</v>
      </c>
      <c r="AH811" s="212">
        <v>0</v>
      </c>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1" x14ac:dyDescent="0.2">
      <c r="A812" s="235">
        <v>169</v>
      </c>
      <c r="B812" s="236" t="s">
        <v>1183</v>
      </c>
      <c r="C812" s="245" t="s">
        <v>1184</v>
      </c>
      <c r="D812" s="237" t="s">
        <v>543</v>
      </c>
      <c r="E812" s="238">
        <v>2.2000000000000002</v>
      </c>
      <c r="F812" s="239"/>
      <c r="G812" s="240">
        <f>ROUND(E812*F812,2)</f>
        <v>0</v>
      </c>
      <c r="H812" s="239"/>
      <c r="I812" s="240">
        <f>ROUND(E812*H812,2)</f>
        <v>0</v>
      </c>
      <c r="J812" s="239"/>
      <c r="K812" s="240">
        <f>ROUND(E812*J812,2)</f>
        <v>0</v>
      </c>
      <c r="L812" s="240">
        <v>21</v>
      </c>
      <c r="M812" s="240">
        <f>G812*(1+L812/100)</f>
        <v>0</v>
      </c>
      <c r="N812" s="238">
        <v>0</v>
      </c>
      <c r="O812" s="238">
        <f>ROUND(E812*N812,2)</f>
        <v>0</v>
      </c>
      <c r="P812" s="238">
        <v>2.3900000000000001E-2</v>
      </c>
      <c r="Q812" s="238">
        <f>ROUND(E812*P812,2)</f>
        <v>0.05</v>
      </c>
      <c r="R812" s="240" t="s">
        <v>1176</v>
      </c>
      <c r="S812" s="240" t="s">
        <v>277</v>
      </c>
      <c r="T812" s="241" t="s">
        <v>277</v>
      </c>
      <c r="U812" s="223">
        <v>3.5</v>
      </c>
      <c r="V812" s="223">
        <f>ROUND(E812*U812,2)</f>
        <v>7.7</v>
      </c>
      <c r="W812" s="223"/>
      <c r="X812" s="223" t="s">
        <v>316</v>
      </c>
      <c r="Y812" s="223" t="s">
        <v>280</v>
      </c>
      <c r="Z812" s="212"/>
      <c r="AA812" s="212"/>
      <c r="AB812" s="212"/>
      <c r="AC812" s="212"/>
      <c r="AD812" s="212"/>
      <c r="AE812" s="212"/>
      <c r="AF812" s="212"/>
      <c r="AG812" s="212" t="s">
        <v>317</v>
      </c>
      <c r="AH812" s="212"/>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2" x14ac:dyDescent="0.2">
      <c r="A813" s="219"/>
      <c r="B813" s="220"/>
      <c r="C813" s="247" t="s">
        <v>1185</v>
      </c>
      <c r="D813" s="225"/>
      <c r="E813" s="226">
        <v>1.8</v>
      </c>
      <c r="F813" s="223"/>
      <c r="G813" s="223"/>
      <c r="H813" s="223"/>
      <c r="I813" s="223"/>
      <c r="J813" s="223"/>
      <c r="K813" s="223"/>
      <c r="L813" s="223"/>
      <c r="M813" s="223"/>
      <c r="N813" s="222"/>
      <c r="O813" s="222"/>
      <c r="P813" s="222"/>
      <c r="Q813" s="222"/>
      <c r="R813" s="223"/>
      <c r="S813" s="223"/>
      <c r="T813" s="223"/>
      <c r="U813" s="223"/>
      <c r="V813" s="223"/>
      <c r="W813" s="223"/>
      <c r="X813" s="223"/>
      <c r="Y813" s="223"/>
      <c r="Z813" s="212"/>
      <c r="AA813" s="212"/>
      <c r="AB813" s="212"/>
      <c r="AC813" s="212"/>
      <c r="AD813" s="212"/>
      <c r="AE813" s="212"/>
      <c r="AF813" s="212"/>
      <c r="AG813" s="212" t="s">
        <v>308</v>
      </c>
      <c r="AH813" s="212">
        <v>0</v>
      </c>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3" x14ac:dyDescent="0.2">
      <c r="A814" s="219"/>
      <c r="B814" s="220"/>
      <c r="C814" s="247" t="s">
        <v>1186</v>
      </c>
      <c r="D814" s="225"/>
      <c r="E814" s="226">
        <v>0.4</v>
      </c>
      <c r="F814" s="223"/>
      <c r="G814" s="223"/>
      <c r="H814" s="223"/>
      <c r="I814" s="223"/>
      <c r="J814" s="223"/>
      <c r="K814" s="223"/>
      <c r="L814" s="223"/>
      <c r="M814" s="223"/>
      <c r="N814" s="222"/>
      <c r="O814" s="222"/>
      <c r="P814" s="222"/>
      <c r="Q814" s="222"/>
      <c r="R814" s="223"/>
      <c r="S814" s="223"/>
      <c r="T814" s="223"/>
      <c r="U814" s="223"/>
      <c r="V814" s="223"/>
      <c r="W814" s="223"/>
      <c r="X814" s="223"/>
      <c r="Y814" s="223"/>
      <c r="Z814" s="212"/>
      <c r="AA814" s="212"/>
      <c r="AB814" s="212"/>
      <c r="AC814" s="212"/>
      <c r="AD814" s="212"/>
      <c r="AE814" s="212"/>
      <c r="AF814" s="212"/>
      <c r="AG814" s="212" t="s">
        <v>308</v>
      </c>
      <c r="AH814" s="212">
        <v>0</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1" x14ac:dyDescent="0.2">
      <c r="A815" s="235">
        <v>170</v>
      </c>
      <c r="B815" s="236" t="s">
        <v>1187</v>
      </c>
      <c r="C815" s="245" t="s">
        <v>1188</v>
      </c>
      <c r="D815" s="237" t="s">
        <v>543</v>
      </c>
      <c r="E815" s="238">
        <v>1.27</v>
      </c>
      <c r="F815" s="239"/>
      <c r="G815" s="240">
        <f>ROUND(E815*F815,2)</f>
        <v>0</v>
      </c>
      <c r="H815" s="239"/>
      <c r="I815" s="240">
        <f>ROUND(E815*H815,2)</f>
        <v>0</v>
      </c>
      <c r="J815" s="239"/>
      <c r="K815" s="240">
        <f>ROUND(E815*J815,2)</f>
        <v>0</v>
      </c>
      <c r="L815" s="240">
        <v>21</v>
      </c>
      <c r="M815" s="240">
        <f>G815*(1+L815/100)</f>
        <v>0</v>
      </c>
      <c r="N815" s="238">
        <v>0</v>
      </c>
      <c r="O815" s="238">
        <f>ROUND(E815*N815,2)</f>
        <v>0</v>
      </c>
      <c r="P815" s="238">
        <v>3.6170000000000001E-2</v>
      </c>
      <c r="Q815" s="238">
        <f>ROUND(E815*P815,2)</f>
        <v>0.05</v>
      </c>
      <c r="R815" s="240" t="s">
        <v>1176</v>
      </c>
      <c r="S815" s="240" t="s">
        <v>277</v>
      </c>
      <c r="T815" s="241" t="s">
        <v>277</v>
      </c>
      <c r="U815" s="223">
        <v>4</v>
      </c>
      <c r="V815" s="223">
        <f>ROUND(E815*U815,2)</f>
        <v>5.08</v>
      </c>
      <c r="W815" s="223"/>
      <c r="X815" s="223" t="s">
        <v>316</v>
      </c>
      <c r="Y815" s="223" t="s">
        <v>280</v>
      </c>
      <c r="Z815" s="212"/>
      <c r="AA815" s="212"/>
      <c r="AB815" s="212"/>
      <c r="AC815" s="212"/>
      <c r="AD815" s="212"/>
      <c r="AE815" s="212"/>
      <c r="AF815" s="212"/>
      <c r="AG815" s="212" t="s">
        <v>317</v>
      </c>
      <c r="AH815" s="212"/>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2" x14ac:dyDescent="0.2">
      <c r="A816" s="219"/>
      <c r="B816" s="220"/>
      <c r="C816" s="247" t="s">
        <v>1189</v>
      </c>
      <c r="D816" s="225"/>
      <c r="E816" s="226">
        <v>0.37</v>
      </c>
      <c r="F816" s="223"/>
      <c r="G816" s="223"/>
      <c r="H816" s="223"/>
      <c r="I816" s="223"/>
      <c r="J816" s="223"/>
      <c r="K816" s="223"/>
      <c r="L816" s="223"/>
      <c r="M816" s="223"/>
      <c r="N816" s="222"/>
      <c r="O816" s="222"/>
      <c r="P816" s="222"/>
      <c r="Q816" s="222"/>
      <c r="R816" s="223"/>
      <c r="S816" s="223"/>
      <c r="T816" s="223"/>
      <c r="U816" s="223"/>
      <c r="V816" s="223"/>
      <c r="W816" s="223"/>
      <c r="X816" s="223"/>
      <c r="Y816" s="223"/>
      <c r="Z816" s="212"/>
      <c r="AA816" s="212"/>
      <c r="AB816" s="212"/>
      <c r="AC816" s="212"/>
      <c r="AD816" s="212"/>
      <c r="AE816" s="212"/>
      <c r="AF816" s="212"/>
      <c r="AG816" s="212" t="s">
        <v>308</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47" t="s">
        <v>1190</v>
      </c>
      <c r="D817" s="225"/>
      <c r="E817" s="226">
        <v>0.5</v>
      </c>
      <c r="F817" s="223"/>
      <c r="G817" s="223"/>
      <c r="H817" s="223"/>
      <c r="I817" s="223"/>
      <c r="J817" s="223"/>
      <c r="K817" s="223"/>
      <c r="L817" s="223"/>
      <c r="M817" s="223"/>
      <c r="N817" s="222"/>
      <c r="O817" s="222"/>
      <c r="P817" s="222"/>
      <c r="Q817" s="222"/>
      <c r="R817" s="223"/>
      <c r="S817" s="223"/>
      <c r="T817" s="223"/>
      <c r="U817" s="223"/>
      <c r="V817" s="223"/>
      <c r="W817" s="223"/>
      <c r="X817" s="223"/>
      <c r="Y817" s="223"/>
      <c r="Z817" s="212"/>
      <c r="AA817" s="212"/>
      <c r="AB817" s="212"/>
      <c r="AC817" s="212"/>
      <c r="AD817" s="212"/>
      <c r="AE817" s="212"/>
      <c r="AF817" s="212"/>
      <c r="AG817" s="212" t="s">
        <v>308</v>
      </c>
      <c r="AH817" s="212">
        <v>0</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3" x14ac:dyDescent="0.2">
      <c r="A818" s="219"/>
      <c r="B818" s="220"/>
      <c r="C818" s="247" t="s">
        <v>1186</v>
      </c>
      <c r="D818" s="225"/>
      <c r="E818" s="226">
        <v>0.4</v>
      </c>
      <c r="F818" s="223"/>
      <c r="G818" s="223"/>
      <c r="H818" s="223"/>
      <c r="I818" s="223"/>
      <c r="J818" s="223"/>
      <c r="K818" s="223"/>
      <c r="L818" s="223"/>
      <c r="M818" s="223"/>
      <c r="N818" s="222"/>
      <c r="O818" s="222"/>
      <c r="P818" s="222"/>
      <c r="Q818" s="222"/>
      <c r="R818" s="223"/>
      <c r="S818" s="223"/>
      <c r="T818" s="223"/>
      <c r="U818" s="223"/>
      <c r="V818" s="223"/>
      <c r="W818" s="223"/>
      <c r="X818" s="223"/>
      <c r="Y818" s="223"/>
      <c r="Z818" s="212"/>
      <c r="AA818" s="212"/>
      <c r="AB818" s="212"/>
      <c r="AC818" s="212"/>
      <c r="AD818" s="212"/>
      <c r="AE818" s="212"/>
      <c r="AF818" s="212"/>
      <c r="AG818" s="212" t="s">
        <v>308</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1" x14ac:dyDescent="0.2">
      <c r="A819" s="235">
        <v>171</v>
      </c>
      <c r="B819" s="236" t="s">
        <v>1191</v>
      </c>
      <c r="C819" s="245" t="s">
        <v>1192</v>
      </c>
      <c r="D819" s="237" t="s">
        <v>543</v>
      </c>
      <c r="E819" s="238">
        <v>1.88</v>
      </c>
      <c r="F819" s="239"/>
      <c r="G819" s="240">
        <f>ROUND(E819*F819,2)</f>
        <v>0</v>
      </c>
      <c r="H819" s="239"/>
      <c r="I819" s="240">
        <f>ROUND(E819*H819,2)</f>
        <v>0</v>
      </c>
      <c r="J819" s="239"/>
      <c r="K819" s="240">
        <f>ROUND(E819*J819,2)</f>
        <v>0</v>
      </c>
      <c r="L819" s="240">
        <v>21</v>
      </c>
      <c r="M819" s="240">
        <f>G819*(1+L819/100)</f>
        <v>0</v>
      </c>
      <c r="N819" s="238">
        <v>0</v>
      </c>
      <c r="O819" s="238">
        <f>ROUND(E819*N819,2)</f>
        <v>0</v>
      </c>
      <c r="P819" s="238">
        <v>0.12417</v>
      </c>
      <c r="Q819" s="238">
        <f>ROUND(E819*P819,2)</f>
        <v>0.23</v>
      </c>
      <c r="R819" s="240" t="s">
        <v>1176</v>
      </c>
      <c r="S819" s="240" t="s">
        <v>277</v>
      </c>
      <c r="T819" s="241" t="s">
        <v>277</v>
      </c>
      <c r="U819" s="223">
        <v>6.9</v>
      </c>
      <c r="V819" s="223">
        <f>ROUND(E819*U819,2)</f>
        <v>12.97</v>
      </c>
      <c r="W819" s="223"/>
      <c r="X819" s="223" t="s">
        <v>316</v>
      </c>
      <c r="Y819" s="223" t="s">
        <v>280</v>
      </c>
      <c r="Z819" s="212"/>
      <c r="AA819" s="212"/>
      <c r="AB819" s="212"/>
      <c r="AC819" s="212"/>
      <c r="AD819" s="212"/>
      <c r="AE819" s="212"/>
      <c r="AF819" s="212"/>
      <c r="AG819" s="212" t="s">
        <v>317</v>
      </c>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2" x14ac:dyDescent="0.2">
      <c r="A820" s="219"/>
      <c r="B820" s="220"/>
      <c r="C820" s="247" t="s">
        <v>1193</v>
      </c>
      <c r="D820" s="225"/>
      <c r="E820" s="226">
        <v>1.88</v>
      </c>
      <c r="F820" s="223"/>
      <c r="G820" s="223"/>
      <c r="H820" s="223"/>
      <c r="I820" s="223"/>
      <c r="J820" s="223"/>
      <c r="K820" s="223"/>
      <c r="L820" s="223"/>
      <c r="M820" s="223"/>
      <c r="N820" s="222"/>
      <c r="O820" s="222"/>
      <c r="P820" s="222"/>
      <c r="Q820" s="222"/>
      <c r="R820" s="223"/>
      <c r="S820" s="223"/>
      <c r="T820" s="223"/>
      <c r="U820" s="223"/>
      <c r="V820" s="223"/>
      <c r="W820" s="223"/>
      <c r="X820" s="223"/>
      <c r="Y820" s="223"/>
      <c r="Z820" s="212"/>
      <c r="AA820" s="212"/>
      <c r="AB820" s="212"/>
      <c r="AC820" s="212"/>
      <c r="AD820" s="212"/>
      <c r="AE820" s="212"/>
      <c r="AF820" s="212"/>
      <c r="AG820" s="212" t="s">
        <v>308</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ht="22.5" outlineLevel="1" x14ac:dyDescent="0.2">
      <c r="A821" s="235">
        <v>172</v>
      </c>
      <c r="B821" s="236" t="s">
        <v>1194</v>
      </c>
      <c r="C821" s="245" t="s">
        <v>1195</v>
      </c>
      <c r="D821" s="237" t="s">
        <v>543</v>
      </c>
      <c r="E821" s="238">
        <v>1.1000000000000001</v>
      </c>
      <c r="F821" s="239"/>
      <c r="G821" s="240">
        <f>ROUND(E821*F821,2)</f>
        <v>0</v>
      </c>
      <c r="H821" s="239"/>
      <c r="I821" s="240">
        <f>ROUND(E821*H821,2)</f>
        <v>0</v>
      </c>
      <c r="J821" s="239"/>
      <c r="K821" s="240">
        <f>ROUND(E821*J821,2)</f>
        <v>0</v>
      </c>
      <c r="L821" s="240">
        <v>21</v>
      </c>
      <c r="M821" s="240">
        <f>G821*(1+L821/100)</f>
        <v>0</v>
      </c>
      <c r="N821" s="238">
        <v>1.34E-3</v>
      </c>
      <c r="O821" s="238">
        <f>ROUND(E821*N821,2)</f>
        <v>0</v>
      </c>
      <c r="P821" s="238">
        <v>0</v>
      </c>
      <c r="Q821" s="238">
        <f>ROUND(E821*P821,2)</f>
        <v>0</v>
      </c>
      <c r="R821" s="240" t="s">
        <v>1176</v>
      </c>
      <c r="S821" s="240" t="s">
        <v>277</v>
      </c>
      <c r="T821" s="241" t="s">
        <v>277</v>
      </c>
      <c r="U821" s="223">
        <v>0.63</v>
      </c>
      <c r="V821" s="223">
        <f>ROUND(E821*U821,2)</f>
        <v>0.69</v>
      </c>
      <c r="W821" s="223"/>
      <c r="X821" s="223" t="s">
        <v>316</v>
      </c>
      <c r="Y821" s="223" t="s">
        <v>280</v>
      </c>
      <c r="Z821" s="212"/>
      <c r="AA821" s="212"/>
      <c r="AB821" s="212"/>
      <c r="AC821" s="212"/>
      <c r="AD821" s="212"/>
      <c r="AE821" s="212"/>
      <c r="AF821" s="212"/>
      <c r="AG821" s="212" t="s">
        <v>317</v>
      </c>
      <c r="AH821" s="212"/>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2" x14ac:dyDescent="0.2">
      <c r="A822" s="219"/>
      <c r="B822" s="220"/>
      <c r="C822" s="247" t="s">
        <v>1196</v>
      </c>
      <c r="D822" s="225"/>
      <c r="E822" s="226">
        <v>1.1000000000000001</v>
      </c>
      <c r="F822" s="223"/>
      <c r="G822" s="223"/>
      <c r="H822" s="223"/>
      <c r="I822" s="223"/>
      <c r="J822" s="223"/>
      <c r="K822" s="223"/>
      <c r="L822" s="223"/>
      <c r="M822" s="223"/>
      <c r="N822" s="222"/>
      <c r="O822" s="222"/>
      <c r="P822" s="222"/>
      <c r="Q822" s="222"/>
      <c r="R822" s="223"/>
      <c r="S822" s="223"/>
      <c r="T822" s="223"/>
      <c r="U822" s="223"/>
      <c r="V822" s="223"/>
      <c r="W822" s="223"/>
      <c r="X822" s="223"/>
      <c r="Y822" s="223"/>
      <c r="Z822" s="212"/>
      <c r="AA822" s="212"/>
      <c r="AB822" s="212"/>
      <c r="AC822" s="212"/>
      <c r="AD822" s="212"/>
      <c r="AE822" s="212"/>
      <c r="AF822" s="212"/>
      <c r="AG822" s="212" t="s">
        <v>308</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ht="22.5" outlineLevel="1" x14ac:dyDescent="0.2">
      <c r="A823" s="257">
        <v>173</v>
      </c>
      <c r="B823" s="258" t="s">
        <v>1197</v>
      </c>
      <c r="C823" s="268" t="s">
        <v>1198</v>
      </c>
      <c r="D823" s="259" t="s">
        <v>543</v>
      </c>
      <c r="E823" s="260">
        <v>1.27</v>
      </c>
      <c r="F823" s="261"/>
      <c r="G823" s="262">
        <f>ROUND(E823*F823,2)</f>
        <v>0</v>
      </c>
      <c r="H823" s="261"/>
      <c r="I823" s="262">
        <f>ROUND(E823*H823,2)</f>
        <v>0</v>
      </c>
      <c r="J823" s="261"/>
      <c r="K823" s="262">
        <f>ROUND(E823*J823,2)</f>
        <v>0</v>
      </c>
      <c r="L823" s="262">
        <v>21</v>
      </c>
      <c r="M823" s="262">
        <f>G823*(1+L823/100)</f>
        <v>0</v>
      </c>
      <c r="N823" s="260">
        <v>8.8999999999999995E-4</v>
      </c>
      <c r="O823" s="260">
        <f>ROUND(E823*N823,2)</f>
        <v>0</v>
      </c>
      <c r="P823" s="260">
        <v>0</v>
      </c>
      <c r="Q823" s="260">
        <f>ROUND(E823*P823,2)</f>
        <v>0</v>
      </c>
      <c r="R823" s="262" t="s">
        <v>1176</v>
      </c>
      <c r="S823" s="262" t="s">
        <v>277</v>
      </c>
      <c r="T823" s="263" t="s">
        <v>277</v>
      </c>
      <c r="U823" s="223">
        <v>0.79</v>
      </c>
      <c r="V823" s="223">
        <f>ROUND(E823*U823,2)</f>
        <v>1</v>
      </c>
      <c r="W823" s="223"/>
      <c r="X823" s="223" t="s">
        <v>316</v>
      </c>
      <c r="Y823" s="223" t="s">
        <v>280</v>
      </c>
      <c r="Z823" s="212"/>
      <c r="AA823" s="212"/>
      <c r="AB823" s="212"/>
      <c r="AC823" s="212"/>
      <c r="AD823" s="212"/>
      <c r="AE823" s="212"/>
      <c r="AF823" s="212"/>
      <c r="AG823" s="212" t="s">
        <v>317</v>
      </c>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ht="22.5" outlineLevel="1" x14ac:dyDescent="0.2">
      <c r="A824" s="257">
        <v>174</v>
      </c>
      <c r="B824" s="258" t="s">
        <v>1199</v>
      </c>
      <c r="C824" s="268" t="s">
        <v>1200</v>
      </c>
      <c r="D824" s="259" t="s">
        <v>543</v>
      </c>
      <c r="E824" s="260">
        <v>1.88</v>
      </c>
      <c r="F824" s="261"/>
      <c r="G824" s="262">
        <f>ROUND(E824*F824,2)</f>
        <v>0</v>
      </c>
      <c r="H824" s="261"/>
      <c r="I824" s="262">
        <f>ROUND(E824*H824,2)</f>
        <v>0</v>
      </c>
      <c r="J824" s="261"/>
      <c r="K824" s="262">
        <f>ROUND(E824*J824,2)</f>
        <v>0</v>
      </c>
      <c r="L824" s="262">
        <v>21</v>
      </c>
      <c r="M824" s="262">
        <f>G824*(1+L824/100)</f>
        <v>0</v>
      </c>
      <c r="N824" s="260">
        <v>1.34E-3</v>
      </c>
      <c r="O824" s="260">
        <f>ROUND(E824*N824,2)</f>
        <v>0</v>
      </c>
      <c r="P824" s="260">
        <v>0</v>
      </c>
      <c r="Q824" s="260">
        <f>ROUND(E824*P824,2)</f>
        <v>0</v>
      </c>
      <c r="R824" s="262" t="s">
        <v>1176</v>
      </c>
      <c r="S824" s="262" t="s">
        <v>277</v>
      </c>
      <c r="T824" s="263" t="s">
        <v>277</v>
      </c>
      <c r="U824" s="223">
        <v>1.3</v>
      </c>
      <c r="V824" s="223">
        <f>ROUND(E824*U824,2)</f>
        <v>2.44</v>
      </c>
      <c r="W824" s="223"/>
      <c r="X824" s="223" t="s">
        <v>316</v>
      </c>
      <c r="Y824" s="223" t="s">
        <v>280</v>
      </c>
      <c r="Z824" s="212"/>
      <c r="AA824" s="212"/>
      <c r="AB824" s="212"/>
      <c r="AC824" s="212"/>
      <c r="AD824" s="212"/>
      <c r="AE824" s="212"/>
      <c r="AF824" s="212"/>
      <c r="AG824" s="212" t="s">
        <v>317</v>
      </c>
      <c r="AH824" s="212"/>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ht="22.5" outlineLevel="1" x14ac:dyDescent="0.2">
      <c r="A825" s="257">
        <v>175</v>
      </c>
      <c r="B825" s="258" t="s">
        <v>1201</v>
      </c>
      <c r="C825" s="268" t="s">
        <v>1202</v>
      </c>
      <c r="D825" s="259" t="s">
        <v>543</v>
      </c>
      <c r="E825" s="260">
        <v>2.2000000000000002</v>
      </c>
      <c r="F825" s="261"/>
      <c r="G825" s="262">
        <f>ROUND(E825*F825,2)</f>
        <v>0</v>
      </c>
      <c r="H825" s="261"/>
      <c r="I825" s="262">
        <f>ROUND(E825*H825,2)</f>
        <v>0</v>
      </c>
      <c r="J825" s="261"/>
      <c r="K825" s="262">
        <f>ROUND(E825*J825,2)</f>
        <v>0</v>
      </c>
      <c r="L825" s="262">
        <v>21</v>
      </c>
      <c r="M825" s="262">
        <f>G825*(1+L825/100)</f>
        <v>0</v>
      </c>
      <c r="N825" s="260">
        <v>1.0000000000000001E-5</v>
      </c>
      <c r="O825" s="260">
        <f>ROUND(E825*N825,2)</f>
        <v>0</v>
      </c>
      <c r="P825" s="260">
        <v>0</v>
      </c>
      <c r="Q825" s="260">
        <f>ROUND(E825*P825,2)</f>
        <v>0</v>
      </c>
      <c r="R825" s="262" t="s">
        <v>1176</v>
      </c>
      <c r="S825" s="262" t="s">
        <v>277</v>
      </c>
      <c r="T825" s="263" t="s">
        <v>277</v>
      </c>
      <c r="U825" s="223">
        <v>1.0289999999999999</v>
      </c>
      <c r="V825" s="223">
        <f>ROUND(E825*U825,2)</f>
        <v>2.2599999999999998</v>
      </c>
      <c r="W825" s="223"/>
      <c r="X825" s="223" t="s">
        <v>316</v>
      </c>
      <c r="Y825" s="223" t="s">
        <v>280</v>
      </c>
      <c r="Z825" s="212"/>
      <c r="AA825" s="212"/>
      <c r="AB825" s="212"/>
      <c r="AC825" s="212"/>
      <c r="AD825" s="212"/>
      <c r="AE825" s="212"/>
      <c r="AF825" s="212"/>
      <c r="AG825" s="212" t="s">
        <v>317</v>
      </c>
      <c r="AH825" s="212"/>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ht="22.5" outlineLevel="1" x14ac:dyDescent="0.2">
      <c r="A826" s="257">
        <v>176</v>
      </c>
      <c r="B826" s="258" t="s">
        <v>1203</v>
      </c>
      <c r="C826" s="268" t="s">
        <v>1204</v>
      </c>
      <c r="D826" s="259" t="s">
        <v>543</v>
      </c>
      <c r="E826" s="260">
        <v>1.88</v>
      </c>
      <c r="F826" s="261"/>
      <c r="G826" s="262">
        <f>ROUND(E826*F826,2)</f>
        <v>0</v>
      </c>
      <c r="H826" s="261"/>
      <c r="I826" s="262">
        <f>ROUND(E826*H826,2)</f>
        <v>0</v>
      </c>
      <c r="J826" s="261"/>
      <c r="K826" s="262">
        <f>ROUND(E826*J826,2)</f>
        <v>0</v>
      </c>
      <c r="L826" s="262">
        <v>21</v>
      </c>
      <c r="M826" s="262">
        <f>G826*(1+L826/100)</f>
        <v>0</v>
      </c>
      <c r="N826" s="260">
        <v>2.0000000000000002E-5</v>
      </c>
      <c r="O826" s="260">
        <f>ROUND(E826*N826,2)</f>
        <v>0</v>
      </c>
      <c r="P826" s="260">
        <v>0</v>
      </c>
      <c r="Q826" s="260">
        <f>ROUND(E826*P826,2)</f>
        <v>0</v>
      </c>
      <c r="R826" s="262" t="s">
        <v>1176</v>
      </c>
      <c r="S826" s="262" t="s">
        <v>277</v>
      </c>
      <c r="T826" s="263" t="s">
        <v>277</v>
      </c>
      <c r="U826" s="223">
        <v>2.1150000000000002</v>
      </c>
      <c r="V826" s="223">
        <f>ROUND(E826*U826,2)</f>
        <v>3.98</v>
      </c>
      <c r="W826" s="223"/>
      <c r="X826" s="223" t="s">
        <v>316</v>
      </c>
      <c r="Y826" s="223" t="s">
        <v>280</v>
      </c>
      <c r="Z826" s="212"/>
      <c r="AA826" s="212"/>
      <c r="AB826" s="212"/>
      <c r="AC826" s="212"/>
      <c r="AD826" s="212"/>
      <c r="AE826" s="212"/>
      <c r="AF826" s="212"/>
      <c r="AG826" s="212" t="s">
        <v>317</v>
      </c>
      <c r="AH826" s="212"/>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ht="22.5" outlineLevel="1" x14ac:dyDescent="0.2">
      <c r="A827" s="257">
        <v>177</v>
      </c>
      <c r="B827" s="258" t="s">
        <v>1205</v>
      </c>
      <c r="C827" s="268" t="s">
        <v>1206</v>
      </c>
      <c r="D827" s="259" t="s">
        <v>543</v>
      </c>
      <c r="E827" s="260">
        <v>2.2000000000000002</v>
      </c>
      <c r="F827" s="261"/>
      <c r="G827" s="262">
        <f>ROUND(E827*F827,2)</f>
        <v>0</v>
      </c>
      <c r="H827" s="261"/>
      <c r="I827" s="262">
        <f>ROUND(E827*H827,2)</f>
        <v>0</v>
      </c>
      <c r="J827" s="261"/>
      <c r="K827" s="262">
        <f>ROUND(E827*J827,2)</f>
        <v>0</v>
      </c>
      <c r="L827" s="262">
        <v>21</v>
      </c>
      <c r="M827" s="262">
        <f>G827*(1+L827/100)</f>
        <v>0</v>
      </c>
      <c r="N827" s="260">
        <v>0</v>
      </c>
      <c r="O827" s="260">
        <f>ROUND(E827*N827,2)</f>
        <v>0</v>
      </c>
      <c r="P827" s="260">
        <v>0</v>
      </c>
      <c r="Q827" s="260">
        <f>ROUND(E827*P827,2)</f>
        <v>0</v>
      </c>
      <c r="R827" s="262" t="s">
        <v>1176</v>
      </c>
      <c r="S827" s="262" t="s">
        <v>277</v>
      </c>
      <c r="T827" s="263" t="s">
        <v>277</v>
      </c>
      <c r="U827" s="223">
        <v>0.74</v>
      </c>
      <c r="V827" s="223">
        <f>ROUND(E827*U827,2)</f>
        <v>1.63</v>
      </c>
      <c r="W827" s="223"/>
      <c r="X827" s="223" t="s">
        <v>316</v>
      </c>
      <c r="Y827" s="223" t="s">
        <v>280</v>
      </c>
      <c r="Z827" s="212"/>
      <c r="AA827" s="212"/>
      <c r="AB827" s="212"/>
      <c r="AC827" s="212"/>
      <c r="AD827" s="212"/>
      <c r="AE827" s="212"/>
      <c r="AF827" s="212"/>
      <c r="AG827" s="212" t="s">
        <v>317</v>
      </c>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ht="22.5" outlineLevel="1" x14ac:dyDescent="0.2">
      <c r="A828" s="257">
        <v>178</v>
      </c>
      <c r="B828" s="258" t="s">
        <v>1207</v>
      </c>
      <c r="C828" s="268" t="s">
        <v>1208</v>
      </c>
      <c r="D828" s="259" t="s">
        <v>543</v>
      </c>
      <c r="E828" s="260">
        <v>1.27</v>
      </c>
      <c r="F828" s="261"/>
      <c r="G828" s="262">
        <f>ROUND(E828*F828,2)</f>
        <v>0</v>
      </c>
      <c r="H828" s="261"/>
      <c r="I828" s="262">
        <f>ROUND(E828*H828,2)</f>
        <v>0</v>
      </c>
      <c r="J828" s="261"/>
      <c r="K828" s="262">
        <f>ROUND(E828*J828,2)</f>
        <v>0</v>
      </c>
      <c r="L828" s="262">
        <v>21</v>
      </c>
      <c r="M828" s="262">
        <f>G828*(1+L828/100)</f>
        <v>0</v>
      </c>
      <c r="N828" s="260">
        <v>0</v>
      </c>
      <c r="O828" s="260">
        <f>ROUND(E828*N828,2)</f>
        <v>0</v>
      </c>
      <c r="P828" s="260">
        <v>0</v>
      </c>
      <c r="Q828" s="260">
        <f>ROUND(E828*P828,2)</f>
        <v>0</v>
      </c>
      <c r="R828" s="262" t="s">
        <v>1176</v>
      </c>
      <c r="S828" s="262" t="s">
        <v>277</v>
      </c>
      <c r="T828" s="263" t="s">
        <v>277</v>
      </c>
      <c r="U828" s="223">
        <v>0.89</v>
      </c>
      <c r="V828" s="223">
        <f>ROUND(E828*U828,2)</f>
        <v>1.1299999999999999</v>
      </c>
      <c r="W828" s="223"/>
      <c r="X828" s="223" t="s">
        <v>316</v>
      </c>
      <c r="Y828" s="223" t="s">
        <v>280</v>
      </c>
      <c r="Z828" s="212"/>
      <c r="AA828" s="212"/>
      <c r="AB828" s="212"/>
      <c r="AC828" s="212"/>
      <c r="AD828" s="212"/>
      <c r="AE828" s="212"/>
      <c r="AF828" s="212"/>
      <c r="AG828" s="212" t="s">
        <v>317</v>
      </c>
      <c r="AH828" s="212"/>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ht="22.5" outlineLevel="1" x14ac:dyDescent="0.2">
      <c r="A829" s="257">
        <v>179</v>
      </c>
      <c r="B829" s="258" t="s">
        <v>1209</v>
      </c>
      <c r="C829" s="268" t="s">
        <v>1210</v>
      </c>
      <c r="D829" s="259" t="s">
        <v>543</v>
      </c>
      <c r="E829" s="260">
        <v>1.88</v>
      </c>
      <c r="F829" s="261"/>
      <c r="G829" s="262">
        <f>ROUND(E829*F829,2)</f>
        <v>0</v>
      </c>
      <c r="H829" s="261"/>
      <c r="I829" s="262">
        <f>ROUND(E829*H829,2)</f>
        <v>0</v>
      </c>
      <c r="J829" s="261"/>
      <c r="K829" s="262">
        <f>ROUND(E829*J829,2)</f>
        <v>0</v>
      </c>
      <c r="L829" s="262">
        <v>21</v>
      </c>
      <c r="M829" s="262">
        <f>G829*(1+L829/100)</f>
        <v>0</v>
      </c>
      <c r="N829" s="260">
        <v>0</v>
      </c>
      <c r="O829" s="260">
        <f>ROUND(E829*N829,2)</f>
        <v>0</v>
      </c>
      <c r="P829" s="260">
        <v>0</v>
      </c>
      <c r="Q829" s="260">
        <f>ROUND(E829*P829,2)</f>
        <v>0</v>
      </c>
      <c r="R829" s="262" t="s">
        <v>1176</v>
      </c>
      <c r="S829" s="262" t="s">
        <v>277</v>
      </c>
      <c r="T829" s="263" t="s">
        <v>277</v>
      </c>
      <c r="U829" s="223">
        <v>1.43</v>
      </c>
      <c r="V829" s="223">
        <f>ROUND(E829*U829,2)</f>
        <v>2.69</v>
      </c>
      <c r="W829" s="223"/>
      <c r="X829" s="223" t="s">
        <v>316</v>
      </c>
      <c r="Y829" s="223" t="s">
        <v>280</v>
      </c>
      <c r="Z829" s="212"/>
      <c r="AA829" s="212"/>
      <c r="AB829" s="212"/>
      <c r="AC829" s="212"/>
      <c r="AD829" s="212"/>
      <c r="AE829" s="212"/>
      <c r="AF829" s="212"/>
      <c r="AG829" s="212" t="s">
        <v>317</v>
      </c>
      <c r="AH829" s="212"/>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ht="22.5" outlineLevel="1" x14ac:dyDescent="0.2">
      <c r="A830" s="235">
        <v>180</v>
      </c>
      <c r="B830" s="236" t="s">
        <v>1211</v>
      </c>
      <c r="C830" s="245" t="s">
        <v>1212</v>
      </c>
      <c r="D830" s="237" t="s">
        <v>387</v>
      </c>
      <c r="E830" s="238">
        <v>27</v>
      </c>
      <c r="F830" s="239"/>
      <c r="G830" s="240">
        <f>ROUND(E830*F830,2)</f>
        <v>0</v>
      </c>
      <c r="H830" s="239"/>
      <c r="I830" s="240">
        <f>ROUND(E830*H830,2)</f>
        <v>0</v>
      </c>
      <c r="J830" s="239"/>
      <c r="K830" s="240">
        <f>ROUND(E830*J830,2)</f>
        <v>0</v>
      </c>
      <c r="L830" s="240">
        <v>21</v>
      </c>
      <c r="M830" s="240">
        <f>G830*(1+L830/100)</f>
        <v>0</v>
      </c>
      <c r="N830" s="238">
        <v>4.8999999999999998E-4</v>
      </c>
      <c r="O830" s="238">
        <f>ROUND(E830*N830,2)</f>
        <v>0.01</v>
      </c>
      <c r="P830" s="238">
        <v>3.1E-2</v>
      </c>
      <c r="Q830" s="238">
        <f>ROUND(E830*P830,2)</f>
        <v>0.84</v>
      </c>
      <c r="R830" s="240" t="s">
        <v>1176</v>
      </c>
      <c r="S830" s="240" t="s">
        <v>277</v>
      </c>
      <c r="T830" s="241" t="s">
        <v>277</v>
      </c>
      <c r="U830" s="223">
        <v>0.77200000000000002</v>
      </c>
      <c r="V830" s="223">
        <f>ROUND(E830*U830,2)</f>
        <v>20.84</v>
      </c>
      <c r="W830" s="223"/>
      <c r="X830" s="223" t="s">
        <v>316</v>
      </c>
      <c r="Y830" s="223" t="s">
        <v>1213</v>
      </c>
      <c r="Z830" s="212"/>
      <c r="AA830" s="212"/>
      <c r="AB830" s="212"/>
      <c r="AC830" s="212"/>
      <c r="AD830" s="212"/>
      <c r="AE830" s="212"/>
      <c r="AF830" s="212"/>
      <c r="AG830" s="212" t="s">
        <v>317</v>
      </c>
      <c r="AH830" s="212"/>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outlineLevel="2" x14ac:dyDescent="0.2">
      <c r="A831" s="219"/>
      <c r="B831" s="220"/>
      <c r="C831" s="246" t="s">
        <v>1214</v>
      </c>
      <c r="D831" s="243"/>
      <c r="E831" s="243"/>
      <c r="F831" s="243"/>
      <c r="G831" s="243"/>
      <c r="H831" s="223"/>
      <c r="I831" s="223"/>
      <c r="J831" s="223"/>
      <c r="K831" s="223"/>
      <c r="L831" s="223"/>
      <c r="M831" s="223"/>
      <c r="N831" s="222"/>
      <c r="O831" s="222"/>
      <c r="P831" s="222"/>
      <c r="Q831" s="222"/>
      <c r="R831" s="223"/>
      <c r="S831" s="223"/>
      <c r="T831" s="223"/>
      <c r="U831" s="223"/>
      <c r="V831" s="223"/>
      <c r="W831" s="223"/>
      <c r="X831" s="223"/>
      <c r="Y831" s="223"/>
      <c r="Z831" s="212"/>
      <c r="AA831" s="212"/>
      <c r="AB831" s="212"/>
      <c r="AC831" s="212"/>
      <c r="AD831" s="212"/>
      <c r="AE831" s="212"/>
      <c r="AF831" s="212"/>
      <c r="AG831" s="212" t="s">
        <v>283</v>
      </c>
      <c r="AH831" s="212"/>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2" x14ac:dyDescent="0.2">
      <c r="A832" s="219"/>
      <c r="B832" s="220"/>
      <c r="C832" s="247" t="s">
        <v>697</v>
      </c>
      <c r="D832" s="225"/>
      <c r="E832" s="226">
        <v>14</v>
      </c>
      <c r="F832" s="223"/>
      <c r="G832" s="223"/>
      <c r="H832" s="223"/>
      <c r="I832" s="223"/>
      <c r="J832" s="223"/>
      <c r="K832" s="223"/>
      <c r="L832" s="223"/>
      <c r="M832" s="223"/>
      <c r="N832" s="222"/>
      <c r="O832" s="222"/>
      <c r="P832" s="222"/>
      <c r="Q832" s="222"/>
      <c r="R832" s="223"/>
      <c r="S832" s="223"/>
      <c r="T832" s="223"/>
      <c r="U832" s="223"/>
      <c r="V832" s="223"/>
      <c r="W832" s="223"/>
      <c r="X832" s="223"/>
      <c r="Y832" s="223"/>
      <c r="Z832" s="212"/>
      <c r="AA832" s="212"/>
      <c r="AB832" s="212"/>
      <c r="AC832" s="212"/>
      <c r="AD832" s="212"/>
      <c r="AE832" s="212"/>
      <c r="AF832" s="212"/>
      <c r="AG832" s="212" t="s">
        <v>308</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outlineLevel="3" x14ac:dyDescent="0.2">
      <c r="A833" s="219"/>
      <c r="B833" s="220"/>
      <c r="C833" s="247" t="s">
        <v>698</v>
      </c>
      <c r="D833" s="225"/>
      <c r="E833" s="226">
        <v>13</v>
      </c>
      <c r="F833" s="223"/>
      <c r="G833" s="223"/>
      <c r="H833" s="223"/>
      <c r="I833" s="223"/>
      <c r="J833" s="223"/>
      <c r="K833" s="223"/>
      <c r="L833" s="223"/>
      <c r="M833" s="223"/>
      <c r="N833" s="222"/>
      <c r="O833" s="222"/>
      <c r="P833" s="222"/>
      <c r="Q833" s="222"/>
      <c r="R833" s="223"/>
      <c r="S833" s="223"/>
      <c r="T833" s="223"/>
      <c r="U833" s="223"/>
      <c r="V833" s="223"/>
      <c r="W833" s="223"/>
      <c r="X833" s="223"/>
      <c r="Y833" s="223"/>
      <c r="Z833" s="212"/>
      <c r="AA833" s="212"/>
      <c r="AB833" s="212"/>
      <c r="AC833" s="212"/>
      <c r="AD833" s="212"/>
      <c r="AE833" s="212"/>
      <c r="AF833" s="212"/>
      <c r="AG833" s="212" t="s">
        <v>308</v>
      </c>
      <c r="AH833" s="212">
        <v>0</v>
      </c>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1" x14ac:dyDescent="0.2">
      <c r="A834" s="235">
        <v>181</v>
      </c>
      <c r="B834" s="236" t="s">
        <v>1215</v>
      </c>
      <c r="C834" s="245" t="s">
        <v>1216</v>
      </c>
      <c r="D834" s="237" t="s">
        <v>543</v>
      </c>
      <c r="E834" s="238">
        <v>8</v>
      </c>
      <c r="F834" s="239"/>
      <c r="G834" s="240">
        <f>ROUND(E834*F834,2)</f>
        <v>0</v>
      </c>
      <c r="H834" s="239"/>
      <c r="I834" s="240">
        <f>ROUND(E834*H834,2)</f>
        <v>0</v>
      </c>
      <c r="J834" s="239"/>
      <c r="K834" s="240">
        <f>ROUND(E834*J834,2)</f>
        <v>0</v>
      </c>
      <c r="L834" s="240">
        <v>21</v>
      </c>
      <c r="M834" s="240">
        <f>G834*(1+L834/100)</f>
        <v>0</v>
      </c>
      <c r="N834" s="238">
        <v>4.8999999999999998E-4</v>
      </c>
      <c r="O834" s="238">
        <f>ROUND(E834*N834,2)</f>
        <v>0</v>
      </c>
      <c r="P834" s="238">
        <v>1.2999999999999999E-2</v>
      </c>
      <c r="Q834" s="238">
        <f>ROUND(E834*P834,2)</f>
        <v>0.1</v>
      </c>
      <c r="R834" s="240" t="s">
        <v>1176</v>
      </c>
      <c r="S834" s="240" t="s">
        <v>277</v>
      </c>
      <c r="T834" s="241" t="s">
        <v>277</v>
      </c>
      <c r="U834" s="223">
        <v>0.30099999999999999</v>
      </c>
      <c r="V834" s="223">
        <f>ROUND(E834*U834,2)</f>
        <v>2.41</v>
      </c>
      <c r="W834" s="223"/>
      <c r="X834" s="223" t="s">
        <v>316</v>
      </c>
      <c r="Y834" s="223" t="s">
        <v>280</v>
      </c>
      <c r="Z834" s="212"/>
      <c r="AA834" s="212"/>
      <c r="AB834" s="212"/>
      <c r="AC834" s="212"/>
      <c r="AD834" s="212"/>
      <c r="AE834" s="212"/>
      <c r="AF834" s="212"/>
      <c r="AG834" s="212" t="s">
        <v>317</v>
      </c>
      <c r="AH834" s="212"/>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2" x14ac:dyDescent="0.2">
      <c r="A835" s="219"/>
      <c r="B835" s="220"/>
      <c r="C835" s="246" t="s">
        <v>1214</v>
      </c>
      <c r="D835" s="243"/>
      <c r="E835" s="243"/>
      <c r="F835" s="243"/>
      <c r="G835" s="243"/>
      <c r="H835" s="223"/>
      <c r="I835" s="223"/>
      <c r="J835" s="223"/>
      <c r="K835" s="223"/>
      <c r="L835" s="223"/>
      <c r="M835" s="223"/>
      <c r="N835" s="222"/>
      <c r="O835" s="222"/>
      <c r="P835" s="222"/>
      <c r="Q835" s="222"/>
      <c r="R835" s="223"/>
      <c r="S835" s="223"/>
      <c r="T835" s="223"/>
      <c r="U835" s="223"/>
      <c r="V835" s="223"/>
      <c r="W835" s="223"/>
      <c r="X835" s="223"/>
      <c r="Y835" s="223"/>
      <c r="Z835" s="212"/>
      <c r="AA835" s="212"/>
      <c r="AB835" s="212"/>
      <c r="AC835" s="212"/>
      <c r="AD835" s="212"/>
      <c r="AE835" s="212"/>
      <c r="AF835" s="212"/>
      <c r="AG835" s="212" t="s">
        <v>283</v>
      </c>
      <c r="AH835" s="212"/>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outlineLevel="2" x14ac:dyDescent="0.2">
      <c r="A836" s="219"/>
      <c r="B836" s="220"/>
      <c r="C836" s="247" t="s">
        <v>1217</v>
      </c>
      <c r="D836" s="225"/>
      <c r="E836" s="226">
        <v>8</v>
      </c>
      <c r="F836" s="223"/>
      <c r="G836" s="223"/>
      <c r="H836" s="223"/>
      <c r="I836" s="223"/>
      <c r="J836" s="223"/>
      <c r="K836" s="223"/>
      <c r="L836" s="223"/>
      <c r="M836" s="223"/>
      <c r="N836" s="222"/>
      <c r="O836" s="222"/>
      <c r="P836" s="222"/>
      <c r="Q836" s="222"/>
      <c r="R836" s="223"/>
      <c r="S836" s="223"/>
      <c r="T836" s="223"/>
      <c r="U836" s="223"/>
      <c r="V836" s="223"/>
      <c r="W836" s="223"/>
      <c r="X836" s="223"/>
      <c r="Y836" s="223"/>
      <c r="Z836" s="212"/>
      <c r="AA836" s="212"/>
      <c r="AB836" s="212"/>
      <c r="AC836" s="212"/>
      <c r="AD836" s="212"/>
      <c r="AE836" s="212"/>
      <c r="AF836" s="212"/>
      <c r="AG836" s="212" t="s">
        <v>308</v>
      </c>
      <c r="AH836" s="212">
        <v>0</v>
      </c>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1" x14ac:dyDescent="0.2">
      <c r="A837" s="235">
        <v>182</v>
      </c>
      <c r="B837" s="236" t="s">
        <v>1218</v>
      </c>
      <c r="C837" s="245" t="s">
        <v>1219</v>
      </c>
      <c r="D837" s="237" t="s">
        <v>543</v>
      </c>
      <c r="E837" s="238">
        <v>8.5</v>
      </c>
      <c r="F837" s="239"/>
      <c r="G837" s="240">
        <f>ROUND(E837*F837,2)</f>
        <v>0</v>
      </c>
      <c r="H837" s="239"/>
      <c r="I837" s="240">
        <f>ROUND(E837*H837,2)</f>
        <v>0</v>
      </c>
      <c r="J837" s="239"/>
      <c r="K837" s="240">
        <f>ROUND(E837*J837,2)</f>
        <v>0</v>
      </c>
      <c r="L837" s="240">
        <v>21</v>
      </c>
      <c r="M837" s="240">
        <f>G837*(1+L837/100)</f>
        <v>0</v>
      </c>
      <c r="N837" s="238">
        <v>4.8999999999999998E-4</v>
      </c>
      <c r="O837" s="238">
        <f>ROUND(E837*N837,2)</f>
        <v>0</v>
      </c>
      <c r="P837" s="238">
        <v>1.7999999999999999E-2</v>
      </c>
      <c r="Q837" s="238">
        <f>ROUND(E837*P837,2)</f>
        <v>0.15</v>
      </c>
      <c r="R837" s="240" t="s">
        <v>1176</v>
      </c>
      <c r="S837" s="240" t="s">
        <v>277</v>
      </c>
      <c r="T837" s="241" t="s">
        <v>277</v>
      </c>
      <c r="U837" s="223">
        <v>0.34200000000000003</v>
      </c>
      <c r="V837" s="223">
        <f>ROUND(E837*U837,2)</f>
        <v>2.91</v>
      </c>
      <c r="W837" s="223"/>
      <c r="X837" s="223" t="s">
        <v>316</v>
      </c>
      <c r="Y837" s="223" t="s">
        <v>280</v>
      </c>
      <c r="Z837" s="212"/>
      <c r="AA837" s="212"/>
      <c r="AB837" s="212"/>
      <c r="AC837" s="212"/>
      <c r="AD837" s="212"/>
      <c r="AE837" s="212"/>
      <c r="AF837" s="212"/>
      <c r="AG837" s="212" t="s">
        <v>317</v>
      </c>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2" x14ac:dyDescent="0.2">
      <c r="A838" s="219"/>
      <c r="B838" s="220"/>
      <c r="C838" s="246" t="s">
        <v>1214</v>
      </c>
      <c r="D838" s="243"/>
      <c r="E838" s="243"/>
      <c r="F838" s="243"/>
      <c r="G838" s="243"/>
      <c r="H838" s="223"/>
      <c r="I838" s="223"/>
      <c r="J838" s="223"/>
      <c r="K838" s="223"/>
      <c r="L838" s="223"/>
      <c r="M838" s="223"/>
      <c r="N838" s="222"/>
      <c r="O838" s="222"/>
      <c r="P838" s="222"/>
      <c r="Q838" s="222"/>
      <c r="R838" s="223"/>
      <c r="S838" s="223"/>
      <c r="T838" s="223"/>
      <c r="U838" s="223"/>
      <c r="V838" s="223"/>
      <c r="W838" s="223"/>
      <c r="X838" s="223"/>
      <c r="Y838" s="223"/>
      <c r="Z838" s="212"/>
      <c r="AA838" s="212"/>
      <c r="AB838" s="212"/>
      <c r="AC838" s="212"/>
      <c r="AD838" s="212"/>
      <c r="AE838" s="212"/>
      <c r="AF838" s="212"/>
      <c r="AG838" s="212" t="s">
        <v>283</v>
      </c>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2" x14ac:dyDescent="0.2">
      <c r="A839" s="219"/>
      <c r="B839" s="220"/>
      <c r="C839" s="247" t="s">
        <v>1220</v>
      </c>
      <c r="D839" s="225"/>
      <c r="E839" s="226">
        <v>8.5</v>
      </c>
      <c r="F839" s="223"/>
      <c r="G839" s="223"/>
      <c r="H839" s="223"/>
      <c r="I839" s="223"/>
      <c r="J839" s="223"/>
      <c r="K839" s="223"/>
      <c r="L839" s="223"/>
      <c r="M839" s="223"/>
      <c r="N839" s="222"/>
      <c r="O839" s="222"/>
      <c r="P839" s="222"/>
      <c r="Q839" s="222"/>
      <c r="R839" s="223"/>
      <c r="S839" s="223"/>
      <c r="T839" s="223"/>
      <c r="U839" s="223"/>
      <c r="V839" s="223"/>
      <c r="W839" s="223"/>
      <c r="X839" s="223"/>
      <c r="Y839" s="223"/>
      <c r="Z839" s="212"/>
      <c r="AA839" s="212"/>
      <c r="AB839" s="212"/>
      <c r="AC839" s="212"/>
      <c r="AD839" s="212"/>
      <c r="AE839" s="212"/>
      <c r="AF839" s="212"/>
      <c r="AG839" s="212" t="s">
        <v>308</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1" x14ac:dyDescent="0.2">
      <c r="A840" s="235">
        <v>183</v>
      </c>
      <c r="B840" s="236" t="s">
        <v>1221</v>
      </c>
      <c r="C840" s="245" t="s">
        <v>1222</v>
      </c>
      <c r="D840" s="237" t="s">
        <v>543</v>
      </c>
      <c r="E840" s="238">
        <v>3.15</v>
      </c>
      <c r="F840" s="239"/>
      <c r="G840" s="240">
        <f>ROUND(E840*F840,2)</f>
        <v>0</v>
      </c>
      <c r="H840" s="239"/>
      <c r="I840" s="240">
        <f>ROUND(E840*H840,2)</f>
        <v>0</v>
      </c>
      <c r="J840" s="239"/>
      <c r="K840" s="240">
        <f>ROUND(E840*J840,2)</f>
        <v>0</v>
      </c>
      <c r="L840" s="240">
        <v>21</v>
      </c>
      <c r="M840" s="240">
        <f>G840*(1+L840/100)</f>
        <v>0</v>
      </c>
      <c r="N840" s="238">
        <v>4.8999999999999998E-4</v>
      </c>
      <c r="O840" s="238">
        <f>ROUND(E840*N840,2)</f>
        <v>0</v>
      </c>
      <c r="P840" s="238">
        <v>2.7E-2</v>
      </c>
      <c r="Q840" s="238">
        <f>ROUND(E840*P840,2)</f>
        <v>0.09</v>
      </c>
      <c r="R840" s="240" t="s">
        <v>1176</v>
      </c>
      <c r="S840" s="240" t="s">
        <v>277</v>
      </c>
      <c r="T840" s="241" t="s">
        <v>277</v>
      </c>
      <c r="U840" s="223">
        <v>0.42199999999999999</v>
      </c>
      <c r="V840" s="223">
        <f>ROUND(E840*U840,2)</f>
        <v>1.33</v>
      </c>
      <c r="W840" s="223"/>
      <c r="X840" s="223" t="s">
        <v>316</v>
      </c>
      <c r="Y840" s="223" t="s">
        <v>280</v>
      </c>
      <c r="Z840" s="212"/>
      <c r="AA840" s="212"/>
      <c r="AB840" s="212"/>
      <c r="AC840" s="212"/>
      <c r="AD840" s="212"/>
      <c r="AE840" s="212"/>
      <c r="AF840" s="212"/>
      <c r="AG840" s="212" t="s">
        <v>317</v>
      </c>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2" x14ac:dyDescent="0.2">
      <c r="A841" s="219"/>
      <c r="B841" s="220"/>
      <c r="C841" s="246" t="s">
        <v>1214</v>
      </c>
      <c r="D841" s="243"/>
      <c r="E841" s="243"/>
      <c r="F841" s="243"/>
      <c r="G841" s="243"/>
      <c r="H841" s="223"/>
      <c r="I841" s="223"/>
      <c r="J841" s="223"/>
      <c r="K841" s="223"/>
      <c r="L841" s="223"/>
      <c r="M841" s="223"/>
      <c r="N841" s="222"/>
      <c r="O841" s="222"/>
      <c r="P841" s="222"/>
      <c r="Q841" s="222"/>
      <c r="R841" s="223"/>
      <c r="S841" s="223"/>
      <c r="T841" s="223"/>
      <c r="U841" s="223"/>
      <c r="V841" s="223"/>
      <c r="W841" s="223"/>
      <c r="X841" s="223"/>
      <c r="Y841" s="223"/>
      <c r="Z841" s="212"/>
      <c r="AA841" s="212"/>
      <c r="AB841" s="212"/>
      <c r="AC841" s="212"/>
      <c r="AD841" s="212"/>
      <c r="AE841" s="212"/>
      <c r="AF841" s="212"/>
      <c r="AG841" s="212" t="s">
        <v>283</v>
      </c>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outlineLevel="2" x14ac:dyDescent="0.2">
      <c r="A842" s="219"/>
      <c r="B842" s="220"/>
      <c r="C842" s="247" t="s">
        <v>1223</v>
      </c>
      <c r="D842" s="225"/>
      <c r="E842" s="226">
        <v>3.15</v>
      </c>
      <c r="F842" s="223"/>
      <c r="G842" s="223"/>
      <c r="H842" s="223"/>
      <c r="I842" s="223"/>
      <c r="J842" s="223"/>
      <c r="K842" s="223"/>
      <c r="L842" s="223"/>
      <c r="M842" s="223"/>
      <c r="N842" s="222"/>
      <c r="O842" s="222"/>
      <c r="P842" s="222"/>
      <c r="Q842" s="222"/>
      <c r="R842" s="223"/>
      <c r="S842" s="223"/>
      <c r="T842" s="223"/>
      <c r="U842" s="223"/>
      <c r="V842" s="223"/>
      <c r="W842" s="223"/>
      <c r="X842" s="223"/>
      <c r="Y842" s="223"/>
      <c r="Z842" s="212"/>
      <c r="AA842" s="212"/>
      <c r="AB842" s="212"/>
      <c r="AC842" s="212"/>
      <c r="AD842" s="212"/>
      <c r="AE842" s="212"/>
      <c r="AF842" s="212"/>
      <c r="AG842" s="212" t="s">
        <v>308</v>
      </c>
      <c r="AH842" s="212">
        <v>0</v>
      </c>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1" x14ac:dyDescent="0.2">
      <c r="A843" s="235">
        <v>184</v>
      </c>
      <c r="B843" s="236" t="s">
        <v>1224</v>
      </c>
      <c r="C843" s="245" t="s">
        <v>1225</v>
      </c>
      <c r="D843" s="237" t="s">
        <v>543</v>
      </c>
      <c r="E843" s="238">
        <v>0.8</v>
      </c>
      <c r="F843" s="239"/>
      <c r="G843" s="240">
        <f>ROUND(E843*F843,2)</f>
        <v>0</v>
      </c>
      <c r="H843" s="239"/>
      <c r="I843" s="240">
        <f>ROUND(E843*H843,2)</f>
        <v>0</v>
      </c>
      <c r="J843" s="239"/>
      <c r="K843" s="240">
        <f>ROUND(E843*J843,2)</f>
        <v>0</v>
      </c>
      <c r="L843" s="240">
        <v>21</v>
      </c>
      <c r="M843" s="240">
        <f>G843*(1+L843/100)</f>
        <v>0</v>
      </c>
      <c r="N843" s="238">
        <v>4.8999999999999998E-4</v>
      </c>
      <c r="O843" s="238">
        <f>ROUND(E843*N843,2)</f>
        <v>0</v>
      </c>
      <c r="P843" s="238">
        <v>3.7999999999999999E-2</v>
      </c>
      <c r="Q843" s="238">
        <f>ROUND(E843*P843,2)</f>
        <v>0.03</v>
      </c>
      <c r="R843" s="240" t="s">
        <v>1176</v>
      </c>
      <c r="S843" s="240" t="s">
        <v>277</v>
      </c>
      <c r="T843" s="241" t="s">
        <v>277</v>
      </c>
      <c r="U843" s="223">
        <v>0.59499999999999997</v>
      </c>
      <c r="V843" s="223">
        <f>ROUND(E843*U843,2)</f>
        <v>0.48</v>
      </c>
      <c r="W843" s="223"/>
      <c r="X843" s="223" t="s">
        <v>316</v>
      </c>
      <c r="Y843" s="223" t="s">
        <v>280</v>
      </c>
      <c r="Z843" s="212"/>
      <c r="AA843" s="212"/>
      <c r="AB843" s="212"/>
      <c r="AC843" s="212"/>
      <c r="AD843" s="212"/>
      <c r="AE843" s="212"/>
      <c r="AF843" s="212"/>
      <c r="AG843" s="212" t="s">
        <v>317</v>
      </c>
      <c r="AH843" s="212"/>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2" x14ac:dyDescent="0.2">
      <c r="A844" s="219"/>
      <c r="B844" s="220"/>
      <c r="C844" s="246" t="s">
        <v>1214</v>
      </c>
      <c r="D844" s="243"/>
      <c r="E844" s="243"/>
      <c r="F844" s="243"/>
      <c r="G844" s="243"/>
      <c r="H844" s="223"/>
      <c r="I844" s="223"/>
      <c r="J844" s="223"/>
      <c r="K844" s="223"/>
      <c r="L844" s="223"/>
      <c r="M844" s="223"/>
      <c r="N844" s="222"/>
      <c r="O844" s="222"/>
      <c r="P844" s="222"/>
      <c r="Q844" s="222"/>
      <c r="R844" s="223"/>
      <c r="S844" s="223"/>
      <c r="T844" s="223"/>
      <c r="U844" s="223"/>
      <c r="V844" s="223"/>
      <c r="W844" s="223"/>
      <c r="X844" s="223"/>
      <c r="Y844" s="223"/>
      <c r="Z844" s="212"/>
      <c r="AA844" s="212"/>
      <c r="AB844" s="212"/>
      <c r="AC844" s="212"/>
      <c r="AD844" s="212"/>
      <c r="AE844" s="212"/>
      <c r="AF844" s="212"/>
      <c r="AG844" s="212" t="s">
        <v>283</v>
      </c>
      <c r="AH844" s="212"/>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2" x14ac:dyDescent="0.2">
      <c r="A845" s="219"/>
      <c r="B845" s="220"/>
      <c r="C845" s="247" t="s">
        <v>1226</v>
      </c>
      <c r="D845" s="225"/>
      <c r="E845" s="226">
        <v>0.8</v>
      </c>
      <c r="F845" s="223"/>
      <c r="G845" s="223"/>
      <c r="H845" s="223"/>
      <c r="I845" s="223"/>
      <c r="J845" s="223"/>
      <c r="K845" s="223"/>
      <c r="L845" s="223"/>
      <c r="M845" s="223"/>
      <c r="N845" s="222"/>
      <c r="O845" s="222"/>
      <c r="P845" s="222"/>
      <c r="Q845" s="222"/>
      <c r="R845" s="223"/>
      <c r="S845" s="223"/>
      <c r="T845" s="223"/>
      <c r="U845" s="223"/>
      <c r="V845" s="223"/>
      <c r="W845" s="223"/>
      <c r="X845" s="223"/>
      <c r="Y845" s="223"/>
      <c r="Z845" s="212"/>
      <c r="AA845" s="212"/>
      <c r="AB845" s="212"/>
      <c r="AC845" s="212"/>
      <c r="AD845" s="212"/>
      <c r="AE845" s="212"/>
      <c r="AF845" s="212"/>
      <c r="AG845" s="212" t="s">
        <v>308</v>
      </c>
      <c r="AH845" s="212">
        <v>0</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1" x14ac:dyDescent="0.2">
      <c r="A846" s="235">
        <v>185</v>
      </c>
      <c r="B846" s="236" t="s">
        <v>1227</v>
      </c>
      <c r="C846" s="245" t="s">
        <v>1228</v>
      </c>
      <c r="D846" s="237" t="s">
        <v>543</v>
      </c>
      <c r="E846" s="238">
        <v>10</v>
      </c>
      <c r="F846" s="239"/>
      <c r="G846" s="240">
        <f>ROUND(E846*F846,2)</f>
        <v>0</v>
      </c>
      <c r="H846" s="239"/>
      <c r="I846" s="240">
        <f>ROUND(E846*H846,2)</f>
        <v>0</v>
      </c>
      <c r="J846" s="239"/>
      <c r="K846" s="240">
        <f>ROUND(E846*J846,2)</f>
        <v>0</v>
      </c>
      <c r="L846" s="240">
        <v>21</v>
      </c>
      <c r="M846" s="240">
        <f>G846*(1+L846/100)</f>
        <v>0</v>
      </c>
      <c r="N846" s="238">
        <v>4.8999999999999998E-4</v>
      </c>
      <c r="O846" s="238">
        <f>ROUND(E846*N846,2)</f>
        <v>0</v>
      </c>
      <c r="P846" s="238">
        <v>8.1000000000000003E-2</v>
      </c>
      <c r="Q846" s="238">
        <f>ROUND(E846*P846,2)</f>
        <v>0.81</v>
      </c>
      <c r="R846" s="240" t="s">
        <v>1176</v>
      </c>
      <c r="S846" s="240" t="s">
        <v>277</v>
      </c>
      <c r="T846" s="241" t="s">
        <v>277</v>
      </c>
      <c r="U846" s="223">
        <v>0.81200000000000006</v>
      </c>
      <c r="V846" s="223">
        <f>ROUND(E846*U846,2)</f>
        <v>8.1199999999999992</v>
      </c>
      <c r="W846" s="223"/>
      <c r="X846" s="223" t="s">
        <v>316</v>
      </c>
      <c r="Y846" s="223" t="s">
        <v>280</v>
      </c>
      <c r="Z846" s="212"/>
      <c r="AA846" s="212"/>
      <c r="AB846" s="212"/>
      <c r="AC846" s="212"/>
      <c r="AD846" s="212"/>
      <c r="AE846" s="212"/>
      <c r="AF846" s="212"/>
      <c r="AG846" s="212" t="s">
        <v>317</v>
      </c>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2" x14ac:dyDescent="0.2">
      <c r="A847" s="219"/>
      <c r="B847" s="220"/>
      <c r="C847" s="246" t="s">
        <v>1214</v>
      </c>
      <c r="D847" s="243"/>
      <c r="E847" s="243"/>
      <c r="F847" s="243"/>
      <c r="G847" s="243"/>
      <c r="H847" s="223"/>
      <c r="I847" s="223"/>
      <c r="J847" s="223"/>
      <c r="K847" s="223"/>
      <c r="L847" s="223"/>
      <c r="M847" s="223"/>
      <c r="N847" s="222"/>
      <c r="O847" s="222"/>
      <c r="P847" s="222"/>
      <c r="Q847" s="222"/>
      <c r="R847" s="223"/>
      <c r="S847" s="223"/>
      <c r="T847" s="223"/>
      <c r="U847" s="223"/>
      <c r="V847" s="223"/>
      <c r="W847" s="223"/>
      <c r="X847" s="223"/>
      <c r="Y847" s="223"/>
      <c r="Z847" s="212"/>
      <c r="AA847" s="212"/>
      <c r="AB847" s="212"/>
      <c r="AC847" s="212"/>
      <c r="AD847" s="212"/>
      <c r="AE847" s="212"/>
      <c r="AF847" s="212"/>
      <c r="AG847" s="212" t="s">
        <v>283</v>
      </c>
      <c r="AH847" s="212"/>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2" x14ac:dyDescent="0.2">
      <c r="A848" s="219"/>
      <c r="B848" s="220"/>
      <c r="C848" s="247" t="s">
        <v>1229</v>
      </c>
      <c r="D848" s="225"/>
      <c r="E848" s="226">
        <v>10</v>
      </c>
      <c r="F848" s="223"/>
      <c r="G848" s="223"/>
      <c r="H848" s="223"/>
      <c r="I848" s="223"/>
      <c r="J848" s="223"/>
      <c r="K848" s="223"/>
      <c r="L848" s="223"/>
      <c r="M848" s="223"/>
      <c r="N848" s="222"/>
      <c r="O848" s="222"/>
      <c r="P848" s="222"/>
      <c r="Q848" s="222"/>
      <c r="R848" s="223"/>
      <c r="S848" s="223"/>
      <c r="T848" s="223"/>
      <c r="U848" s="223"/>
      <c r="V848" s="223"/>
      <c r="W848" s="223"/>
      <c r="X848" s="223"/>
      <c r="Y848" s="223"/>
      <c r="Z848" s="212"/>
      <c r="AA848" s="212"/>
      <c r="AB848" s="212"/>
      <c r="AC848" s="212"/>
      <c r="AD848" s="212"/>
      <c r="AE848" s="212"/>
      <c r="AF848" s="212"/>
      <c r="AG848" s="212" t="s">
        <v>308</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ht="22.5" outlineLevel="1" x14ac:dyDescent="0.2">
      <c r="A849" s="235">
        <v>186</v>
      </c>
      <c r="B849" s="236" t="s">
        <v>1230</v>
      </c>
      <c r="C849" s="245" t="s">
        <v>1231</v>
      </c>
      <c r="D849" s="237" t="s">
        <v>543</v>
      </c>
      <c r="E849" s="238">
        <v>18.48</v>
      </c>
      <c r="F849" s="239"/>
      <c r="G849" s="240">
        <f>ROUND(E849*F849,2)</f>
        <v>0</v>
      </c>
      <c r="H849" s="239"/>
      <c r="I849" s="240">
        <f>ROUND(E849*H849,2)</f>
        <v>0</v>
      </c>
      <c r="J849" s="239"/>
      <c r="K849" s="240">
        <f>ROUND(E849*J849,2)</f>
        <v>0</v>
      </c>
      <c r="L849" s="240">
        <v>21</v>
      </c>
      <c r="M849" s="240">
        <f>G849*(1+L849/100)</f>
        <v>0</v>
      </c>
      <c r="N849" s="238">
        <v>0</v>
      </c>
      <c r="O849" s="238">
        <f>ROUND(E849*N849,2)</f>
        <v>0</v>
      </c>
      <c r="P849" s="238">
        <v>4.2000000000000003E-2</v>
      </c>
      <c r="Q849" s="238">
        <f>ROUND(E849*P849,2)</f>
        <v>0.78</v>
      </c>
      <c r="R849" s="240" t="s">
        <v>1176</v>
      </c>
      <c r="S849" s="240" t="s">
        <v>277</v>
      </c>
      <c r="T849" s="241" t="s">
        <v>277</v>
      </c>
      <c r="U849" s="223">
        <v>0.71499999999999997</v>
      </c>
      <c r="V849" s="223">
        <f>ROUND(E849*U849,2)</f>
        <v>13.21</v>
      </c>
      <c r="W849" s="223"/>
      <c r="X849" s="223" t="s">
        <v>316</v>
      </c>
      <c r="Y849" s="223" t="s">
        <v>1232</v>
      </c>
      <c r="Z849" s="212"/>
      <c r="AA849" s="212"/>
      <c r="AB849" s="212"/>
      <c r="AC849" s="212"/>
      <c r="AD849" s="212"/>
      <c r="AE849" s="212"/>
      <c r="AF849" s="212"/>
      <c r="AG849" s="212" t="s">
        <v>317</v>
      </c>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2" x14ac:dyDescent="0.2">
      <c r="A850" s="219"/>
      <c r="B850" s="220"/>
      <c r="C850" s="247" t="s">
        <v>1233</v>
      </c>
      <c r="D850" s="225"/>
      <c r="E850" s="226">
        <v>5</v>
      </c>
      <c r="F850" s="223"/>
      <c r="G850" s="223"/>
      <c r="H850" s="223"/>
      <c r="I850" s="223"/>
      <c r="J850" s="223"/>
      <c r="K850" s="223"/>
      <c r="L850" s="223"/>
      <c r="M850" s="223"/>
      <c r="N850" s="222"/>
      <c r="O850" s="222"/>
      <c r="P850" s="222"/>
      <c r="Q850" s="222"/>
      <c r="R850" s="223"/>
      <c r="S850" s="223"/>
      <c r="T850" s="223"/>
      <c r="U850" s="223"/>
      <c r="V850" s="223"/>
      <c r="W850" s="223"/>
      <c r="X850" s="223"/>
      <c r="Y850" s="223"/>
      <c r="Z850" s="212"/>
      <c r="AA850" s="212"/>
      <c r="AB850" s="212"/>
      <c r="AC850" s="212"/>
      <c r="AD850" s="212"/>
      <c r="AE850" s="212"/>
      <c r="AF850" s="212"/>
      <c r="AG850" s="212" t="s">
        <v>308</v>
      </c>
      <c r="AH850" s="212">
        <v>0</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3" x14ac:dyDescent="0.2">
      <c r="A851" s="219"/>
      <c r="B851" s="220"/>
      <c r="C851" s="247" t="s">
        <v>1234</v>
      </c>
      <c r="D851" s="225"/>
      <c r="E851" s="226">
        <v>2.5</v>
      </c>
      <c r="F851" s="223"/>
      <c r="G851" s="223"/>
      <c r="H851" s="223"/>
      <c r="I851" s="223"/>
      <c r="J851" s="223"/>
      <c r="K851" s="223"/>
      <c r="L851" s="223"/>
      <c r="M851" s="223"/>
      <c r="N851" s="222"/>
      <c r="O851" s="222"/>
      <c r="P851" s="222"/>
      <c r="Q851" s="222"/>
      <c r="R851" s="223"/>
      <c r="S851" s="223"/>
      <c r="T851" s="223"/>
      <c r="U851" s="223"/>
      <c r="V851" s="223"/>
      <c r="W851" s="223"/>
      <c r="X851" s="223"/>
      <c r="Y851" s="223"/>
      <c r="Z851" s="212"/>
      <c r="AA851" s="212"/>
      <c r="AB851" s="212"/>
      <c r="AC851" s="212"/>
      <c r="AD851" s="212"/>
      <c r="AE851" s="212"/>
      <c r="AF851" s="212"/>
      <c r="AG851" s="212" t="s">
        <v>308</v>
      </c>
      <c r="AH851" s="212">
        <v>0</v>
      </c>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3" x14ac:dyDescent="0.2">
      <c r="A852" s="219"/>
      <c r="B852" s="220"/>
      <c r="C852" s="247" t="s">
        <v>1235</v>
      </c>
      <c r="D852" s="225"/>
      <c r="E852" s="226">
        <v>1.8</v>
      </c>
      <c r="F852" s="223"/>
      <c r="G852" s="223"/>
      <c r="H852" s="223"/>
      <c r="I852" s="223"/>
      <c r="J852" s="223"/>
      <c r="K852" s="223"/>
      <c r="L852" s="223"/>
      <c r="M852" s="223"/>
      <c r="N852" s="222"/>
      <c r="O852" s="222"/>
      <c r="P852" s="222"/>
      <c r="Q852" s="222"/>
      <c r="R852" s="223"/>
      <c r="S852" s="223"/>
      <c r="T852" s="223"/>
      <c r="U852" s="223"/>
      <c r="V852" s="223"/>
      <c r="W852" s="223"/>
      <c r="X852" s="223"/>
      <c r="Y852" s="223"/>
      <c r="Z852" s="212"/>
      <c r="AA852" s="212"/>
      <c r="AB852" s="212"/>
      <c r="AC852" s="212"/>
      <c r="AD852" s="212"/>
      <c r="AE852" s="212"/>
      <c r="AF852" s="212"/>
      <c r="AG852" s="212" t="s">
        <v>308</v>
      </c>
      <c r="AH852" s="212">
        <v>0</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3" x14ac:dyDescent="0.2">
      <c r="A853" s="219"/>
      <c r="B853" s="220"/>
      <c r="C853" s="247" t="s">
        <v>1236</v>
      </c>
      <c r="D853" s="225"/>
      <c r="E853" s="226">
        <v>7.08</v>
      </c>
      <c r="F853" s="223"/>
      <c r="G853" s="223"/>
      <c r="H853" s="223"/>
      <c r="I853" s="223"/>
      <c r="J853" s="223"/>
      <c r="K853" s="223"/>
      <c r="L853" s="223"/>
      <c r="M853" s="223"/>
      <c r="N853" s="222"/>
      <c r="O853" s="222"/>
      <c r="P853" s="222"/>
      <c r="Q853" s="222"/>
      <c r="R853" s="223"/>
      <c r="S853" s="223"/>
      <c r="T853" s="223"/>
      <c r="U853" s="223"/>
      <c r="V853" s="223"/>
      <c r="W853" s="223"/>
      <c r="X853" s="223"/>
      <c r="Y853" s="223"/>
      <c r="Z853" s="212"/>
      <c r="AA853" s="212"/>
      <c r="AB853" s="212"/>
      <c r="AC853" s="212"/>
      <c r="AD853" s="212"/>
      <c r="AE853" s="212"/>
      <c r="AF853" s="212"/>
      <c r="AG853" s="212" t="s">
        <v>308</v>
      </c>
      <c r="AH853" s="212">
        <v>0</v>
      </c>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3" x14ac:dyDescent="0.2">
      <c r="A854" s="219"/>
      <c r="B854" s="220"/>
      <c r="C854" s="247" t="s">
        <v>1237</v>
      </c>
      <c r="D854" s="225"/>
      <c r="E854" s="226">
        <v>1.05</v>
      </c>
      <c r="F854" s="223"/>
      <c r="G854" s="223"/>
      <c r="H854" s="223"/>
      <c r="I854" s="223"/>
      <c r="J854" s="223"/>
      <c r="K854" s="223"/>
      <c r="L854" s="223"/>
      <c r="M854" s="223"/>
      <c r="N854" s="222"/>
      <c r="O854" s="222"/>
      <c r="P854" s="222"/>
      <c r="Q854" s="222"/>
      <c r="R854" s="223"/>
      <c r="S854" s="223"/>
      <c r="T854" s="223"/>
      <c r="U854" s="223"/>
      <c r="V854" s="223"/>
      <c r="W854" s="223"/>
      <c r="X854" s="223"/>
      <c r="Y854" s="223"/>
      <c r="Z854" s="212"/>
      <c r="AA854" s="212"/>
      <c r="AB854" s="212"/>
      <c r="AC854" s="212"/>
      <c r="AD854" s="212"/>
      <c r="AE854" s="212"/>
      <c r="AF854" s="212"/>
      <c r="AG854" s="212" t="s">
        <v>308</v>
      </c>
      <c r="AH854" s="212">
        <v>0</v>
      </c>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outlineLevel="3" x14ac:dyDescent="0.2">
      <c r="A855" s="219"/>
      <c r="B855" s="220"/>
      <c r="C855" s="247" t="s">
        <v>1238</v>
      </c>
      <c r="D855" s="225"/>
      <c r="E855" s="226">
        <v>1.05</v>
      </c>
      <c r="F855" s="223"/>
      <c r="G855" s="223"/>
      <c r="H855" s="223"/>
      <c r="I855" s="223"/>
      <c r="J855" s="223"/>
      <c r="K855" s="223"/>
      <c r="L855" s="223"/>
      <c r="M855" s="223"/>
      <c r="N855" s="222"/>
      <c r="O855" s="222"/>
      <c r="P855" s="222"/>
      <c r="Q855" s="222"/>
      <c r="R855" s="223"/>
      <c r="S855" s="223"/>
      <c r="T855" s="223"/>
      <c r="U855" s="223"/>
      <c r="V855" s="223"/>
      <c r="W855" s="223"/>
      <c r="X855" s="223"/>
      <c r="Y855" s="223"/>
      <c r="Z855" s="212"/>
      <c r="AA855" s="212"/>
      <c r="AB855" s="212"/>
      <c r="AC855" s="212"/>
      <c r="AD855" s="212"/>
      <c r="AE855" s="212"/>
      <c r="AF855" s="212"/>
      <c r="AG855" s="212" t="s">
        <v>308</v>
      </c>
      <c r="AH855" s="212">
        <v>0</v>
      </c>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ht="22.5" outlineLevel="1" x14ac:dyDescent="0.2">
      <c r="A856" s="235">
        <v>187</v>
      </c>
      <c r="B856" s="236" t="s">
        <v>1239</v>
      </c>
      <c r="C856" s="245" t="s">
        <v>1240</v>
      </c>
      <c r="D856" s="237" t="s">
        <v>543</v>
      </c>
      <c r="E856" s="238">
        <v>54.73</v>
      </c>
      <c r="F856" s="239"/>
      <c r="G856" s="240">
        <f>ROUND(E856*F856,2)</f>
        <v>0</v>
      </c>
      <c r="H856" s="239"/>
      <c r="I856" s="240">
        <f>ROUND(E856*H856,2)</f>
        <v>0</v>
      </c>
      <c r="J856" s="239"/>
      <c r="K856" s="240">
        <f>ROUND(E856*J856,2)</f>
        <v>0</v>
      </c>
      <c r="L856" s="240">
        <v>21</v>
      </c>
      <c r="M856" s="240">
        <f>G856*(1+L856/100)</f>
        <v>0</v>
      </c>
      <c r="N856" s="238">
        <v>0</v>
      </c>
      <c r="O856" s="238">
        <f>ROUND(E856*N856,2)</f>
        <v>0</v>
      </c>
      <c r="P856" s="238">
        <v>6.5000000000000002E-2</v>
      </c>
      <c r="Q856" s="238">
        <f>ROUND(E856*P856,2)</f>
        <v>3.56</v>
      </c>
      <c r="R856" s="240" t="s">
        <v>1176</v>
      </c>
      <c r="S856" s="240" t="s">
        <v>277</v>
      </c>
      <c r="T856" s="241" t="s">
        <v>277</v>
      </c>
      <c r="U856" s="223">
        <v>0.93</v>
      </c>
      <c r="V856" s="223">
        <f>ROUND(E856*U856,2)</f>
        <v>50.9</v>
      </c>
      <c r="W856" s="223"/>
      <c r="X856" s="223" t="s">
        <v>316</v>
      </c>
      <c r="Y856" s="223" t="s">
        <v>1232</v>
      </c>
      <c r="Z856" s="212"/>
      <c r="AA856" s="212"/>
      <c r="AB856" s="212"/>
      <c r="AC856" s="212"/>
      <c r="AD856" s="212"/>
      <c r="AE856" s="212"/>
      <c r="AF856" s="212"/>
      <c r="AG856" s="212" t="s">
        <v>317</v>
      </c>
      <c r="AH856" s="212"/>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2" x14ac:dyDescent="0.2">
      <c r="A857" s="219"/>
      <c r="B857" s="220"/>
      <c r="C857" s="247" t="s">
        <v>1241</v>
      </c>
      <c r="D857" s="225"/>
      <c r="E857" s="226">
        <v>5.58</v>
      </c>
      <c r="F857" s="223"/>
      <c r="G857" s="223"/>
      <c r="H857" s="223"/>
      <c r="I857" s="223"/>
      <c r="J857" s="223"/>
      <c r="K857" s="223"/>
      <c r="L857" s="223"/>
      <c r="M857" s="223"/>
      <c r="N857" s="222"/>
      <c r="O857" s="222"/>
      <c r="P857" s="222"/>
      <c r="Q857" s="222"/>
      <c r="R857" s="223"/>
      <c r="S857" s="223"/>
      <c r="T857" s="223"/>
      <c r="U857" s="223"/>
      <c r="V857" s="223"/>
      <c r="W857" s="223"/>
      <c r="X857" s="223"/>
      <c r="Y857" s="223"/>
      <c r="Z857" s="212"/>
      <c r="AA857" s="212"/>
      <c r="AB857" s="212"/>
      <c r="AC857" s="212"/>
      <c r="AD857" s="212"/>
      <c r="AE857" s="212"/>
      <c r="AF857" s="212"/>
      <c r="AG857" s="212" t="s">
        <v>308</v>
      </c>
      <c r="AH857" s="212">
        <v>0</v>
      </c>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3" x14ac:dyDescent="0.2">
      <c r="A858" s="219"/>
      <c r="B858" s="220"/>
      <c r="C858" s="247" t="s">
        <v>1242</v>
      </c>
      <c r="D858" s="225"/>
      <c r="E858" s="226">
        <v>2.5</v>
      </c>
      <c r="F858" s="223"/>
      <c r="G858" s="223"/>
      <c r="H858" s="223"/>
      <c r="I858" s="223"/>
      <c r="J858" s="223"/>
      <c r="K858" s="223"/>
      <c r="L858" s="223"/>
      <c r="M858" s="223"/>
      <c r="N858" s="222"/>
      <c r="O858" s="222"/>
      <c r="P858" s="222"/>
      <c r="Q858" s="222"/>
      <c r="R858" s="223"/>
      <c r="S858" s="223"/>
      <c r="T858" s="223"/>
      <c r="U858" s="223"/>
      <c r="V858" s="223"/>
      <c r="W858" s="223"/>
      <c r="X858" s="223"/>
      <c r="Y858" s="223"/>
      <c r="Z858" s="212"/>
      <c r="AA858" s="212"/>
      <c r="AB858" s="212"/>
      <c r="AC858" s="212"/>
      <c r="AD858" s="212"/>
      <c r="AE858" s="212"/>
      <c r="AF858" s="212"/>
      <c r="AG858" s="212" t="s">
        <v>308</v>
      </c>
      <c r="AH858" s="212">
        <v>0</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3" x14ac:dyDescent="0.2">
      <c r="A859" s="219"/>
      <c r="B859" s="220"/>
      <c r="C859" s="247" t="s">
        <v>1243</v>
      </c>
      <c r="D859" s="225"/>
      <c r="E859" s="226">
        <v>3.35</v>
      </c>
      <c r="F859" s="223"/>
      <c r="G859" s="223"/>
      <c r="H859" s="223"/>
      <c r="I859" s="223"/>
      <c r="J859" s="223"/>
      <c r="K859" s="223"/>
      <c r="L859" s="223"/>
      <c r="M859" s="223"/>
      <c r="N859" s="222"/>
      <c r="O859" s="222"/>
      <c r="P859" s="222"/>
      <c r="Q859" s="222"/>
      <c r="R859" s="223"/>
      <c r="S859" s="223"/>
      <c r="T859" s="223"/>
      <c r="U859" s="223"/>
      <c r="V859" s="223"/>
      <c r="W859" s="223"/>
      <c r="X859" s="223"/>
      <c r="Y859" s="223"/>
      <c r="Z859" s="212"/>
      <c r="AA859" s="212"/>
      <c r="AB859" s="212"/>
      <c r="AC859" s="212"/>
      <c r="AD859" s="212"/>
      <c r="AE859" s="212"/>
      <c r="AF859" s="212"/>
      <c r="AG859" s="212" t="s">
        <v>308</v>
      </c>
      <c r="AH859" s="212">
        <v>0</v>
      </c>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3" x14ac:dyDescent="0.2">
      <c r="A860" s="219"/>
      <c r="B860" s="220"/>
      <c r="C860" s="247" t="s">
        <v>1244</v>
      </c>
      <c r="D860" s="225"/>
      <c r="E860" s="226">
        <v>7.95</v>
      </c>
      <c r="F860" s="223"/>
      <c r="G860" s="223"/>
      <c r="H860" s="223"/>
      <c r="I860" s="223"/>
      <c r="J860" s="223"/>
      <c r="K860" s="223"/>
      <c r="L860" s="223"/>
      <c r="M860" s="223"/>
      <c r="N860" s="222"/>
      <c r="O860" s="222"/>
      <c r="P860" s="222"/>
      <c r="Q860" s="222"/>
      <c r="R860" s="223"/>
      <c r="S860" s="223"/>
      <c r="T860" s="223"/>
      <c r="U860" s="223"/>
      <c r="V860" s="223"/>
      <c r="W860" s="223"/>
      <c r="X860" s="223"/>
      <c r="Y860" s="223"/>
      <c r="Z860" s="212"/>
      <c r="AA860" s="212"/>
      <c r="AB860" s="212"/>
      <c r="AC860" s="212"/>
      <c r="AD860" s="212"/>
      <c r="AE860" s="212"/>
      <c r="AF860" s="212"/>
      <c r="AG860" s="212" t="s">
        <v>308</v>
      </c>
      <c r="AH860" s="212">
        <v>0</v>
      </c>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3" x14ac:dyDescent="0.2">
      <c r="A861" s="219"/>
      <c r="B861" s="220"/>
      <c r="C861" s="247" t="s">
        <v>1245</v>
      </c>
      <c r="D861" s="225"/>
      <c r="E861" s="226">
        <v>8.25</v>
      </c>
      <c r="F861" s="223"/>
      <c r="G861" s="223"/>
      <c r="H861" s="223"/>
      <c r="I861" s="223"/>
      <c r="J861" s="223"/>
      <c r="K861" s="223"/>
      <c r="L861" s="223"/>
      <c r="M861" s="223"/>
      <c r="N861" s="222"/>
      <c r="O861" s="222"/>
      <c r="P861" s="222"/>
      <c r="Q861" s="222"/>
      <c r="R861" s="223"/>
      <c r="S861" s="223"/>
      <c r="T861" s="223"/>
      <c r="U861" s="223"/>
      <c r="V861" s="223"/>
      <c r="W861" s="223"/>
      <c r="X861" s="223"/>
      <c r="Y861" s="223"/>
      <c r="Z861" s="212"/>
      <c r="AA861" s="212"/>
      <c r="AB861" s="212"/>
      <c r="AC861" s="212"/>
      <c r="AD861" s="212"/>
      <c r="AE861" s="212"/>
      <c r="AF861" s="212"/>
      <c r="AG861" s="212" t="s">
        <v>308</v>
      </c>
      <c r="AH861" s="212">
        <v>0</v>
      </c>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3" x14ac:dyDescent="0.2">
      <c r="A862" s="219"/>
      <c r="B862" s="220"/>
      <c r="C862" s="247" t="s">
        <v>1246</v>
      </c>
      <c r="D862" s="225"/>
      <c r="E862" s="226">
        <v>6.75</v>
      </c>
      <c r="F862" s="223"/>
      <c r="G862" s="223"/>
      <c r="H862" s="223"/>
      <c r="I862" s="223"/>
      <c r="J862" s="223"/>
      <c r="K862" s="223"/>
      <c r="L862" s="223"/>
      <c r="M862" s="223"/>
      <c r="N862" s="222"/>
      <c r="O862" s="222"/>
      <c r="P862" s="222"/>
      <c r="Q862" s="222"/>
      <c r="R862" s="223"/>
      <c r="S862" s="223"/>
      <c r="T862" s="223"/>
      <c r="U862" s="223"/>
      <c r="V862" s="223"/>
      <c r="W862" s="223"/>
      <c r="X862" s="223"/>
      <c r="Y862" s="223"/>
      <c r="Z862" s="212"/>
      <c r="AA862" s="212"/>
      <c r="AB862" s="212"/>
      <c r="AC862" s="212"/>
      <c r="AD862" s="212"/>
      <c r="AE862" s="212"/>
      <c r="AF862" s="212"/>
      <c r="AG862" s="212" t="s">
        <v>308</v>
      </c>
      <c r="AH862" s="212">
        <v>0</v>
      </c>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3" x14ac:dyDescent="0.2">
      <c r="A863" s="219"/>
      <c r="B863" s="220"/>
      <c r="C863" s="247" t="s">
        <v>1247</v>
      </c>
      <c r="D863" s="225"/>
      <c r="E863" s="226">
        <v>8.25</v>
      </c>
      <c r="F863" s="223"/>
      <c r="G863" s="223"/>
      <c r="H863" s="223"/>
      <c r="I863" s="223"/>
      <c r="J863" s="223"/>
      <c r="K863" s="223"/>
      <c r="L863" s="223"/>
      <c r="M863" s="223"/>
      <c r="N863" s="222"/>
      <c r="O863" s="222"/>
      <c r="P863" s="222"/>
      <c r="Q863" s="222"/>
      <c r="R863" s="223"/>
      <c r="S863" s="223"/>
      <c r="T863" s="223"/>
      <c r="U863" s="223"/>
      <c r="V863" s="223"/>
      <c r="W863" s="223"/>
      <c r="X863" s="223"/>
      <c r="Y863" s="223"/>
      <c r="Z863" s="212"/>
      <c r="AA863" s="212"/>
      <c r="AB863" s="212"/>
      <c r="AC863" s="212"/>
      <c r="AD863" s="212"/>
      <c r="AE863" s="212"/>
      <c r="AF863" s="212"/>
      <c r="AG863" s="212" t="s">
        <v>308</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3" x14ac:dyDescent="0.2">
      <c r="A864" s="219"/>
      <c r="B864" s="220"/>
      <c r="C864" s="247" t="s">
        <v>1248</v>
      </c>
      <c r="D864" s="225"/>
      <c r="E864" s="226">
        <v>8.6999999999999993</v>
      </c>
      <c r="F864" s="223"/>
      <c r="G864" s="223"/>
      <c r="H864" s="223"/>
      <c r="I864" s="223"/>
      <c r="J864" s="223"/>
      <c r="K864" s="223"/>
      <c r="L864" s="223"/>
      <c r="M864" s="223"/>
      <c r="N864" s="222"/>
      <c r="O864" s="222"/>
      <c r="P864" s="222"/>
      <c r="Q864" s="222"/>
      <c r="R864" s="223"/>
      <c r="S864" s="223"/>
      <c r="T864" s="223"/>
      <c r="U864" s="223"/>
      <c r="V864" s="223"/>
      <c r="W864" s="223"/>
      <c r="X864" s="223"/>
      <c r="Y864" s="223"/>
      <c r="Z864" s="212"/>
      <c r="AA864" s="212"/>
      <c r="AB864" s="212"/>
      <c r="AC864" s="212"/>
      <c r="AD864" s="212"/>
      <c r="AE864" s="212"/>
      <c r="AF864" s="212"/>
      <c r="AG864" s="212" t="s">
        <v>308</v>
      </c>
      <c r="AH864" s="212">
        <v>0</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47" t="s">
        <v>1249</v>
      </c>
      <c r="D865" s="225"/>
      <c r="E865" s="226">
        <v>3.4</v>
      </c>
      <c r="F865" s="223"/>
      <c r="G865" s="223"/>
      <c r="H865" s="223"/>
      <c r="I865" s="223"/>
      <c r="J865" s="223"/>
      <c r="K865" s="223"/>
      <c r="L865" s="223"/>
      <c r="M865" s="223"/>
      <c r="N865" s="222"/>
      <c r="O865" s="222"/>
      <c r="P865" s="222"/>
      <c r="Q865" s="222"/>
      <c r="R865" s="223"/>
      <c r="S865" s="223"/>
      <c r="T865" s="223"/>
      <c r="U865" s="223"/>
      <c r="V865" s="223"/>
      <c r="W865" s="223"/>
      <c r="X865" s="223"/>
      <c r="Y865" s="223"/>
      <c r="Z865" s="212"/>
      <c r="AA865" s="212"/>
      <c r="AB865" s="212"/>
      <c r="AC865" s="212"/>
      <c r="AD865" s="212"/>
      <c r="AE865" s="212"/>
      <c r="AF865" s="212"/>
      <c r="AG865" s="212" t="s">
        <v>308</v>
      </c>
      <c r="AH865" s="212">
        <v>0</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1" x14ac:dyDescent="0.2">
      <c r="A866" s="257">
        <v>188</v>
      </c>
      <c r="B866" s="258" t="s">
        <v>1250</v>
      </c>
      <c r="C866" s="268" t="s">
        <v>1251</v>
      </c>
      <c r="D866" s="259" t="s">
        <v>543</v>
      </c>
      <c r="E866" s="260">
        <v>13.5</v>
      </c>
      <c r="F866" s="261"/>
      <c r="G866" s="262">
        <f>ROUND(E866*F866,2)</f>
        <v>0</v>
      </c>
      <c r="H866" s="261"/>
      <c r="I866" s="262">
        <f>ROUND(E866*H866,2)</f>
        <v>0</v>
      </c>
      <c r="J866" s="261"/>
      <c r="K866" s="262">
        <f>ROUND(E866*J866,2)</f>
        <v>0</v>
      </c>
      <c r="L866" s="262">
        <v>21</v>
      </c>
      <c r="M866" s="262">
        <f>G866*(1+L866/100)</f>
        <v>0</v>
      </c>
      <c r="N866" s="260">
        <v>2.6800000000000001E-3</v>
      </c>
      <c r="O866" s="260">
        <f>ROUND(E866*N866,2)</f>
        <v>0.04</v>
      </c>
      <c r="P866" s="260">
        <v>0</v>
      </c>
      <c r="Q866" s="260">
        <f>ROUND(E866*P866,2)</f>
        <v>0</v>
      </c>
      <c r="R866" s="262" t="s">
        <v>1176</v>
      </c>
      <c r="S866" s="262" t="s">
        <v>277</v>
      </c>
      <c r="T866" s="263" t="s">
        <v>277</v>
      </c>
      <c r="U866" s="223">
        <v>2.1</v>
      </c>
      <c r="V866" s="223">
        <f>ROUND(E866*U866,2)</f>
        <v>28.35</v>
      </c>
      <c r="W866" s="223"/>
      <c r="X866" s="223" t="s">
        <v>316</v>
      </c>
      <c r="Y866" s="223" t="s">
        <v>280</v>
      </c>
      <c r="Z866" s="212"/>
      <c r="AA866" s="212"/>
      <c r="AB866" s="212"/>
      <c r="AC866" s="212"/>
      <c r="AD866" s="212"/>
      <c r="AE866" s="212"/>
      <c r="AF866" s="212"/>
      <c r="AG866" s="212" t="s">
        <v>317</v>
      </c>
      <c r="AH866" s="212"/>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1" x14ac:dyDescent="0.2">
      <c r="A867" s="235">
        <v>189</v>
      </c>
      <c r="B867" s="236" t="s">
        <v>1252</v>
      </c>
      <c r="C867" s="245" t="s">
        <v>1253</v>
      </c>
      <c r="D867" s="237" t="s">
        <v>340</v>
      </c>
      <c r="E867" s="238">
        <v>11.647500000000001</v>
      </c>
      <c r="F867" s="239"/>
      <c r="G867" s="240">
        <f>ROUND(E867*F867,2)</f>
        <v>0</v>
      </c>
      <c r="H867" s="239"/>
      <c r="I867" s="240">
        <f>ROUND(E867*H867,2)</f>
        <v>0</v>
      </c>
      <c r="J867" s="239"/>
      <c r="K867" s="240">
        <f>ROUND(E867*J867,2)</f>
        <v>0</v>
      </c>
      <c r="L867" s="240">
        <v>21</v>
      </c>
      <c r="M867" s="240">
        <f>G867*(1+L867/100)</f>
        <v>0</v>
      </c>
      <c r="N867" s="238">
        <v>0</v>
      </c>
      <c r="O867" s="238">
        <f>ROUND(E867*N867,2)</f>
        <v>0</v>
      </c>
      <c r="P867" s="238">
        <v>6.8000000000000005E-2</v>
      </c>
      <c r="Q867" s="238">
        <f>ROUND(E867*P867,2)</f>
        <v>0.79</v>
      </c>
      <c r="R867" s="240" t="s">
        <v>1176</v>
      </c>
      <c r="S867" s="240" t="s">
        <v>277</v>
      </c>
      <c r="T867" s="241" t="s">
        <v>277</v>
      </c>
      <c r="U867" s="223">
        <v>0.35</v>
      </c>
      <c r="V867" s="223">
        <f>ROUND(E867*U867,2)</f>
        <v>4.08</v>
      </c>
      <c r="W867" s="223"/>
      <c r="X867" s="223" t="s">
        <v>316</v>
      </c>
      <c r="Y867" s="223" t="s">
        <v>342</v>
      </c>
      <c r="Z867" s="212"/>
      <c r="AA867" s="212"/>
      <c r="AB867" s="212"/>
      <c r="AC867" s="212"/>
      <c r="AD867" s="212"/>
      <c r="AE867" s="212"/>
      <c r="AF867" s="212"/>
      <c r="AG867" s="212" t="s">
        <v>317</v>
      </c>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2" x14ac:dyDescent="0.2">
      <c r="A868" s="219"/>
      <c r="B868" s="220"/>
      <c r="C868" s="247" t="s">
        <v>951</v>
      </c>
      <c r="D868" s="225"/>
      <c r="E868" s="226">
        <v>11.647500000000001</v>
      </c>
      <c r="F868" s="223"/>
      <c r="G868" s="223"/>
      <c r="H868" s="223"/>
      <c r="I868" s="223"/>
      <c r="J868" s="223"/>
      <c r="K868" s="223"/>
      <c r="L868" s="223"/>
      <c r="M868" s="223"/>
      <c r="N868" s="222"/>
      <c r="O868" s="222"/>
      <c r="P868" s="222"/>
      <c r="Q868" s="222"/>
      <c r="R868" s="223"/>
      <c r="S868" s="223"/>
      <c r="T868" s="223"/>
      <c r="U868" s="223"/>
      <c r="V868" s="223"/>
      <c r="W868" s="223"/>
      <c r="X868" s="223"/>
      <c r="Y868" s="223"/>
      <c r="Z868" s="212"/>
      <c r="AA868" s="212"/>
      <c r="AB868" s="212"/>
      <c r="AC868" s="212"/>
      <c r="AD868" s="212"/>
      <c r="AE868" s="212"/>
      <c r="AF868" s="212"/>
      <c r="AG868" s="212" t="s">
        <v>308</v>
      </c>
      <c r="AH868" s="212">
        <v>0</v>
      </c>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1" x14ac:dyDescent="0.2">
      <c r="A869" s="235">
        <v>190</v>
      </c>
      <c r="B869" s="236" t="s">
        <v>1254</v>
      </c>
      <c r="C869" s="245" t="s">
        <v>1255</v>
      </c>
      <c r="D869" s="237" t="s">
        <v>340</v>
      </c>
      <c r="E869" s="238">
        <v>14.75</v>
      </c>
      <c r="F869" s="239"/>
      <c r="G869" s="240">
        <f>ROUND(E869*F869,2)</f>
        <v>0</v>
      </c>
      <c r="H869" s="239"/>
      <c r="I869" s="240">
        <f>ROUND(E869*H869,2)</f>
        <v>0</v>
      </c>
      <c r="J869" s="239"/>
      <c r="K869" s="240">
        <f>ROUND(E869*J869,2)</f>
        <v>0</v>
      </c>
      <c r="L869" s="240">
        <v>21</v>
      </c>
      <c r="M869" s="240">
        <f>G869*(1+L869/100)</f>
        <v>0</v>
      </c>
      <c r="N869" s="238">
        <v>0</v>
      </c>
      <c r="O869" s="238">
        <f>ROUND(E869*N869,2)</f>
        <v>0</v>
      </c>
      <c r="P869" s="238">
        <v>1.66E-3</v>
      </c>
      <c r="Q869" s="238">
        <f>ROUND(E869*P869,2)</f>
        <v>0.02</v>
      </c>
      <c r="R869" s="240" t="s">
        <v>1256</v>
      </c>
      <c r="S869" s="240" t="s">
        <v>277</v>
      </c>
      <c r="T869" s="241" t="s">
        <v>277</v>
      </c>
      <c r="U869" s="223">
        <v>3.5999999999999997E-2</v>
      </c>
      <c r="V869" s="223">
        <f>ROUND(E869*U869,2)</f>
        <v>0.53</v>
      </c>
      <c r="W869" s="223"/>
      <c r="X869" s="223" t="s">
        <v>316</v>
      </c>
      <c r="Y869" s="223" t="s">
        <v>342</v>
      </c>
      <c r="Z869" s="212"/>
      <c r="AA869" s="212"/>
      <c r="AB869" s="212"/>
      <c r="AC869" s="212"/>
      <c r="AD869" s="212"/>
      <c r="AE869" s="212"/>
      <c r="AF869" s="212"/>
      <c r="AG869" s="212" t="s">
        <v>317</v>
      </c>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2" x14ac:dyDescent="0.2">
      <c r="A870" s="219"/>
      <c r="B870" s="220"/>
      <c r="C870" s="247" t="s">
        <v>1257</v>
      </c>
      <c r="D870" s="225"/>
      <c r="E870" s="226">
        <v>14.75</v>
      </c>
      <c r="F870" s="223"/>
      <c r="G870" s="223"/>
      <c r="H870" s="223"/>
      <c r="I870" s="223"/>
      <c r="J870" s="223"/>
      <c r="K870" s="223"/>
      <c r="L870" s="223"/>
      <c r="M870" s="223"/>
      <c r="N870" s="222"/>
      <c r="O870" s="222"/>
      <c r="P870" s="222"/>
      <c r="Q870" s="222"/>
      <c r="R870" s="223"/>
      <c r="S870" s="223"/>
      <c r="T870" s="223"/>
      <c r="U870" s="223"/>
      <c r="V870" s="223"/>
      <c r="W870" s="223"/>
      <c r="X870" s="223"/>
      <c r="Y870" s="223"/>
      <c r="Z870" s="212"/>
      <c r="AA870" s="212"/>
      <c r="AB870" s="212"/>
      <c r="AC870" s="212"/>
      <c r="AD870" s="212"/>
      <c r="AE870" s="212"/>
      <c r="AF870" s="212"/>
      <c r="AG870" s="212" t="s">
        <v>308</v>
      </c>
      <c r="AH870" s="212">
        <v>0</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1" x14ac:dyDescent="0.2">
      <c r="A871" s="235">
        <v>191</v>
      </c>
      <c r="B871" s="236" t="s">
        <v>1258</v>
      </c>
      <c r="C871" s="245" t="s">
        <v>1259</v>
      </c>
      <c r="D871" s="237" t="s">
        <v>340</v>
      </c>
      <c r="E871" s="238">
        <v>35.4</v>
      </c>
      <c r="F871" s="239"/>
      <c r="G871" s="240">
        <f>ROUND(E871*F871,2)</f>
        <v>0</v>
      </c>
      <c r="H871" s="239"/>
      <c r="I871" s="240">
        <f>ROUND(E871*H871,2)</f>
        <v>0</v>
      </c>
      <c r="J871" s="239"/>
      <c r="K871" s="240">
        <f>ROUND(E871*J871,2)</f>
        <v>0</v>
      </c>
      <c r="L871" s="240">
        <v>21</v>
      </c>
      <c r="M871" s="240">
        <f>G871*(1+L871/100)</f>
        <v>0</v>
      </c>
      <c r="N871" s="238">
        <v>0</v>
      </c>
      <c r="O871" s="238">
        <f>ROUND(E871*N871,2)</f>
        <v>0</v>
      </c>
      <c r="P871" s="238">
        <v>8.9999999999999993E-3</v>
      </c>
      <c r="Q871" s="238">
        <f>ROUND(E871*P871,2)</f>
        <v>0.32</v>
      </c>
      <c r="R871" s="240" t="s">
        <v>1260</v>
      </c>
      <c r="S871" s="240" t="s">
        <v>277</v>
      </c>
      <c r="T871" s="241" t="s">
        <v>277</v>
      </c>
      <c r="U871" s="223">
        <v>0.16500000000000001</v>
      </c>
      <c r="V871" s="223">
        <f>ROUND(E871*U871,2)</f>
        <v>5.84</v>
      </c>
      <c r="W871" s="223"/>
      <c r="X871" s="223" t="s">
        <v>316</v>
      </c>
      <c r="Y871" s="223" t="s">
        <v>342</v>
      </c>
      <c r="Z871" s="212"/>
      <c r="AA871" s="212"/>
      <c r="AB871" s="212"/>
      <c r="AC871" s="212"/>
      <c r="AD871" s="212"/>
      <c r="AE871" s="212"/>
      <c r="AF871" s="212"/>
      <c r="AG871" s="212" t="s">
        <v>317</v>
      </c>
      <c r="AH871" s="212"/>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2" x14ac:dyDescent="0.2">
      <c r="A872" s="219"/>
      <c r="B872" s="220"/>
      <c r="C872" s="247" t="s">
        <v>1261</v>
      </c>
      <c r="D872" s="225"/>
      <c r="E872" s="226">
        <v>35.4</v>
      </c>
      <c r="F872" s="223"/>
      <c r="G872" s="223"/>
      <c r="H872" s="223"/>
      <c r="I872" s="223"/>
      <c r="J872" s="223"/>
      <c r="K872" s="223"/>
      <c r="L872" s="223"/>
      <c r="M872" s="223"/>
      <c r="N872" s="222"/>
      <c r="O872" s="222"/>
      <c r="P872" s="222"/>
      <c r="Q872" s="222"/>
      <c r="R872" s="223"/>
      <c r="S872" s="223"/>
      <c r="T872" s="223"/>
      <c r="U872" s="223"/>
      <c r="V872" s="223"/>
      <c r="W872" s="223"/>
      <c r="X872" s="223"/>
      <c r="Y872" s="223"/>
      <c r="Z872" s="212"/>
      <c r="AA872" s="212"/>
      <c r="AB872" s="212"/>
      <c r="AC872" s="212"/>
      <c r="AD872" s="212"/>
      <c r="AE872" s="212"/>
      <c r="AF872" s="212"/>
      <c r="AG872" s="212" t="s">
        <v>308</v>
      </c>
      <c r="AH872" s="212">
        <v>0</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x14ac:dyDescent="0.2">
      <c r="A873" s="228" t="s">
        <v>272</v>
      </c>
      <c r="B873" s="229" t="s">
        <v>128</v>
      </c>
      <c r="C873" s="244" t="s">
        <v>129</v>
      </c>
      <c r="D873" s="230"/>
      <c r="E873" s="231"/>
      <c r="F873" s="232"/>
      <c r="G873" s="232">
        <f>SUMIF(AG874:AG889,"&lt;&gt;NOR",G874:G889)</f>
        <v>0</v>
      </c>
      <c r="H873" s="232"/>
      <c r="I873" s="232">
        <f>SUM(I874:I889)</f>
        <v>0</v>
      </c>
      <c r="J873" s="232"/>
      <c r="K873" s="232">
        <f>SUM(K874:K889)</f>
        <v>0</v>
      </c>
      <c r="L873" s="232"/>
      <c r="M873" s="232">
        <f>SUM(M874:M889)</f>
        <v>0</v>
      </c>
      <c r="N873" s="231"/>
      <c r="O873" s="231">
        <f>SUM(O874:O889)</f>
        <v>13.92</v>
      </c>
      <c r="P873" s="231"/>
      <c r="Q873" s="231">
        <f>SUM(Q874:Q889)</f>
        <v>0</v>
      </c>
      <c r="R873" s="232"/>
      <c r="S873" s="232"/>
      <c r="T873" s="233"/>
      <c r="U873" s="227"/>
      <c r="V873" s="227">
        <f>SUM(V874:V889)</f>
        <v>303.05000000000007</v>
      </c>
      <c r="W873" s="227"/>
      <c r="X873" s="227"/>
      <c r="Y873" s="227"/>
      <c r="AG873" t="s">
        <v>273</v>
      </c>
    </row>
    <row r="874" spans="1:60" ht="22.5" outlineLevel="1" x14ac:dyDescent="0.2">
      <c r="A874" s="235">
        <v>192</v>
      </c>
      <c r="B874" s="236" t="s">
        <v>1262</v>
      </c>
      <c r="C874" s="245" t="s">
        <v>1263</v>
      </c>
      <c r="D874" s="237" t="s">
        <v>340</v>
      </c>
      <c r="E874" s="238">
        <v>661.5</v>
      </c>
      <c r="F874" s="239"/>
      <c r="G874" s="240">
        <f>ROUND(E874*F874,2)</f>
        <v>0</v>
      </c>
      <c r="H874" s="239"/>
      <c r="I874" s="240">
        <f>ROUND(E874*H874,2)</f>
        <v>0</v>
      </c>
      <c r="J874" s="239"/>
      <c r="K874" s="240">
        <f>ROUND(E874*J874,2)</f>
        <v>0</v>
      </c>
      <c r="L874" s="240">
        <v>21</v>
      </c>
      <c r="M874" s="240">
        <f>G874*(1+L874/100)</f>
        <v>0</v>
      </c>
      <c r="N874" s="238">
        <v>1.8380000000000001E-2</v>
      </c>
      <c r="O874" s="238">
        <f>ROUND(E874*N874,2)</f>
        <v>12.16</v>
      </c>
      <c r="P874" s="238">
        <v>0</v>
      </c>
      <c r="Q874" s="238">
        <f>ROUND(E874*P874,2)</f>
        <v>0</v>
      </c>
      <c r="R874" s="240" t="s">
        <v>1264</v>
      </c>
      <c r="S874" s="240" t="s">
        <v>277</v>
      </c>
      <c r="T874" s="241" t="s">
        <v>277</v>
      </c>
      <c r="U874" s="223">
        <v>0.14399999999999999</v>
      </c>
      <c r="V874" s="223">
        <f>ROUND(E874*U874,2)</f>
        <v>95.26</v>
      </c>
      <c r="W874" s="223"/>
      <c r="X874" s="223" t="s">
        <v>316</v>
      </c>
      <c r="Y874" s="223" t="s">
        <v>254</v>
      </c>
      <c r="Z874" s="212"/>
      <c r="AA874" s="212"/>
      <c r="AB874" s="212"/>
      <c r="AC874" s="212"/>
      <c r="AD874" s="212"/>
      <c r="AE874" s="212"/>
      <c r="AF874" s="212"/>
      <c r="AG874" s="212" t="s">
        <v>317</v>
      </c>
      <c r="AH874" s="212"/>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2" x14ac:dyDescent="0.2">
      <c r="A875" s="219"/>
      <c r="B875" s="220"/>
      <c r="C875" s="267" t="s">
        <v>1265</v>
      </c>
      <c r="D875" s="256"/>
      <c r="E875" s="256"/>
      <c r="F875" s="256"/>
      <c r="G875" s="256"/>
      <c r="H875" s="223"/>
      <c r="I875" s="223"/>
      <c r="J875" s="223"/>
      <c r="K875" s="223"/>
      <c r="L875" s="223"/>
      <c r="M875" s="223"/>
      <c r="N875" s="222"/>
      <c r="O875" s="222"/>
      <c r="P875" s="222"/>
      <c r="Q875" s="222"/>
      <c r="R875" s="223"/>
      <c r="S875" s="223"/>
      <c r="T875" s="223"/>
      <c r="U875" s="223"/>
      <c r="V875" s="223"/>
      <c r="W875" s="223"/>
      <c r="X875" s="223"/>
      <c r="Y875" s="223"/>
      <c r="Z875" s="212"/>
      <c r="AA875" s="212"/>
      <c r="AB875" s="212"/>
      <c r="AC875" s="212"/>
      <c r="AD875" s="212"/>
      <c r="AE875" s="212"/>
      <c r="AF875" s="212"/>
      <c r="AG875" s="212" t="s">
        <v>319</v>
      </c>
      <c r="AH875" s="212"/>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2" x14ac:dyDescent="0.2">
      <c r="A876" s="219"/>
      <c r="B876" s="220"/>
      <c r="C876" s="269" t="s">
        <v>1266</v>
      </c>
      <c r="D876" s="264"/>
      <c r="E876" s="264"/>
      <c r="F876" s="264"/>
      <c r="G876" s="264"/>
      <c r="H876" s="223"/>
      <c r="I876" s="223"/>
      <c r="J876" s="223"/>
      <c r="K876" s="223"/>
      <c r="L876" s="223"/>
      <c r="M876" s="223"/>
      <c r="N876" s="222"/>
      <c r="O876" s="222"/>
      <c r="P876" s="222"/>
      <c r="Q876" s="222"/>
      <c r="R876" s="223"/>
      <c r="S876" s="223"/>
      <c r="T876" s="223"/>
      <c r="U876" s="223"/>
      <c r="V876" s="223"/>
      <c r="W876" s="223"/>
      <c r="X876" s="223"/>
      <c r="Y876" s="223"/>
      <c r="Z876" s="212"/>
      <c r="AA876" s="212"/>
      <c r="AB876" s="212"/>
      <c r="AC876" s="212"/>
      <c r="AD876" s="212"/>
      <c r="AE876" s="212"/>
      <c r="AF876" s="212"/>
      <c r="AG876" s="212" t="s">
        <v>283</v>
      </c>
      <c r="AH876" s="212"/>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2" x14ac:dyDescent="0.2">
      <c r="A877" s="219"/>
      <c r="B877" s="220"/>
      <c r="C877" s="247" t="s">
        <v>1267</v>
      </c>
      <c r="D877" s="225"/>
      <c r="E877" s="226">
        <v>198</v>
      </c>
      <c r="F877" s="223"/>
      <c r="G877" s="223"/>
      <c r="H877" s="223"/>
      <c r="I877" s="223"/>
      <c r="J877" s="223"/>
      <c r="K877" s="223"/>
      <c r="L877" s="223"/>
      <c r="M877" s="223"/>
      <c r="N877" s="222"/>
      <c r="O877" s="222"/>
      <c r="P877" s="222"/>
      <c r="Q877" s="222"/>
      <c r="R877" s="223"/>
      <c r="S877" s="223"/>
      <c r="T877" s="223"/>
      <c r="U877" s="223"/>
      <c r="V877" s="223"/>
      <c r="W877" s="223"/>
      <c r="X877" s="223"/>
      <c r="Y877" s="223"/>
      <c r="Z877" s="212"/>
      <c r="AA877" s="212"/>
      <c r="AB877" s="212"/>
      <c r="AC877" s="212"/>
      <c r="AD877" s="212"/>
      <c r="AE877" s="212"/>
      <c r="AF877" s="212"/>
      <c r="AG877" s="212" t="s">
        <v>308</v>
      </c>
      <c r="AH877" s="212">
        <v>0</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3" x14ac:dyDescent="0.2">
      <c r="A878" s="219"/>
      <c r="B878" s="220"/>
      <c r="C878" s="247" t="s">
        <v>1268</v>
      </c>
      <c r="D878" s="225"/>
      <c r="E878" s="226">
        <v>71.5</v>
      </c>
      <c r="F878" s="223"/>
      <c r="G878" s="223"/>
      <c r="H878" s="223"/>
      <c r="I878" s="223"/>
      <c r="J878" s="223"/>
      <c r="K878" s="223"/>
      <c r="L878" s="223"/>
      <c r="M878" s="223"/>
      <c r="N878" s="222"/>
      <c r="O878" s="222"/>
      <c r="P878" s="222"/>
      <c r="Q878" s="222"/>
      <c r="R878" s="223"/>
      <c r="S878" s="223"/>
      <c r="T878" s="223"/>
      <c r="U878" s="223"/>
      <c r="V878" s="223"/>
      <c r="W878" s="223"/>
      <c r="X878" s="223"/>
      <c r="Y878" s="223"/>
      <c r="Z878" s="212"/>
      <c r="AA878" s="212"/>
      <c r="AB878" s="212"/>
      <c r="AC878" s="212"/>
      <c r="AD878" s="212"/>
      <c r="AE878" s="212"/>
      <c r="AF878" s="212"/>
      <c r="AG878" s="212" t="s">
        <v>308</v>
      </c>
      <c r="AH878" s="212">
        <v>0</v>
      </c>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3" x14ac:dyDescent="0.2">
      <c r="A879" s="219"/>
      <c r="B879" s="220"/>
      <c r="C879" s="247" t="s">
        <v>1269</v>
      </c>
      <c r="D879" s="225"/>
      <c r="E879" s="226">
        <v>195.5</v>
      </c>
      <c r="F879" s="223"/>
      <c r="G879" s="223"/>
      <c r="H879" s="223"/>
      <c r="I879" s="223"/>
      <c r="J879" s="223"/>
      <c r="K879" s="223"/>
      <c r="L879" s="223"/>
      <c r="M879" s="223"/>
      <c r="N879" s="222"/>
      <c r="O879" s="222"/>
      <c r="P879" s="222"/>
      <c r="Q879" s="222"/>
      <c r="R879" s="223"/>
      <c r="S879" s="223"/>
      <c r="T879" s="223"/>
      <c r="U879" s="223"/>
      <c r="V879" s="223"/>
      <c r="W879" s="223"/>
      <c r="X879" s="223"/>
      <c r="Y879" s="223"/>
      <c r="Z879" s="212"/>
      <c r="AA879" s="212"/>
      <c r="AB879" s="212"/>
      <c r="AC879" s="212"/>
      <c r="AD879" s="212"/>
      <c r="AE879" s="212"/>
      <c r="AF879" s="212"/>
      <c r="AG879" s="212" t="s">
        <v>308</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47" t="s">
        <v>1270</v>
      </c>
      <c r="D880" s="225"/>
      <c r="E880" s="226">
        <v>196.5</v>
      </c>
      <c r="F880" s="223"/>
      <c r="G880" s="223"/>
      <c r="H880" s="223"/>
      <c r="I880" s="223"/>
      <c r="J880" s="223"/>
      <c r="K880" s="223"/>
      <c r="L880" s="223"/>
      <c r="M880" s="223"/>
      <c r="N880" s="222"/>
      <c r="O880" s="222"/>
      <c r="P880" s="222"/>
      <c r="Q880" s="222"/>
      <c r="R880" s="223"/>
      <c r="S880" s="223"/>
      <c r="T880" s="223"/>
      <c r="U880" s="223"/>
      <c r="V880" s="223"/>
      <c r="W880" s="223"/>
      <c r="X880" s="223"/>
      <c r="Y880" s="223"/>
      <c r="Z880" s="212"/>
      <c r="AA880" s="212"/>
      <c r="AB880" s="212"/>
      <c r="AC880" s="212"/>
      <c r="AD880" s="212"/>
      <c r="AE880" s="212"/>
      <c r="AF880" s="212"/>
      <c r="AG880" s="212" t="s">
        <v>308</v>
      </c>
      <c r="AH880" s="212">
        <v>0</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ht="22.5" outlineLevel="1" x14ac:dyDescent="0.2">
      <c r="A881" s="235">
        <v>193</v>
      </c>
      <c r="B881" s="236" t="s">
        <v>1271</v>
      </c>
      <c r="C881" s="245" t="s">
        <v>1272</v>
      </c>
      <c r="D881" s="237" t="s">
        <v>340</v>
      </c>
      <c r="E881" s="238">
        <v>661.5</v>
      </c>
      <c r="F881" s="239"/>
      <c r="G881" s="240">
        <f>ROUND(E881*F881,2)</f>
        <v>0</v>
      </c>
      <c r="H881" s="239"/>
      <c r="I881" s="240">
        <f>ROUND(E881*H881,2)</f>
        <v>0</v>
      </c>
      <c r="J881" s="239"/>
      <c r="K881" s="240">
        <f>ROUND(E881*J881,2)</f>
        <v>0</v>
      </c>
      <c r="L881" s="240">
        <v>21</v>
      </c>
      <c r="M881" s="240">
        <f>G881*(1+L881/100)</f>
        <v>0</v>
      </c>
      <c r="N881" s="238">
        <v>9.7000000000000005E-4</v>
      </c>
      <c r="O881" s="238">
        <f>ROUND(E881*N881,2)</f>
        <v>0.64</v>
      </c>
      <c r="P881" s="238">
        <v>0</v>
      </c>
      <c r="Q881" s="238">
        <f>ROUND(E881*P881,2)</f>
        <v>0</v>
      </c>
      <c r="R881" s="240" t="s">
        <v>1264</v>
      </c>
      <c r="S881" s="240" t="s">
        <v>277</v>
      </c>
      <c r="T881" s="241" t="s">
        <v>277</v>
      </c>
      <c r="U881" s="223">
        <v>6.0000000000000001E-3</v>
      </c>
      <c r="V881" s="223">
        <f>ROUND(E881*U881,2)</f>
        <v>3.97</v>
      </c>
      <c r="W881" s="223"/>
      <c r="X881" s="223" t="s">
        <v>316</v>
      </c>
      <c r="Y881" s="223" t="s">
        <v>254</v>
      </c>
      <c r="Z881" s="212"/>
      <c r="AA881" s="212"/>
      <c r="AB881" s="212"/>
      <c r="AC881" s="212"/>
      <c r="AD881" s="212"/>
      <c r="AE881" s="212"/>
      <c r="AF881" s="212"/>
      <c r="AG881" s="212" t="s">
        <v>317</v>
      </c>
      <c r="AH881" s="212"/>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2" x14ac:dyDescent="0.2">
      <c r="A882" s="219"/>
      <c r="B882" s="220"/>
      <c r="C882" s="267" t="s">
        <v>1265</v>
      </c>
      <c r="D882" s="256"/>
      <c r="E882" s="256"/>
      <c r="F882" s="256"/>
      <c r="G882" s="256"/>
      <c r="H882" s="223"/>
      <c r="I882" s="223"/>
      <c r="J882" s="223"/>
      <c r="K882" s="223"/>
      <c r="L882" s="223"/>
      <c r="M882" s="223"/>
      <c r="N882" s="222"/>
      <c r="O882" s="222"/>
      <c r="P882" s="222"/>
      <c r="Q882" s="222"/>
      <c r="R882" s="223"/>
      <c r="S882" s="223"/>
      <c r="T882" s="223"/>
      <c r="U882" s="223"/>
      <c r="V882" s="223"/>
      <c r="W882" s="223"/>
      <c r="X882" s="223"/>
      <c r="Y882" s="223"/>
      <c r="Z882" s="212"/>
      <c r="AA882" s="212"/>
      <c r="AB882" s="212"/>
      <c r="AC882" s="212"/>
      <c r="AD882" s="212"/>
      <c r="AE882" s="212"/>
      <c r="AF882" s="212"/>
      <c r="AG882" s="212" t="s">
        <v>319</v>
      </c>
      <c r="AH882" s="212"/>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1" x14ac:dyDescent="0.2">
      <c r="A883" s="257">
        <v>194</v>
      </c>
      <c r="B883" s="258" t="s">
        <v>1273</v>
      </c>
      <c r="C883" s="268" t="s">
        <v>1274</v>
      </c>
      <c r="D883" s="259" t="s">
        <v>340</v>
      </c>
      <c r="E883" s="260">
        <v>661.5</v>
      </c>
      <c r="F883" s="261"/>
      <c r="G883" s="262">
        <f>ROUND(E883*F883,2)</f>
        <v>0</v>
      </c>
      <c r="H883" s="261"/>
      <c r="I883" s="262">
        <f>ROUND(E883*H883,2)</f>
        <v>0</v>
      </c>
      <c r="J883" s="261"/>
      <c r="K883" s="262">
        <f>ROUND(E883*J883,2)</f>
        <v>0</v>
      </c>
      <c r="L883" s="262">
        <v>21</v>
      </c>
      <c r="M883" s="262">
        <f>G883*(1+L883/100)</f>
        <v>0</v>
      </c>
      <c r="N883" s="260">
        <v>0</v>
      </c>
      <c r="O883" s="260">
        <f>ROUND(E883*N883,2)</f>
        <v>0</v>
      </c>
      <c r="P883" s="260">
        <v>0</v>
      </c>
      <c r="Q883" s="260">
        <f>ROUND(E883*P883,2)</f>
        <v>0</v>
      </c>
      <c r="R883" s="262" t="s">
        <v>1264</v>
      </c>
      <c r="S883" s="262" t="s">
        <v>277</v>
      </c>
      <c r="T883" s="263" t="s">
        <v>277</v>
      </c>
      <c r="U883" s="223">
        <v>0.126</v>
      </c>
      <c r="V883" s="223">
        <f>ROUND(E883*U883,2)</f>
        <v>83.35</v>
      </c>
      <c r="W883" s="223"/>
      <c r="X883" s="223" t="s">
        <v>316</v>
      </c>
      <c r="Y883" s="223" t="s">
        <v>254</v>
      </c>
      <c r="Z883" s="212"/>
      <c r="AA883" s="212"/>
      <c r="AB883" s="212"/>
      <c r="AC883" s="212"/>
      <c r="AD883" s="212"/>
      <c r="AE883" s="212"/>
      <c r="AF883" s="212"/>
      <c r="AG883" s="212" t="s">
        <v>317</v>
      </c>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1" x14ac:dyDescent="0.2">
      <c r="A884" s="235">
        <v>195</v>
      </c>
      <c r="B884" s="236" t="s">
        <v>1275</v>
      </c>
      <c r="C884" s="245" t="s">
        <v>1276</v>
      </c>
      <c r="D884" s="237" t="s">
        <v>340</v>
      </c>
      <c r="E884" s="238">
        <v>577.1</v>
      </c>
      <c r="F884" s="239"/>
      <c r="G884" s="240">
        <f>ROUND(E884*F884,2)</f>
        <v>0</v>
      </c>
      <c r="H884" s="239"/>
      <c r="I884" s="240">
        <f>ROUND(E884*H884,2)</f>
        <v>0</v>
      </c>
      <c r="J884" s="239"/>
      <c r="K884" s="240">
        <f>ROUND(E884*J884,2)</f>
        <v>0</v>
      </c>
      <c r="L884" s="240">
        <v>21</v>
      </c>
      <c r="M884" s="240">
        <f>G884*(1+L884/100)</f>
        <v>0</v>
      </c>
      <c r="N884" s="238">
        <v>1.2099999999999999E-3</v>
      </c>
      <c r="O884" s="238">
        <f>ROUND(E884*N884,2)</f>
        <v>0.7</v>
      </c>
      <c r="P884" s="238">
        <v>0</v>
      </c>
      <c r="Q884" s="238">
        <f>ROUND(E884*P884,2)</f>
        <v>0</v>
      </c>
      <c r="R884" s="240" t="s">
        <v>1264</v>
      </c>
      <c r="S884" s="240" t="s">
        <v>277</v>
      </c>
      <c r="T884" s="241" t="s">
        <v>277</v>
      </c>
      <c r="U884" s="223">
        <v>0.17699999999999999</v>
      </c>
      <c r="V884" s="223">
        <f>ROUND(E884*U884,2)</f>
        <v>102.15</v>
      </c>
      <c r="W884" s="223"/>
      <c r="X884" s="223" t="s">
        <v>316</v>
      </c>
      <c r="Y884" s="223" t="s">
        <v>280</v>
      </c>
      <c r="Z884" s="212"/>
      <c r="AA884" s="212"/>
      <c r="AB884" s="212"/>
      <c r="AC884" s="212"/>
      <c r="AD884" s="212"/>
      <c r="AE884" s="212"/>
      <c r="AF884" s="212"/>
      <c r="AG884" s="212" t="s">
        <v>317</v>
      </c>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2" x14ac:dyDescent="0.2">
      <c r="A885" s="219"/>
      <c r="B885" s="220"/>
      <c r="C885" s="247" t="s">
        <v>1277</v>
      </c>
      <c r="D885" s="225"/>
      <c r="E885" s="226">
        <v>181.3</v>
      </c>
      <c r="F885" s="223"/>
      <c r="G885" s="223"/>
      <c r="H885" s="223"/>
      <c r="I885" s="223"/>
      <c r="J885" s="223"/>
      <c r="K885" s="223"/>
      <c r="L885" s="223"/>
      <c r="M885" s="223"/>
      <c r="N885" s="222"/>
      <c r="O885" s="222"/>
      <c r="P885" s="222"/>
      <c r="Q885" s="222"/>
      <c r="R885" s="223"/>
      <c r="S885" s="223"/>
      <c r="T885" s="223"/>
      <c r="U885" s="223"/>
      <c r="V885" s="223"/>
      <c r="W885" s="223"/>
      <c r="X885" s="223"/>
      <c r="Y885" s="223"/>
      <c r="Z885" s="212"/>
      <c r="AA885" s="212"/>
      <c r="AB885" s="212"/>
      <c r="AC885" s="212"/>
      <c r="AD885" s="212"/>
      <c r="AE885" s="212"/>
      <c r="AF885" s="212"/>
      <c r="AG885" s="212" t="s">
        <v>308</v>
      </c>
      <c r="AH885" s="212">
        <v>0</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47" t="s">
        <v>1278</v>
      </c>
      <c r="D886" s="225"/>
      <c r="E886" s="226">
        <v>192.6</v>
      </c>
      <c r="F886" s="223"/>
      <c r="G886" s="223"/>
      <c r="H886" s="223"/>
      <c r="I886" s="223"/>
      <c r="J886" s="223"/>
      <c r="K886" s="223"/>
      <c r="L886" s="223"/>
      <c r="M886" s="223"/>
      <c r="N886" s="222"/>
      <c r="O886" s="222"/>
      <c r="P886" s="222"/>
      <c r="Q886" s="222"/>
      <c r="R886" s="223"/>
      <c r="S886" s="223"/>
      <c r="T886" s="223"/>
      <c r="U886" s="223"/>
      <c r="V886" s="223"/>
      <c r="W886" s="223"/>
      <c r="X886" s="223"/>
      <c r="Y886" s="223"/>
      <c r="Z886" s="212"/>
      <c r="AA886" s="212"/>
      <c r="AB886" s="212"/>
      <c r="AC886" s="212"/>
      <c r="AD886" s="212"/>
      <c r="AE886" s="212"/>
      <c r="AF886" s="212"/>
      <c r="AG886" s="212" t="s">
        <v>308</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47" t="s">
        <v>1279</v>
      </c>
      <c r="D887" s="225"/>
      <c r="E887" s="226">
        <v>203.2</v>
      </c>
      <c r="F887" s="223"/>
      <c r="G887" s="223"/>
      <c r="H887" s="223"/>
      <c r="I887" s="223"/>
      <c r="J887" s="223"/>
      <c r="K887" s="223"/>
      <c r="L887" s="223"/>
      <c r="M887" s="223"/>
      <c r="N887" s="222"/>
      <c r="O887" s="222"/>
      <c r="P887" s="222"/>
      <c r="Q887" s="222"/>
      <c r="R887" s="223"/>
      <c r="S887" s="223"/>
      <c r="T887" s="223"/>
      <c r="U887" s="223"/>
      <c r="V887" s="223"/>
      <c r="W887" s="223"/>
      <c r="X887" s="223"/>
      <c r="Y887" s="223"/>
      <c r="Z887" s="212"/>
      <c r="AA887" s="212"/>
      <c r="AB887" s="212"/>
      <c r="AC887" s="212"/>
      <c r="AD887" s="212"/>
      <c r="AE887" s="212"/>
      <c r="AF887" s="212"/>
      <c r="AG887" s="212" t="s">
        <v>308</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1" x14ac:dyDescent="0.2">
      <c r="A888" s="257">
        <v>196</v>
      </c>
      <c r="B888" s="258" t="s">
        <v>1280</v>
      </c>
      <c r="C888" s="268" t="s">
        <v>1281</v>
      </c>
      <c r="D888" s="259" t="s">
        <v>340</v>
      </c>
      <c r="E888" s="260">
        <v>60</v>
      </c>
      <c r="F888" s="261"/>
      <c r="G888" s="262">
        <f>ROUND(E888*F888,2)</f>
        <v>0</v>
      </c>
      <c r="H888" s="261"/>
      <c r="I888" s="262">
        <f>ROUND(E888*H888,2)</f>
        <v>0</v>
      </c>
      <c r="J888" s="261"/>
      <c r="K888" s="262">
        <f>ROUND(E888*J888,2)</f>
        <v>0</v>
      </c>
      <c r="L888" s="262">
        <v>21</v>
      </c>
      <c r="M888" s="262">
        <f>G888*(1+L888/100)</f>
        <v>0</v>
      </c>
      <c r="N888" s="260">
        <v>5.9199999999999999E-3</v>
      </c>
      <c r="O888" s="260">
        <f>ROUND(E888*N888,2)</f>
        <v>0.36</v>
      </c>
      <c r="P888" s="260">
        <v>0</v>
      </c>
      <c r="Q888" s="260">
        <f>ROUND(E888*P888,2)</f>
        <v>0</v>
      </c>
      <c r="R888" s="262" t="s">
        <v>1264</v>
      </c>
      <c r="S888" s="262" t="s">
        <v>277</v>
      </c>
      <c r="T888" s="263" t="s">
        <v>277</v>
      </c>
      <c r="U888" s="223">
        <v>0.26</v>
      </c>
      <c r="V888" s="223">
        <f>ROUND(E888*U888,2)</f>
        <v>15.6</v>
      </c>
      <c r="W888" s="223"/>
      <c r="X888" s="223" t="s">
        <v>316</v>
      </c>
      <c r="Y888" s="223" t="s">
        <v>280</v>
      </c>
      <c r="Z888" s="212"/>
      <c r="AA888" s="212"/>
      <c r="AB888" s="212"/>
      <c r="AC888" s="212"/>
      <c r="AD888" s="212"/>
      <c r="AE888" s="212"/>
      <c r="AF888" s="212"/>
      <c r="AG888" s="212" t="s">
        <v>317</v>
      </c>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ht="22.5" outlineLevel="1" x14ac:dyDescent="0.2">
      <c r="A889" s="257">
        <v>197</v>
      </c>
      <c r="B889" s="258" t="s">
        <v>1282</v>
      </c>
      <c r="C889" s="268" t="s">
        <v>1283</v>
      </c>
      <c r="D889" s="259" t="s">
        <v>340</v>
      </c>
      <c r="E889" s="260">
        <v>10</v>
      </c>
      <c r="F889" s="261"/>
      <c r="G889" s="262">
        <f>ROUND(E889*F889,2)</f>
        <v>0</v>
      </c>
      <c r="H889" s="261"/>
      <c r="I889" s="262">
        <f>ROUND(E889*H889,2)</f>
        <v>0</v>
      </c>
      <c r="J889" s="261"/>
      <c r="K889" s="262">
        <f>ROUND(E889*J889,2)</f>
        <v>0</v>
      </c>
      <c r="L889" s="262">
        <v>21</v>
      </c>
      <c r="M889" s="262">
        <f>G889*(1+L889/100)</f>
        <v>0</v>
      </c>
      <c r="N889" s="260">
        <v>5.8599999999999998E-3</v>
      </c>
      <c r="O889" s="260">
        <f>ROUND(E889*N889,2)</f>
        <v>0.06</v>
      </c>
      <c r="P889" s="260">
        <v>0</v>
      </c>
      <c r="Q889" s="260">
        <f>ROUND(E889*P889,2)</f>
        <v>0</v>
      </c>
      <c r="R889" s="262" t="s">
        <v>1264</v>
      </c>
      <c r="S889" s="262" t="s">
        <v>277</v>
      </c>
      <c r="T889" s="263" t="s">
        <v>277</v>
      </c>
      <c r="U889" s="223">
        <v>0.27200000000000002</v>
      </c>
      <c r="V889" s="223">
        <f>ROUND(E889*U889,2)</f>
        <v>2.72</v>
      </c>
      <c r="W889" s="223"/>
      <c r="X889" s="223" t="s">
        <v>316</v>
      </c>
      <c r="Y889" s="223" t="s">
        <v>280</v>
      </c>
      <c r="Z889" s="212"/>
      <c r="AA889" s="212"/>
      <c r="AB889" s="212"/>
      <c r="AC889" s="212"/>
      <c r="AD889" s="212"/>
      <c r="AE889" s="212"/>
      <c r="AF889" s="212"/>
      <c r="AG889" s="212" t="s">
        <v>317</v>
      </c>
      <c r="AH889" s="212"/>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x14ac:dyDescent="0.2">
      <c r="A890" s="228" t="s">
        <v>272</v>
      </c>
      <c r="B890" s="229" t="s">
        <v>130</v>
      </c>
      <c r="C890" s="244" t="s">
        <v>131</v>
      </c>
      <c r="D890" s="230"/>
      <c r="E890" s="231"/>
      <c r="F890" s="232"/>
      <c r="G890" s="232">
        <f>SUMIF(AG891:AG900,"&lt;&gt;NOR",G891:G900)</f>
        <v>0</v>
      </c>
      <c r="H890" s="232"/>
      <c r="I890" s="232">
        <f>SUM(I891:I900)</f>
        <v>0</v>
      </c>
      <c r="J890" s="232"/>
      <c r="K890" s="232">
        <f>SUM(K891:K900)</f>
        <v>0</v>
      </c>
      <c r="L890" s="232"/>
      <c r="M890" s="232">
        <f>SUM(M891:M900)</f>
        <v>0</v>
      </c>
      <c r="N890" s="231"/>
      <c r="O890" s="231">
        <f>SUM(O891:O900)</f>
        <v>0.14000000000000001</v>
      </c>
      <c r="P890" s="231"/>
      <c r="Q890" s="231">
        <f>SUM(Q891:Q900)</f>
        <v>0</v>
      </c>
      <c r="R890" s="232"/>
      <c r="S890" s="232"/>
      <c r="T890" s="233"/>
      <c r="U890" s="227"/>
      <c r="V890" s="227">
        <f>SUM(V891:V900)</f>
        <v>235.37</v>
      </c>
      <c r="W890" s="227"/>
      <c r="X890" s="227"/>
      <c r="Y890" s="227"/>
      <c r="AG890" t="s">
        <v>273</v>
      </c>
    </row>
    <row r="891" spans="1:60" ht="56.25" outlineLevel="1" x14ac:dyDescent="0.2">
      <c r="A891" s="235">
        <v>198</v>
      </c>
      <c r="B891" s="236" t="s">
        <v>1284</v>
      </c>
      <c r="C891" s="245" t="s">
        <v>1285</v>
      </c>
      <c r="D891" s="237" t="s">
        <v>340</v>
      </c>
      <c r="E891" s="238">
        <v>737.64779999999996</v>
      </c>
      <c r="F891" s="239"/>
      <c r="G891" s="240">
        <f>ROUND(E891*F891,2)</f>
        <v>0</v>
      </c>
      <c r="H891" s="239"/>
      <c r="I891" s="240">
        <f>ROUND(E891*H891,2)</f>
        <v>0</v>
      </c>
      <c r="J891" s="239"/>
      <c r="K891" s="240">
        <f>ROUND(E891*J891,2)</f>
        <v>0</v>
      </c>
      <c r="L891" s="240">
        <v>21</v>
      </c>
      <c r="M891" s="240">
        <f>G891*(1+L891/100)</f>
        <v>0</v>
      </c>
      <c r="N891" s="238">
        <v>4.0000000000000003E-5</v>
      </c>
      <c r="O891" s="238">
        <f>ROUND(E891*N891,2)</f>
        <v>0.03</v>
      </c>
      <c r="P891" s="238">
        <v>0</v>
      </c>
      <c r="Q891" s="238">
        <f>ROUND(E891*P891,2)</f>
        <v>0</v>
      </c>
      <c r="R891" s="240" t="s">
        <v>347</v>
      </c>
      <c r="S891" s="240" t="s">
        <v>277</v>
      </c>
      <c r="T891" s="241" t="s">
        <v>277</v>
      </c>
      <c r="U891" s="223">
        <v>0.308</v>
      </c>
      <c r="V891" s="223">
        <f>ROUND(E891*U891,2)</f>
        <v>227.2</v>
      </c>
      <c r="W891" s="223"/>
      <c r="X891" s="223" t="s">
        <v>316</v>
      </c>
      <c r="Y891" s="223" t="s">
        <v>280</v>
      </c>
      <c r="Z891" s="212"/>
      <c r="AA891" s="212"/>
      <c r="AB891" s="212"/>
      <c r="AC891" s="212"/>
      <c r="AD891" s="212"/>
      <c r="AE891" s="212"/>
      <c r="AF891" s="212"/>
      <c r="AG891" s="212" t="s">
        <v>317</v>
      </c>
      <c r="AH891" s="212"/>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2" x14ac:dyDescent="0.2">
      <c r="A892" s="219"/>
      <c r="B892" s="220"/>
      <c r="C892" s="247" t="s">
        <v>1286</v>
      </c>
      <c r="D892" s="225"/>
      <c r="E892" s="226">
        <v>737.64779999999996</v>
      </c>
      <c r="F892" s="223"/>
      <c r="G892" s="223"/>
      <c r="H892" s="223"/>
      <c r="I892" s="223"/>
      <c r="J892" s="223"/>
      <c r="K892" s="223"/>
      <c r="L892" s="223"/>
      <c r="M892" s="223"/>
      <c r="N892" s="222"/>
      <c r="O892" s="222"/>
      <c r="P892" s="222"/>
      <c r="Q892" s="222"/>
      <c r="R892" s="223"/>
      <c r="S892" s="223"/>
      <c r="T892" s="223"/>
      <c r="U892" s="223"/>
      <c r="V892" s="223"/>
      <c r="W892" s="223"/>
      <c r="X892" s="223"/>
      <c r="Y892" s="223"/>
      <c r="Z892" s="212"/>
      <c r="AA892" s="212"/>
      <c r="AB892" s="212"/>
      <c r="AC892" s="212"/>
      <c r="AD892" s="212"/>
      <c r="AE892" s="212"/>
      <c r="AF892" s="212"/>
      <c r="AG892" s="212" t="s">
        <v>308</v>
      </c>
      <c r="AH892" s="212">
        <v>0</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1" x14ac:dyDescent="0.2">
      <c r="A893" s="235">
        <v>199</v>
      </c>
      <c r="B893" s="236" t="s">
        <v>1287</v>
      </c>
      <c r="C893" s="245" t="s">
        <v>1288</v>
      </c>
      <c r="D893" s="237" t="s">
        <v>340</v>
      </c>
      <c r="E893" s="238">
        <v>234.9</v>
      </c>
      <c r="F893" s="239"/>
      <c r="G893" s="240">
        <f>ROUND(E893*F893,2)</f>
        <v>0</v>
      </c>
      <c r="H893" s="239"/>
      <c r="I893" s="240">
        <f>ROUND(E893*H893,2)</f>
        <v>0</v>
      </c>
      <c r="J893" s="239"/>
      <c r="K893" s="240">
        <f>ROUND(E893*J893,2)</f>
        <v>0</v>
      </c>
      <c r="L893" s="240">
        <v>21</v>
      </c>
      <c r="M893" s="240">
        <f>G893*(1+L893/100)</f>
        <v>0</v>
      </c>
      <c r="N893" s="238">
        <v>0</v>
      </c>
      <c r="O893" s="238">
        <f>ROUND(E893*N893,2)</f>
        <v>0</v>
      </c>
      <c r="P893" s="238">
        <v>0</v>
      </c>
      <c r="Q893" s="238">
        <f>ROUND(E893*P893,2)</f>
        <v>0</v>
      </c>
      <c r="R893" s="240" t="s">
        <v>369</v>
      </c>
      <c r="S893" s="240" t="s">
        <v>277</v>
      </c>
      <c r="T893" s="241" t="s">
        <v>277</v>
      </c>
      <c r="U893" s="223">
        <v>1.4999999999999999E-2</v>
      </c>
      <c r="V893" s="223">
        <f>ROUND(E893*U893,2)</f>
        <v>3.52</v>
      </c>
      <c r="W893" s="223"/>
      <c r="X893" s="223" t="s">
        <v>316</v>
      </c>
      <c r="Y893" s="223" t="s">
        <v>280</v>
      </c>
      <c r="Z893" s="212"/>
      <c r="AA893" s="212"/>
      <c r="AB893" s="212"/>
      <c r="AC893" s="212"/>
      <c r="AD893" s="212"/>
      <c r="AE893" s="212"/>
      <c r="AF893" s="212"/>
      <c r="AG893" s="212" t="s">
        <v>317</v>
      </c>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2" x14ac:dyDescent="0.2">
      <c r="A894" s="219"/>
      <c r="B894" s="220"/>
      <c r="C894" s="247" t="s">
        <v>1289</v>
      </c>
      <c r="D894" s="225"/>
      <c r="E894" s="226"/>
      <c r="F894" s="223"/>
      <c r="G894" s="223"/>
      <c r="H894" s="223"/>
      <c r="I894" s="223"/>
      <c r="J894" s="223"/>
      <c r="K894" s="223"/>
      <c r="L894" s="223"/>
      <c r="M894" s="223"/>
      <c r="N894" s="222"/>
      <c r="O894" s="222"/>
      <c r="P894" s="222"/>
      <c r="Q894" s="222"/>
      <c r="R894" s="223"/>
      <c r="S894" s="223"/>
      <c r="T894" s="223"/>
      <c r="U894" s="223"/>
      <c r="V894" s="223"/>
      <c r="W894" s="223"/>
      <c r="X894" s="223"/>
      <c r="Y894" s="223"/>
      <c r="Z894" s="212"/>
      <c r="AA894" s="212"/>
      <c r="AB894" s="212"/>
      <c r="AC894" s="212"/>
      <c r="AD894" s="212"/>
      <c r="AE894" s="212"/>
      <c r="AF894" s="212"/>
      <c r="AG894" s="212" t="s">
        <v>308</v>
      </c>
      <c r="AH894" s="212">
        <v>0</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
      <c r="A895" s="219"/>
      <c r="B895" s="220"/>
      <c r="C895" s="247" t="s">
        <v>1290</v>
      </c>
      <c r="D895" s="225"/>
      <c r="E895" s="226">
        <v>76.8</v>
      </c>
      <c r="F895" s="223"/>
      <c r="G895" s="223"/>
      <c r="H895" s="223"/>
      <c r="I895" s="223"/>
      <c r="J895" s="223"/>
      <c r="K895" s="223"/>
      <c r="L895" s="223"/>
      <c r="M895" s="223"/>
      <c r="N895" s="222"/>
      <c r="O895" s="222"/>
      <c r="P895" s="222"/>
      <c r="Q895" s="222"/>
      <c r="R895" s="223"/>
      <c r="S895" s="223"/>
      <c r="T895" s="223"/>
      <c r="U895" s="223"/>
      <c r="V895" s="223"/>
      <c r="W895" s="223"/>
      <c r="X895" s="223"/>
      <c r="Y895" s="223"/>
      <c r="Z895" s="212"/>
      <c r="AA895" s="212"/>
      <c r="AB895" s="212"/>
      <c r="AC895" s="212"/>
      <c r="AD895" s="212"/>
      <c r="AE895" s="212"/>
      <c r="AF895" s="212"/>
      <c r="AG895" s="212" t="s">
        <v>308</v>
      </c>
      <c r="AH895" s="212">
        <v>0</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47" t="s">
        <v>1291</v>
      </c>
      <c r="D896" s="225"/>
      <c r="E896" s="226">
        <v>84.3</v>
      </c>
      <c r="F896" s="223"/>
      <c r="G896" s="223"/>
      <c r="H896" s="223"/>
      <c r="I896" s="223"/>
      <c r="J896" s="223"/>
      <c r="K896" s="223"/>
      <c r="L896" s="223"/>
      <c r="M896" s="223"/>
      <c r="N896" s="222"/>
      <c r="O896" s="222"/>
      <c r="P896" s="222"/>
      <c r="Q896" s="222"/>
      <c r="R896" s="223"/>
      <c r="S896" s="223"/>
      <c r="T896" s="223"/>
      <c r="U896" s="223"/>
      <c r="V896" s="223"/>
      <c r="W896" s="223"/>
      <c r="X896" s="223"/>
      <c r="Y896" s="223"/>
      <c r="Z896" s="212"/>
      <c r="AA896" s="212"/>
      <c r="AB896" s="212"/>
      <c r="AC896" s="212"/>
      <c r="AD896" s="212"/>
      <c r="AE896" s="212"/>
      <c r="AF896" s="212"/>
      <c r="AG896" s="212" t="s">
        <v>308</v>
      </c>
      <c r="AH896" s="212">
        <v>0</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
      <c r="A897" s="219"/>
      <c r="B897" s="220"/>
      <c r="C897" s="247" t="s">
        <v>1292</v>
      </c>
      <c r="D897" s="225"/>
      <c r="E897" s="226">
        <v>73.8</v>
      </c>
      <c r="F897" s="223"/>
      <c r="G897" s="223"/>
      <c r="H897" s="223"/>
      <c r="I897" s="223"/>
      <c r="J897" s="223"/>
      <c r="K897" s="223"/>
      <c r="L897" s="223"/>
      <c r="M897" s="223"/>
      <c r="N897" s="222"/>
      <c r="O897" s="222"/>
      <c r="P897" s="222"/>
      <c r="Q897" s="222"/>
      <c r="R897" s="223"/>
      <c r="S897" s="223"/>
      <c r="T897" s="223"/>
      <c r="U897" s="223"/>
      <c r="V897" s="223"/>
      <c r="W897" s="223"/>
      <c r="X897" s="223"/>
      <c r="Y897" s="223"/>
      <c r="Z897" s="212"/>
      <c r="AA897" s="212"/>
      <c r="AB897" s="212"/>
      <c r="AC897" s="212"/>
      <c r="AD897" s="212"/>
      <c r="AE897" s="212"/>
      <c r="AF897" s="212"/>
      <c r="AG897" s="212" t="s">
        <v>308</v>
      </c>
      <c r="AH897" s="212">
        <v>0</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1" x14ac:dyDescent="0.2">
      <c r="A898" s="257">
        <v>200</v>
      </c>
      <c r="B898" s="258" t="s">
        <v>1293</v>
      </c>
      <c r="C898" s="268" t="s">
        <v>1294</v>
      </c>
      <c r="D898" s="259" t="s">
        <v>387</v>
      </c>
      <c r="E898" s="260">
        <v>6</v>
      </c>
      <c r="F898" s="261"/>
      <c r="G898" s="262">
        <f>ROUND(E898*F898,2)</f>
        <v>0</v>
      </c>
      <c r="H898" s="261"/>
      <c r="I898" s="262">
        <f>ROUND(E898*H898,2)</f>
        <v>0</v>
      </c>
      <c r="J898" s="261"/>
      <c r="K898" s="262">
        <f>ROUND(E898*J898,2)</f>
        <v>0</v>
      </c>
      <c r="L898" s="262">
        <v>21</v>
      </c>
      <c r="M898" s="262">
        <f>G898*(1+L898/100)</f>
        <v>0</v>
      </c>
      <c r="N898" s="260">
        <v>1.0000000000000001E-5</v>
      </c>
      <c r="O898" s="260">
        <f>ROUND(E898*N898,2)</f>
        <v>0</v>
      </c>
      <c r="P898" s="260">
        <v>0</v>
      </c>
      <c r="Q898" s="260">
        <f>ROUND(E898*P898,2)</f>
        <v>0</v>
      </c>
      <c r="R898" s="262" t="s">
        <v>347</v>
      </c>
      <c r="S898" s="262" t="s">
        <v>277</v>
      </c>
      <c r="T898" s="263" t="s">
        <v>277</v>
      </c>
      <c r="U898" s="223">
        <v>0.17</v>
      </c>
      <c r="V898" s="223">
        <f>ROUND(E898*U898,2)</f>
        <v>1.02</v>
      </c>
      <c r="W898" s="223"/>
      <c r="X898" s="223" t="s">
        <v>316</v>
      </c>
      <c r="Y898" s="223" t="s">
        <v>280</v>
      </c>
      <c r="Z898" s="212"/>
      <c r="AA898" s="212"/>
      <c r="AB898" s="212"/>
      <c r="AC898" s="212"/>
      <c r="AD898" s="212"/>
      <c r="AE898" s="212"/>
      <c r="AF898" s="212"/>
      <c r="AG898" s="212" t="s">
        <v>317</v>
      </c>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1" x14ac:dyDescent="0.2">
      <c r="A899" s="257">
        <v>201</v>
      </c>
      <c r="B899" s="258" t="s">
        <v>1295</v>
      </c>
      <c r="C899" s="268" t="s">
        <v>1296</v>
      </c>
      <c r="D899" s="259" t="s">
        <v>1297</v>
      </c>
      <c r="E899" s="260">
        <v>15</v>
      </c>
      <c r="F899" s="261"/>
      <c r="G899" s="262">
        <f>ROUND(E899*F899,2)</f>
        <v>0</v>
      </c>
      <c r="H899" s="261"/>
      <c r="I899" s="262">
        <f>ROUND(E899*H899,2)</f>
        <v>0</v>
      </c>
      <c r="J899" s="261"/>
      <c r="K899" s="262">
        <f>ROUND(E899*J899,2)</f>
        <v>0</v>
      </c>
      <c r="L899" s="262">
        <v>21</v>
      </c>
      <c r="M899" s="262">
        <f>G899*(1+L899/100)</f>
        <v>0</v>
      </c>
      <c r="N899" s="260">
        <v>3.8999999999999999E-4</v>
      </c>
      <c r="O899" s="260">
        <f>ROUND(E899*N899,2)</f>
        <v>0.01</v>
      </c>
      <c r="P899" s="260">
        <v>0</v>
      </c>
      <c r="Q899" s="260">
        <f>ROUND(E899*P899,2)</f>
        <v>0</v>
      </c>
      <c r="R899" s="262" t="s">
        <v>1298</v>
      </c>
      <c r="S899" s="262" t="s">
        <v>277</v>
      </c>
      <c r="T899" s="263" t="s">
        <v>277</v>
      </c>
      <c r="U899" s="223">
        <v>0.24199999999999999</v>
      </c>
      <c r="V899" s="223">
        <f>ROUND(E899*U899,2)</f>
        <v>3.63</v>
      </c>
      <c r="W899" s="223"/>
      <c r="X899" s="223" t="s">
        <v>316</v>
      </c>
      <c r="Y899" s="223" t="s">
        <v>280</v>
      </c>
      <c r="Z899" s="212"/>
      <c r="AA899" s="212"/>
      <c r="AB899" s="212"/>
      <c r="AC899" s="212"/>
      <c r="AD899" s="212"/>
      <c r="AE899" s="212"/>
      <c r="AF899" s="212"/>
      <c r="AG899" s="212" t="s">
        <v>317</v>
      </c>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ht="22.5" outlineLevel="1" x14ac:dyDescent="0.2">
      <c r="A900" s="257">
        <v>202</v>
      </c>
      <c r="B900" s="258" t="s">
        <v>1299</v>
      </c>
      <c r="C900" s="268" t="s">
        <v>1300</v>
      </c>
      <c r="D900" s="259" t="s">
        <v>387</v>
      </c>
      <c r="E900" s="260">
        <v>6</v>
      </c>
      <c r="F900" s="261"/>
      <c r="G900" s="262">
        <f>ROUND(E900*F900,2)</f>
        <v>0</v>
      </c>
      <c r="H900" s="261"/>
      <c r="I900" s="262">
        <f>ROUND(E900*H900,2)</f>
        <v>0</v>
      </c>
      <c r="J900" s="261"/>
      <c r="K900" s="262">
        <f>ROUND(E900*J900,2)</f>
        <v>0</v>
      </c>
      <c r="L900" s="262">
        <v>21</v>
      </c>
      <c r="M900" s="262">
        <f>G900*(1+L900/100)</f>
        <v>0</v>
      </c>
      <c r="N900" s="260">
        <v>1.66E-2</v>
      </c>
      <c r="O900" s="260">
        <f>ROUND(E900*N900,2)</f>
        <v>0.1</v>
      </c>
      <c r="P900" s="260">
        <v>0</v>
      </c>
      <c r="Q900" s="260">
        <f>ROUND(E900*P900,2)</f>
        <v>0</v>
      </c>
      <c r="R900" s="262" t="s">
        <v>480</v>
      </c>
      <c r="S900" s="262" t="s">
        <v>277</v>
      </c>
      <c r="T900" s="263" t="s">
        <v>277</v>
      </c>
      <c r="U900" s="223">
        <v>0</v>
      </c>
      <c r="V900" s="223">
        <f>ROUND(E900*U900,2)</f>
        <v>0</v>
      </c>
      <c r="W900" s="223"/>
      <c r="X900" s="223" t="s">
        <v>481</v>
      </c>
      <c r="Y900" s="223" t="s">
        <v>280</v>
      </c>
      <c r="Z900" s="212"/>
      <c r="AA900" s="212"/>
      <c r="AB900" s="212"/>
      <c r="AC900" s="212"/>
      <c r="AD900" s="212"/>
      <c r="AE900" s="212"/>
      <c r="AF900" s="212"/>
      <c r="AG900" s="212" t="s">
        <v>482</v>
      </c>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x14ac:dyDescent="0.2">
      <c r="A901" s="228" t="s">
        <v>272</v>
      </c>
      <c r="B901" s="229" t="s">
        <v>132</v>
      </c>
      <c r="C901" s="244" t="s">
        <v>133</v>
      </c>
      <c r="D901" s="230"/>
      <c r="E901" s="231"/>
      <c r="F901" s="232"/>
      <c r="G901" s="232">
        <f>SUMIF(AG902:AG1207,"&lt;&gt;NOR",G902:G1207)</f>
        <v>0</v>
      </c>
      <c r="H901" s="232"/>
      <c r="I901" s="232">
        <f>SUM(I902:I1207)</f>
        <v>0</v>
      </c>
      <c r="J901" s="232"/>
      <c r="K901" s="232">
        <f>SUM(K902:K1207)</f>
        <v>0</v>
      </c>
      <c r="L901" s="232"/>
      <c r="M901" s="232">
        <f>SUM(M902:M1207)</f>
        <v>0</v>
      </c>
      <c r="N901" s="231"/>
      <c r="O901" s="231">
        <f>SUM(O902:O1207)</f>
        <v>0.45000000000000018</v>
      </c>
      <c r="P901" s="231"/>
      <c r="Q901" s="231">
        <f>SUM(Q902:Q1207)</f>
        <v>201.90999999999997</v>
      </c>
      <c r="R901" s="232"/>
      <c r="S901" s="232"/>
      <c r="T901" s="233"/>
      <c r="U901" s="227"/>
      <c r="V901" s="227">
        <f>SUM(V902:V1207)</f>
        <v>1026.3900000000001</v>
      </c>
      <c r="W901" s="227"/>
      <c r="X901" s="227"/>
      <c r="Y901" s="227"/>
      <c r="AG901" t="s">
        <v>273</v>
      </c>
    </row>
    <row r="902" spans="1:60" outlineLevel="1" x14ac:dyDescent="0.2">
      <c r="A902" s="235">
        <v>203</v>
      </c>
      <c r="B902" s="236" t="s">
        <v>1301</v>
      </c>
      <c r="C902" s="245" t="s">
        <v>1302</v>
      </c>
      <c r="D902" s="237" t="s">
        <v>340</v>
      </c>
      <c r="E902" s="238">
        <v>76.555999999999997</v>
      </c>
      <c r="F902" s="239"/>
      <c r="G902" s="240">
        <f>ROUND(E902*F902,2)</f>
        <v>0</v>
      </c>
      <c r="H902" s="239"/>
      <c r="I902" s="240">
        <f>ROUND(E902*H902,2)</f>
        <v>0</v>
      </c>
      <c r="J902" s="239"/>
      <c r="K902" s="240">
        <f>ROUND(E902*J902,2)</f>
        <v>0</v>
      </c>
      <c r="L902" s="240">
        <v>21</v>
      </c>
      <c r="M902" s="240">
        <f>G902*(1+L902/100)</f>
        <v>0</v>
      </c>
      <c r="N902" s="238">
        <v>6.7000000000000002E-4</v>
      </c>
      <c r="O902" s="238">
        <f>ROUND(E902*N902,2)</f>
        <v>0.05</v>
      </c>
      <c r="P902" s="238">
        <v>0.184</v>
      </c>
      <c r="Q902" s="238">
        <f>ROUND(E902*P902,2)</f>
        <v>14.09</v>
      </c>
      <c r="R902" s="240" t="s">
        <v>1176</v>
      </c>
      <c r="S902" s="240" t="s">
        <v>277</v>
      </c>
      <c r="T902" s="241" t="s">
        <v>277</v>
      </c>
      <c r="U902" s="223">
        <v>0.22700000000000001</v>
      </c>
      <c r="V902" s="223">
        <f>ROUND(E902*U902,2)</f>
        <v>17.38</v>
      </c>
      <c r="W902" s="223"/>
      <c r="X902" s="223" t="s">
        <v>316</v>
      </c>
      <c r="Y902" s="223" t="s">
        <v>280</v>
      </c>
      <c r="Z902" s="212"/>
      <c r="AA902" s="212"/>
      <c r="AB902" s="212"/>
      <c r="AC902" s="212"/>
      <c r="AD902" s="212"/>
      <c r="AE902" s="212"/>
      <c r="AF902" s="212"/>
      <c r="AG902" s="212" t="s">
        <v>317</v>
      </c>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ht="22.5" outlineLevel="2" x14ac:dyDescent="0.2">
      <c r="A903" s="219"/>
      <c r="B903" s="220"/>
      <c r="C903" s="267" t="s">
        <v>1303</v>
      </c>
      <c r="D903" s="256"/>
      <c r="E903" s="256"/>
      <c r="F903" s="256"/>
      <c r="G903" s="256"/>
      <c r="H903" s="223"/>
      <c r="I903" s="223"/>
      <c r="J903" s="223"/>
      <c r="K903" s="223"/>
      <c r="L903" s="223"/>
      <c r="M903" s="223"/>
      <c r="N903" s="222"/>
      <c r="O903" s="222"/>
      <c r="P903" s="222"/>
      <c r="Q903" s="222"/>
      <c r="R903" s="223"/>
      <c r="S903" s="223"/>
      <c r="T903" s="223"/>
      <c r="U903" s="223"/>
      <c r="V903" s="223"/>
      <c r="W903" s="223"/>
      <c r="X903" s="223"/>
      <c r="Y903" s="223"/>
      <c r="Z903" s="212"/>
      <c r="AA903" s="212"/>
      <c r="AB903" s="212"/>
      <c r="AC903" s="212"/>
      <c r="AD903" s="212"/>
      <c r="AE903" s="212"/>
      <c r="AF903" s="212"/>
      <c r="AG903" s="212" t="s">
        <v>319</v>
      </c>
      <c r="AH903" s="212"/>
      <c r="AI903" s="212"/>
      <c r="AJ903" s="212"/>
      <c r="AK903" s="212"/>
      <c r="AL903" s="212"/>
      <c r="AM903" s="212"/>
      <c r="AN903" s="212"/>
      <c r="AO903" s="212"/>
      <c r="AP903" s="212"/>
      <c r="AQ903" s="212"/>
      <c r="AR903" s="212"/>
      <c r="AS903" s="212"/>
      <c r="AT903" s="212"/>
      <c r="AU903" s="212"/>
      <c r="AV903" s="212"/>
      <c r="AW903" s="212"/>
      <c r="AX903" s="212"/>
      <c r="AY903" s="212"/>
      <c r="AZ903" s="212"/>
      <c r="BA903" s="242" t="str">
        <f>C903</f>
        <v>nebo vybourání otvorů průřezové plochy přes 4 m2 v příčkách, včetně pomocného lešení o výšce podlahy do 1900 mm a pro zatížení do 1,5 kPa  (150 kg/m2),</v>
      </c>
      <c r="BB903" s="212"/>
      <c r="BC903" s="212"/>
      <c r="BD903" s="212"/>
      <c r="BE903" s="212"/>
      <c r="BF903" s="212"/>
      <c r="BG903" s="212"/>
      <c r="BH903" s="212"/>
    </row>
    <row r="904" spans="1:60" outlineLevel="2" x14ac:dyDescent="0.2">
      <c r="A904" s="219"/>
      <c r="B904" s="220"/>
      <c r="C904" s="247" t="s">
        <v>734</v>
      </c>
      <c r="D904" s="225"/>
      <c r="E904" s="226"/>
      <c r="F904" s="223"/>
      <c r="G904" s="223"/>
      <c r="H904" s="223"/>
      <c r="I904" s="223"/>
      <c r="J904" s="223"/>
      <c r="K904" s="223"/>
      <c r="L904" s="223"/>
      <c r="M904" s="223"/>
      <c r="N904" s="222"/>
      <c r="O904" s="222"/>
      <c r="P904" s="222"/>
      <c r="Q904" s="222"/>
      <c r="R904" s="223"/>
      <c r="S904" s="223"/>
      <c r="T904" s="223"/>
      <c r="U904" s="223"/>
      <c r="V904" s="223"/>
      <c r="W904" s="223"/>
      <c r="X904" s="223"/>
      <c r="Y904" s="223"/>
      <c r="Z904" s="212"/>
      <c r="AA904" s="212"/>
      <c r="AB904" s="212"/>
      <c r="AC904" s="212"/>
      <c r="AD904" s="212"/>
      <c r="AE904" s="212"/>
      <c r="AF904" s="212"/>
      <c r="AG904" s="212" t="s">
        <v>308</v>
      </c>
      <c r="AH904" s="212">
        <v>0</v>
      </c>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3" x14ac:dyDescent="0.2">
      <c r="A905" s="219"/>
      <c r="B905" s="220"/>
      <c r="C905" s="247" t="s">
        <v>1304</v>
      </c>
      <c r="D905" s="225"/>
      <c r="E905" s="226">
        <v>12.85</v>
      </c>
      <c r="F905" s="223"/>
      <c r="G905" s="223"/>
      <c r="H905" s="223"/>
      <c r="I905" s="223"/>
      <c r="J905" s="223"/>
      <c r="K905" s="223"/>
      <c r="L905" s="223"/>
      <c r="M905" s="223"/>
      <c r="N905" s="222"/>
      <c r="O905" s="222"/>
      <c r="P905" s="222"/>
      <c r="Q905" s="222"/>
      <c r="R905" s="223"/>
      <c r="S905" s="223"/>
      <c r="T905" s="223"/>
      <c r="U905" s="223"/>
      <c r="V905" s="223"/>
      <c r="W905" s="223"/>
      <c r="X905" s="223"/>
      <c r="Y905" s="223"/>
      <c r="Z905" s="212"/>
      <c r="AA905" s="212"/>
      <c r="AB905" s="212"/>
      <c r="AC905" s="212"/>
      <c r="AD905" s="212"/>
      <c r="AE905" s="212"/>
      <c r="AF905" s="212"/>
      <c r="AG905" s="212" t="s">
        <v>308</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47" t="s">
        <v>759</v>
      </c>
      <c r="D906" s="225"/>
      <c r="E906" s="226"/>
      <c r="F906" s="223"/>
      <c r="G906" s="223"/>
      <c r="H906" s="223"/>
      <c r="I906" s="223"/>
      <c r="J906" s="223"/>
      <c r="K906" s="223"/>
      <c r="L906" s="223"/>
      <c r="M906" s="223"/>
      <c r="N906" s="222"/>
      <c r="O906" s="222"/>
      <c r="P906" s="222"/>
      <c r="Q906" s="222"/>
      <c r="R906" s="223"/>
      <c r="S906" s="223"/>
      <c r="T906" s="223"/>
      <c r="U906" s="223"/>
      <c r="V906" s="223"/>
      <c r="W906" s="223"/>
      <c r="X906" s="223"/>
      <c r="Y906" s="223"/>
      <c r="Z906" s="212"/>
      <c r="AA906" s="212"/>
      <c r="AB906" s="212"/>
      <c r="AC906" s="212"/>
      <c r="AD906" s="212"/>
      <c r="AE906" s="212"/>
      <c r="AF906" s="212"/>
      <c r="AG906" s="212" t="s">
        <v>308</v>
      </c>
      <c r="AH906" s="212">
        <v>0</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3" x14ac:dyDescent="0.2">
      <c r="A907" s="219"/>
      <c r="B907" s="220"/>
      <c r="C907" s="247" t="s">
        <v>1305</v>
      </c>
      <c r="D907" s="225"/>
      <c r="E907" s="226">
        <v>32.28</v>
      </c>
      <c r="F907" s="223"/>
      <c r="G907" s="223"/>
      <c r="H907" s="223"/>
      <c r="I907" s="223"/>
      <c r="J907" s="223"/>
      <c r="K907" s="223"/>
      <c r="L907" s="223"/>
      <c r="M907" s="223"/>
      <c r="N907" s="222"/>
      <c r="O907" s="222"/>
      <c r="P907" s="222"/>
      <c r="Q907" s="222"/>
      <c r="R907" s="223"/>
      <c r="S907" s="223"/>
      <c r="T907" s="223"/>
      <c r="U907" s="223"/>
      <c r="V907" s="223"/>
      <c r="W907" s="223"/>
      <c r="X907" s="223"/>
      <c r="Y907" s="223"/>
      <c r="Z907" s="212"/>
      <c r="AA907" s="212"/>
      <c r="AB907" s="212"/>
      <c r="AC907" s="212"/>
      <c r="AD907" s="212"/>
      <c r="AE907" s="212"/>
      <c r="AF907" s="212"/>
      <c r="AG907" s="212" t="s">
        <v>308</v>
      </c>
      <c r="AH907" s="212">
        <v>0</v>
      </c>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outlineLevel="3" x14ac:dyDescent="0.2">
      <c r="A908" s="219"/>
      <c r="B908" s="220"/>
      <c r="C908" s="247" t="s">
        <v>1306</v>
      </c>
      <c r="D908" s="225"/>
      <c r="E908" s="226">
        <v>3.15</v>
      </c>
      <c r="F908" s="223"/>
      <c r="G908" s="223"/>
      <c r="H908" s="223"/>
      <c r="I908" s="223"/>
      <c r="J908" s="223"/>
      <c r="K908" s="223"/>
      <c r="L908" s="223"/>
      <c r="M908" s="223"/>
      <c r="N908" s="222"/>
      <c r="O908" s="222"/>
      <c r="P908" s="222"/>
      <c r="Q908" s="222"/>
      <c r="R908" s="223"/>
      <c r="S908" s="223"/>
      <c r="T908" s="223"/>
      <c r="U908" s="223"/>
      <c r="V908" s="223"/>
      <c r="W908" s="223"/>
      <c r="X908" s="223"/>
      <c r="Y908" s="223"/>
      <c r="Z908" s="212"/>
      <c r="AA908" s="212"/>
      <c r="AB908" s="212"/>
      <c r="AC908" s="212"/>
      <c r="AD908" s="212"/>
      <c r="AE908" s="212"/>
      <c r="AF908" s="212"/>
      <c r="AG908" s="212" t="s">
        <v>308</v>
      </c>
      <c r="AH908" s="212">
        <v>0</v>
      </c>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3" x14ac:dyDescent="0.2">
      <c r="A909" s="219"/>
      <c r="B909" s="220"/>
      <c r="C909" s="247" t="s">
        <v>742</v>
      </c>
      <c r="D909" s="225"/>
      <c r="E909" s="226"/>
      <c r="F909" s="223"/>
      <c r="G909" s="223"/>
      <c r="H909" s="223"/>
      <c r="I909" s="223"/>
      <c r="J909" s="223"/>
      <c r="K909" s="223"/>
      <c r="L909" s="223"/>
      <c r="M909" s="223"/>
      <c r="N909" s="222"/>
      <c r="O909" s="222"/>
      <c r="P909" s="222"/>
      <c r="Q909" s="222"/>
      <c r="R909" s="223"/>
      <c r="S909" s="223"/>
      <c r="T909" s="223"/>
      <c r="U909" s="223"/>
      <c r="V909" s="223"/>
      <c r="W909" s="223"/>
      <c r="X909" s="223"/>
      <c r="Y909" s="223"/>
      <c r="Z909" s="212"/>
      <c r="AA909" s="212"/>
      <c r="AB909" s="212"/>
      <c r="AC909" s="212"/>
      <c r="AD909" s="212"/>
      <c r="AE909" s="212"/>
      <c r="AF909" s="212"/>
      <c r="AG909" s="212" t="s">
        <v>308</v>
      </c>
      <c r="AH909" s="212">
        <v>0</v>
      </c>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3" x14ac:dyDescent="0.2">
      <c r="A910" s="219"/>
      <c r="B910" s="220"/>
      <c r="C910" s="247" t="s">
        <v>1307</v>
      </c>
      <c r="D910" s="225"/>
      <c r="E910" s="226">
        <v>28.276</v>
      </c>
      <c r="F910" s="223"/>
      <c r="G910" s="223"/>
      <c r="H910" s="223"/>
      <c r="I910" s="223"/>
      <c r="J910" s="223"/>
      <c r="K910" s="223"/>
      <c r="L910" s="223"/>
      <c r="M910" s="223"/>
      <c r="N910" s="222"/>
      <c r="O910" s="222"/>
      <c r="P910" s="222"/>
      <c r="Q910" s="222"/>
      <c r="R910" s="223"/>
      <c r="S910" s="223"/>
      <c r="T910" s="223"/>
      <c r="U910" s="223"/>
      <c r="V910" s="223"/>
      <c r="W910" s="223"/>
      <c r="X910" s="223"/>
      <c r="Y910" s="223"/>
      <c r="Z910" s="212"/>
      <c r="AA910" s="212"/>
      <c r="AB910" s="212"/>
      <c r="AC910" s="212"/>
      <c r="AD910" s="212"/>
      <c r="AE910" s="212"/>
      <c r="AF910" s="212"/>
      <c r="AG910" s="212" t="s">
        <v>308</v>
      </c>
      <c r="AH910" s="212">
        <v>0</v>
      </c>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1" x14ac:dyDescent="0.2">
      <c r="A911" s="235">
        <v>204</v>
      </c>
      <c r="B911" s="236" t="s">
        <v>1308</v>
      </c>
      <c r="C911" s="245" t="s">
        <v>1309</v>
      </c>
      <c r="D911" s="237" t="s">
        <v>340</v>
      </c>
      <c r="E911" s="238">
        <v>34.651000000000003</v>
      </c>
      <c r="F911" s="239"/>
      <c r="G911" s="240">
        <f>ROUND(E911*F911,2)</f>
        <v>0</v>
      </c>
      <c r="H911" s="239"/>
      <c r="I911" s="240">
        <f>ROUND(E911*H911,2)</f>
        <v>0</v>
      </c>
      <c r="J911" s="239"/>
      <c r="K911" s="240">
        <f>ROUND(E911*J911,2)</f>
        <v>0</v>
      </c>
      <c r="L911" s="240">
        <v>21</v>
      </c>
      <c r="M911" s="240">
        <f>G911*(1+L911/100)</f>
        <v>0</v>
      </c>
      <c r="N911" s="238">
        <v>6.7000000000000002E-4</v>
      </c>
      <c r="O911" s="238">
        <f>ROUND(E911*N911,2)</f>
        <v>0.02</v>
      </c>
      <c r="P911" s="238">
        <v>0.154</v>
      </c>
      <c r="Q911" s="238">
        <f>ROUND(E911*P911,2)</f>
        <v>5.34</v>
      </c>
      <c r="R911" s="240" t="s">
        <v>1176</v>
      </c>
      <c r="S911" s="240" t="s">
        <v>277</v>
      </c>
      <c r="T911" s="241" t="s">
        <v>277</v>
      </c>
      <c r="U911" s="223">
        <v>0.21</v>
      </c>
      <c r="V911" s="223">
        <f>ROUND(E911*U911,2)</f>
        <v>7.28</v>
      </c>
      <c r="W911" s="223"/>
      <c r="X911" s="223" t="s">
        <v>316</v>
      </c>
      <c r="Y911" s="223" t="s">
        <v>280</v>
      </c>
      <c r="Z911" s="212"/>
      <c r="AA911" s="212"/>
      <c r="AB911" s="212"/>
      <c r="AC911" s="212"/>
      <c r="AD911" s="212"/>
      <c r="AE911" s="212"/>
      <c r="AF911" s="212"/>
      <c r="AG911" s="212" t="s">
        <v>317</v>
      </c>
      <c r="AH911" s="212"/>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ht="22.5" outlineLevel="2" x14ac:dyDescent="0.2">
      <c r="A912" s="219"/>
      <c r="B912" s="220"/>
      <c r="C912" s="267" t="s">
        <v>1303</v>
      </c>
      <c r="D912" s="256"/>
      <c r="E912" s="256"/>
      <c r="F912" s="256"/>
      <c r="G912" s="256"/>
      <c r="H912" s="223"/>
      <c r="I912" s="223"/>
      <c r="J912" s="223"/>
      <c r="K912" s="223"/>
      <c r="L912" s="223"/>
      <c r="M912" s="223"/>
      <c r="N912" s="222"/>
      <c r="O912" s="222"/>
      <c r="P912" s="222"/>
      <c r="Q912" s="222"/>
      <c r="R912" s="223"/>
      <c r="S912" s="223"/>
      <c r="T912" s="223"/>
      <c r="U912" s="223"/>
      <c r="V912" s="223"/>
      <c r="W912" s="223"/>
      <c r="X912" s="223"/>
      <c r="Y912" s="223"/>
      <c r="Z912" s="212"/>
      <c r="AA912" s="212"/>
      <c r="AB912" s="212"/>
      <c r="AC912" s="212"/>
      <c r="AD912" s="212"/>
      <c r="AE912" s="212"/>
      <c r="AF912" s="212"/>
      <c r="AG912" s="212" t="s">
        <v>319</v>
      </c>
      <c r="AH912" s="212"/>
      <c r="AI912" s="212"/>
      <c r="AJ912" s="212"/>
      <c r="AK912" s="212"/>
      <c r="AL912" s="212"/>
      <c r="AM912" s="212"/>
      <c r="AN912" s="212"/>
      <c r="AO912" s="212"/>
      <c r="AP912" s="212"/>
      <c r="AQ912" s="212"/>
      <c r="AR912" s="212"/>
      <c r="AS912" s="212"/>
      <c r="AT912" s="212"/>
      <c r="AU912" s="212"/>
      <c r="AV912" s="212"/>
      <c r="AW912" s="212"/>
      <c r="AX912" s="212"/>
      <c r="AY912" s="212"/>
      <c r="AZ912" s="212"/>
      <c r="BA912" s="242" t="str">
        <f>C912</f>
        <v>nebo vybourání otvorů průřezové plochy přes 4 m2 v příčkách, včetně pomocného lešení o výšce podlahy do 1900 mm a pro zatížení do 1,5 kPa  (150 kg/m2),</v>
      </c>
      <c r="BB912" s="212"/>
      <c r="BC912" s="212"/>
      <c r="BD912" s="212"/>
      <c r="BE912" s="212"/>
      <c r="BF912" s="212"/>
      <c r="BG912" s="212"/>
      <c r="BH912" s="212"/>
    </row>
    <row r="913" spans="1:60" outlineLevel="2" x14ac:dyDescent="0.2">
      <c r="A913" s="219"/>
      <c r="B913" s="220"/>
      <c r="C913" s="247" t="s">
        <v>734</v>
      </c>
      <c r="D913" s="225"/>
      <c r="E913" s="226"/>
      <c r="F913" s="223"/>
      <c r="G913" s="223"/>
      <c r="H913" s="223"/>
      <c r="I913" s="223"/>
      <c r="J913" s="223"/>
      <c r="K913" s="223"/>
      <c r="L913" s="223"/>
      <c r="M913" s="223"/>
      <c r="N913" s="222"/>
      <c r="O913" s="222"/>
      <c r="P913" s="222"/>
      <c r="Q913" s="222"/>
      <c r="R913" s="223"/>
      <c r="S913" s="223"/>
      <c r="T913" s="223"/>
      <c r="U913" s="223"/>
      <c r="V913" s="223"/>
      <c r="W913" s="223"/>
      <c r="X913" s="223"/>
      <c r="Y913" s="223"/>
      <c r="Z913" s="212"/>
      <c r="AA913" s="212"/>
      <c r="AB913" s="212"/>
      <c r="AC913" s="212"/>
      <c r="AD913" s="212"/>
      <c r="AE913" s="212"/>
      <c r="AF913" s="212"/>
      <c r="AG913" s="212" t="s">
        <v>308</v>
      </c>
      <c r="AH913" s="212">
        <v>0</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47" t="s">
        <v>1310</v>
      </c>
      <c r="D914" s="225"/>
      <c r="E914" s="226">
        <v>24.501000000000001</v>
      </c>
      <c r="F914" s="223"/>
      <c r="G914" s="223"/>
      <c r="H914" s="223"/>
      <c r="I914" s="223"/>
      <c r="J914" s="223"/>
      <c r="K914" s="223"/>
      <c r="L914" s="223"/>
      <c r="M914" s="223"/>
      <c r="N914" s="222"/>
      <c r="O914" s="222"/>
      <c r="P914" s="222"/>
      <c r="Q914" s="222"/>
      <c r="R914" s="223"/>
      <c r="S914" s="223"/>
      <c r="T914" s="223"/>
      <c r="U914" s="223"/>
      <c r="V914" s="223"/>
      <c r="W914" s="223"/>
      <c r="X914" s="223"/>
      <c r="Y914" s="223"/>
      <c r="Z914" s="212"/>
      <c r="AA914" s="212"/>
      <c r="AB914" s="212"/>
      <c r="AC914" s="212"/>
      <c r="AD914" s="212"/>
      <c r="AE914" s="212"/>
      <c r="AF914" s="212"/>
      <c r="AG914" s="212" t="s">
        <v>308</v>
      </c>
      <c r="AH914" s="212">
        <v>0</v>
      </c>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47" t="s">
        <v>759</v>
      </c>
      <c r="D915" s="225"/>
      <c r="E915" s="226"/>
      <c r="F915" s="223"/>
      <c r="G915" s="223"/>
      <c r="H915" s="223"/>
      <c r="I915" s="223"/>
      <c r="J915" s="223"/>
      <c r="K915" s="223"/>
      <c r="L915" s="223"/>
      <c r="M915" s="223"/>
      <c r="N915" s="222"/>
      <c r="O915" s="222"/>
      <c r="P915" s="222"/>
      <c r="Q915" s="222"/>
      <c r="R915" s="223"/>
      <c r="S915" s="223"/>
      <c r="T915" s="223"/>
      <c r="U915" s="223"/>
      <c r="V915" s="223"/>
      <c r="W915" s="223"/>
      <c r="X915" s="223"/>
      <c r="Y915" s="223"/>
      <c r="Z915" s="212"/>
      <c r="AA915" s="212"/>
      <c r="AB915" s="212"/>
      <c r="AC915" s="212"/>
      <c r="AD915" s="212"/>
      <c r="AE915" s="212"/>
      <c r="AF915" s="212"/>
      <c r="AG915" s="212" t="s">
        <v>308</v>
      </c>
      <c r="AH915" s="212">
        <v>0</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3" x14ac:dyDescent="0.2">
      <c r="A916" s="219"/>
      <c r="B916" s="220"/>
      <c r="C916" s="247" t="s">
        <v>1311</v>
      </c>
      <c r="D916" s="225"/>
      <c r="E916" s="226">
        <v>10.15</v>
      </c>
      <c r="F916" s="223"/>
      <c r="G916" s="223"/>
      <c r="H916" s="223"/>
      <c r="I916" s="223"/>
      <c r="J916" s="223"/>
      <c r="K916" s="223"/>
      <c r="L916" s="223"/>
      <c r="M916" s="223"/>
      <c r="N916" s="222"/>
      <c r="O916" s="222"/>
      <c r="P916" s="222"/>
      <c r="Q916" s="222"/>
      <c r="R916" s="223"/>
      <c r="S916" s="223"/>
      <c r="T916" s="223"/>
      <c r="U916" s="223"/>
      <c r="V916" s="223"/>
      <c r="W916" s="223"/>
      <c r="X916" s="223"/>
      <c r="Y916" s="223"/>
      <c r="Z916" s="212"/>
      <c r="AA916" s="212"/>
      <c r="AB916" s="212"/>
      <c r="AC916" s="212"/>
      <c r="AD916" s="212"/>
      <c r="AE916" s="212"/>
      <c r="AF916" s="212"/>
      <c r="AG916" s="212" t="s">
        <v>308</v>
      </c>
      <c r="AH916" s="212">
        <v>0</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1" x14ac:dyDescent="0.2">
      <c r="A917" s="235">
        <v>205</v>
      </c>
      <c r="B917" s="236" t="s">
        <v>1312</v>
      </c>
      <c r="C917" s="245" t="s">
        <v>1313</v>
      </c>
      <c r="D917" s="237" t="s">
        <v>340</v>
      </c>
      <c r="E917" s="238">
        <v>123.875</v>
      </c>
      <c r="F917" s="239"/>
      <c r="G917" s="240">
        <f>ROUND(E917*F917,2)</f>
        <v>0</v>
      </c>
      <c r="H917" s="239"/>
      <c r="I917" s="240">
        <f>ROUND(E917*H917,2)</f>
        <v>0</v>
      </c>
      <c r="J917" s="239"/>
      <c r="K917" s="240">
        <f>ROUND(E917*J917,2)</f>
        <v>0</v>
      </c>
      <c r="L917" s="240">
        <v>21</v>
      </c>
      <c r="M917" s="240">
        <f>G917*(1+L917/100)</f>
        <v>0</v>
      </c>
      <c r="N917" s="238">
        <v>6.7000000000000002E-4</v>
      </c>
      <c r="O917" s="238">
        <f>ROUND(E917*N917,2)</f>
        <v>0.08</v>
      </c>
      <c r="P917" s="238">
        <v>0.18</v>
      </c>
      <c r="Q917" s="238">
        <f>ROUND(E917*P917,2)</f>
        <v>22.3</v>
      </c>
      <c r="R917" s="240" t="s">
        <v>1176</v>
      </c>
      <c r="S917" s="240" t="s">
        <v>277</v>
      </c>
      <c r="T917" s="241" t="s">
        <v>277</v>
      </c>
      <c r="U917" s="223">
        <v>0.23200000000000001</v>
      </c>
      <c r="V917" s="223">
        <f>ROUND(E917*U917,2)</f>
        <v>28.74</v>
      </c>
      <c r="W917" s="223"/>
      <c r="X917" s="223" t="s">
        <v>316</v>
      </c>
      <c r="Y917" s="223" t="s">
        <v>280</v>
      </c>
      <c r="Z917" s="212"/>
      <c r="AA917" s="212"/>
      <c r="AB917" s="212"/>
      <c r="AC917" s="212"/>
      <c r="AD917" s="212"/>
      <c r="AE917" s="212"/>
      <c r="AF917" s="212"/>
      <c r="AG917" s="212" t="s">
        <v>317</v>
      </c>
      <c r="AH917" s="212"/>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ht="22.5" outlineLevel="2" x14ac:dyDescent="0.2">
      <c r="A918" s="219"/>
      <c r="B918" s="220"/>
      <c r="C918" s="267" t="s">
        <v>1303</v>
      </c>
      <c r="D918" s="256"/>
      <c r="E918" s="256"/>
      <c r="F918" s="256"/>
      <c r="G918" s="256"/>
      <c r="H918" s="223"/>
      <c r="I918" s="223"/>
      <c r="J918" s="223"/>
      <c r="K918" s="223"/>
      <c r="L918" s="223"/>
      <c r="M918" s="223"/>
      <c r="N918" s="222"/>
      <c r="O918" s="222"/>
      <c r="P918" s="222"/>
      <c r="Q918" s="222"/>
      <c r="R918" s="223"/>
      <c r="S918" s="223"/>
      <c r="T918" s="223"/>
      <c r="U918" s="223"/>
      <c r="V918" s="223"/>
      <c r="W918" s="223"/>
      <c r="X918" s="223"/>
      <c r="Y918" s="223"/>
      <c r="Z918" s="212"/>
      <c r="AA918" s="212"/>
      <c r="AB918" s="212"/>
      <c r="AC918" s="212"/>
      <c r="AD918" s="212"/>
      <c r="AE918" s="212"/>
      <c r="AF918" s="212"/>
      <c r="AG918" s="212" t="s">
        <v>319</v>
      </c>
      <c r="AH918" s="212"/>
      <c r="AI918" s="212"/>
      <c r="AJ918" s="212"/>
      <c r="AK918" s="212"/>
      <c r="AL918" s="212"/>
      <c r="AM918" s="212"/>
      <c r="AN918" s="212"/>
      <c r="AO918" s="212"/>
      <c r="AP918" s="212"/>
      <c r="AQ918" s="212"/>
      <c r="AR918" s="212"/>
      <c r="AS918" s="212"/>
      <c r="AT918" s="212"/>
      <c r="AU918" s="212"/>
      <c r="AV918" s="212"/>
      <c r="AW918" s="212"/>
      <c r="AX918" s="212"/>
      <c r="AY918" s="212"/>
      <c r="AZ918" s="212"/>
      <c r="BA918" s="242" t="str">
        <f>C918</f>
        <v>nebo vybourání otvorů průřezové plochy přes 4 m2 v příčkách, včetně pomocného lešení o výšce podlahy do 1900 mm a pro zatížení do 1,5 kPa  (150 kg/m2),</v>
      </c>
      <c r="BB918" s="212"/>
      <c r="BC918" s="212"/>
      <c r="BD918" s="212"/>
      <c r="BE918" s="212"/>
      <c r="BF918" s="212"/>
      <c r="BG918" s="212"/>
      <c r="BH918" s="212"/>
    </row>
    <row r="919" spans="1:60" outlineLevel="2" x14ac:dyDescent="0.2">
      <c r="A919" s="219"/>
      <c r="B919" s="220"/>
      <c r="C919" s="247" t="s">
        <v>734</v>
      </c>
      <c r="D919" s="225"/>
      <c r="E919" s="226"/>
      <c r="F919" s="223"/>
      <c r="G919" s="223"/>
      <c r="H919" s="223"/>
      <c r="I919" s="223"/>
      <c r="J919" s="223"/>
      <c r="K919" s="223"/>
      <c r="L919" s="223"/>
      <c r="M919" s="223"/>
      <c r="N919" s="222"/>
      <c r="O919" s="222"/>
      <c r="P919" s="222"/>
      <c r="Q919" s="222"/>
      <c r="R919" s="223"/>
      <c r="S919" s="223"/>
      <c r="T919" s="223"/>
      <c r="U919" s="223"/>
      <c r="V919" s="223"/>
      <c r="W919" s="223"/>
      <c r="X919" s="223"/>
      <c r="Y919" s="223"/>
      <c r="Z919" s="212"/>
      <c r="AA919" s="212"/>
      <c r="AB919" s="212"/>
      <c r="AC919" s="212"/>
      <c r="AD919" s="212"/>
      <c r="AE919" s="212"/>
      <c r="AF919" s="212"/>
      <c r="AG919" s="212" t="s">
        <v>308</v>
      </c>
      <c r="AH919" s="212">
        <v>0</v>
      </c>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3" x14ac:dyDescent="0.2">
      <c r="A920" s="219"/>
      <c r="B920" s="220"/>
      <c r="C920" s="247" t="s">
        <v>1314</v>
      </c>
      <c r="D920" s="225"/>
      <c r="E920" s="226">
        <v>31</v>
      </c>
      <c r="F920" s="223"/>
      <c r="G920" s="223"/>
      <c r="H920" s="223"/>
      <c r="I920" s="223"/>
      <c r="J920" s="223"/>
      <c r="K920" s="223"/>
      <c r="L920" s="223"/>
      <c r="M920" s="223"/>
      <c r="N920" s="222"/>
      <c r="O920" s="222"/>
      <c r="P920" s="222"/>
      <c r="Q920" s="222"/>
      <c r="R920" s="223"/>
      <c r="S920" s="223"/>
      <c r="T920" s="223"/>
      <c r="U920" s="223"/>
      <c r="V920" s="223"/>
      <c r="W920" s="223"/>
      <c r="X920" s="223"/>
      <c r="Y920" s="223"/>
      <c r="Z920" s="212"/>
      <c r="AA920" s="212"/>
      <c r="AB920" s="212"/>
      <c r="AC920" s="212"/>
      <c r="AD920" s="212"/>
      <c r="AE920" s="212"/>
      <c r="AF920" s="212"/>
      <c r="AG920" s="212" t="s">
        <v>308</v>
      </c>
      <c r="AH920" s="212">
        <v>0</v>
      </c>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
      <c r="A921" s="219"/>
      <c r="B921" s="220"/>
      <c r="C921" s="247" t="s">
        <v>759</v>
      </c>
      <c r="D921" s="225"/>
      <c r="E921" s="226"/>
      <c r="F921" s="223"/>
      <c r="G921" s="223"/>
      <c r="H921" s="223"/>
      <c r="I921" s="223"/>
      <c r="J921" s="223"/>
      <c r="K921" s="223"/>
      <c r="L921" s="223"/>
      <c r="M921" s="223"/>
      <c r="N921" s="222"/>
      <c r="O921" s="222"/>
      <c r="P921" s="222"/>
      <c r="Q921" s="222"/>
      <c r="R921" s="223"/>
      <c r="S921" s="223"/>
      <c r="T921" s="223"/>
      <c r="U921" s="223"/>
      <c r="V921" s="223"/>
      <c r="W921" s="223"/>
      <c r="X921" s="223"/>
      <c r="Y921" s="223"/>
      <c r="Z921" s="212"/>
      <c r="AA921" s="212"/>
      <c r="AB921" s="212"/>
      <c r="AC921" s="212"/>
      <c r="AD921" s="212"/>
      <c r="AE921" s="212"/>
      <c r="AF921" s="212"/>
      <c r="AG921" s="212" t="s">
        <v>308</v>
      </c>
      <c r="AH921" s="212">
        <v>0</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3" x14ac:dyDescent="0.2">
      <c r="A922" s="219"/>
      <c r="B922" s="220"/>
      <c r="C922" s="247" t="s">
        <v>1315</v>
      </c>
      <c r="D922" s="225"/>
      <c r="E922" s="226">
        <v>41.874000000000002</v>
      </c>
      <c r="F922" s="223"/>
      <c r="G922" s="223"/>
      <c r="H922" s="223"/>
      <c r="I922" s="223"/>
      <c r="J922" s="223"/>
      <c r="K922" s="223"/>
      <c r="L922" s="223"/>
      <c r="M922" s="223"/>
      <c r="N922" s="222"/>
      <c r="O922" s="222"/>
      <c r="P922" s="222"/>
      <c r="Q922" s="222"/>
      <c r="R922" s="223"/>
      <c r="S922" s="223"/>
      <c r="T922" s="223"/>
      <c r="U922" s="223"/>
      <c r="V922" s="223"/>
      <c r="W922" s="223"/>
      <c r="X922" s="223"/>
      <c r="Y922" s="223"/>
      <c r="Z922" s="212"/>
      <c r="AA922" s="212"/>
      <c r="AB922" s="212"/>
      <c r="AC922" s="212"/>
      <c r="AD922" s="212"/>
      <c r="AE922" s="212"/>
      <c r="AF922" s="212"/>
      <c r="AG922" s="212" t="s">
        <v>308</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3" x14ac:dyDescent="0.2">
      <c r="A923" s="219"/>
      <c r="B923" s="220"/>
      <c r="C923" s="247" t="s">
        <v>1316</v>
      </c>
      <c r="D923" s="225"/>
      <c r="E923" s="226">
        <v>51.000999999999998</v>
      </c>
      <c r="F923" s="223"/>
      <c r="G923" s="223"/>
      <c r="H923" s="223"/>
      <c r="I923" s="223"/>
      <c r="J923" s="223"/>
      <c r="K923" s="223"/>
      <c r="L923" s="223"/>
      <c r="M923" s="223"/>
      <c r="N923" s="222"/>
      <c r="O923" s="222"/>
      <c r="P923" s="222"/>
      <c r="Q923" s="222"/>
      <c r="R923" s="223"/>
      <c r="S923" s="223"/>
      <c r="T923" s="223"/>
      <c r="U923" s="223"/>
      <c r="V923" s="223"/>
      <c r="W923" s="223"/>
      <c r="X923" s="223"/>
      <c r="Y923" s="223"/>
      <c r="Z923" s="212"/>
      <c r="AA923" s="212"/>
      <c r="AB923" s="212"/>
      <c r="AC923" s="212"/>
      <c r="AD923" s="212"/>
      <c r="AE923" s="212"/>
      <c r="AF923" s="212"/>
      <c r="AG923" s="212" t="s">
        <v>308</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ht="22.5" outlineLevel="1" x14ac:dyDescent="0.2">
      <c r="A924" s="235">
        <v>206</v>
      </c>
      <c r="B924" s="236" t="s">
        <v>1317</v>
      </c>
      <c r="C924" s="245" t="s">
        <v>1318</v>
      </c>
      <c r="D924" s="237" t="s">
        <v>314</v>
      </c>
      <c r="E924" s="238">
        <v>8.3241700000000005</v>
      </c>
      <c r="F924" s="239"/>
      <c r="G924" s="240">
        <f>ROUND(E924*F924,2)</f>
        <v>0</v>
      </c>
      <c r="H924" s="239"/>
      <c r="I924" s="240">
        <f>ROUND(E924*H924,2)</f>
        <v>0</v>
      </c>
      <c r="J924" s="239"/>
      <c r="K924" s="240">
        <f>ROUND(E924*J924,2)</f>
        <v>0</v>
      </c>
      <c r="L924" s="240">
        <v>21</v>
      </c>
      <c r="M924" s="240">
        <f>G924*(1+L924/100)</f>
        <v>0</v>
      </c>
      <c r="N924" s="238">
        <v>1.2800000000000001E-3</v>
      </c>
      <c r="O924" s="238">
        <f>ROUND(E924*N924,2)</f>
        <v>0.01</v>
      </c>
      <c r="P924" s="238">
        <v>1.8</v>
      </c>
      <c r="Q924" s="238">
        <f>ROUND(E924*P924,2)</f>
        <v>14.98</v>
      </c>
      <c r="R924" s="240" t="s">
        <v>1176</v>
      </c>
      <c r="S924" s="240" t="s">
        <v>277</v>
      </c>
      <c r="T924" s="241" t="s">
        <v>277</v>
      </c>
      <c r="U924" s="223">
        <v>1.52</v>
      </c>
      <c r="V924" s="223">
        <f>ROUND(E924*U924,2)</f>
        <v>12.65</v>
      </c>
      <c r="W924" s="223"/>
      <c r="X924" s="223" t="s">
        <v>316</v>
      </c>
      <c r="Y924" s="223" t="s">
        <v>280</v>
      </c>
      <c r="Z924" s="212"/>
      <c r="AA924" s="212"/>
      <c r="AB924" s="212"/>
      <c r="AC924" s="212"/>
      <c r="AD924" s="212"/>
      <c r="AE924" s="212"/>
      <c r="AF924" s="212"/>
      <c r="AG924" s="212" t="s">
        <v>317</v>
      </c>
      <c r="AH924" s="212"/>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ht="22.5" outlineLevel="2" x14ac:dyDescent="0.2">
      <c r="A925" s="219"/>
      <c r="B925" s="220"/>
      <c r="C925" s="267" t="s">
        <v>1319</v>
      </c>
      <c r="D925" s="256"/>
      <c r="E925" s="256"/>
      <c r="F925" s="256"/>
      <c r="G925" s="256"/>
      <c r="H925" s="223"/>
      <c r="I925" s="223"/>
      <c r="J925" s="223"/>
      <c r="K925" s="223"/>
      <c r="L925" s="223"/>
      <c r="M925" s="223"/>
      <c r="N925" s="222"/>
      <c r="O925" s="222"/>
      <c r="P925" s="222"/>
      <c r="Q925" s="222"/>
      <c r="R925" s="223"/>
      <c r="S925" s="223"/>
      <c r="T925" s="223"/>
      <c r="U925" s="223"/>
      <c r="V925" s="223"/>
      <c r="W925" s="223"/>
      <c r="X925" s="223"/>
      <c r="Y925" s="223"/>
      <c r="Z925" s="212"/>
      <c r="AA925" s="212"/>
      <c r="AB925" s="212"/>
      <c r="AC925" s="212"/>
      <c r="AD925" s="212"/>
      <c r="AE925" s="212"/>
      <c r="AF925" s="212"/>
      <c r="AG925" s="212" t="s">
        <v>319</v>
      </c>
      <c r="AH925" s="212"/>
      <c r="AI925" s="212"/>
      <c r="AJ925" s="212"/>
      <c r="AK925" s="212"/>
      <c r="AL925" s="212"/>
      <c r="AM925" s="212"/>
      <c r="AN925" s="212"/>
      <c r="AO925" s="212"/>
      <c r="AP925" s="212"/>
      <c r="AQ925" s="212"/>
      <c r="AR925" s="212"/>
      <c r="AS925" s="212"/>
      <c r="AT925" s="212"/>
      <c r="AU925" s="212"/>
      <c r="AV925" s="212"/>
      <c r="AW925" s="212"/>
      <c r="AX925" s="212"/>
      <c r="AY925" s="212"/>
      <c r="AZ925" s="212"/>
      <c r="BA925" s="242" t="str">
        <f>C925</f>
        <v>nebo vybourání otvorů průřezové plochy přes 4 m2 ve zdivu nadzákladovém, včetně pomocného lešení o výšce podlahy do 1900 mm a pro zatížení do 1,5 kPa  (150 kg/m2)</v>
      </c>
      <c r="BB925" s="212"/>
      <c r="BC925" s="212"/>
      <c r="BD925" s="212"/>
      <c r="BE925" s="212"/>
      <c r="BF925" s="212"/>
      <c r="BG925" s="212"/>
      <c r="BH925" s="212"/>
    </row>
    <row r="926" spans="1:60" outlineLevel="2" x14ac:dyDescent="0.2">
      <c r="A926" s="219"/>
      <c r="B926" s="220"/>
      <c r="C926" s="247" t="s">
        <v>759</v>
      </c>
      <c r="D926" s="225"/>
      <c r="E926" s="226"/>
      <c r="F926" s="223"/>
      <c r="G926" s="223"/>
      <c r="H926" s="223"/>
      <c r="I926" s="223"/>
      <c r="J926" s="223"/>
      <c r="K926" s="223"/>
      <c r="L926" s="223"/>
      <c r="M926" s="223"/>
      <c r="N926" s="222"/>
      <c r="O926" s="222"/>
      <c r="P926" s="222"/>
      <c r="Q926" s="222"/>
      <c r="R926" s="223"/>
      <c r="S926" s="223"/>
      <c r="T926" s="223"/>
      <c r="U926" s="223"/>
      <c r="V926" s="223"/>
      <c r="W926" s="223"/>
      <c r="X926" s="223"/>
      <c r="Y926" s="223"/>
      <c r="Z926" s="212"/>
      <c r="AA926" s="212"/>
      <c r="AB926" s="212"/>
      <c r="AC926" s="212"/>
      <c r="AD926" s="212"/>
      <c r="AE926" s="212"/>
      <c r="AF926" s="212"/>
      <c r="AG926" s="212" t="s">
        <v>308</v>
      </c>
      <c r="AH926" s="212">
        <v>0</v>
      </c>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outlineLevel="3" x14ac:dyDescent="0.2">
      <c r="A927" s="219"/>
      <c r="B927" s="220"/>
      <c r="C927" s="247" t="s">
        <v>1320</v>
      </c>
      <c r="D927" s="225"/>
      <c r="E927" s="226">
        <v>4.3641699999999997</v>
      </c>
      <c r="F927" s="223"/>
      <c r="G927" s="223"/>
      <c r="H927" s="223"/>
      <c r="I927" s="223"/>
      <c r="J927" s="223"/>
      <c r="K927" s="223"/>
      <c r="L927" s="223"/>
      <c r="M927" s="223"/>
      <c r="N927" s="222"/>
      <c r="O927" s="222"/>
      <c r="P927" s="222"/>
      <c r="Q927" s="222"/>
      <c r="R927" s="223"/>
      <c r="S927" s="223"/>
      <c r="T927" s="223"/>
      <c r="U927" s="223"/>
      <c r="V927" s="223"/>
      <c r="W927" s="223"/>
      <c r="X927" s="223"/>
      <c r="Y927" s="223"/>
      <c r="Z927" s="212"/>
      <c r="AA927" s="212"/>
      <c r="AB927" s="212"/>
      <c r="AC927" s="212"/>
      <c r="AD927" s="212"/>
      <c r="AE927" s="212"/>
      <c r="AF927" s="212"/>
      <c r="AG927" s="212" t="s">
        <v>308</v>
      </c>
      <c r="AH927" s="212">
        <v>0</v>
      </c>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3" x14ac:dyDescent="0.2">
      <c r="A928" s="219"/>
      <c r="B928" s="220"/>
      <c r="C928" s="247" t="s">
        <v>1321</v>
      </c>
      <c r="D928" s="225"/>
      <c r="E928" s="226">
        <v>3.96</v>
      </c>
      <c r="F928" s="223"/>
      <c r="G928" s="223"/>
      <c r="H928" s="223"/>
      <c r="I928" s="223"/>
      <c r="J928" s="223"/>
      <c r="K928" s="223"/>
      <c r="L928" s="223"/>
      <c r="M928" s="223"/>
      <c r="N928" s="222"/>
      <c r="O928" s="222"/>
      <c r="P928" s="222"/>
      <c r="Q928" s="222"/>
      <c r="R928" s="223"/>
      <c r="S928" s="223"/>
      <c r="T928" s="223"/>
      <c r="U928" s="223"/>
      <c r="V928" s="223"/>
      <c r="W928" s="223"/>
      <c r="X928" s="223"/>
      <c r="Y928" s="223"/>
      <c r="Z928" s="212"/>
      <c r="AA928" s="212"/>
      <c r="AB928" s="212"/>
      <c r="AC928" s="212"/>
      <c r="AD928" s="212"/>
      <c r="AE928" s="212"/>
      <c r="AF928" s="212"/>
      <c r="AG928" s="212" t="s">
        <v>308</v>
      </c>
      <c r="AH928" s="212">
        <v>0</v>
      </c>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ht="22.5" outlineLevel="1" x14ac:dyDescent="0.2">
      <c r="A929" s="235">
        <v>207</v>
      </c>
      <c r="B929" s="236" t="s">
        <v>1322</v>
      </c>
      <c r="C929" s="245" t="s">
        <v>1323</v>
      </c>
      <c r="D929" s="237" t="s">
        <v>314</v>
      </c>
      <c r="E929" s="238">
        <v>2.835</v>
      </c>
      <c r="F929" s="239"/>
      <c r="G929" s="240">
        <f>ROUND(E929*F929,2)</f>
        <v>0</v>
      </c>
      <c r="H929" s="239"/>
      <c r="I929" s="240">
        <f>ROUND(E929*H929,2)</f>
        <v>0</v>
      </c>
      <c r="J929" s="239"/>
      <c r="K929" s="240">
        <f>ROUND(E929*J929,2)</f>
        <v>0</v>
      </c>
      <c r="L929" s="240">
        <v>21</v>
      </c>
      <c r="M929" s="240">
        <f>G929*(1+L929/100)</f>
        <v>0</v>
      </c>
      <c r="N929" s="238">
        <v>0</v>
      </c>
      <c r="O929" s="238">
        <f>ROUND(E929*N929,2)</f>
        <v>0</v>
      </c>
      <c r="P929" s="238">
        <v>1.671</v>
      </c>
      <c r="Q929" s="238">
        <f>ROUND(E929*P929,2)</f>
        <v>4.74</v>
      </c>
      <c r="R929" s="240" t="s">
        <v>1176</v>
      </c>
      <c r="S929" s="240" t="s">
        <v>277</v>
      </c>
      <c r="T929" s="241" t="s">
        <v>277</v>
      </c>
      <c r="U929" s="223">
        <v>2.79</v>
      </c>
      <c r="V929" s="223">
        <f>ROUND(E929*U929,2)</f>
        <v>7.91</v>
      </c>
      <c r="W929" s="223"/>
      <c r="X929" s="223" t="s">
        <v>316</v>
      </c>
      <c r="Y929" s="223" t="s">
        <v>280</v>
      </c>
      <c r="Z929" s="212"/>
      <c r="AA929" s="212"/>
      <c r="AB929" s="212"/>
      <c r="AC929" s="212"/>
      <c r="AD929" s="212"/>
      <c r="AE929" s="212"/>
      <c r="AF929" s="212"/>
      <c r="AG929" s="212" t="s">
        <v>317</v>
      </c>
      <c r="AH929" s="212"/>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ht="22.5" outlineLevel="2" x14ac:dyDescent="0.2">
      <c r="A930" s="219"/>
      <c r="B930" s="220"/>
      <c r="C930" s="267" t="s">
        <v>1319</v>
      </c>
      <c r="D930" s="256"/>
      <c r="E930" s="256"/>
      <c r="F930" s="256"/>
      <c r="G930" s="256"/>
      <c r="H930" s="223"/>
      <c r="I930" s="223"/>
      <c r="J930" s="223"/>
      <c r="K930" s="223"/>
      <c r="L930" s="223"/>
      <c r="M930" s="223"/>
      <c r="N930" s="222"/>
      <c r="O930" s="222"/>
      <c r="P930" s="222"/>
      <c r="Q930" s="222"/>
      <c r="R930" s="223"/>
      <c r="S930" s="223"/>
      <c r="T930" s="223"/>
      <c r="U930" s="223"/>
      <c r="V930" s="223"/>
      <c r="W930" s="223"/>
      <c r="X930" s="223"/>
      <c r="Y930" s="223"/>
      <c r="Z930" s="212"/>
      <c r="AA930" s="212"/>
      <c r="AB930" s="212"/>
      <c r="AC930" s="212"/>
      <c r="AD930" s="212"/>
      <c r="AE930" s="212"/>
      <c r="AF930" s="212"/>
      <c r="AG930" s="212" t="s">
        <v>319</v>
      </c>
      <c r="AH930" s="212"/>
      <c r="AI930" s="212"/>
      <c r="AJ930" s="212"/>
      <c r="AK930" s="212"/>
      <c r="AL930" s="212"/>
      <c r="AM930" s="212"/>
      <c r="AN930" s="212"/>
      <c r="AO930" s="212"/>
      <c r="AP930" s="212"/>
      <c r="AQ930" s="212"/>
      <c r="AR930" s="212"/>
      <c r="AS930" s="212"/>
      <c r="AT930" s="212"/>
      <c r="AU930" s="212"/>
      <c r="AV930" s="212"/>
      <c r="AW930" s="212"/>
      <c r="AX930" s="212"/>
      <c r="AY930" s="212"/>
      <c r="AZ930" s="212"/>
      <c r="BA930" s="242" t="str">
        <f>C930</f>
        <v>nebo vybourání otvorů průřezové plochy přes 4 m2 ve zdivu nadzákladovém, včetně pomocného lešení o výšce podlahy do 1900 mm a pro zatížení do 1,5 kPa  (150 kg/m2)</v>
      </c>
      <c r="BB930" s="212"/>
      <c r="BC930" s="212"/>
      <c r="BD930" s="212"/>
      <c r="BE930" s="212"/>
      <c r="BF930" s="212"/>
      <c r="BG930" s="212"/>
      <c r="BH930" s="212"/>
    </row>
    <row r="931" spans="1:60" outlineLevel="2" x14ac:dyDescent="0.2">
      <c r="A931" s="219"/>
      <c r="B931" s="220"/>
      <c r="C931" s="247" t="s">
        <v>1324</v>
      </c>
      <c r="D931" s="225"/>
      <c r="E931" s="226">
        <v>2.835</v>
      </c>
      <c r="F931" s="223"/>
      <c r="G931" s="223"/>
      <c r="H931" s="223"/>
      <c r="I931" s="223"/>
      <c r="J931" s="223"/>
      <c r="K931" s="223"/>
      <c r="L931" s="223"/>
      <c r="M931" s="223"/>
      <c r="N931" s="222"/>
      <c r="O931" s="222"/>
      <c r="P931" s="222"/>
      <c r="Q931" s="222"/>
      <c r="R931" s="223"/>
      <c r="S931" s="223"/>
      <c r="T931" s="223"/>
      <c r="U931" s="223"/>
      <c r="V931" s="223"/>
      <c r="W931" s="223"/>
      <c r="X931" s="223"/>
      <c r="Y931" s="223"/>
      <c r="Z931" s="212"/>
      <c r="AA931" s="212"/>
      <c r="AB931" s="212"/>
      <c r="AC931" s="212"/>
      <c r="AD931" s="212"/>
      <c r="AE931" s="212"/>
      <c r="AF931" s="212"/>
      <c r="AG931" s="212" t="s">
        <v>308</v>
      </c>
      <c r="AH931" s="212">
        <v>0</v>
      </c>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ht="22.5" outlineLevel="1" x14ac:dyDescent="0.2">
      <c r="A932" s="235">
        <v>208</v>
      </c>
      <c r="B932" s="236" t="s">
        <v>1325</v>
      </c>
      <c r="C932" s="245" t="s">
        <v>1326</v>
      </c>
      <c r="D932" s="237" t="s">
        <v>340</v>
      </c>
      <c r="E932" s="238">
        <v>96.2</v>
      </c>
      <c r="F932" s="239"/>
      <c r="G932" s="240">
        <f>ROUND(E932*F932,2)</f>
        <v>0</v>
      </c>
      <c r="H932" s="239"/>
      <c r="I932" s="240">
        <f>ROUND(E932*H932,2)</f>
        <v>0</v>
      </c>
      <c r="J932" s="239"/>
      <c r="K932" s="240">
        <f>ROUND(E932*J932,2)</f>
        <v>0</v>
      </c>
      <c r="L932" s="240">
        <v>21</v>
      </c>
      <c r="M932" s="240">
        <f>G932*(1+L932/100)</f>
        <v>0</v>
      </c>
      <c r="N932" s="238">
        <v>3.3E-4</v>
      </c>
      <c r="O932" s="238">
        <f>ROUND(E932*N932,2)</f>
        <v>0.03</v>
      </c>
      <c r="P932" s="238">
        <v>1.183E-2</v>
      </c>
      <c r="Q932" s="238">
        <f>ROUND(E932*P932,2)</f>
        <v>1.1399999999999999</v>
      </c>
      <c r="R932" s="240" t="s">
        <v>1176</v>
      </c>
      <c r="S932" s="240" t="s">
        <v>277</v>
      </c>
      <c r="T932" s="241" t="s">
        <v>277</v>
      </c>
      <c r="U932" s="223">
        <v>0.34599999999999997</v>
      </c>
      <c r="V932" s="223">
        <f>ROUND(E932*U932,2)</f>
        <v>33.29</v>
      </c>
      <c r="W932" s="223"/>
      <c r="X932" s="223" t="s">
        <v>316</v>
      </c>
      <c r="Y932" s="223" t="s">
        <v>280</v>
      </c>
      <c r="Z932" s="212"/>
      <c r="AA932" s="212"/>
      <c r="AB932" s="212"/>
      <c r="AC932" s="212"/>
      <c r="AD932" s="212"/>
      <c r="AE932" s="212"/>
      <c r="AF932" s="212"/>
      <c r="AG932" s="212" t="s">
        <v>317</v>
      </c>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2" x14ac:dyDescent="0.2">
      <c r="A933" s="219"/>
      <c r="B933" s="220"/>
      <c r="C933" s="247" t="s">
        <v>1327</v>
      </c>
      <c r="D933" s="225"/>
      <c r="E933" s="226">
        <v>96.2</v>
      </c>
      <c r="F933" s="223"/>
      <c r="G933" s="223"/>
      <c r="H933" s="223"/>
      <c r="I933" s="223"/>
      <c r="J933" s="223"/>
      <c r="K933" s="223"/>
      <c r="L933" s="223"/>
      <c r="M933" s="223"/>
      <c r="N933" s="222"/>
      <c r="O933" s="222"/>
      <c r="P933" s="222"/>
      <c r="Q933" s="222"/>
      <c r="R933" s="223"/>
      <c r="S933" s="223"/>
      <c r="T933" s="223"/>
      <c r="U933" s="223"/>
      <c r="V933" s="223"/>
      <c r="W933" s="223"/>
      <c r="X933" s="223"/>
      <c r="Y933" s="223"/>
      <c r="Z933" s="212"/>
      <c r="AA933" s="212"/>
      <c r="AB933" s="212"/>
      <c r="AC933" s="212"/>
      <c r="AD933" s="212"/>
      <c r="AE933" s="212"/>
      <c r="AF933" s="212"/>
      <c r="AG933" s="212" t="s">
        <v>308</v>
      </c>
      <c r="AH933" s="212">
        <v>0</v>
      </c>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ht="22.5" outlineLevel="1" x14ac:dyDescent="0.2">
      <c r="A934" s="235">
        <v>209</v>
      </c>
      <c r="B934" s="236" t="s">
        <v>1328</v>
      </c>
      <c r="C934" s="245" t="s">
        <v>1329</v>
      </c>
      <c r="D934" s="237" t="s">
        <v>340</v>
      </c>
      <c r="E934" s="238">
        <v>146.02000000000001</v>
      </c>
      <c r="F934" s="239"/>
      <c r="G934" s="240">
        <f>ROUND(E934*F934,2)</f>
        <v>0</v>
      </c>
      <c r="H934" s="239"/>
      <c r="I934" s="240">
        <f>ROUND(E934*H934,2)</f>
        <v>0</v>
      </c>
      <c r="J934" s="239"/>
      <c r="K934" s="240">
        <f>ROUND(E934*J934,2)</f>
        <v>0</v>
      </c>
      <c r="L934" s="240">
        <v>21</v>
      </c>
      <c r="M934" s="240">
        <f>G934*(1+L934/100)</f>
        <v>0</v>
      </c>
      <c r="N934" s="238">
        <v>3.3E-4</v>
      </c>
      <c r="O934" s="238">
        <f>ROUND(E934*N934,2)</f>
        <v>0.05</v>
      </c>
      <c r="P934" s="238">
        <v>1.235E-2</v>
      </c>
      <c r="Q934" s="238">
        <f>ROUND(E934*P934,2)</f>
        <v>1.8</v>
      </c>
      <c r="R934" s="240" t="s">
        <v>1176</v>
      </c>
      <c r="S934" s="240" t="s">
        <v>277</v>
      </c>
      <c r="T934" s="241" t="s">
        <v>277</v>
      </c>
      <c r="U934" s="223">
        <v>0.34599999999999997</v>
      </c>
      <c r="V934" s="223">
        <f>ROUND(E934*U934,2)</f>
        <v>50.52</v>
      </c>
      <c r="W934" s="223"/>
      <c r="X934" s="223" t="s">
        <v>316</v>
      </c>
      <c r="Y934" s="223" t="s">
        <v>280</v>
      </c>
      <c r="Z934" s="212"/>
      <c r="AA934" s="212"/>
      <c r="AB934" s="212"/>
      <c r="AC934" s="212"/>
      <c r="AD934" s="212"/>
      <c r="AE934" s="212"/>
      <c r="AF934" s="212"/>
      <c r="AG934" s="212" t="s">
        <v>317</v>
      </c>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outlineLevel="2" x14ac:dyDescent="0.2">
      <c r="A935" s="219"/>
      <c r="B935" s="220"/>
      <c r="C935" s="247" t="s">
        <v>1330</v>
      </c>
      <c r="D935" s="225"/>
      <c r="E935" s="226">
        <v>2.64</v>
      </c>
      <c r="F935" s="223"/>
      <c r="G935" s="223"/>
      <c r="H935" s="223"/>
      <c r="I935" s="223"/>
      <c r="J935" s="223"/>
      <c r="K935" s="223"/>
      <c r="L935" s="223"/>
      <c r="M935" s="223"/>
      <c r="N935" s="222"/>
      <c r="O935" s="222"/>
      <c r="P935" s="222"/>
      <c r="Q935" s="222"/>
      <c r="R935" s="223"/>
      <c r="S935" s="223"/>
      <c r="T935" s="223"/>
      <c r="U935" s="223"/>
      <c r="V935" s="223"/>
      <c r="W935" s="223"/>
      <c r="X935" s="223"/>
      <c r="Y935" s="223"/>
      <c r="Z935" s="212"/>
      <c r="AA935" s="212"/>
      <c r="AB935" s="212"/>
      <c r="AC935" s="212"/>
      <c r="AD935" s="212"/>
      <c r="AE935" s="212"/>
      <c r="AF935" s="212"/>
      <c r="AG935" s="212" t="s">
        <v>308</v>
      </c>
      <c r="AH935" s="212">
        <v>0</v>
      </c>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3" x14ac:dyDescent="0.2">
      <c r="A936" s="219"/>
      <c r="B936" s="220"/>
      <c r="C936" s="247" t="s">
        <v>1331</v>
      </c>
      <c r="D936" s="225"/>
      <c r="E936" s="226">
        <v>12.46</v>
      </c>
      <c r="F936" s="223"/>
      <c r="G936" s="223"/>
      <c r="H936" s="223"/>
      <c r="I936" s="223"/>
      <c r="J936" s="223"/>
      <c r="K936" s="223"/>
      <c r="L936" s="223"/>
      <c r="M936" s="223"/>
      <c r="N936" s="222"/>
      <c r="O936" s="222"/>
      <c r="P936" s="222"/>
      <c r="Q936" s="222"/>
      <c r="R936" s="223"/>
      <c r="S936" s="223"/>
      <c r="T936" s="223"/>
      <c r="U936" s="223"/>
      <c r="V936" s="223"/>
      <c r="W936" s="223"/>
      <c r="X936" s="223"/>
      <c r="Y936" s="223"/>
      <c r="Z936" s="212"/>
      <c r="AA936" s="212"/>
      <c r="AB936" s="212"/>
      <c r="AC936" s="212"/>
      <c r="AD936" s="212"/>
      <c r="AE936" s="212"/>
      <c r="AF936" s="212"/>
      <c r="AG936" s="212" t="s">
        <v>308</v>
      </c>
      <c r="AH936" s="212">
        <v>0</v>
      </c>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outlineLevel="3" x14ac:dyDescent="0.2">
      <c r="A937" s="219"/>
      <c r="B937" s="220"/>
      <c r="C937" s="247" t="s">
        <v>1332</v>
      </c>
      <c r="D937" s="225"/>
      <c r="E937" s="226">
        <v>130.91999999999999</v>
      </c>
      <c r="F937" s="223"/>
      <c r="G937" s="223"/>
      <c r="H937" s="223"/>
      <c r="I937" s="223"/>
      <c r="J937" s="223"/>
      <c r="K937" s="223"/>
      <c r="L937" s="223"/>
      <c r="M937" s="223"/>
      <c r="N937" s="222"/>
      <c r="O937" s="222"/>
      <c r="P937" s="222"/>
      <c r="Q937" s="222"/>
      <c r="R937" s="223"/>
      <c r="S937" s="223"/>
      <c r="T937" s="223"/>
      <c r="U937" s="223"/>
      <c r="V937" s="223"/>
      <c r="W937" s="223"/>
      <c r="X937" s="223"/>
      <c r="Y937" s="223"/>
      <c r="Z937" s="212"/>
      <c r="AA937" s="212"/>
      <c r="AB937" s="212"/>
      <c r="AC937" s="212"/>
      <c r="AD937" s="212"/>
      <c r="AE937" s="212"/>
      <c r="AF937" s="212"/>
      <c r="AG937" s="212" t="s">
        <v>308</v>
      </c>
      <c r="AH937" s="212">
        <v>0</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outlineLevel="1" x14ac:dyDescent="0.2">
      <c r="A938" s="235">
        <v>210</v>
      </c>
      <c r="B938" s="236" t="s">
        <v>1333</v>
      </c>
      <c r="C938" s="245" t="s">
        <v>1334</v>
      </c>
      <c r="D938" s="237" t="s">
        <v>543</v>
      </c>
      <c r="E938" s="238">
        <v>15.6</v>
      </c>
      <c r="F938" s="239"/>
      <c r="G938" s="240">
        <f>ROUND(E938*F938,2)</f>
        <v>0</v>
      </c>
      <c r="H938" s="239"/>
      <c r="I938" s="240">
        <f>ROUND(E938*H938,2)</f>
        <v>0</v>
      </c>
      <c r="J938" s="239"/>
      <c r="K938" s="240">
        <f>ROUND(E938*J938,2)</f>
        <v>0</v>
      </c>
      <c r="L938" s="240">
        <v>21</v>
      </c>
      <c r="M938" s="240">
        <f>G938*(1+L938/100)</f>
        <v>0</v>
      </c>
      <c r="N938" s="238">
        <v>0</v>
      </c>
      <c r="O938" s="238">
        <f>ROUND(E938*N938,2)</f>
        <v>0</v>
      </c>
      <c r="P938" s="238">
        <v>0.37</v>
      </c>
      <c r="Q938" s="238">
        <f>ROUND(E938*P938,2)</f>
        <v>5.77</v>
      </c>
      <c r="R938" s="240" t="s">
        <v>1176</v>
      </c>
      <c r="S938" s="240" t="s">
        <v>277</v>
      </c>
      <c r="T938" s="241" t="s">
        <v>277</v>
      </c>
      <c r="U938" s="223">
        <v>1.621</v>
      </c>
      <c r="V938" s="223">
        <f>ROUND(E938*U938,2)</f>
        <v>25.29</v>
      </c>
      <c r="W938" s="223"/>
      <c r="X938" s="223" t="s">
        <v>316</v>
      </c>
      <c r="Y938" s="223" t="s">
        <v>280</v>
      </c>
      <c r="Z938" s="212"/>
      <c r="AA938" s="212"/>
      <c r="AB938" s="212"/>
      <c r="AC938" s="212"/>
      <c r="AD938" s="212"/>
      <c r="AE938" s="212"/>
      <c r="AF938" s="212"/>
      <c r="AG938" s="212" t="s">
        <v>317</v>
      </c>
      <c r="AH938" s="212"/>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outlineLevel="2" x14ac:dyDescent="0.2">
      <c r="A939" s="219"/>
      <c r="B939" s="220"/>
      <c r="C939" s="267" t="s">
        <v>1335</v>
      </c>
      <c r="D939" s="256"/>
      <c r="E939" s="256"/>
      <c r="F939" s="256"/>
      <c r="G939" s="256"/>
      <c r="H939" s="223"/>
      <c r="I939" s="223"/>
      <c r="J939" s="223"/>
      <c r="K939" s="223"/>
      <c r="L939" s="223"/>
      <c r="M939" s="223"/>
      <c r="N939" s="222"/>
      <c r="O939" s="222"/>
      <c r="P939" s="222"/>
      <c r="Q939" s="222"/>
      <c r="R939" s="223"/>
      <c r="S939" s="223"/>
      <c r="T939" s="223"/>
      <c r="U939" s="223"/>
      <c r="V939" s="223"/>
      <c r="W939" s="223"/>
      <c r="X939" s="223"/>
      <c r="Y939" s="223"/>
      <c r="Z939" s="212"/>
      <c r="AA939" s="212"/>
      <c r="AB939" s="212"/>
      <c r="AC939" s="212"/>
      <c r="AD939" s="212"/>
      <c r="AE939" s="212"/>
      <c r="AF939" s="212"/>
      <c r="AG939" s="212" t="s">
        <v>319</v>
      </c>
      <c r="AH939" s="212"/>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outlineLevel="2" x14ac:dyDescent="0.2">
      <c r="A940" s="219"/>
      <c r="B940" s="220"/>
      <c r="C940" s="247" t="s">
        <v>1336</v>
      </c>
      <c r="D940" s="225"/>
      <c r="E940" s="226">
        <v>15.6</v>
      </c>
      <c r="F940" s="223"/>
      <c r="G940" s="223"/>
      <c r="H940" s="223"/>
      <c r="I940" s="223"/>
      <c r="J940" s="223"/>
      <c r="K940" s="223"/>
      <c r="L940" s="223"/>
      <c r="M940" s="223"/>
      <c r="N940" s="222"/>
      <c r="O940" s="222"/>
      <c r="P940" s="222"/>
      <c r="Q940" s="222"/>
      <c r="R940" s="223"/>
      <c r="S940" s="223"/>
      <c r="T940" s="223"/>
      <c r="U940" s="223"/>
      <c r="V940" s="223"/>
      <c r="W940" s="223"/>
      <c r="X940" s="223"/>
      <c r="Y940" s="223"/>
      <c r="Z940" s="212"/>
      <c r="AA940" s="212"/>
      <c r="AB940" s="212"/>
      <c r="AC940" s="212"/>
      <c r="AD940" s="212"/>
      <c r="AE940" s="212"/>
      <c r="AF940" s="212"/>
      <c r="AG940" s="212" t="s">
        <v>308</v>
      </c>
      <c r="AH940" s="212">
        <v>0</v>
      </c>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outlineLevel="1" x14ac:dyDescent="0.2">
      <c r="A941" s="235">
        <v>211</v>
      </c>
      <c r="B941" s="236" t="s">
        <v>1337</v>
      </c>
      <c r="C941" s="245" t="s">
        <v>1338</v>
      </c>
      <c r="D941" s="237" t="s">
        <v>543</v>
      </c>
      <c r="E941" s="238">
        <v>4.5</v>
      </c>
      <c r="F941" s="239"/>
      <c r="G941" s="240">
        <f>ROUND(E941*F941,2)</f>
        <v>0</v>
      </c>
      <c r="H941" s="239"/>
      <c r="I941" s="240">
        <f>ROUND(E941*H941,2)</f>
        <v>0</v>
      </c>
      <c r="J941" s="239"/>
      <c r="K941" s="240">
        <f>ROUND(E941*J941,2)</f>
        <v>0</v>
      </c>
      <c r="L941" s="240">
        <v>21</v>
      </c>
      <c r="M941" s="240">
        <f>G941*(1+L941/100)</f>
        <v>0</v>
      </c>
      <c r="N941" s="238">
        <v>0</v>
      </c>
      <c r="O941" s="238">
        <f>ROUND(E941*N941,2)</f>
        <v>0</v>
      </c>
      <c r="P941" s="238">
        <v>7.0000000000000007E-2</v>
      </c>
      <c r="Q941" s="238">
        <f>ROUND(E941*P941,2)</f>
        <v>0.32</v>
      </c>
      <c r="R941" s="240" t="s">
        <v>1176</v>
      </c>
      <c r="S941" s="240" t="s">
        <v>277</v>
      </c>
      <c r="T941" s="241" t="s">
        <v>277</v>
      </c>
      <c r="U941" s="223">
        <v>0.64</v>
      </c>
      <c r="V941" s="223">
        <f>ROUND(E941*U941,2)</f>
        <v>2.88</v>
      </c>
      <c r="W941" s="223"/>
      <c r="X941" s="223" t="s">
        <v>316</v>
      </c>
      <c r="Y941" s="223" t="s">
        <v>280</v>
      </c>
      <c r="Z941" s="212"/>
      <c r="AA941" s="212"/>
      <c r="AB941" s="212"/>
      <c r="AC941" s="212"/>
      <c r="AD941" s="212"/>
      <c r="AE941" s="212"/>
      <c r="AF941" s="212"/>
      <c r="AG941" s="212" t="s">
        <v>317</v>
      </c>
      <c r="AH941" s="212"/>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2" x14ac:dyDescent="0.2">
      <c r="A942" s="219"/>
      <c r="B942" s="220"/>
      <c r="C942" s="247" t="s">
        <v>1339</v>
      </c>
      <c r="D942" s="225"/>
      <c r="E942" s="226">
        <v>4.5</v>
      </c>
      <c r="F942" s="223"/>
      <c r="G942" s="223"/>
      <c r="H942" s="223"/>
      <c r="I942" s="223"/>
      <c r="J942" s="223"/>
      <c r="K942" s="223"/>
      <c r="L942" s="223"/>
      <c r="M942" s="223"/>
      <c r="N942" s="222"/>
      <c r="O942" s="222"/>
      <c r="P942" s="222"/>
      <c r="Q942" s="222"/>
      <c r="R942" s="223"/>
      <c r="S942" s="223"/>
      <c r="T942" s="223"/>
      <c r="U942" s="223"/>
      <c r="V942" s="223"/>
      <c r="W942" s="223"/>
      <c r="X942" s="223"/>
      <c r="Y942" s="223"/>
      <c r="Z942" s="212"/>
      <c r="AA942" s="212"/>
      <c r="AB942" s="212"/>
      <c r="AC942" s="212"/>
      <c r="AD942" s="212"/>
      <c r="AE942" s="212"/>
      <c r="AF942" s="212"/>
      <c r="AG942" s="212" t="s">
        <v>308</v>
      </c>
      <c r="AH942" s="212">
        <v>0</v>
      </c>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ht="22.5" outlineLevel="1" x14ac:dyDescent="0.2">
      <c r="A943" s="235">
        <v>212</v>
      </c>
      <c r="B943" s="236" t="s">
        <v>1340</v>
      </c>
      <c r="C943" s="245" t="s">
        <v>1341</v>
      </c>
      <c r="D943" s="237" t="s">
        <v>314</v>
      </c>
      <c r="E943" s="238">
        <v>3.0249999999999999E-2</v>
      </c>
      <c r="F943" s="239"/>
      <c r="G943" s="240">
        <f>ROUND(E943*F943,2)</f>
        <v>0</v>
      </c>
      <c r="H943" s="239"/>
      <c r="I943" s="240">
        <f>ROUND(E943*H943,2)</f>
        <v>0</v>
      </c>
      <c r="J943" s="239"/>
      <c r="K943" s="240">
        <f>ROUND(E943*J943,2)</f>
        <v>0</v>
      </c>
      <c r="L943" s="240">
        <v>21</v>
      </c>
      <c r="M943" s="240">
        <f>G943*(1+L943/100)</f>
        <v>0</v>
      </c>
      <c r="N943" s="238">
        <v>0</v>
      </c>
      <c r="O943" s="238">
        <f>ROUND(E943*N943,2)</f>
        <v>0</v>
      </c>
      <c r="P943" s="238">
        <v>2.2000000000000002</v>
      </c>
      <c r="Q943" s="238">
        <f>ROUND(E943*P943,2)</f>
        <v>7.0000000000000007E-2</v>
      </c>
      <c r="R943" s="240" t="s">
        <v>1176</v>
      </c>
      <c r="S943" s="240" t="s">
        <v>277</v>
      </c>
      <c r="T943" s="241" t="s">
        <v>277</v>
      </c>
      <c r="U943" s="223">
        <v>12.56</v>
      </c>
      <c r="V943" s="223">
        <f>ROUND(E943*U943,2)</f>
        <v>0.38</v>
      </c>
      <c r="W943" s="223"/>
      <c r="X943" s="223" t="s">
        <v>316</v>
      </c>
      <c r="Y943" s="223" t="s">
        <v>280</v>
      </c>
      <c r="Z943" s="212"/>
      <c r="AA943" s="212"/>
      <c r="AB943" s="212"/>
      <c r="AC943" s="212"/>
      <c r="AD943" s="212"/>
      <c r="AE943" s="212"/>
      <c r="AF943" s="212"/>
      <c r="AG943" s="212" t="s">
        <v>317</v>
      </c>
      <c r="AH943" s="212"/>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2" x14ac:dyDescent="0.2">
      <c r="A944" s="219"/>
      <c r="B944" s="220"/>
      <c r="C944" s="247" t="s">
        <v>734</v>
      </c>
      <c r="D944" s="225"/>
      <c r="E944" s="226"/>
      <c r="F944" s="223"/>
      <c r="G944" s="223"/>
      <c r="H944" s="223"/>
      <c r="I944" s="223"/>
      <c r="J944" s="223"/>
      <c r="K944" s="223"/>
      <c r="L944" s="223"/>
      <c r="M944" s="223"/>
      <c r="N944" s="222"/>
      <c r="O944" s="222"/>
      <c r="P944" s="222"/>
      <c r="Q944" s="222"/>
      <c r="R944" s="223"/>
      <c r="S944" s="223"/>
      <c r="T944" s="223"/>
      <c r="U944" s="223"/>
      <c r="V944" s="223"/>
      <c r="W944" s="223"/>
      <c r="X944" s="223"/>
      <c r="Y944" s="223"/>
      <c r="Z944" s="212"/>
      <c r="AA944" s="212"/>
      <c r="AB944" s="212"/>
      <c r="AC944" s="212"/>
      <c r="AD944" s="212"/>
      <c r="AE944" s="212"/>
      <c r="AF944" s="212"/>
      <c r="AG944" s="212" t="s">
        <v>308</v>
      </c>
      <c r="AH944" s="212">
        <v>0</v>
      </c>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3" x14ac:dyDescent="0.2">
      <c r="A945" s="219"/>
      <c r="B945" s="220"/>
      <c r="C945" s="247" t="s">
        <v>1342</v>
      </c>
      <c r="D945" s="225"/>
      <c r="E945" s="226">
        <v>3.0249999999999999E-2</v>
      </c>
      <c r="F945" s="223"/>
      <c r="G945" s="223"/>
      <c r="H945" s="223"/>
      <c r="I945" s="223"/>
      <c r="J945" s="223"/>
      <c r="K945" s="223"/>
      <c r="L945" s="223"/>
      <c r="M945" s="223"/>
      <c r="N945" s="222"/>
      <c r="O945" s="222"/>
      <c r="P945" s="222"/>
      <c r="Q945" s="222"/>
      <c r="R945" s="223"/>
      <c r="S945" s="223"/>
      <c r="T945" s="223"/>
      <c r="U945" s="223"/>
      <c r="V945" s="223"/>
      <c r="W945" s="223"/>
      <c r="X945" s="223"/>
      <c r="Y945" s="223"/>
      <c r="Z945" s="212"/>
      <c r="AA945" s="212"/>
      <c r="AB945" s="212"/>
      <c r="AC945" s="212"/>
      <c r="AD945" s="212"/>
      <c r="AE945" s="212"/>
      <c r="AF945" s="212"/>
      <c r="AG945" s="212" t="s">
        <v>308</v>
      </c>
      <c r="AH945" s="212">
        <v>0</v>
      </c>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ht="22.5" outlineLevel="1" x14ac:dyDescent="0.2">
      <c r="A946" s="235">
        <v>213</v>
      </c>
      <c r="B946" s="236" t="s">
        <v>1343</v>
      </c>
      <c r="C946" s="245" t="s">
        <v>1344</v>
      </c>
      <c r="D946" s="237" t="s">
        <v>314</v>
      </c>
      <c r="E946" s="238">
        <v>4.5544599999999997</v>
      </c>
      <c r="F946" s="239"/>
      <c r="G946" s="240">
        <f>ROUND(E946*F946,2)</f>
        <v>0</v>
      </c>
      <c r="H946" s="239"/>
      <c r="I946" s="240">
        <f>ROUND(E946*H946,2)</f>
        <v>0</v>
      </c>
      <c r="J946" s="239"/>
      <c r="K946" s="240">
        <f>ROUND(E946*J946,2)</f>
        <v>0</v>
      </c>
      <c r="L946" s="240">
        <v>21</v>
      </c>
      <c r="M946" s="240">
        <f>G946*(1+L946/100)</f>
        <v>0</v>
      </c>
      <c r="N946" s="238">
        <v>0</v>
      </c>
      <c r="O946" s="238">
        <f>ROUND(E946*N946,2)</f>
        <v>0</v>
      </c>
      <c r="P946" s="238">
        <v>2.2000000000000002</v>
      </c>
      <c r="Q946" s="238">
        <f>ROUND(E946*P946,2)</f>
        <v>10.02</v>
      </c>
      <c r="R946" s="240" t="s">
        <v>1176</v>
      </c>
      <c r="S946" s="240" t="s">
        <v>277</v>
      </c>
      <c r="T946" s="241" t="s">
        <v>277</v>
      </c>
      <c r="U946" s="223">
        <v>11.32</v>
      </c>
      <c r="V946" s="223">
        <f>ROUND(E946*U946,2)</f>
        <v>51.56</v>
      </c>
      <c r="W946" s="223"/>
      <c r="X946" s="223" t="s">
        <v>316</v>
      </c>
      <c r="Y946" s="223" t="s">
        <v>280</v>
      </c>
      <c r="Z946" s="212"/>
      <c r="AA946" s="212"/>
      <c r="AB946" s="212"/>
      <c r="AC946" s="212"/>
      <c r="AD946" s="212"/>
      <c r="AE946" s="212"/>
      <c r="AF946" s="212"/>
      <c r="AG946" s="212" t="s">
        <v>317</v>
      </c>
      <c r="AH946" s="212"/>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outlineLevel="2" x14ac:dyDescent="0.2">
      <c r="A947" s="219"/>
      <c r="B947" s="220"/>
      <c r="C947" s="247" t="s">
        <v>734</v>
      </c>
      <c r="D947" s="225"/>
      <c r="E947" s="226"/>
      <c r="F947" s="223"/>
      <c r="G947" s="223"/>
      <c r="H947" s="223"/>
      <c r="I947" s="223"/>
      <c r="J947" s="223"/>
      <c r="K947" s="223"/>
      <c r="L947" s="223"/>
      <c r="M947" s="223"/>
      <c r="N947" s="222"/>
      <c r="O947" s="222"/>
      <c r="P947" s="222"/>
      <c r="Q947" s="222"/>
      <c r="R947" s="223"/>
      <c r="S947" s="223"/>
      <c r="T947" s="223"/>
      <c r="U947" s="223"/>
      <c r="V947" s="223"/>
      <c r="W947" s="223"/>
      <c r="X947" s="223"/>
      <c r="Y947" s="223"/>
      <c r="Z947" s="212"/>
      <c r="AA947" s="212"/>
      <c r="AB947" s="212"/>
      <c r="AC947" s="212"/>
      <c r="AD947" s="212"/>
      <c r="AE947" s="212"/>
      <c r="AF947" s="212"/>
      <c r="AG947" s="212" t="s">
        <v>308</v>
      </c>
      <c r="AH947" s="212">
        <v>0</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outlineLevel="3" x14ac:dyDescent="0.2">
      <c r="A948" s="219"/>
      <c r="B948" s="220"/>
      <c r="C948" s="247" t="s">
        <v>997</v>
      </c>
      <c r="D948" s="225"/>
      <c r="E948" s="226">
        <v>0.188</v>
      </c>
      <c r="F948" s="223"/>
      <c r="G948" s="223"/>
      <c r="H948" s="223"/>
      <c r="I948" s="223"/>
      <c r="J948" s="223"/>
      <c r="K948" s="223"/>
      <c r="L948" s="223"/>
      <c r="M948" s="223"/>
      <c r="N948" s="222"/>
      <c r="O948" s="222"/>
      <c r="P948" s="222"/>
      <c r="Q948" s="222"/>
      <c r="R948" s="223"/>
      <c r="S948" s="223"/>
      <c r="T948" s="223"/>
      <c r="U948" s="223"/>
      <c r="V948" s="223"/>
      <c r="W948" s="223"/>
      <c r="X948" s="223"/>
      <c r="Y948" s="223"/>
      <c r="Z948" s="212"/>
      <c r="AA948" s="212"/>
      <c r="AB948" s="212"/>
      <c r="AC948" s="212"/>
      <c r="AD948" s="212"/>
      <c r="AE948" s="212"/>
      <c r="AF948" s="212"/>
      <c r="AG948" s="212" t="s">
        <v>308</v>
      </c>
      <c r="AH948" s="212">
        <v>0</v>
      </c>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3" x14ac:dyDescent="0.2">
      <c r="A949" s="219"/>
      <c r="B949" s="220"/>
      <c r="C949" s="247" t="s">
        <v>1345</v>
      </c>
      <c r="D949" s="225"/>
      <c r="E949" s="226">
        <v>0.19120000000000001</v>
      </c>
      <c r="F949" s="223"/>
      <c r="G949" s="223"/>
      <c r="H949" s="223"/>
      <c r="I949" s="223"/>
      <c r="J949" s="223"/>
      <c r="K949" s="223"/>
      <c r="L949" s="223"/>
      <c r="M949" s="223"/>
      <c r="N949" s="222"/>
      <c r="O949" s="222"/>
      <c r="P949" s="222"/>
      <c r="Q949" s="222"/>
      <c r="R949" s="223"/>
      <c r="S949" s="223"/>
      <c r="T949" s="223"/>
      <c r="U949" s="223"/>
      <c r="V949" s="223"/>
      <c r="W949" s="223"/>
      <c r="X949" s="223"/>
      <c r="Y949" s="223"/>
      <c r="Z949" s="212"/>
      <c r="AA949" s="212"/>
      <c r="AB949" s="212"/>
      <c r="AC949" s="212"/>
      <c r="AD949" s="212"/>
      <c r="AE949" s="212"/>
      <c r="AF949" s="212"/>
      <c r="AG949" s="212" t="s">
        <v>308</v>
      </c>
      <c r="AH949" s="212">
        <v>0</v>
      </c>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3" x14ac:dyDescent="0.2">
      <c r="A950" s="219"/>
      <c r="B950" s="220"/>
      <c r="C950" s="247" t="s">
        <v>1346</v>
      </c>
      <c r="D950" s="225"/>
      <c r="E950" s="226">
        <v>0.58806000000000003</v>
      </c>
      <c r="F950" s="223"/>
      <c r="G950" s="223"/>
      <c r="H950" s="223"/>
      <c r="I950" s="223"/>
      <c r="J950" s="223"/>
      <c r="K950" s="223"/>
      <c r="L950" s="223"/>
      <c r="M950" s="223"/>
      <c r="N950" s="222"/>
      <c r="O950" s="222"/>
      <c r="P950" s="222"/>
      <c r="Q950" s="222"/>
      <c r="R950" s="223"/>
      <c r="S950" s="223"/>
      <c r="T950" s="223"/>
      <c r="U950" s="223"/>
      <c r="V950" s="223"/>
      <c r="W950" s="223"/>
      <c r="X950" s="223"/>
      <c r="Y950" s="223"/>
      <c r="Z950" s="212"/>
      <c r="AA950" s="212"/>
      <c r="AB950" s="212"/>
      <c r="AC950" s="212"/>
      <c r="AD950" s="212"/>
      <c r="AE950" s="212"/>
      <c r="AF950" s="212"/>
      <c r="AG950" s="212" t="s">
        <v>308</v>
      </c>
      <c r="AH950" s="212">
        <v>0</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3" x14ac:dyDescent="0.2">
      <c r="A951" s="219"/>
      <c r="B951" s="220"/>
      <c r="C951" s="247" t="s">
        <v>1347</v>
      </c>
      <c r="D951" s="225"/>
      <c r="E951" s="226">
        <v>2.5752000000000002</v>
      </c>
      <c r="F951" s="223"/>
      <c r="G951" s="223"/>
      <c r="H951" s="223"/>
      <c r="I951" s="223"/>
      <c r="J951" s="223"/>
      <c r="K951" s="223"/>
      <c r="L951" s="223"/>
      <c r="M951" s="223"/>
      <c r="N951" s="222"/>
      <c r="O951" s="222"/>
      <c r="P951" s="222"/>
      <c r="Q951" s="222"/>
      <c r="R951" s="223"/>
      <c r="S951" s="223"/>
      <c r="T951" s="223"/>
      <c r="U951" s="223"/>
      <c r="V951" s="223"/>
      <c r="W951" s="223"/>
      <c r="X951" s="223"/>
      <c r="Y951" s="223"/>
      <c r="Z951" s="212"/>
      <c r="AA951" s="212"/>
      <c r="AB951" s="212"/>
      <c r="AC951" s="212"/>
      <c r="AD951" s="212"/>
      <c r="AE951" s="212"/>
      <c r="AF951" s="212"/>
      <c r="AG951" s="212" t="s">
        <v>308</v>
      </c>
      <c r="AH951" s="212">
        <v>0</v>
      </c>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ht="33.75" outlineLevel="3" x14ac:dyDescent="0.2">
      <c r="A952" s="219"/>
      <c r="B952" s="220"/>
      <c r="C952" s="247" t="s">
        <v>1348</v>
      </c>
      <c r="D952" s="225"/>
      <c r="E952" s="226">
        <v>0.80320000000000003</v>
      </c>
      <c r="F952" s="223"/>
      <c r="G952" s="223"/>
      <c r="H952" s="223"/>
      <c r="I952" s="223"/>
      <c r="J952" s="223"/>
      <c r="K952" s="223"/>
      <c r="L952" s="223"/>
      <c r="M952" s="223"/>
      <c r="N952" s="222"/>
      <c r="O952" s="222"/>
      <c r="P952" s="222"/>
      <c r="Q952" s="222"/>
      <c r="R952" s="223"/>
      <c r="S952" s="223"/>
      <c r="T952" s="223"/>
      <c r="U952" s="223"/>
      <c r="V952" s="223"/>
      <c r="W952" s="223"/>
      <c r="X952" s="223"/>
      <c r="Y952" s="223"/>
      <c r="Z952" s="212"/>
      <c r="AA952" s="212"/>
      <c r="AB952" s="212"/>
      <c r="AC952" s="212"/>
      <c r="AD952" s="212"/>
      <c r="AE952" s="212"/>
      <c r="AF952" s="212"/>
      <c r="AG952" s="212" t="s">
        <v>308</v>
      </c>
      <c r="AH952" s="212">
        <v>0</v>
      </c>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3" x14ac:dyDescent="0.2">
      <c r="A953" s="219"/>
      <c r="B953" s="220"/>
      <c r="C953" s="247" t="s">
        <v>742</v>
      </c>
      <c r="D953" s="225"/>
      <c r="E953" s="226"/>
      <c r="F953" s="223"/>
      <c r="G953" s="223"/>
      <c r="H953" s="223"/>
      <c r="I953" s="223"/>
      <c r="J953" s="223"/>
      <c r="K953" s="223"/>
      <c r="L953" s="223"/>
      <c r="M953" s="223"/>
      <c r="N953" s="222"/>
      <c r="O953" s="222"/>
      <c r="P953" s="222"/>
      <c r="Q953" s="222"/>
      <c r="R953" s="223"/>
      <c r="S953" s="223"/>
      <c r="T953" s="223"/>
      <c r="U953" s="223"/>
      <c r="V953" s="223"/>
      <c r="W953" s="223"/>
      <c r="X953" s="223"/>
      <c r="Y953" s="223"/>
      <c r="Z953" s="212"/>
      <c r="AA953" s="212"/>
      <c r="AB953" s="212"/>
      <c r="AC953" s="212"/>
      <c r="AD953" s="212"/>
      <c r="AE953" s="212"/>
      <c r="AF953" s="212"/>
      <c r="AG953" s="212" t="s">
        <v>308</v>
      </c>
      <c r="AH953" s="212">
        <v>0</v>
      </c>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outlineLevel="3" x14ac:dyDescent="0.2">
      <c r="A954" s="219"/>
      <c r="B954" s="220"/>
      <c r="C954" s="247" t="s">
        <v>1349</v>
      </c>
      <c r="D954" s="225"/>
      <c r="E954" s="226">
        <v>0.20880000000000001</v>
      </c>
      <c r="F954" s="223"/>
      <c r="G954" s="223"/>
      <c r="H954" s="223"/>
      <c r="I954" s="223"/>
      <c r="J954" s="223"/>
      <c r="K954" s="223"/>
      <c r="L954" s="223"/>
      <c r="M954" s="223"/>
      <c r="N954" s="222"/>
      <c r="O954" s="222"/>
      <c r="P954" s="222"/>
      <c r="Q954" s="222"/>
      <c r="R954" s="223"/>
      <c r="S954" s="223"/>
      <c r="T954" s="223"/>
      <c r="U954" s="223"/>
      <c r="V954" s="223"/>
      <c r="W954" s="223"/>
      <c r="X954" s="223"/>
      <c r="Y954" s="223"/>
      <c r="Z954" s="212"/>
      <c r="AA954" s="212"/>
      <c r="AB954" s="212"/>
      <c r="AC954" s="212"/>
      <c r="AD954" s="212"/>
      <c r="AE954" s="212"/>
      <c r="AF954" s="212"/>
      <c r="AG954" s="212" t="s">
        <v>308</v>
      </c>
      <c r="AH954" s="212">
        <v>0</v>
      </c>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ht="22.5" outlineLevel="1" x14ac:dyDescent="0.2">
      <c r="A955" s="235">
        <v>214</v>
      </c>
      <c r="B955" s="236" t="s">
        <v>1350</v>
      </c>
      <c r="C955" s="245" t="s">
        <v>1351</v>
      </c>
      <c r="D955" s="237" t="s">
        <v>314</v>
      </c>
      <c r="E955" s="238">
        <v>1.1063000000000001</v>
      </c>
      <c r="F955" s="239"/>
      <c r="G955" s="240">
        <f>ROUND(E955*F955,2)</f>
        <v>0</v>
      </c>
      <c r="H955" s="239"/>
      <c r="I955" s="240">
        <f>ROUND(E955*H955,2)</f>
        <v>0</v>
      </c>
      <c r="J955" s="239"/>
      <c r="K955" s="240">
        <f>ROUND(E955*J955,2)</f>
        <v>0</v>
      </c>
      <c r="L955" s="240">
        <v>21</v>
      </c>
      <c r="M955" s="240">
        <f>G955*(1+L955/100)</f>
        <v>0</v>
      </c>
      <c r="N955" s="238">
        <v>0</v>
      </c>
      <c r="O955" s="238">
        <f>ROUND(E955*N955,2)</f>
        <v>0</v>
      </c>
      <c r="P955" s="238">
        <v>2.2000000000000002</v>
      </c>
      <c r="Q955" s="238">
        <f>ROUND(E955*P955,2)</f>
        <v>2.4300000000000002</v>
      </c>
      <c r="R955" s="240" t="s">
        <v>1176</v>
      </c>
      <c r="S955" s="240" t="s">
        <v>277</v>
      </c>
      <c r="T955" s="241" t="s">
        <v>277</v>
      </c>
      <c r="U955" s="223">
        <v>11.05</v>
      </c>
      <c r="V955" s="223">
        <f>ROUND(E955*U955,2)</f>
        <v>12.22</v>
      </c>
      <c r="W955" s="223"/>
      <c r="X955" s="223" t="s">
        <v>316</v>
      </c>
      <c r="Y955" s="223" t="s">
        <v>280</v>
      </c>
      <c r="Z955" s="212"/>
      <c r="AA955" s="212"/>
      <c r="AB955" s="212"/>
      <c r="AC955" s="212"/>
      <c r="AD955" s="212"/>
      <c r="AE955" s="212"/>
      <c r="AF955" s="212"/>
      <c r="AG955" s="212" t="s">
        <v>317</v>
      </c>
      <c r="AH955" s="212"/>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2" x14ac:dyDescent="0.2">
      <c r="A956" s="219"/>
      <c r="B956" s="220"/>
      <c r="C956" s="247" t="s">
        <v>742</v>
      </c>
      <c r="D956" s="225"/>
      <c r="E956" s="226"/>
      <c r="F956" s="223"/>
      <c r="G956" s="223"/>
      <c r="H956" s="223"/>
      <c r="I956" s="223"/>
      <c r="J956" s="223"/>
      <c r="K956" s="223"/>
      <c r="L956" s="223"/>
      <c r="M956" s="223"/>
      <c r="N956" s="222"/>
      <c r="O956" s="222"/>
      <c r="P956" s="222"/>
      <c r="Q956" s="222"/>
      <c r="R956" s="223"/>
      <c r="S956" s="223"/>
      <c r="T956" s="223"/>
      <c r="U956" s="223"/>
      <c r="V956" s="223"/>
      <c r="W956" s="223"/>
      <c r="X956" s="223"/>
      <c r="Y956" s="223"/>
      <c r="Z956" s="212"/>
      <c r="AA956" s="212"/>
      <c r="AB956" s="212"/>
      <c r="AC956" s="212"/>
      <c r="AD956" s="212"/>
      <c r="AE956" s="212"/>
      <c r="AF956" s="212"/>
      <c r="AG956" s="212" t="s">
        <v>308</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ht="22.5" outlineLevel="3" x14ac:dyDescent="0.2">
      <c r="A957" s="219"/>
      <c r="B957" s="220"/>
      <c r="C957" s="247" t="s">
        <v>1352</v>
      </c>
      <c r="D957" s="225"/>
      <c r="E957" s="226">
        <v>1.1063000000000001</v>
      </c>
      <c r="F957" s="223"/>
      <c r="G957" s="223"/>
      <c r="H957" s="223"/>
      <c r="I957" s="223"/>
      <c r="J957" s="223"/>
      <c r="K957" s="223"/>
      <c r="L957" s="223"/>
      <c r="M957" s="223"/>
      <c r="N957" s="222"/>
      <c r="O957" s="222"/>
      <c r="P957" s="222"/>
      <c r="Q957" s="222"/>
      <c r="R957" s="223"/>
      <c r="S957" s="223"/>
      <c r="T957" s="223"/>
      <c r="U957" s="223"/>
      <c r="V957" s="223"/>
      <c r="W957" s="223"/>
      <c r="X957" s="223"/>
      <c r="Y957" s="223"/>
      <c r="Z957" s="212"/>
      <c r="AA957" s="212"/>
      <c r="AB957" s="212"/>
      <c r="AC957" s="212"/>
      <c r="AD957" s="212"/>
      <c r="AE957" s="212"/>
      <c r="AF957" s="212"/>
      <c r="AG957" s="212" t="s">
        <v>308</v>
      </c>
      <c r="AH957" s="212">
        <v>0</v>
      </c>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ht="22.5" outlineLevel="1" x14ac:dyDescent="0.2">
      <c r="A958" s="235">
        <v>215</v>
      </c>
      <c r="B958" s="236" t="s">
        <v>1353</v>
      </c>
      <c r="C958" s="245" t="s">
        <v>1354</v>
      </c>
      <c r="D958" s="237" t="s">
        <v>314</v>
      </c>
      <c r="E958" s="238">
        <v>0.2268</v>
      </c>
      <c r="F958" s="239"/>
      <c r="G958" s="240">
        <f>ROUND(E958*F958,2)</f>
        <v>0</v>
      </c>
      <c r="H958" s="239"/>
      <c r="I958" s="240">
        <f>ROUND(E958*H958,2)</f>
        <v>0</v>
      </c>
      <c r="J958" s="239"/>
      <c r="K958" s="240">
        <f>ROUND(E958*J958,2)</f>
        <v>0</v>
      </c>
      <c r="L958" s="240">
        <v>21</v>
      </c>
      <c r="M958" s="240">
        <f>G958*(1+L958/100)</f>
        <v>0</v>
      </c>
      <c r="N958" s="238">
        <v>0</v>
      </c>
      <c r="O958" s="238">
        <f>ROUND(E958*N958,2)</f>
        <v>0</v>
      </c>
      <c r="P958" s="238">
        <v>2.2000000000000002</v>
      </c>
      <c r="Q958" s="238">
        <f>ROUND(E958*P958,2)</f>
        <v>0.5</v>
      </c>
      <c r="R958" s="240" t="s">
        <v>1176</v>
      </c>
      <c r="S958" s="240" t="s">
        <v>277</v>
      </c>
      <c r="T958" s="241" t="s">
        <v>277</v>
      </c>
      <c r="U958" s="223">
        <v>10.773</v>
      </c>
      <c r="V958" s="223">
        <f>ROUND(E958*U958,2)</f>
        <v>2.44</v>
      </c>
      <c r="W958" s="223"/>
      <c r="X958" s="223" t="s">
        <v>316</v>
      </c>
      <c r="Y958" s="223" t="s">
        <v>280</v>
      </c>
      <c r="Z958" s="212"/>
      <c r="AA958" s="212"/>
      <c r="AB958" s="212"/>
      <c r="AC958" s="212"/>
      <c r="AD958" s="212"/>
      <c r="AE958" s="212"/>
      <c r="AF958" s="212"/>
      <c r="AG958" s="212" t="s">
        <v>317</v>
      </c>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2" x14ac:dyDescent="0.2">
      <c r="A959" s="219"/>
      <c r="B959" s="220"/>
      <c r="C959" s="247" t="s">
        <v>734</v>
      </c>
      <c r="D959" s="225"/>
      <c r="E959" s="226"/>
      <c r="F959" s="223"/>
      <c r="G959" s="223"/>
      <c r="H959" s="223"/>
      <c r="I959" s="223"/>
      <c r="J959" s="223"/>
      <c r="K959" s="223"/>
      <c r="L959" s="223"/>
      <c r="M959" s="223"/>
      <c r="N959" s="222"/>
      <c r="O959" s="222"/>
      <c r="P959" s="222"/>
      <c r="Q959" s="222"/>
      <c r="R959" s="223"/>
      <c r="S959" s="223"/>
      <c r="T959" s="223"/>
      <c r="U959" s="223"/>
      <c r="V959" s="223"/>
      <c r="W959" s="223"/>
      <c r="X959" s="223"/>
      <c r="Y959" s="223"/>
      <c r="Z959" s="212"/>
      <c r="AA959" s="212"/>
      <c r="AB959" s="212"/>
      <c r="AC959" s="212"/>
      <c r="AD959" s="212"/>
      <c r="AE959" s="212"/>
      <c r="AF959" s="212"/>
      <c r="AG959" s="212" t="s">
        <v>308</v>
      </c>
      <c r="AH959" s="212">
        <v>0</v>
      </c>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3" x14ac:dyDescent="0.2">
      <c r="A960" s="219"/>
      <c r="B960" s="220"/>
      <c r="C960" s="247" t="s">
        <v>1355</v>
      </c>
      <c r="D960" s="225"/>
      <c r="E960" s="226">
        <v>0.2268</v>
      </c>
      <c r="F960" s="223"/>
      <c r="G960" s="223"/>
      <c r="H960" s="223"/>
      <c r="I960" s="223"/>
      <c r="J960" s="223"/>
      <c r="K960" s="223"/>
      <c r="L960" s="223"/>
      <c r="M960" s="223"/>
      <c r="N960" s="222"/>
      <c r="O960" s="222"/>
      <c r="P960" s="222"/>
      <c r="Q960" s="222"/>
      <c r="R960" s="223"/>
      <c r="S960" s="223"/>
      <c r="T960" s="223"/>
      <c r="U960" s="223"/>
      <c r="V960" s="223"/>
      <c r="W960" s="223"/>
      <c r="X960" s="223"/>
      <c r="Y960" s="223"/>
      <c r="Z960" s="212"/>
      <c r="AA960" s="212"/>
      <c r="AB960" s="212"/>
      <c r="AC960" s="212"/>
      <c r="AD960" s="212"/>
      <c r="AE960" s="212"/>
      <c r="AF960" s="212"/>
      <c r="AG960" s="212" t="s">
        <v>308</v>
      </c>
      <c r="AH960" s="212">
        <v>0</v>
      </c>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ht="22.5" outlineLevel="1" x14ac:dyDescent="0.2">
      <c r="A961" s="235">
        <v>216</v>
      </c>
      <c r="B961" s="236" t="s">
        <v>1356</v>
      </c>
      <c r="C961" s="245" t="s">
        <v>1357</v>
      </c>
      <c r="D961" s="237" t="s">
        <v>340</v>
      </c>
      <c r="E961" s="238">
        <v>140.3065</v>
      </c>
      <c r="F961" s="239"/>
      <c r="G961" s="240">
        <f>ROUND(E961*F961,2)</f>
        <v>0</v>
      </c>
      <c r="H961" s="239"/>
      <c r="I961" s="240">
        <f>ROUND(E961*H961,2)</f>
        <v>0</v>
      </c>
      <c r="J961" s="239"/>
      <c r="K961" s="240">
        <f>ROUND(E961*J961,2)</f>
        <v>0</v>
      </c>
      <c r="L961" s="240">
        <v>21</v>
      </c>
      <c r="M961" s="240">
        <f>G961*(1+L961/100)</f>
        <v>0</v>
      </c>
      <c r="N961" s="238">
        <v>0</v>
      </c>
      <c r="O961" s="238">
        <f>ROUND(E961*N961,2)</f>
        <v>0</v>
      </c>
      <c r="P961" s="238">
        <v>1.75E-3</v>
      </c>
      <c r="Q961" s="238">
        <f>ROUND(E961*P961,2)</f>
        <v>0.25</v>
      </c>
      <c r="R961" s="240" t="s">
        <v>1176</v>
      </c>
      <c r="S961" s="240" t="s">
        <v>277</v>
      </c>
      <c r="T961" s="241" t="s">
        <v>277</v>
      </c>
      <c r="U961" s="223">
        <v>0.16500000000000001</v>
      </c>
      <c r="V961" s="223">
        <f>ROUND(E961*U961,2)</f>
        <v>23.15</v>
      </c>
      <c r="W961" s="223"/>
      <c r="X961" s="223" t="s">
        <v>316</v>
      </c>
      <c r="Y961" s="223" t="s">
        <v>280</v>
      </c>
      <c r="Z961" s="212"/>
      <c r="AA961" s="212"/>
      <c r="AB961" s="212"/>
      <c r="AC961" s="212"/>
      <c r="AD961" s="212"/>
      <c r="AE961" s="212"/>
      <c r="AF961" s="212"/>
      <c r="AG961" s="212" t="s">
        <v>317</v>
      </c>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2" x14ac:dyDescent="0.2">
      <c r="A962" s="219"/>
      <c r="B962" s="220"/>
      <c r="C962" s="247" t="s">
        <v>1358</v>
      </c>
      <c r="D962" s="225"/>
      <c r="E962" s="226">
        <v>0.90249999999999997</v>
      </c>
      <c r="F962" s="223"/>
      <c r="G962" s="223"/>
      <c r="H962" s="223"/>
      <c r="I962" s="223"/>
      <c r="J962" s="223"/>
      <c r="K962" s="223"/>
      <c r="L962" s="223"/>
      <c r="M962" s="223"/>
      <c r="N962" s="222"/>
      <c r="O962" s="222"/>
      <c r="P962" s="222"/>
      <c r="Q962" s="222"/>
      <c r="R962" s="223"/>
      <c r="S962" s="223"/>
      <c r="T962" s="223"/>
      <c r="U962" s="223"/>
      <c r="V962" s="223"/>
      <c r="W962" s="223"/>
      <c r="X962" s="223"/>
      <c r="Y962" s="223"/>
      <c r="Z962" s="212"/>
      <c r="AA962" s="212"/>
      <c r="AB962" s="212"/>
      <c r="AC962" s="212"/>
      <c r="AD962" s="212"/>
      <c r="AE962" s="212"/>
      <c r="AF962" s="212"/>
      <c r="AG962" s="212" t="s">
        <v>308</v>
      </c>
      <c r="AH962" s="212">
        <v>5</v>
      </c>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3" x14ac:dyDescent="0.2">
      <c r="A963" s="219"/>
      <c r="B963" s="220"/>
      <c r="C963" s="247" t="s">
        <v>1359</v>
      </c>
      <c r="D963" s="225"/>
      <c r="E963" s="226">
        <v>137.054</v>
      </c>
      <c r="F963" s="223"/>
      <c r="G963" s="223"/>
      <c r="H963" s="223"/>
      <c r="I963" s="223"/>
      <c r="J963" s="223"/>
      <c r="K963" s="223"/>
      <c r="L963" s="223"/>
      <c r="M963" s="223"/>
      <c r="N963" s="222"/>
      <c r="O963" s="222"/>
      <c r="P963" s="222"/>
      <c r="Q963" s="222"/>
      <c r="R963" s="223"/>
      <c r="S963" s="223"/>
      <c r="T963" s="223"/>
      <c r="U963" s="223"/>
      <c r="V963" s="223"/>
      <c r="W963" s="223"/>
      <c r="X963" s="223"/>
      <c r="Y963" s="223"/>
      <c r="Z963" s="212"/>
      <c r="AA963" s="212"/>
      <c r="AB963" s="212"/>
      <c r="AC963" s="212"/>
      <c r="AD963" s="212"/>
      <c r="AE963" s="212"/>
      <c r="AF963" s="212"/>
      <c r="AG963" s="212" t="s">
        <v>308</v>
      </c>
      <c r="AH963" s="212">
        <v>5</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
      <c r="A964" s="219"/>
      <c r="B964" s="220"/>
      <c r="C964" s="247" t="s">
        <v>1360</v>
      </c>
      <c r="D964" s="225"/>
      <c r="E964" s="226">
        <v>2.35</v>
      </c>
      <c r="F964" s="223"/>
      <c r="G964" s="223"/>
      <c r="H964" s="223"/>
      <c r="I964" s="223"/>
      <c r="J964" s="223"/>
      <c r="K964" s="223"/>
      <c r="L964" s="223"/>
      <c r="M964" s="223"/>
      <c r="N964" s="222"/>
      <c r="O964" s="222"/>
      <c r="P964" s="222"/>
      <c r="Q964" s="222"/>
      <c r="R964" s="223"/>
      <c r="S964" s="223"/>
      <c r="T964" s="223"/>
      <c r="U964" s="223"/>
      <c r="V964" s="223"/>
      <c r="W964" s="223"/>
      <c r="X964" s="223"/>
      <c r="Y964" s="223"/>
      <c r="Z964" s="212"/>
      <c r="AA964" s="212"/>
      <c r="AB964" s="212"/>
      <c r="AC964" s="212"/>
      <c r="AD964" s="212"/>
      <c r="AE964" s="212"/>
      <c r="AF964" s="212"/>
      <c r="AG964" s="212" t="s">
        <v>308</v>
      </c>
      <c r="AH964" s="212">
        <v>5</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1" x14ac:dyDescent="0.2">
      <c r="A965" s="235">
        <v>217</v>
      </c>
      <c r="B965" s="236" t="s">
        <v>1361</v>
      </c>
      <c r="C965" s="245" t="s">
        <v>1362</v>
      </c>
      <c r="D965" s="237" t="s">
        <v>340</v>
      </c>
      <c r="E965" s="238">
        <v>0.90249999999999997</v>
      </c>
      <c r="F965" s="239"/>
      <c r="G965" s="240">
        <f>ROUND(E965*F965,2)</f>
        <v>0</v>
      </c>
      <c r="H965" s="239"/>
      <c r="I965" s="240">
        <f>ROUND(E965*H965,2)</f>
        <v>0</v>
      </c>
      <c r="J965" s="239"/>
      <c r="K965" s="240">
        <f>ROUND(E965*J965,2)</f>
        <v>0</v>
      </c>
      <c r="L965" s="240">
        <v>21</v>
      </c>
      <c r="M965" s="240">
        <f>G965*(1+L965/100)</f>
        <v>0</v>
      </c>
      <c r="N965" s="238">
        <v>0</v>
      </c>
      <c r="O965" s="238">
        <f>ROUND(E965*N965,2)</f>
        <v>0</v>
      </c>
      <c r="P965" s="238">
        <v>0.02</v>
      </c>
      <c r="Q965" s="238">
        <f>ROUND(E965*P965,2)</f>
        <v>0.02</v>
      </c>
      <c r="R965" s="240" t="s">
        <v>1176</v>
      </c>
      <c r="S965" s="240" t="s">
        <v>277</v>
      </c>
      <c r="T965" s="241" t="s">
        <v>277</v>
      </c>
      <c r="U965" s="223">
        <v>0.24</v>
      </c>
      <c r="V965" s="223">
        <f>ROUND(E965*U965,2)</f>
        <v>0.22</v>
      </c>
      <c r="W965" s="223"/>
      <c r="X965" s="223" t="s">
        <v>316</v>
      </c>
      <c r="Y965" s="223" t="s">
        <v>280</v>
      </c>
      <c r="Z965" s="212"/>
      <c r="AA965" s="212"/>
      <c r="AB965" s="212"/>
      <c r="AC965" s="212"/>
      <c r="AD965" s="212"/>
      <c r="AE965" s="212"/>
      <c r="AF965" s="212"/>
      <c r="AG965" s="212" t="s">
        <v>317</v>
      </c>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2" x14ac:dyDescent="0.2">
      <c r="A966" s="219"/>
      <c r="B966" s="220"/>
      <c r="C966" s="267" t="s">
        <v>1363</v>
      </c>
      <c r="D966" s="256"/>
      <c r="E966" s="256"/>
      <c r="F966" s="256"/>
      <c r="G966" s="256"/>
      <c r="H966" s="223"/>
      <c r="I966" s="223"/>
      <c r="J966" s="223"/>
      <c r="K966" s="223"/>
      <c r="L966" s="223"/>
      <c r="M966" s="223"/>
      <c r="N966" s="222"/>
      <c r="O966" s="222"/>
      <c r="P966" s="222"/>
      <c r="Q966" s="222"/>
      <c r="R966" s="223"/>
      <c r="S966" s="223"/>
      <c r="T966" s="223"/>
      <c r="U966" s="223"/>
      <c r="V966" s="223"/>
      <c r="W966" s="223"/>
      <c r="X966" s="223"/>
      <c r="Y966" s="223"/>
      <c r="Z966" s="212"/>
      <c r="AA966" s="212"/>
      <c r="AB966" s="212"/>
      <c r="AC966" s="212"/>
      <c r="AD966" s="212"/>
      <c r="AE966" s="212"/>
      <c r="AF966" s="212"/>
      <c r="AG966" s="212" t="s">
        <v>319</v>
      </c>
      <c r="AH966" s="212"/>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2" x14ac:dyDescent="0.2">
      <c r="A967" s="219"/>
      <c r="B967" s="220"/>
      <c r="C967" s="247" t="s">
        <v>734</v>
      </c>
      <c r="D967" s="225"/>
      <c r="E967" s="226"/>
      <c r="F967" s="223"/>
      <c r="G967" s="223"/>
      <c r="H967" s="223"/>
      <c r="I967" s="223"/>
      <c r="J967" s="223"/>
      <c r="K967" s="223"/>
      <c r="L967" s="223"/>
      <c r="M967" s="223"/>
      <c r="N967" s="222"/>
      <c r="O967" s="222"/>
      <c r="P967" s="222"/>
      <c r="Q967" s="222"/>
      <c r="R967" s="223"/>
      <c r="S967" s="223"/>
      <c r="T967" s="223"/>
      <c r="U967" s="223"/>
      <c r="V967" s="223"/>
      <c r="W967" s="223"/>
      <c r="X967" s="223"/>
      <c r="Y967" s="223"/>
      <c r="Z967" s="212"/>
      <c r="AA967" s="212"/>
      <c r="AB967" s="212"/>
      <c r="AC967" s="212"/>
      <c r="AD967" s="212"/>
      <c r="AE967" s="212"/>
      <c r="AF967" s="212"/>
      <c r="AG967" s="212" t="s">
        <v>308</v>
      </c>
      <c r="AH967" s="212">
        <v>0</v>
      </c>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3" x14ac:dyDescent="0.2">
      <c r="A968" s="219"/>
      <c r="B968" s="220"/>
      <c r="C968" s="247" t="s">
        <v>1364</v>
      </c>
      <c r="D968" s="225"/>
      <c r="E968" s="226">
        <v>0.90249999999999997</v>
      </c>
      <c r="F968" s="223"/>
      <c r="G968" s="223"/>
      <c r="H968" s="223"/>
      <c r="I968" s="223"/>
      <c r="J968" s="223"/>
      <c r="K968" s="223"/>
      <c r="L968" s="223"/>
      <c r="M968" s="223"/>
      <c r="N968" s="222"/>
      <c r="O968" s="222"/>
      <c r="P968" s="222"/>
      <c r="Q968" s="222"/>
      <c r="R968" s="223"/>
      <c r="S968" s="223"/>
      <c r="T968" s="223"/>
      <c r="U968" s="223"/>
      <c r="V968" s="223"/>
      <c r="W968" s="223"/>
      <c r="X968" s="223"/>
      <c r="Y968" s="223"/>
      <c r="Z968" s="212"/>
      <c r="AA968" s="212"/>
      <c r="AB968" s="212"/>
      <c r="AC968" s="212"/>
      <c r="AD968" s="212"/>
      <c r="AE968" s="212"/>
      <c r="AF968" s="212"/>
      <c r="AG968" s="212" t="s">
        <v>308</v>
      </c>
      <c r="AH968" s="212">
        <v>0</v>
      </c>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1" x14ac:dyDescent="0.2">
      <c r="A969" s="235">
        <v>218</v>
      </c>
      <c r="B969" s="236" t="s">
        <v>1365</v>
      </c>
      <c r="C969" s="245" t="s">
        <v>1366</v>
      </c>
      <c r="D969" s="237" t="s">
        <v>340</v>
      </c>
      <c r="E969" s="238">
        <v>137.054</v>
      </c>
      <c r="F969" s="239"/>
      <c r="G969" s="240">
        <f>ROUND(E969*F969,2)</f>
        <v>0</v>
      </c>
      <c r="H969" s="239"/>
      <c r="I969" s="240">
        <f>ROUND(E969*H969,2)</f>
        <v>0</v>
      </c>
      <c r="J969" s="239"/>
      <c r="K969" s="240">
        <f>ROUND(E969*J969,2)</f>
        <v>0</v>
      </c>
      <c r="L969" s="240">
        <v>21</v>
      </c>
      <c r="M969" s="240">
        <f>G969*(1+L969/100)</f>
        <v>0</v>
      </c>
      <c r="N969" s="238">
        <v>0</v>
      </c>
      <c r="O969" s="238">
        <f>ROUND(E969*N969,2)</f>
        <v>0</v>
      </c>
      <c r="P969" s="238">
        <v>0.02</v>
      </c>
      <c r="Q969" s="238">
        <f>ROUND(E969*P969,2)</f>
        <v>2.74</v>
      </c>
      <c r="R969" s="240" t="s">
        <v>1176</v>
      </c>
      <c r="S969" s="240" t="s">
        <v>277</v>
      </c>
      <c r="T969" s="241" t="s">
        <v>277</v>
      </c>
      <c r="U969" s="223">
        <v>7.8E-2</v>
      </c>
      <c r="V969" s="223">
        <f>ROUND(E969*U969,2)</f>
        <v>10.69</v>
      </c>
      <c r="W969" s="223"/>
      <c r="X969" s="223" t="s">
        <v>316</v>
      </c>
      <c r="Y969" s="223" t="s">
        <v>280</v>
      </c>
      <c r="Z969" s="212"/>
      <c r="AA969" s="212"/>
      <c r="AB969" s="212"/>
      <c r="AC969" s="212"/>
      <c r="AD969" s="212"/>
      <c r="AE969" s="212"/>
      <c r="AF969" s="212"/>
      <c r="AG969" s="212" t="s">
        <v>317</v>
      </c>
      <c r="AH969" s="212"/>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outlineLevel="2" x14ac:dyDescent="0.2">
      <c r="A970" s="219"/>
      <c r="B970" s="220"/>
      <c r="C970" s="267" t="s">
        <v>1363</v>
      </c>
      <c r="D970" s="256"/>
      <c r="E970" s="256"/>
      <c r="F970" s="256"/>
      <c r="G970" s="256"/>
      <c r="H970" s="223"/>
      <c r="I970" s="223"/>
      <c r="J970" s="223"/>
      <c r="K970" s="223"/>
      <c r="L970" s="223"/>
      <c r="M970" s="223"/>
      <c r="N970" s="222"/>
      <c r="O970" s="222"/>
      <c r="P970" s="222"/>
      <c r="Q970" s="222"/>
      <c r="R970" s="223"/>
      <c r="S970" s="223"/>
      <c r="T970" s="223"/>
      <c r="U970" s="223"/>
      <c r="V970" s="223"/>
      <c r="W970" s="223"/>
      <c r="X970" s="223"/>
      <c r="Y970" s="223"/>
      <c r="Z970" s="212"/>
      <c r="AA970" s="212"/>
      <c r="AB970" s="212"/>
      <c r="AC970" s="212"/>
      <c r="AD970" s="212"/>
      <c r="AE970" s="212"/>
      <c r="AF970" s="212"/>
      <c r="AG970" s="212" t="s">
        <v>319</v>
      </c>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2" x14ac:dyDescent="0.2">
      <c r="A971" s="219"/>
      <c r="B971" s="220"/>
      <c r="C971" s="247" t="s">
        <v>734</v>
      </c>
      <c r="D971" s="225"/>
      <c r="E971" s="226"/>
      <c r="F971" s="223"/>
      <c r="G971" s="223"/>
      <c r="H971" s="223"/>
      <c r="I971" s="223"/>
      <c r="J971" s="223"/>
      <c r="K971" s="223"/>
      <c r="L971" s="223"/>
      <c r="M971" s="223"/>
      <c r="N971" s="222"/>
      <c r="O971" s="222"/>
      <c r="P971" s="222"/>
      <c r="Q971" s="222"/>
      <c r="R971" s="223"/>
      <c r="S971" s="223"/>
      <c r="T971" s="223"/>
      <c r="U971" s="223"/>
      <c r="V971" s="223"/>
      <c r="W971" s="223"/>
      <c r="X971" s="223"/>
      <c r="Y971" s="223"/>
      <c r="Z971" s="212"/>
      <c r="AA971" s="212"/>
      <c r="AB971" s="212"/>
      <c r="AC971" s="212"/>
      <c r="AD971" s="212"/>
      <c r="AE971" s="212"/>
      <c r="AF971" s="212"/>
      <c r="AG971" s="212" t="s">
        <v>308</v>
      </c>
      <c r="AH971" s="212">
        <v>0</v>
      </c>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outlineLevel="3" x14ac:dyDescent="0.2">
      <c r="A972" s="219"/>
      <c r="B972" s="220"/>
      <c r="C972" s="247" t="s">
        <v>1367</v>
      </c>
      <c r="D972" s="225"/>
      <c r="E972" s="226">
        <v>19.95</v>
      </c>
      <c r="F972" s="223"/>
      <c r="G972" s="223"/>
      <c r="H972" s="223"/>
      <c r="I972" s="223"/>
      <c r="J972" s="223"/>
      <c r="K972" s="223"/>
      <c r="L972" s="223"/>
      <c r="M972" s="223"/>
      <c r="N972" s="222"/>
      <c r="O972" s="222"/>
      <c r="P972" s="222"/>
      <c r="Q972" s="222"/>
      <c r="R972" s="223"/>
      <c r="S972" s="223"/>
      <c r="T972" s="223"/>
      <c r="U972" s="223"/>
      <c r="V972" s="223"/>
      <c r="W972" s="223"/>
      <c r="X972" s="223"/>
      <c r="Y972" s="223"/>
      <c r="Z972" s="212"/>
      <c r="AA972" s="212"/>
      <c r="AB972" s="212"/>
      <c r="AC972" s="212"/>
      <c r="AD972" s="212"/>
      <c r="AE972" s="212"/>
      <c r="AF972" s="212"/>
      <c r="AG972" s="212" t="s">
        <v>308</v>
      </c>
      <c r="AH972" s="212">
        <v>0</v>
      </c>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outlineLevel="3" x14ac:dyDescent="0.2">
      <c r="A973" s="219"/>
      <c r="B973" s="220"/>
      <c r="C973" s="247" t="s">
        <v>1368</v>
      </c>
      <c r="D973" s="225"/>
      <c r="E973" s="226">
        <v>9.1199999999999992</v>
      </c>
      <c r="F973" s="223"/>
      <c r="G973" s="223"/>
      <c r="H973" s="223"/>
      <c r="I973" s="223"/>
      <c r="J973" s="223"/>
      <c r="K973" s="223"/>
      <c r="L973" s="223"/>
      <c r="M973" s="223"/>
      <c r="N973" s="222"/>
      <c r="O973" s="222"/>
      <c r="P973" s="222"/>
      <c r="Q973" s="222"/>
      <c r="R973" s="223"/>
      <c r="S973" s="223"/>
      <c r="T973" s="223"/>
      <c r="U973" s="223"/>
      <c r="V973" s="223"/>
      <c r="W973" s="223"/>
      <c r="X973" s="223"/>
      <c r="Y973" s="223"/>
      <c r="Z973" s="212"/>
      <c r="AA973" s="212"/>
      <c r="AB973" s="212"/>
      <c r="AC973" s="212"/>
      <c r="AD973" s="212"/>
      <c r="AE973" s="212"/>
      <c r="AF973" s="212"/>
      <c r="AG973" s="212" t="s">
        <v>308</v>
      </c>
      <c r="AH973" s="212">
        <v>0</v>
      </c>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3" x14ac:dyDescent="0.2">
      <c r="A974" s="219"/>
      <c r="B974" s="220"/>
      <c r="C974" s="247" t="s">
        <v>1369</v>
      </c>
      <c r="D974" s="225"/>
      <c r="E974" s="226">
        <v>10.98</v>
      </c>
      <c r="F974" s="223"/>
      <c r="G974" s="223"/>
      <c r="H974" s="223"/>
      <c r="I974" s="223"/>
      <c r="J974" s="223"/>
      <c r="K974" s="223"/>
      <c r="L974" s="223"/>
      <c r="M974" s="223"/>
      <c r="N974" s="222"/>
      <c r="O974" s="222"/>
      <c r="P974" s="222"/>
      <c r="Q974" s="222"/>
      <c r="R974" s="223"/>
      <c r="S974" s="223"/>
      <c r="T974" s="223"/>
      <c r="U974" s="223"/>
      <c r="V974" s="223"/>
      <c r="W974" s="223"/>
      <c r="X974" s="223"/>
      <c r="Y974" s="223"/>
      <c r="Z974" s="212"/>
      <c r="AA974" s="212"/>
      <c r="AB974" s="212"/>
      <c r="AC974" s="212"/>
      <c r="AD974" s="212"/>
      <c r="AE974" s="212"/>
      <c r="AF974" s="212"/>
      <c r="AG974" s="212" t="s">
        <v>308</v>
      </c>
      <c r="AH974" s="212">
        <v>0</v>
      </c>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3" x14ac:dyDescent="0.2">
      <c r="A975" s="219"/>
      <c r="B975" s="220"/>
      <c r="C975" s="247" t="s">
        <v>1370</v>
      </c>
      <c r="D975" s="225"/>
      <c r="E975" s="226">
        <v>15.58</v>
      </c>
      <c r="F975" s="223"/>
      <c r="G975" s="223"/>
      <c r="H975" s="223"/>
      <c r="I975" s="223"/>
      <c r="J975" s="223"/>
      <c r="K975" s="223"/>
      <c r="L975" s="223"/>
      <c r="M975" s="223"/>
      <c r="N975" s="222"/>
      <c r="O975" s="222"/>
      <c r="P975" s="222"/>
      <c r="Q975" s="222"/>
      <c r="R975" s="223"/>
      <c r="S975" s="223"/>
      <c r="T975" s="223"/>
      <c r="U975" s="223"/>
      <c r="V975" s="223"/>
      <c r="W975" s="223"/>
      <c r="X975" s="223"/>
      <c r="Y975" s="223"/>
      <c r="Z975" s="212"/>
      <c r="AA975" s="212"/>
      <c r="AB975" s="212"/>
      <c r="AC975" s="212"/>
      <c r="AD975" s="212"/>
      <c r="AE975" s="212"/>
      <c r="AF975" s="212"/>
      <c r="AG975" s="212" t="s">
        <v>308</v>
      </c>
      <c r="AH975" s="212">
        <v>0</v>
      </c>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3" x14ac:dyDescent="0.2">
      <c r="A976" s="219"/>
      <c r="B976" s="220"/>
      <c r="C976" s="247" t="s">
        <v>1371</v>
      </c>
      <c r="D976" s="225"/>
      <c r="E976" s="226">
        <v>15.738</v>
      </c>
      <c r="F976" s="223"/>
      <c r="G976" s="223"/>
      <c r="H976" s="223"/>
      <c r="I976" s="223"/>
      <c r="J976" s="223"/>
      <c r="K976" s="223"/>
      <c r="L976" s="223"/>
      <c r="M976" s="223"/>
      <c r="N976" s="222"/>
      <c r="O976" s="222"/>
      <c r="P976" s="222"/>
      <c r="Q976" s="222"/>
      <c r="R976" s="223"/>
      <c r="S976" s="223"/>
      <c r="T976" s="223"/>
      <c r="U976" s="223"/>
      <c r="V976" s="223"/>
      <c r="W976" s="223"/>
      <c r="X976" s="223"/>
      <c r="Y976" s="223"/>
      <c r="Z976" s="212"/>
      <c r="AA976" s="212"/>
      <c r="AB976" s="212"/>
      <c r="AC976" s="212"/>
      <c r="AD976" s="212"/>
      <c r="AE976" s="212"/>
      <c r="AF976" s="212"/>
      <c r="AG976" s="212" t="s">
        <v>308</v>
      </c>
      <c r="AH976" s="212">
        <v>0</v>
      </c>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ht="22.5" outlineLevel="3" x14ac:dyDescent="0.2">
      <c r="A977" s="219"/>
      <c r="B977" s="220"/>
      <c r="C977" s="247" t="s">
        <v>1372</v>
      </c>
      <c r="D977" s="225"/>
      <c r="E977" s="226">
        <v>13.343500000000001</v>
      </c>
      <c r="F977" s="223"/>
      <c r="G977" s="223"/>
      <c r="H977" s="223"/>
      <c r="I977" s="223"/>
      <c r="J977" s="223"/>
      <c r="K977" s="223"/>
      <c r="L977" s="223"/>
      <c r="M977" s="223"/>
      <c r="N977" s="222"/>
      <c r="O977" s="222"/>
      <c r="P977" s="222"/>
      <c r="Q977" s="222"/>
      <c r="R977" s="223"/>
      <c r="S977" s="223"/>
      <c r="T977" s="223"/>
      <c r="U977" s="223"/>
      <c r="V977" s="223"/>
      <c r="W977" s="223"/>
      <c r="X977" s="223"/>
      <c r="Y977" s="223"/>
      <c r="Z977" s="212"/>
      <c r="AA977" s="212"/>
      <c r="AB977" s="212"/>
      <c r="AC977" s="212"/>
      <c r="AD977" s="212"/>
      <c r="AE977" s="212"/>
      <c r="AF977" s="212"/>
      <c r="AG977" s="212" t="s">
        <v>308</v>
      </c>
      <c r="AH977" s="212">
        <v>0</v>
      </c>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outlineLevel="3" x14ac:dyDescent="0.2">
      <c r="A978" s="219"/>
      <c r="B978" s="220"/>
      <c r="C978" s="247" t="s">
        <v>759</v>
      </c>
      <c r="D978" s="225"/>
      <c r="E978" s="226"/>
      <c r="F978" s="223"/>
      <c r="G978" s="223"/>
      <c r="H978" s="223"/>
      <c r="I978" s="223"/>
      <c r="J978" s="223"/>
      <c r="K978" s="223"/>
      <c r="L978" s="223"/>
      <c r="M978" s="223"/>
      <c r="N978" s="222"/>
      <c r="O978" s="222"/>
      <c r="P978" s="222"/>
      <c r="Q978" s="222"/>
      <c r="R978" s="223"/>
      <c r="S978" s="223"/>
      <c r="T978" s="223"/>
      <c r="U978" s="223"/>
      <c r="V978" s="223"/>
      <c r="W978" s="223"/>
      <c r="X978" s="223"/>
      <c r="Y978" s="223"/>
      <c r="Z978" s="212"/>
      <c r="AA978" s="212"/>
      <c r="AB978" s="212"/>
      <c r="AC978" s="212"/>
      <c r="AD978" s="212"/>
      <c r="AE978" s="212"/>
      <c r="AF978" s="212"/>
      <c r="AG978" s="212" t="s">
        <v>308</v>
      </c>
      <c r="AH978" s="212">
        <v>0</v>
      </c>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3" x14ac:dyDescent="0.2">
      <c r="A979" s="219"/>
      <c r="B979" s="220"/>
      <c r="C979" s="247" t="s">
        <v>1373</v>
      </c>
      <c r="D979" s="225"/>
      <c r="E979" s="226">
        <v>12.46</v>
      </c>
      <c r="F979" s="223"/>
      <c r="G979" s="223"/>
      <c r="H979" s="223"/>
      <c r="I979" s="223"/>
      <c r="J979" s="223"/>
      <c r="K979" s="223"/>
      <c r="L979" s="223"/>
      <c r="M979" s="223"/>
      <c r="N979" s="222"/>
      <c r="O979" s="222"/>
      <c r="P979" s="222"/>
      <c r="Q979" s="222"/>
      <c r="R979" s="223"/>
      <c r="S979" s="223"/>
      <c r="T979" s="223"/>
      <c r="U979" s="223"/>
      <c r="V979" s="223"/>
      <c r="W979" s="223"/>
      <c r="X979" s="223"/>
      <c r="Y979" s="223"/>
      <c r="Z979" s="212"/>
      <c r="AA979" s="212"/>
      <c r="AB979" s="212"/>
      <c r="AC979" s="212"/>
      <c r="AD979" s="212"/>
      <c r="AE979" s="212"/>
      <c r="AF979" s="212"/>
      <c r="AG979" s="212" t="s">
        <v>308</v>
      </c>
      <c r="AH979" s="212">
        <v>0</v>
      </c>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3" x14ac:dyDescent="0.2">
      <c r="A980" s="219"/>
      <c r="B980" s="220"/>
      <c r="C980" s="247" t="s">
        <v>1374</v>
      </c>
      <c r="D980" s="225"/>
      <c r="E980" s="226">
        <v>10.7675</v>
      </c>
      <c r="F980" s="223"/>
      <c r="G980" s="223"/>
      <c r="H980" s="223"/>
      <c r="I980" s="223"/>
      <c r="J980" s="223"/>
      <c r="K980" s="223"/>
      <c r="L980" s="223"/>
      <c r="M980" s="223"/>
      <c r="N980" s="222"/>
      <c r="O980" s="222"/>
      <c r="P980" s="222"/>
      <c r="Q980" s="222"/>
      <c r="R980" s="223"/>
      <c r="S980" s="223"/>
      <c r="T980" s="223"/>
      <c r="U980" s="223"/>
      <c r="V980" s="223"/>
      <c r="W980" s="223"/>
      <c r="X980" s="223"/>
      <c r="Y980" s="223"/>
      <c r="Z980" s="212"/>
      <c r="AA980" s="212"/>
      <c r="AB980" s="212"/>
      <c r="AC980" s="212"/>
      <c r="AD980" s="212"/>
      <c r="AE980" s="212"/>
      <c r="AF980" s="212"/>
      <c r="AG980" s="212" t="s">
        <v>308</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3" x14ac:dyDescent="0.2">
      <c r="A981" s="219"/>
      <c r="B981" s="220"/>
      <c r="C981" s="247" t="s">
        <v>742</v>
      </c>
      <c r="D981" s="225"/>
      <c r="E981" s="226"/>
      <c r="F981" s="223"/>
      <c r="G981" s="223"/>
      <c r="H981" s="223"/>
      <c r="I981" s="223"/>
      <c r="J981" s="223"/>
      <c r="K981" s="223"/>
      <c r="L981" s="223"/>
      <c r="M981" s="223"/>
      <c r="N981" s="222"/>
      <c r="O981" s="222"/>
      <c r="P981" s="222"/>
      <c r="Q981" s="222"/>
      <c r="R981" s="223"/>
      <c r="S981" s="223"/>
      <c r="T981" s="223"/>
      <c r="U981" s="223"/>
      <c r="V981" s="223"/>
      <c r="W981" s="223"/>
      <c r="X981" s="223"/>
      <c r="Y981" s="223"/>
      <c r="Z981" s="212"/>
      <c r="AA981" s="212"/>
      <c r="AB981" s="212"/>
      <c r="AC981" s="212"/>
      <c r="AD981" s="212"/>
      <c r="AE981" s="212"/>
      <c r="AF981" s="212"/>
      <c r="AG981" s="212" t="s">
        <v>308</v>
      </c>
      <c r="AH981" s="212">
        <v>0</v>
      </c>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3" x14ac:dyDescent="0.2">
      <c r="A982" s="219"/>
      <c r="B982" s="220"/>
      <c r="C982" s="247" t="s">
        <v>1375</v>
      </c>
      <c r="D982" s="225"/>
      <c r="E982" s="226">
        <v>15.925000000000001</v>
      </c>
      <c r="F982" s="223"/>
      <c r="G982" s="223"/>
      <c r="H982" s="223"/>
      <c r="I982" s="223"/>
      <c r="J982" s="223"/>
      <c r="K982" s="223"/>
      <c r="L982" s="223"/>
      <c r="M982" s="223"/>
      <c r="N982" s="222"/>
      <c r="O982" s="222"/>
      <c r="P982" s="222"/>
      <c r="Q982" s="222"/>
      <c r="R982" s="223"/>
      <c r="S982" s="223"/>
      <c r="T982" s="223"/>
      <c r="U982" s="223"/>
      <c r="V982" s="223"/>
      <c r="W982" s="223"/>
      <c r="X982" s="223"/>
      <c r="Y982" s="223"/>
      <c r="Z982" s="212"/>
      <c r="AA982" s="212"/>
      <c r="AB982" s="212"/>
      <c r="AC982" s="212"/>
      <c r="AD982" s="212"/>
      <c r="AE982" s="212"/>
      <c r="AF982" s="212"/>
      <c r="AG982" s="212" t="s">
        <v>308</v>
      </c>
      <c r="AH982" s="212">
        <v>0</v>
      </c>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3" x14ac:dyDescent="0.2">
      <c r="A983" s="219"/>
      <c r="B983" s="220"/>
      <c r="C983" s="247" t="s">
        <v>1376</v>
      </c>
      <c r="D983" s="225"/>
      <c r="E983" s="226">
        <v>13.19</v>
      </c>
      <c r="F983" s="223"/>
      <c r="G983" s="223"/>
      <c r="H983" s="223"/>
      <c r="I983" s="223"/>
      <c r="J983" s="223"/>
      <c r="K983" s="223"/>
      <c r="L983" s="223"/>
      <c r="M983" s="223"/>
      <c r="N983" s="222"/>
      <c r="O983" s="222"/>
      <c r="P983" s="222"/>
      <c r="Q983" s="222"/>
      <c r="R983" s="223"/>
      <c r="S983" s="223"/>
      <c r="T983" s="223"/>
      <c r="U983" s="223"/>
      <c r="V983" s="223"/>
      <c r="W983" s="223"/>
      <c r="X983" s="223"/>
      <c r="Y983" s="223"/>
      <c r="Z983" s="212"/>
      <c r="AA983" s="212"/>
      <c r="AB983" s="212"/>
      <c r="AC983" s="212"/>
      <c r="AD983" s="212"/>
      <c r="AE983" s="212"/>
      <c r="AF983" s="212"/>
      <c r="AG983" s="212" t="s">
        <v>308</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1" x14ac:dyDescent="0.2">
      <c r="A984" s="235">
        <v>219</v>
      </c>
      <c r="B984" s="236" t="s">
        <v>1377</v>
      </c>
      <c r="C984" s="245" t="s">
        <v>1378</v>
      </c>
      <c r="D984" s="237" t="s">
        <v>340</v>
      </c>
      <c r="E984" s="238">
        <v>2.35</v>
      </c>
      <c r="F984" s="239"/>
      <c r="G984" s="240">
        <f>ROUND(E984*F984,2)</f>
        <v>0</v>
      </c>
      <c r="H984" s="239"/>
      <c r="I984" s="240">
        <f>ROUND(E984*H984,2)</f>
        <v>0</v>
      </c>
      <c r="J984" s="239"/>
      <c r="K984" s="240">
        <f>ROUND(E984*J984,2)</f>
        <v>0</v>
      </c>
      <c r="L984" s="240">
        <v>21</v>
      </c>
      <c r="M984" s="240">
        <f>G984*(1+L984/100)</f>
        <v>0</v>
      </c>
      <c r="N984" s="238">
        <v>0</v>
      </c>
      <c r="O984" s="238">
        <f>ROUND(E984*N984,2)</f>
        <v>0</v>
      </c>
      <c r="P984" s="238">
        <v>7.0000000000000007E-2</v>
      </c>
      <c r="Q984" s="238">
        <f>ROUND(E984*P984,2)</f>
        <v>0.16</v>
      </c>
      <c r="R984" s="240" t="s">
        <v>1176</v>
      </c>
      <c r="S984" s="240" t="s">
        <v>277</v>
      </c>
      <c r="T984" s="241" t="s">
        <v>277</v>
      </c>
      <c r="U984" s="223">
        <v>0.15</v>
      </c>
      <c r="V984" s="223">
        <f>ROUND(E984*U984,2)</f>
        <v>0.35</v>
      </c>
      <c r="W984" s="223"/>
      <c r="X984" s="223" t="s">
        <v>316</v>
      </c>
      <c r="Y984" s="223" t="s">
        <v>280</v>
      </c>
      <c r="Z984" s="212"/>
      <c r="AA984" s="212"/>
      <c r="AB984" s="212"/>
      <c r="AC984" s="212"/>
      <c r="AD984" s="212"/>
      <c r="AE984" s="212"/>
      <c r="AF984" s="212"/>
      <c r="AG984" s="212" t="s">
        <v>317</v>
      </c>
      <c r="AH984" s="212"/>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2" x14ac:dyDescent="0.2">
      <c r="A985" s="219"/>
      <c r="B985" s="220"/>
      <c r="C985" s="267" t="s">
        <v>1363</v>
      </c>
      <c r="D985" s="256"/>
      <c r="E985" s="256"/>
      <c r="F985" s="256"/>
      <c r="G985" s="256"/>
      <c r="H985" s="223"/>
      <c r="I985" s="223"/>
      <c r="J985" s="223"/>
      <c r="K985" s="223"/>
      <c r="L985" s="223"/>
      <c r="M985" s="223"/>
      <c r="N985" s="222"/>
      <c r="O985" s="222"/>
      <c r="P985" s="222"/>
      <c r="Q985" s="222"/>
      <c r="R985" s="223"/>
      <c r="S985" s="223"/>
      <c r="T985" s="223"/>
      <c r="U985" s="223"/>
      <c r="V985" s="223"/>
      <c r="W985" s="223"/>
      <c r="X985" s="223"/>
      <c r="Y985" s="223"/>
      <c r="Z985" s="212"/>
      <c r="AA985" s="212"/>
      <c r="AB985" s="212"/>
      <c r="AC985" s="212"/>
      <c r="AD985" s="212"/>
      <c r="AE985" s="212"/>
      <c r="AF985" s="212"/>
      <c r="AG985" s="212" t="s">
        <v>319</v>
      </c>
      <c r="AH985" s="212"/>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outlineLevel="2" x14ac:dyDescent="0.2">
      <c r="A986" s="219"/>
      <c r="B986" s="220"/>
      <c r="C986" s="247" t="s">
        <v>734</v>
      </c>
      <c r="D986" s="225"/>
      <c r="E986" s="226"/>
      <c r="F986" s="223"/>
      <c r="G986" s="223"/>
      <c r="H986" s="223"/>
      <c r="I986" s="223"/>
      <c r="J986" s="223"/>
      <c r="K986" s="223"/>
      <c r="L986" s="223"/>
      <c r="M986" s="223"/>
      <c r="N986" s="222"/>
      <c r="O986" s="222"/>
      <c r="P986" s="222"/>
      <c r="Q986" s="222"/>
      <c r="R986" s="223"/>
      <c r="S986" s="223"/>
      <c r="T986" s="223"/>
      <c r="U986" s="223"/>
      <c r="V986" s="223"/>
      <c r="W986" s="223"/>
      <c r="X986" s="223"/>
      <c r="Y986" s="223"/>
      <c r="Z986" s="212"/>
      <c r="AA986" s="212"/>
      <c r="AB986" s="212"/>
      <c r="AC986" s="212"/>
      <c r="AD986" s="212"/>
      <c r="AE986" s="212"/>
      <c r="AF986" s="212"/>
      <c r="AG986" s="212" t="s">
        <v>308</v>
      </c>
      <c r="AH986" s="212">
        <v>0</v>
      </c>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3" x14ac:dyDescent="0.2">
      <c r="A987" s="219"/>
      <c r="B987" s="220"/>
      <c r="C987" s="247" t="s">
        <v>1379</v>
      </c>
      <c r="D987" s="225"/>
      <c r="E987" s="226">
        <v>2.35</v>
      </c>
      <c r="F987" s="223"/>
      <c r="G987" s="223"/>
      <c r="H987" s="223"/>
      <c r="I987" s="223"/>
      <c r="J987" s="223"/>
      <c r="K987" s="223"/>
      <c r="L987" s="223"/>
      <c r="M987" s="223"/>
      <c r="N987" s="222"/>
      <c r="O987" s="222"/>
      <c r="P987" s="222"/>
      <c r="Q987" s="222"/>
      <c r="R987" s="223"/>
      <c r="S987" s="223"/>
      <c r="T987" s="223"/>
      <c r="U987" s="223"/>
      <c r="V987" s="223"/>
      <c r="W987" s="223"/>
      <c r="X987" s="223"/>
      <c r="Y987" s="223"/>
      <c r="Z987" s="212"/>
      <c r="AA987" s="212"/>
      <c r="AB987" s="212"/>
      <c r="AC987" s="212"/>
      <c r="AD987" s="212"/>
      <c r="AE987" s="212"/>
      <c r="AF987" s="212"/>
      <c r="AG987" s="212" t="s">
        <v>308</v>
      </c>
      <c r="AH987" s="212">
        <v>0</v>
      </c>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1" x14ac:dyDescent="0.2">
      <c r="A988" s="235">
        <v>220</v>
      </c>
      <c r="B988" s="236" t="s">
        <v>1380</v>
      </c>
      <c r="C988" s="245" t="s">
        <v>1381</v>
      </c>
      <c r="D988" s="237" t="s">
        <v>543</v>
      </c>
      <c r="E988" s="238">
        <v>100.97</v>
      </c>
      <c r="F988" s="239"/>
      <c r="G988" s="240">
        <f>ROUND(E988*F988,2)</f>
        <v>0</v>
      </c>
      <c r="H988" s="239"/>
      <c r="I988" s="240">
        <f>ROUND(E988*H988,2)</f>
        <v>0</v>
      </c>
      <c r="J988" s="239"/>
      <c r="K988" s="240">
        <f>ROUND(E988*J988,2)</f>
        <v>0</v>
      </c>
      <c r="L988" s="240">
        <v>21</v>
      </c>
      <c r="M988" s="240">
        <f>G988*(1+L988/100)</f>
        <v>0</v>
      </c>
      <c r="N988" s="238">
        <v>0</v>
      </c>
      <c r="O988" s="238">
        <f>ROUND(E988*N988,2)</f>
        <v>0</v>
      </c>
      <c r="P988" s="238">
        <v>4.0000000000000002E-4</v>
      </c>
      <c r="Q988" s="238">
        <f>ROUND(E988*P988,2)</f>
        <v>0.04</v>
      </c>
      <c r="R988" s="240" t="s">
        <v>1176</v>
      </c>
      <c r="S988" s="240" t="s">
        <v>277</v>
      </c>
      <c r="T988" s="241" t="s">
        <v>277</v>
      </c>
      <c r="U988" s="223">
        <v>7.0000000000000007E-2</v>
      </c>
      <c r="V988" s="223">
        <f>ROUND(E988*U988,2)</f>
        <v>7.07</v>
      </c>
      <c r="W988" s="223"/>
      <c r="X988" s="223" t="s">
        <v>316</v>
      </c>
      <c r="Y988" s="223" t="s">
        <v>280</v>
      </c>
      <c r="Z988" s="212"/>
      <c r="AA988" s="212"/>
      <c r="AB988" s="212"/>
      <c r="AC988" s="212"/>
      <c r="AD988" s="212"/>
      <c r="AE988" s="212"/>
      <c r="AF988" s="212"/>
      <c r="AG988" s="212" t="s">
        <v>317</v>
      </c>
      <c r="AH988" s="212"/>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2" x14ac:dyDescent="0.2">
      <c r="A989" s="219"/>
      <c r="B989" s="220"/>
      <c r="C989" s="267" t="s">
        <v>1363</v>
      </c>
      <c r="D989" s="256"/>
      <c r="E989" s="256"/>
      <c r="F989" s="256"/>
      <c r="G989" s="256"/>
      <c r="H989" s="223"/>
      <c r="I989" s="223"/>
      <c r="J989" s="223"/>
      <c r="K989" s="223"/>
      <c r="L989" s="223"/>
      <c r="M989" s="223"/>
      <c r="N989" s="222"/>
      <c r="O989" s="222"/>
      <c r="P989" s="222"/>
      <c r="Q989" s="222"/>
      <c r="R989" s="223"/>
      <c r="S989" s="223"/>
      <c r="T989" s="223"/>
      <c r="U989" s="223"/>
      <c r="V989" s="223"/>
      <c r="W989" s="223"/>
      <c r="X989" s="223"/>
      <c r="Y989" s="223"/>
      <c r="Z989" s="212"/>
      <c r="AA989" s="212"/>
      <c r="AB989" s="212"/>
      <c r="AC989" s="212"/>
      <c r="AD989" s="212"/>
      <c r="AE989" s="212"/>
      <c r="AF989" s="212"/>
      <c r="AG989" s="212" t="s">
        <v>319</v>
      </c>
      <c r="AH989" s="212"/>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2" x14ac:dyDescent="0.2">
      <c r="A990" s="219"/>
      <c r="B990" s="220"/>
      <c r="C990" s="247" t="s">
        <v>734</v>
      </c>
      <c r="D990" s="225"/>
      <c r="E990" s="226"/>
      <c r="F990" s="223"/>
      <c r="G990" s="223"/>
      <c r="H990" s="223"/>
      <c r="I990" s="223"/>
      <c r="J990" s="223"/>
      <c r="K990" s="223"/>
      <c r="L990" s="223"/>
      <c r="M990" s="223"/>
      <c r="N990" s="222"/>
      <c r="O990" s="222"/>
      <c r="P990" s="222"/>
      <c r="Q990" s="222"/>
      <c r="R990" s="223"/>
      <c r="S990" s="223"/>
      <c r="T990" s="223"/>
      <c r="U990" s="223"/>
      <c r="V990" s="223"/>
      <c r="W990" s="223"/>
      <c r="X990" s="223"/>
      <c r="Y990" s="223"/>
      <c r="Z990" s="212"/>
      <c r="AA990" s="212"/>
      <c r="AB990" s="212"/>
      <c r="AC990" s="212"/>
      <c r="AD990" s="212"/>
      <c r="AE990" s="212"/>
      <c r="AF990" s="212"/>
      <c r="AG990" s="212" t="s">
        <v>308</v>
      </c>
      <c r="AH990" s="212">
        <v>0</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ht="33.75" outlineLevel="3" x14ac:dyDescent="0.2">
      <c r="A991" s="219"/>
      <c r="B991" s="220"/>
      <c r="C991" s="247" t="s">
        <v>1382</v>
      </c>
      <c r="D991" s="225"/>
      <c r="E991" s="226">
        <v>20.65</v>
      </c>
      <c r="F991" s="223"/>
      <c r="G991" s="223"/>
      <c r="H991" s="223"/>
      <c r="I991" s="223"/>
      <c r="J991" s="223"/>
      <c r="K991" s="223"/>
      <c r="L991" s="223"/>
      <c r="M991" s="223"/>
      <c r="N991" s="222"/>
      <c r="O991" s="222"/>
      <c r="P991" s="222"/>
      <c r="Q991" s="222"/>
      <c r="R991" s="223"/>
      <c r="S991" s="223"/>
      <c r="T991" s="223"/>
      <c r="U991" s="223"/>
      <c r="V991" s="223"/>
      <c r="W991" s="223"/>
      <c r="X991" s="223"/>
      <c r="Y991" s="223"/>
      <c r="Z991" s="212"/>
      <c r="AA991" s="212"/>
      <c r="AB991" s="212"/>
      <c r="AC991" s="212"/>
      <c r="AD991" s="212"/>
      <c r="AE991" s="212"/>
      <c r="AF991" s="212"/>
      <c r="AG991" s="212" t="s">
        <v>308</v>
      </c>
      <c r="AH991" s="212">
        <v>0</v>
      </c>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3" x14ac:dyDescent="0.2">
      <c r="A992" s="219"/>
      <c r="B992" s="220"/>
      <c r="C992" s="247" t="s">
        <v>1383</v>
      </c>
      <c r="D992" s="225"/>
      <c r="E992" s="226">
        <v>18.8</v>
      </c>
      <c r="F992" s="223"/>
      <c r="G992" s="223"/>
      <c r="H992" s="223"/>
      <c r="I992" s="223"/>
      <c r="J992" s="223"/>
      <c r="K992" s="223"/>
      <c r="L992" s="223"/>
      <c r="M992" s="223"/>
      <c r="N992" s="222"/>
      <c r="O992" s="222"/>
      <c r="P992" s="222"/>
      <c r="Q992" s="222"/>
      <c r="R992" s="223"/>
      <c r="S992" s="223"/>
      <c r="T992" s="223"/>
      <c r="U992" s="223"/>
      <c r="V992" s="223"/>
      <c r="W992" s="223"/>
      <c r="X992" s="223"/>
      <c r="Y992" s="223"/>
      <c r="Z992" s="212"/>
      <c r="AA992" s="212"/>
      <c r="AB992" s="212"/>
      <c r="AC992" s="212"/>
      <c r="AD992" s="212"/>
      <c r="AE992" s="212"/>
      <c r="AF992" s="212"/>
      <c r="AG992" s="212" t="s">
        <v>308</v>
      </c>
      <c r="AH992" s="212">
        <v>0</v>
      </c>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3" x14ac:dyDescent="0.2">
      <c r="A993" s="219"/>
      <c r="B993" s="220"/>
      <c r="C993" s="247" t="s">
        <v>1384</v>
      </c>
      <c r="D993" s="225"/>
      <c r="E993" s="226">
        <v>12</v>
      </c>
      <c r="F993" s="223"/>
      <c r="G993" s="223"/>
      <c r="H993" s="223"/>
      <c r="I993" s="223"/>
      <c r="J993" s="223"/>
      <c r="K993" s="223"/>
      <c r="L993" s="223"/>
      <c r="M993" s="223"/>
      <c r="N993" s="222"/>
      <c r="O993" s="222"/>
      <c r="P993" s="222"/>
      <c r="Q993" s="222"/>
      <c r="R993" s="223"/>
      <c r="S993" s="223"/>
      <c r="T993" s="223"/>
      <c r="U993" s="223"/>
      <c r="V993" s="223"/>
      <c r="W993" s="223"/>
      <c r="X993" s="223"/>
      <c r="Y993" s="223"/>
      <c r="Z993" s="212"/>
      <c r="AA993" s="212"/>
      <c r="AB993" s="212"/>
      <c r="AC993" s="212"/>
      <c r="AD993" s="212"/>
      <c r="AE993" s="212"/>
      <c r="AF993" s="212"/>
      <c r="AG993" s="212" t="s">
        <v>308</v>
      </c>
      <c r="AH993" s="212">
        <v>0</v>
      </c>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3" x14ac:dyDescent="0.2">
      <c r="A994" s="219"/>
      <c r="B994" s="220"/>
      <c r="C994" s="247" t="s">
        <v>1385</v>
      </c>
      <c r="D994" s="225"/>
      <c r="E994" s="226">
        <v>28.27</v>
      </c>
      <c r="F994" s="223"/>
      <c r="G994" s="223"/>
      <c r="H994" s="223"/>
      <c r="I994" s="223"/>
      <c r="J994" s="223"/>
      <c r="K994" s="223"/>
      <c r="L994" s="223"/>
      <c r="M994" s="223"/>
      <c r="N994" s="222"/>
      <c r="O994" s="222"/>
      <c r="P994" s="222"/>
      <c r="Q994" s="222"/>
      <c r="R994" s="223"/>
      <c r="S994" s="223"/>
      <c r="T994" s="223"/>
      <c r="U994" s="223"/>
      <c r="V994" s="223"/>
      <c r="W994" s="223"/>
      <c r="X994" s="223"/>
      <c r="Y994" s="223"/>
      <c r="Z994" s="212"/>
      <c r="AA994" s="212"/>
      <c r="AB994" s="212"/>
      <c r="AC994" s="212"/>
      <c r="AD994" s="212"/>
      <c r="AE994" s="212"/>
      <c r="AF994" s="212"/>
      <c r="AG994" s="212" t="s">
        <v>308</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3" x14ac:dyDescent="0.2">
      <c r="A995" s="219"/>
      <c r="B995" s="220"/>
      <c r="C995" s="247" t="s">
        <v>759</v>
      </c>
      <c r="D995" s="225"/>
      <c r="E995" s="226"/>
      <c r="F995" s="223"/>
      <c r="G995" s="223"/>
      <c r="H995" s="223"/>
      <c r="I995" s="223"/>
      <c r="J995" s="223"/>
      <c r="K995" s="223"/>
      <c r="L995" s="223"/>
      <c r="M995" s="223"/>
      <c r="N995" s="222"/>
      <c r="O995" s="222"/>
      <c r="P995" s="222"/>
      <c r="Q995" s="222"/>
      <c r="R995" s="223"/>
      <c r="S995" s="223"/>
      <c r="T995" s="223"/>
      <c r="U995" s="223"/>
      <c r="V995" s="223"/>
      <c r="W995" s="223"/>
      <c r="X995" s="223"/>
      <c r="Y995" s="223"/>
      <c r="Z995" s="212"/>
      <c r="AA995" s="212"/>
      <c r="AB995" s="212"/>
      <c r="AC995" s="212"/>
      <c r="AD995" s="212"/>
      <c r="AE995" s="212"/>
      <c r="AF995" s="212"/>
      <c r="AG995" s="212" t="s">
        <v>308</v>
      </c>
      <c r="AH995" s="212">
        <v>0</v>
      </c>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outlineLevel="3" x14ac:dyDescent="0.2">
      <c r="A996" s="219"/>
      <c r="B996" s="220"/>
      <c r="C996" s="247" t="s">
        <v>1386</v>
      </c>
      <c r="D996" s="225"/>
      <c r="E996" s="226">
        <v>21.25</v>
      </c>
      <c r="F996" s="223"/>
      <c r="G996" s="223"/>
      <c r="H996" s="223"/>
      <c r="I996" s="223"/>
      <c r="J996" s="223"/>
      <c r="K996" s="223"/>
      <c r="L996" s="223"/>
      <c r="M996" s="223"/>
      <c r="N996" s="222"/>
      <c r="O996" s="222"/>
      <c r="P996" s="222"/>
      <c r="Q996" s="222"/>
      <c r="R996" s="223"/>
      <c r="S996" s="223"/>
      <c r="T996" s="223"/>
      <c r="U996" s="223"/>
      <c r="V996" s="223"/>
      <c r="W996" s="223"/>
      <c r="X996" s="223"/>
      <c r="Y996" s="223"/>
      <c r="Z996" s="212"/>
      <c r="AA996" s="212"/>
      <c r="AB996" s="212"/>
      <c r="AC996" s="212"/>
      <c r="AD996" s="212"/>
      <c r="AE996" s="212"/>
      <c r="AF996" s="212"/>
      <c r="AG996" s="212" t="s">
        <v>308</v>
      </c>
      <c r="AH996" s="212">
        <v>0</v>
      </c>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ht="22.5" outlineLevel="1" x14ac:dyDescent="0.2">
      <c r="A997" s="235">
        <v>221</v>
      </c>
      <c r="B997" s="236" t="s">
        <v>1387</v>
      </c>
      <c r="C997" s="245" t="s">
        <v>1388</v>
      </c>
      <c r="D997" s="237" t="s">
        <v>314</v>
      </c>
      <c r="E997" s="238">
        <v>4.8815</v>
      </c>
      <c r="F997" s="239"/>
      <c r="G997" s="240">
        <f>ROUND(E997*F997,2)</f>
        <v>0</v>
      </c>
      <c r="H997" s="239"/>
      <c r="I997" s="240">
        <f>ROUND(E997*H997,2)</f>
        <v>0</v>
      </c>
      <c r="J997" s="239"/>
      <c r="K997" s="240">
        <f>ROUND(E997*J997,2)</f>
        <v>0</v>
      </c>
      <c r="L997" s="240">
        <v>21</v>
      </c>
      <c r="M997" s="240">
        <f>G997*(1+L997/100)</f>
        <v>0</v>
      </c>
      <c r="N997" s="238">
        <v>0</v>
      </c>
      <c r="O997" s="238">
        <f>ROUND(E997*N997,2)</f>
        <v>0</v>
      </c>
      <c r="P997" s="238">
        <v>1.4</v>
      </c>
      <c r="Q997" s="238">
        <f>ROUND(E997*P997,2)</f>
        <v>6.83</v>
      </c>
      <c r="R997" s="240" t="s">
        <v>1176</v>
      </c>
      <c r="S997" s="240" t="s">
        <v>277</v>
      </c>
      <c r="T997" s="241" t="s">
        <v>277</v>
      </c>
      <c r="U997" s="223">
        <v>1.2569999999999999</v>
      </c>
      <c r="V997" s="223">
        <f>ROUND(E997*U997,2)</f>
        <v>6.14</v>
      </c>
      <c r="W997" s="223"/>
      <c r="X997" s="223" t="s">
        <v>316</v>
      </c>
      <c r="Y997" s="223" t="s">
        <v>280</v>
      </c>
      <c r="Z997" s="212"/>
      <c r="AA997" s="212"/>
      <c r="AB997" s="212"/>
      <c r="AC997" s="212"/>
      <c r="AD997" s="212"/>
      <c r="AE997" s="212"/>
      <c r="AF997" s="212"/>
      <c r="AG997" s="212" t="s">
        <v>317</v>
      </c>
      <c r="AH997" s="212"/>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2" x14ac:dyDescent="0.2">
      <c r="A998" s="219"/>
      <c r="B998" s="220"/>
      <c r="C998" s="247" t="s">
        <v>734</v>
      </c>
      <c r="D998" s="225"/>
      <c r="E998" s="226"/>
      <c r="F998" s="223"/>
      <c r="G998" s="223"/>
      <c r="H998" s="223"/>
      <c r="I998" s="223"/>
      <c r="J998" s="223"/>
      <c r="K998" s="223"/>
      <c r="L998" s="223"/>
      <c r="M998" s="223"/>
      <c r="N998" s="222"/>
      <c r="O998" s="222"/>
      <c r="P998" s="222"/>
      <c r="Q998" s="222"/>
      <c r="R998" s="223"/>
      <c r="S998" s="223"/>
      <c r="T998" s="223"/>
      <c r="U998" s="223"/>
      <c r="V998" s="223"/>
      <c r="W998" s="223"/>
      <c r="X998" s="223"/>
      <c r="Y998" s="223"/>
      <c r="Z998" s="212"/>
      <c r="AA998" s="212"/>
      <c r="AB998" s="212"/>
      <c r="AC998" s="212"/>
      <c r="AD998" s="212"/>
      <c r="AE998" s="212"/>
      <c r="AF998" s="212"/>
      <c r="AG998" s="212" t="s">
        <v>308</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outlineLevel="3" x14ac:dyDescent="0.2">
      <c r="A999" s="219"/>
      <c r="B999" s="220"/>
      <c r="C999" s="247" t="s">
        <v>997</v>
      </c>
      <c r="D999" s="225"/>
      <c r="E999" s="226">
        <v>0.188</v>
      </c>
      <c r="F999" s="223"/>
      <c r="G999" s="223"/>
      <c r="H999" s="223"/>
      <c r="I999" s="223"/>
      <c r="J999" s="223"/>
      <c r="K999" s="223"/>
      <c r="L999" s="223"/>
      <c r="M999" s="223"/>
      <c r="N999" s="222"/>
      <c r="O999" s="222"/>
      <c r="P999" s="222"/>
      <c r="Q999" s="222"/>
      <c r="R999" s="223"/>
      <c r="S999" s="223"/>
      <c r="T999" s="223"/>
      <c r="U999" s="223"/>
      <c r="V999" s="223"/>
      <c r="W999" s="223"/>
      <c r="X999" s="223"/>
      <c r="Y999" s="223"/>
      <c r="Z999" s="212"/>
      <c r="AA999" s="212"/>
      <c r="AB999" s="212"/>
      <c r="AC999" s="212"/>
      <c r="AD999" s="212"/>
      <c r="AE999" s="212"/>
      <c r="AF999" s="212"/>
      <c r="AG999" s="212" t="s">
        <v>308</v>
      </c>
      <c r="AH999" s="212">
        <v>0</v>
      </c>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3" x14ac:dyDescent="0.2">
      <c r="A1000" s="219"/>
      <c r="B1000" s="220"/>
      <c r="C1000" s="247" t="s">
        <v>1347</v>
      </c>
      <c r="D1000" s="225"/>
      <c r="E1000" s="226">
        <v>2.5752000000000002</v>
      </c>
      <c r="F1000" s="223"/>
      <c r="G1000" s="223"/>
      <c r="H1000" s="223"/>
      <c r="I1000" s="223"/>
      <c r="J1000" s="223"/>
      <c r="K1000" s="223"/>
      <c r="L1000" s="223"/>
      <c r="M1000" s="223"/>
      <c r="N1000" s="222"/>
      <c r="O1000" s="222"/>
      <c r="P1000" s="222"/>
      <c r="Q1000" s="222"/>
      <c r="R1000" s="223"/>
      <c r="S1000" s="223"/>
      <c r="T1000" s="223"/>
      <c r="U1000" s="223"/>
      <c r="V1000" s="223"/>
      <c r="W1000" s="223"/>
      <c r="X1000" s="223"/>
      <c r="Y1000" s="223"/>
      <c r="Z1000" s="212"/>
      <c r="AA1000" s="212"/>
      <c r="AB1000" s="212"/>
      <c r="AC1000" s="212"/>
      <c r="AD1000" s="212"/>
      <c r="AE1000" s="212"/>
      <c r="AF1000" s="212"/>
      <c r="AG1000" s="212" t="s">
        <v>308</v>
      </c>
      <c r="AH1000" s="212">
        <v>0</v>
      </c>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ht="33.75" outlineLevel="3" x14ac:dyDescent="0.2">
      <c r="A1001" s="219"/>
      <c r="B1001" s="220"/>
      <c r="C1001" s="247" t="s">
        <v>1348</v>
      </c>
      <c r="D1001" s="225"/>
      <c r="E1001" s="226">
        <v>0.80320000000000003</v>
      </c>
      <c r="F1001" s="223"/>
      <c r="G1001" s="223"/>
      <c r="H1001" s="223"/>
      <c r="I1001" s="223"/>
      <c r="J1001" s="223"/>
      <c r="K1001" s="223"/>
      <c r="L1001" s="223"/>
      <c r="M1001" s="223"/>
      <c r="N1001" s="222"/>
      <c r="O1001" s="222"/>
      <c r="P1001" s="222"/>
      <c r="Q1001" s="222"/>
      <c r="R1001" s="223"/>
      <c r="S1001" s="223"/>
      <c r="T1001" s="223"/>
      <c r="U1001" s="223"/>
      <c r="V1001" s="223"/>
      <c r="W1001" s="223"/>
      <c r="X1001" s="223"/>
      <c r="Y1001" s="223"/>
      <c r="Z1001" s="212"/>
      <c r="AA1001" s="212"/>
      <c r="AB1001" s="212"/>
      <c r="AC1001" s="212"/>
      <c r="AD1001" s="212"/>
      <c r="AE1001" s="212"/>
      <c r="AF1001" s="212"/>
      <c r="AG1001" s="212" t="s">
        <v>308</v>
      </c>
      <c r="AH1001" s="212">
        <v>0</v>
      </c>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outlineLevel="3" x14ac:dyDescent="0.2">
      <c r="A1002" s="219"/>
      <c r="B1002" s="220"/>
      <c r="C1002" s="247" t="s">
        <v>742</v>
      </c>
      <c r="D1002" s="225"/>
      <c r="E1002" s="226"/>
      <c r="F1002" s="223"/>
      <c r="G1002" s="223"/>
      <c r="H1002" s="223"/>
      <c r="I1002" s="223"/>
      <c r="J1002" s="223"/>
      <c r="K1002" s="223"/>
      <c r="L1002" s="223"/>
      <c r="M1002" s="223"/>
      <c r="N1002" s="222"/>
      <c r="O1002" s="222"/>
      <c r="P1002" s="222"/>
      <c r="Q1002" s="222"/>
      <c r="R1002" s="223"/>
      <c r="S1002" s="223"/>
      <c r="T1002" s="223"/>
      <c r="U1002" s="223"/>
      <c r="V1002" s="223"/>
      <c r="W1002" s="223"/>
      <c r="X1002" s="223"/>
      <c r="Y1002" s="223"/>
      <c r="Z1002" s="212"/>
      <c r="AA1002" s="212"/>
      <c r="AB1002" s="212"/>
      <c r="AC1002" s="212"/>
      <c r="AD1002" s="212"/>
      <c r="AE1002" s="212"/>
      <c r="AF1002" s="212"/>
      <c r="AG1002" s="212" t="s">
        <v>308</v>
      </c>
      <c r="AH1002" s="212">
        <v>0</v>
      </c>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ht="22.5" outlineLevel="3" x14ac:dyDescent="0.2">
      <c r="A1003" s="219"/>
      <c r="B1003" s="220"/>
      <c r="C1003" s="247" t="s">
        <v>1352</v>
      </c>
      <c r="D1003" s="225"/>
      <c r="E1003" s="226">
        <v>1.1063000000000001</v>
      </c>
      <c r="F1003" s="223"/>
      <c r="G1003" s="223"/>
      <c r="H1003" s="223"/>
      <c r="I1003" s="223"/>
      <c r="J1003" s="223"/>
      <c r="K1003" s="223"/>
      <c r="L1003" s="223"/>
      <c r="M1003" s="223"/>
      <c r="N1003" s="222"/>
      <c r="O1003" s="222"/>
      <c r="P1003" s="222"/>
      <c r="Q1003" s="222"/>
      <c r="R1003" s="223"/>
      <c r="S1003" s="223"/>
      <c r="T1003" s="223"/>
      <c r="U1003" s="223"/>
      <c r="V1003" s="223"/>
      <c r="W1003" s="223"/>
      <c r="X1003" s="223"/>
      <c r="Y1003" s="223"/>
      <c r="Z1003" s="212"/>
      <c r="AA1003" s="212"/>
      <c r="AB1003" s="212"/>
      <c r="AC1003" s="212"/>
      <c r="AD1003" s="212"/>
      <c r="AE1003" s="212"/>
      <c r="AF1003" s="212"/>
      <c r="AG1003" s="212" t="s">
        <v>308</v>
      </c>
      <c r="AH1003" s="212">
        <v>0</v>
      </c>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outlineLevel="3" x14ac:dyDescent="0.2">
      <c r="A1004" s="219"/>
      <c r="B1004" s="220"/>
      <c r="C1004" s="247" t="s">
        <v>1349</v>
      </c>
      <c r="D1004" s="225"/>
      <c r="E1004" s="226">
        <v>0.20880000000000001</v>
      </c>
      <c r="F1004" s="223"/>
      <c r="G1004" s="223"/>
      <c r="H1004" s="223"/>
      <c r="I1004" s="223"/>
      <c r="J1004" s="223"/>
      <c r="K1004" s="223"/>
      <c r="L1004" s="223"/>
      <c r="M1004" s="223"/>
      <c r="N1004" s="222"/>
      <c r="O1004" s="222"/>
      <c r="P1004" s="222"/>
      <c r="Q1004" s="222"/>
      <c r="R1004" s="223"/>
      <c r="S1004" s="223"/>
      <c r="T1004" s="223"/>
      <c r="U1004" s="223"/>
      <c r="V1004" s="223"/>
      <c r="W1004" s="223"/>
      <c r="X1004" s="223"/>
      <c r="Y1004" s="223"/>
      <c r="Z1004" s="212"/>
      <c r="AA1004" s="212"/>
      <c r="AB1004" s="212"/>
      <c r="AC1004" s="212"/>
      <c r="AD1004" s="212"/>
      <c r="AE1004" s="212"/>
      <c r="AF1004" s="212"/>
      <c r="AG1004" s="212" t="s">
        <v>308</v>
      </c>
      <c r="AH1004" s="212">
        <v>0</v>
      </c>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ht="22.5" outlineLevel="1" x14ac:dyDescent="0.2">
      <c r="A1005" s="235">
        <v>222</v>
      </c>
      <c r="B1005" s="236" t="s">
        <v>1389</v>
      </c>
      <c r="C1005" s="245" t="s">
        <v>1390</v>
      </c>
      <c r="D1005" s="237" t="s">
        <v>314</v>
      </c>
      <c r="E1005" s="238">
        <v>2.43519</v>
      </c>
      <c r="F1005" s="239"/>
      <c r="G1005" s="240">
        <f>ROUND(E1005*F1005,2)</f>
        <v>0</v>
      </c>
      <c r="H1005" s="239"/>
      <c r="I1005" s="240">
        <f>ROUND(E1005*H1005,2)</f>
        <v>0</v>
      </c>
      <c r="J1005" s="239"/>
      <c r="K1005" s="240">
        <f>ROUND(E1005*J1005,2)</f>
        <v>0</v>
      </c>
      <c r="L1005" s="240">
        <v>21</v>
      </c>
      <c r="M1005" s="240">
        <f>G1005*(1+L1005/100)</f>
        <v>0</v>
      </c>
      <c r="N1005" s="238">
        <v>0</v>
      </c>
      <c r="O1005" s="238">
        <f>ROUND(E1005*N1005,2)</f>
        <v>0</v>
      </c>
      <c r="P1005" s="238">
        <v>1.4</v>
      </c>
      <c r="Q1005" s="238">
        <f>ROUND(E1005*P1005,2)</f>
        <v>3.41</v>
      </c>
      <c r="R1005" s="240" t="s">
        <v>1176</v>
      </c>
      <c r="S1005" s="240" t="s">
        <v>277</v>
      </c>
      <c r="T1005" s="241" t="s">
        <v>277</v>
      </c>
      <c r="U1005" s="223">
        <v>0.875</v>
      </c>
      <c r="V1005" s="223">
        <f>ROUND(E1005*U1005,2)</f>
        <v>2.13</v>
      </c>
      <c r="W1005" s="223"/>
      <c r="X1005" s="223" t="s">
        <v>316</v>
      </c>
      <c r="Y1005" s="223" t="s">
        <v>280</v>
      </c>
      <c r="Z1005" s="212"/>
      <c r="AA1005" s="212"/>
      <c r="AB1005" s="212"/>
      <c r="AC1005" s="212"/>
      <c r="AD1005" s="212"/>
      <c r="AE1005" s="212"/>
      <c r="AF1005" s="212"/>
      <c r="AG1005" s="212" t="s">
        <v>317</v>
      </c>
      <c r="AH1005" s="212"/>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outlineLevel="2" x14ac:dyDescent="0.2">
      <c r="A1006" s="219"/>
      <c r="B1006" s="220"/>
      <c r="C1006" s="247" t="s">
        <v>1023</v>
      </c>
      <c r="D1006" s="225"/>
      <c r="E1006" s="226">
        <v>1.83769</v>
      </c>
      <c r="F1006" s="223"/>
      <c r="G1006" s="223"/>
      <c r="H1006" s="223"/>
      <c r="I1006" s="223"/>
      <c r="J1006" s="223"/>
      <c r="K1006" s="223"/>
      <c r="L1006" s="223"/>
      <c r="M1006" s="223"/>
      <c r="N1006" s="222"/>
      <c r="O1006" s="222"/>
      <c r="P1006" s="222"/>
      <c r="Q1006" s="222"/>
      <c r="R1006" s="223"/>
      <c r="S1006" s="223"/>
      <c r="T1006" s="223"/>
      <c r="U1006" s="223"/>
      <c r="V1006" s="223"/>
      <c r="W1006" s="223"/>
      <c r="X1006" s="223"/>
      <c r="Y1006" s="223"/>
      <c r="Z1006" s="212"/>
      <c r="AA1006" s="212"/>
      <c r="AB1006" s="212"/>
      <c r="AC1006" s="212"/>
      <c r="AD1006" s="212"/>
      <c r="AE1006" s="212"/>
      <c r="AF1006" s="212"/>
      <c r="AG1006" s="212" t="s">
        <v>308</v>
      </c>
      <c r="AH1006" s="212">
        <v>0</v>
      </c>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outlineLevel="3" x14ac:dyDescent="0.2">
      <c r="A1007" s="219"/>
      <c r="B1007" s="220"/>
      <c r="C1007" s="247" t="s">
        <v>1024</v>
      </c>
      <c r="D1007" s="225"/>
      <c r="E1007" s="226">
        <v>0.59750000000000003</v>
      </c>
      <c r="F1007" s="223"/>
      <c r="G1007" s="223"/>
      <c r="H1007" s="223"/>
      <c r="I1007" s="223"/>
      <c r="J1007" s="223"/>
      <c r="K1007" s="223"/>
      <c r="L1007" s="223"/>
      <c r="M1007" s="223"/>
      <c r="N1007" s="222"/>
      <c r="O1007" s="222"/>
      <c r="P1007" s="222"/>
      <c r="Q1007" s="222"/>
      <c r="R1007" s="223"/>
      <c r="S1007" s="223"/>
      <c r="T1007" s="223"/>
      <c r="U1007" s="223"/>
      <c r="V1007" s="223"/>
      <c r="W1007" s="223"/>
      <c r="X1007" s="223"/>
      <c r="Y1007" s="223"/>
      <c r="Z1007" s="212"/>
      <c r="AA1007" s="212"/>
      <c r="AB1007" s="212"/>
      <c r="AC1007" s="212"/>
      <c r="AD1007" s="212"/>
      <c r="AE1007" s="212"/>
      <c r="AF1007" s="212"/>
      <c r="AG1007" s="212" t="s">
        <v>308</v>
      </c>
      <c r="AH1007" s="212">
        <v>0</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ht="22.5" outlineLevel="1" x14ac:dyDescent="0.2">
      <c r="A1008" s="235">
        <v>223</v>
      </c>
      <c r="B1008" s="236" t="s">
        <v>1391</v>
      </c>
      <c r="C1008" s="245" t="s">
        <v>1392</v>
      </c>
      <c r="D1008" s="237" t="s">
        <v>340</v>
      </c>
      <c r="E1008" s="238">
        <v>11.523300000000001</v>
      </c>
      <c r="F1008" s="239"/>
      <c r="G1008" s="240">
        <f>ROUND(E1008*F1008,2)</f>
        <v>0</v>
      </c>
      <c r="H1008" s="239"/>
      <c r="I1008" s="240">
        <f>ROUND(E1008*H1008,2)</f>
        <v>0</v>
      </c>
      <c r="J1008" s="239"/>
      <c r="K1008" s="240">
        <f>ROUND(E1008*J1008,2)</f>
        <v>0</v>
      </c>
      <c r="L1008" s="240">
        <v>21</v>
      </c>
      <c r="M1008" s="240">
        <f>G1008*(1+L1008/100)</f>
        <v>0</v>
      </c>
      <c r="N1008" s="238">
        <v>0</v>
      </c>
      <c r="O1008" s="238">
        <f>ROUND(E1008*N1008,2)</f>
        <v>0</v>
      </c>
      <c r="P1008" s="238">
        <v>5.5E-2</v>
      </c>
      <c r="Q1008" s="238">
        <f>ROUND(E1008*P1008,2)</f>
        <v>0.63</v>
      </c>
      <c r="R1008" s="240" t="s">
        <v>1176</v>
      </c>
      <c r="S1008" s="240" t="s">
        <v>277</v>
      </c>
      <c r="T1008" s="241" t="s">
        <v>277</v>
      </c>
      <c r="U1008" s="223">
        <v>0.42499999999999999</v>
      </c>
      <c r="V1008" s="223">
        <f>ROUND(E1008*U1008,2)</f>
        <v>4.9000000000000004</v>
      </c>
      <c r="W1008" s="223"/>
      <c r="X1008" s="223" t="s">
        <v>316</v>
      </c>
      <c r="Y1008" s="223" t="s">
        <v>280</v>
      </c>
      <c r="Z1008" s="212"/>
      <c r="AA1008" s="212"/>
      <c r="AB1008" s="212"/>
      <c r="AC1008" s="212"/>
      <c r="AD1008" s="212"/>
      <c r="AE1008" s="212"/>
      <c r="AF1008" s="212"/>
      <c r="AG1008" s="212" t="s">
        <v>317</v>
      </c>
      <c r="AH1008" s="212"/>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ht="22.5" outlineLevel="2" x14ac:dyDescent="0.2">
      <c r="A1009" s="219"/>
      <c r="B1009" s="220"/>
      <c r="C1009" s="267" t="s">
        <v>1393</v>
      </c>
      <c r="D1009" s="256"/>
      <c r="E1009" s="256"/>
      <c r="F1009" s="256"/>
      <c r="G1009" s="256"/>
      <c r="H1009" s="223"/>
      <c r="I1009" s="223"/>
      <c r="J1009" s="223"/>
      <c r="K1009" s="223"/>
      <c r="L1009" s="223"/>
      <c r="M1009" s="223"/>
      <c r="N1009" s="222"/>
      <c r="O1009" s="222"/>
      <c r="P1009" s="222"/>
      <c r="Q1009" s="222"/>
      <c r="R1009" s="223"/>
      <c r="S1009" s="223"/>
      <c r="T1009" s="223"/>
      <c r="U1009" s="223"/>
      <c r="V1009" s="223"/>
      <c r="W1009" s="223"/>
      <c r="X1009" s="223"/>
      <c r="Y1009" s="223"/>
      <c r="Z1009" s="212"/>
      <c r="AA1009" s="212"/>
      <c r="AB1009" s="212"/>
      <c r="AC1009" s="212"/>
      <c r="AD1009" s="212"/>
      <c r="AE1009" s="212"/>
      <c r="AF1009" s="212"/>
      <c r="AG1009" s="212" t="s">
        <v>319</v>
      </c>
      <c r="AH1009" s="212"/>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42" t="str">
        <f>C1009</f>
        <v>bez odstupu, po hrubém vybourání otvorů v jakémkoliv zdivu cihelném, včetně pomocného lešení o výšce podlahy do 1900 mm a pro zatížení do 1,5 kPa  (150 kg/m2),</v>
      </c>
      <c r="BB1009" s="212"/>
      <c r="BC1009" s="212"/>
      <c r="BD1009" s="212"/>
      <c r="BE1009" s="212"/>
      <c r="BF1009" s="212"/>
      <c r="BG1009" s="212"/>
      <c r="BH1009" s="212"/>
    </row>
    <row r="1010" spans="1:60" outlineLevel="2" x14ac:dyDescent="0.2">
      <c r="A1010" s="219"/>
      <c r="B1010" s="220"/>
      <c r="C1010" s="247" t="s">
        <v>734</v>
      </c>
      <c r="D1010" s="225"/>
      <c r="E1010" s="226"/>
      <c r="F1010" s="223"/>
      <c r="G1010" s="223"/>
      <c r="H1010" s="223"/>
      <c r="I1010" s="223"/>
      <c r="J1010" s="223"/>
      <c r="K1010" s="223"/>
      <c r="L1010" s="223"/>
      <c r="M1010" s="223"/>
      <c r="N1010" s="222"/>
      <c r="O1010" s="222"/>
      <c r="P1010" s="222"/>
      <c r="Q1010" s="222"/>
      <c r="R1010" s="223"/>
      <c r="S1010" s="223"/>
      <c r="T1010" s="223"/>
      <c r="U1010" s="223"/>
      <c r="V1010" s="223"/>
      <c r="W1010" s="223"/>
      <c r="X1010" s="223"/>
      <c r="Y1010" s="223"/>
      <c r="Z1010" s="212"/>
      <c r="AA1010" s="212"/>
      <c r="AB1010" s="212"/>
      <c r="AC1010" s="212"/>
      <c r="AD1010" s="212"/>
      <c r="AE1010" s="212"/>
      <c r="AF1010" s="212"/>
      <c r="AG1010" s="212" t="s">
        <v>308</v>
      </c>
      <c r="AH1010" s="212">
        <v>0</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3" x14ac:dyDescent="0.2">
      <c r="A1011" s="219"/>
      <c r="B1011" s="220"/>
      <c r="C1011" s="247" t="s">
        <v>1394</v>
      </c>
      <c r="D1011" s="225"/>
      <c r="E1011" s="226">
        <v>4.7530000000000001</v>
      </c>
      <c r="F1011" s="223"/>
      <c r="G1011" s="223"/>
      <c r="H1011" s="223"/>
      <c r="I1011" s="223"/>
      <c r="J1011" s="223"/>
      <c r="K1011" s="223"/>
      <c r="L1011" s="223"/>
      <c r="M1011" s="223"/>
      <c r="N1011" s="222"/>
      <c r="O1011" s="222"/>
      <c r="P1011" s="222"/>
      <c r="Q1011" s="222"/>
      <c r="R1011" s="223"/>
      <c r="S1011" s="223"/>
      <c r="T1011" s="223"/>
      <c r="U1011" s="223"/>
      <c r="V1011" s="223"/>
      <c r="W1011" s="223"/>
      <c r="X1011" s="223"/>
      <c r="Y1011" s="223"/>
      <c r="Z1011" s="212"/>
      <c r="AA1011" s="212"/>
      <c r="AB1011" s="212"/>
      <c r="AC1011" s="212"/>
      <c r="AD1011" s="212"/>
      <c r="AE1011" s="212"/>
      <c r="AF1011" s="212"/>
      <c r="AG1011" s="212" t="s">
        <v>308</v>
      </c>
      <c r="AH1011" s="212">
        <v>0</v>
      </c>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
      <c r="A1012" s="219"/>
      <c r="B1012" s="220"/>
      <c r="C1012" s="247" t="s">
        <v>1395</v>
      </c>
      <c r="D1012" s="225"/>
      <c r="E1012" s="226">
        <v>1.4775</v>
      </c>
      <c r="F1012" s="223"/>
      <c r="G1012" s="223"/>
      <c r="H1012" s="223"/>
      <c r="I1012" s="223"/>
      <c r="J1012" s="223"/>
      <c r="K1012" s="223"/>
      <c r="L1012" s="223"/>
      <c r="M1012" s="223"/>
      <c r="N1012" s="222"/>
      <c r="O1012" s="222"/>
      <c r="P1012" s="222"/>
      <c r="Q1012" s="222"/>
      <c r="R1012" s="223"/>
      <c r="S1012" s="223"/>
      <c r="T1012" s="223"/>
      <c r="U1012" s="223"/>
      <c r="V1012" s="223"/>
      <c r="W1012" s="223"/>
      <c r="X1012" s="223"/>
      <c r="Y1012" s="223"/>
      <c r="Z1012" s="212"/>
      <c r="AA1012" s="212"/>
      <c r="AB1012" s="212"/>
      <c r="AC1012" s="212"/>
      <c r="AD1012" s="212"/>
      <c r="AE1012" s="212"/>
      <c r="AF1012" s="212"/>
      <c r="AG1012" s="212" t="s">
        <v>308</v>
      </c>
      <c r="AH1012" s="212">
        <v>0</v>
      </c>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
      <c r="A1013" s="219"/>
      <c r="B1013" s="220"/>
      <c r="C1013" s="247" t="s">
        <v>759</v>
      </c>
      <c r="D1013" s="225"/>
      <c r="E1013" s="226"/>
      <c r="F1013" s="223"/>
      <c r="G1013" s="223"/>
      <c r="H1013" s="223"/>
      <c r="I1013" s="223"/>
      <c r="J1013" s="223"/>
      <c r="K1013" s="223"/>
      <c r="L1013" s="223"/>
      <c r="M1013" s="223"/>
      <c r="N1013" s="222"/>
      <c r="O1013" s="222"/>
      <c r="P1013" s="222"/>
      <c r="Q1013" s="222"/>
      <c r="R1013" s="223"/>
      <c r="S1013" s="223"/>
      <c r="T1013" s="223"/>
      <c r="U1013" s="223"/>
      <c r="V1013" s="223"/>
      <c r="W1013" s="223"/>
      <c r="X1013" s="223"/>
      <c r="Y1013" s="223"/>
      <c r="Z1013" s="212"/>
      <c r="AA1013" s="212"/>
      <c r="AB1013" s="212"/>
      <c r="AC1013" s="212"/>
      <c r="AD1013" s="212"/>
      <c r="AE1013" s="212"/>
      <c r="AF1013" s="212"/>
      <c r="AG1013" s="212" t="s">
        <v>308</v>
      </c>
      <c r="AH1013" s="212">
        <v>0</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
      <c r="A1014" s="219"/>
      <c r="B1014" s="220"/>
      <c r="C1014" s="247" t="s">
        <v>1396</v>
      </c>
      <c r="D1014" s="225"/>
      <c r="E1014" s="226">
        <v>3.0768</v>
      </c>
      <c r="F1014" s="223"/>
      <c r="G1014" s="223"/>
      <c r="H1014" s="223"/>
      <c r="I1014" s="223"/>
      <c r="J1014" s="223"/>
      <c r="K1014" s="223"/>
      <c r="L1014" s="223"/>
      <c r="M1014" s="223"/>
      <c r="N1014" s="222"/>
      <c r="O1014" s="222"/>
      <c r="P1014" s="222"/>
      <c r="Q1014" s="222"/>
      <c r="R1014" s="223"/>
      <c r="S1014" s="223"/>
      <c r="T1014" s="223"/>
      <c r="U1014" s="223"/>
      <c r="V1014" s="223"/>
      <c r="W1014" s="223"/>
      <c r="X1014" s="223"/>
      <c r="Y1014" s="223"/>
      <c r="Z1014" s="212"/>
      <c r="AA1014" s="212"/>
      <c r="AB1014" s="212"/>
      <c r="AC1014" s="212"/>
      <c r="AD1014" s="212"/>
      <c r="AE1014" s="212"/>
      <c r="AF1014" s="212"/>
      <c r="AG1014" s="212" t="s">
        <v>308</v>
      </c>
      <c r="AH1014" s="212">
        <v>0</v>
      </c>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
      <c r="A1015" s="219"/>
      <c r="B1015" s="220"/>
      <c r="C1015" s="247" t="s">
        <v>1397</v>
      </c>
      <c r="D1015" s="225"/>
      <c r="E1015" s="226">
        <v>1.05</v>
      </c>
      <c r="F1015" s="223"/>
      <c r="G1015" s="223"/>
      <c r="H1015" s="223"/>
      <c r="I1015" s="223"/>
      <c r="J1015" s="223"/>
      <c r="K1015" s="223"/>
      <c r="L1015" s="223"/>
      <c r="M1015" s="223"/>
      <c r="N1015" s="222"/>
      <c r="O1015" s="222"/>
      <c r="P1015" s="222"/>
      <c r="Q1015" s="222"/>
      <c r="R1015" s="223"/>
      <c r="S1015" s="223"/>
      <c r="T1015" s="223"/>
      <c r="U1015" s="223"/>
      <c r="V1015" s="223"/>
      <c r="W1015" s="223"/>
      <c r="X1015" s="223"/>
      <c r="Y1015" s="223"/>
      <c r="Z1015" s="212"/>
      <c r="AA1015" s="212"/>
      <c r="AB1015" s="212"/>
      <c r="AC1015" s="212"/>
      <c r="AD1015" s="212"/>
      <c r="AE1015" s="212"/>
      <c r="AF1015" s="212"/>
      <c r="AG1015" s="212" t="s">
        <v>308</v>
      </c>
      <c r="AH1015" s="212">
        <v>0</v>
      </c>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3" x14ac:dyDescent="0.2">
      <c r="A1016" s="219"/>
      <c r="B1016" s="220"/>
      <c r="C1016" s="247" t="s">
        <v>742</v>
      </c>
      <c r="D1016" s="225"/>
      <c r="E1016" s="226"/>
      <c r="F1016" s="223"/>
      <c r="G1016" s="223"/>
      <c r="H1016" s="223"/>
      <c r="I1016" s="223"/>
      <c r="J1016" s="223"/>
      <c r="K1016" s="223"/>
      <c r="L1016" s="223"/>
      <c r="M1016" s="223"/>
      <c r="N1016" s="222"/>
      <c r="O1016" s="222"/>
      <c r="P1016" s="222"/>
      <c r="Q1016" s="222"/>
      <c r="R1016" s="223"/>
      <c r="S1016" s="223"/>
      <c r="T1016" s="223"/>
      <c r="U1016" s="223"/>
      <c r="V1016" s="223"/>
      <c r="W1016" s="223"/>
      <c r="X1016" s="223"/>
      <c r="Y1016" s="223"/>
      <c r="Z1016" s="212"/>
      <c r="AA1016" s="212"/>
      <c r="AB1016" s="212"/>
      <c r="AC1016" s="212"/>
      <c r="AD1016" s="212"/>
      <c r="AE1016" s="212"/>
      <c r="AF1016" s="212"/>
      <c r="AG1016" s="212" t="s">
        <v>308</v>
      </c>
      <c r="AH1016" s="212">
        <v>0</v>
      </c>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3" x14ac:dyDescent="0.2">
      <c r="A1017" s="219"/>
      <c r="B1017" s="220"/>
      <c r="C1017" s="247" t="s">
        <v>1398</v>
      </c>
      <c r="D1017" s="225"/>
      <c r="E1017" s="226">
        <v>1.1659999999999999</v>
      </c>
      <c r="F1017" s="223"/>
      <c r="G1017" s="223"/>
      <c r="H1017" s="223"/>
      <c r="I1017" s="223"/>
      <c r="J1017" s="223"/>
      <c r="K1017" s="223"/>
      <c r="L1017" s="223"/>
      <c r="M1017" s="223"/>
      <c r="N1017" s="222"/>
      <c r="O1017" s="222"/>
      <c r="P1017" s="222"/>
      <c r="Q1017" s="222"/>
      <c r="R1017" s="223"/>
      <c r="S1017" s="223"/>
      <c r="T1017" s="223"/>
      <c r="U1017" s="223"/>
      <c r="V1017" s="223"/>
      <c r="W1017" s="223"/>
      <c r="X1017" s="223"/>
      <c r="Y1017" s="223"/>
      <c r="Z1017" s="212"/>
      <c r="AA1017" s="212"/>
      <c r="AB1017" s="212"/>
      <c r="AC1017" s="212"/>
      <c r="AD1017" s="212"/>
      <c r="AE1017" s="212"/>
      <c r="AF1017" s="212"/>
      <c r="AG1017" s="212" t="s">
        <v>308</v>
      </c>
      <c r="AH1017" s="212">
        <v>0</v>
      </c>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1" x14ac:dyDescent="0.2">
      <c r="A1018" s="235">
        <v>224</v>
      </c>
      <c r="B1018" s="236" t="s">
        <v>1399</v>
      </c>
      <c r="C1018" s="245" t="s">
        <v>1400</v>
      </c>
      <c r="D1018" s="237" t="s">
        <v>387</v>
      </c>
      <c r="E1018" s="238">
        <v>16</v>
      </c>
      <c r="F1018" s="239"/>
      <c r="G1018" s="240">
        <f>ROUND(E1018*F1018,2)</f>
        <v>0</v>
      </c>
      <c r="H1018" s="239"/>
      <c r="I1018" s="240">
        <f>ROUND(E1018*H1018,2)</f>
        <v>0</v>
      </c>
      <c r="J1018" s="239"/>
      <c r="K1018" s="240">
        <f>ROUND(E1018*J1018,2)</f>
        <v>0</v>
      </c>
      <c r="L1018" s="240">
        <v>21</v>
      </c>
      <c r="M1018" s="240">
        <f>G1018*(1+L1018/100)</f>
        <v>0</v>
      </c>
      <c r="N1018" s="238">
        <v>0</v>
      </c>
      <c r="O1018" s="238">
        <f>ROUND(E1018*N1018,2)</f>
        <v>0</v>
      </c>
      <c r="P1018" s="238">
        <v>0</v>
      </c>
      <c r="Q1018" s="238">
        <f>ROUND(E1018*P1018,2)</f>
        <v>0</v>
      </c>
      <c r="R1018" s="240" t="s">
        <v>1176</v>
      </c>
      <c r="S1018" s="240" t="s">
        <v>277</v>
      </c>
      <c r="T1018" s="241" t="s">
        <v>277</v>
      </c>
      <c r="U1018" s="223">
        <v>0.03</v>
      </c>
      <c r="V1018" s="223">
        <f>ROUND(E1018*U1018,2)</f>
        <v>0.48</v>
      </c>
      <c r="W1018" s="223"/>
      <c r="X1018" s="223" t="s">
        <v>316</v>
      </c>
      <c r="Y1018" s="223" t="s">
        <v>280</v>
      </c>
      <c r="Z1018" s="212"/>
      <c r="AA1018" s="212"/>
      <c r="AB1018" s="212"/>
      <c r="AC1018" s="212"/>
      <c r="AD1018" s="212"/>
      <c r="AE1018" s="212"/>
      <c r="AF1018" s="212"/>
      <c r="AG1018" s="212" t="s">
        <v>317</v>
      </c>
      <c r="AH1018" s="212"/>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2" x14ac:dyDescent="0.2">
      <c r="A1019" s="219"/>
      <c r="B1019" s="220"/>
      <c r="C1019" s="267" t="s">
        <v>1401</v>
      </c>
      <c r="D1019" s="256"/>
      <c r="E1019" s="256"/>
      <c r="F1019" s="256"/>
      <c r="G1019" s="256"/>
      <c r="H1019" s="223"/>
      <c r="I1019" s="223"/>
      <c r="J1019" s="223"/>
      <c r="K1019" s="223"/>
      <c r="L1019" s="223"/>
      <c r="M1019" s="223"/>
      <c r="N1019" s="222"/>
      <c r="O1019" s="222"/>
      <c r="P1019" s="222"/>
      <c r="Q1019" s="222"/>
      <c r="R1019" s="223"/>
      <c r="S1019" s="223"/>
      <c r="T1019" s="223"/>
      <c r="U1019" s="223"/>
      <c r="V1019" s="223"/>
      <c r="W1019" s="223"/>
      <c r="X1019" s="223"/>
      <c r="Y1019" s="223"/>
      <c r="Z1019" s="212"/>
      <c r="AA1019" s="212"/>
      <c r="AB1019" s="212"/>
      <c r="AC1019" s="212"/>
      <c r="AD1019" s="212"/>
      <c r="AE1019" s="212"/>
      <c r="AF1019" s="212"/>
      <c r="AG1019" s="212" t="s">
        <v>319</v>
      </c>
      <c r="AH1019" s="212"/>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2" x14ac:dyDescent="0.2">
      <c r="A1020" s="219"/>
      <c r="B1020" s="220"/>
      <c r="C1020" s="247" t="s">
        <v>1402</v>
      </c>
      <c r="D1020" s="225"/>
      <c r="E1020" s="226">
        <v>4</v>
      </c>
      <c r="F1020" s="223"/>
      <c r="G1020" s="223"/>
      <c r="H1020" s="223"/>
      <c r="I1020" s="223"/>
      <c r="J1020" s="223"/>
      <c r="K1020" s="223"/>
      <c r="L1020" s="223"/>
      <c r="M1020" s="223"/>
      <c r="N1020" s="222"/>
      <c r="O1020" s="222"/>
      <c r="P1020" s="222"/>
      <c r="Q1020" s="222"/>
      <c r="R1020" s="223"/>
      <c r="S1020" s="223"/>
      <c r="T1020" s="223"/>
      <c r="U1020" s="223"/>
      <c r="V1020" s="223"/>
      <c r="W1020" s="223"/>
      <c r="X1020" s="223"/>
      <c r="Y1020" s="223"/>
      <c r="Z1020" s="212"/>
      <c r="AA1020" s="212"/>
      <c r="AB1020" s="212"/>
      <c r="AC1020" s="212"/>
      <c r="AD1020" s="212"/>
      <c r="AE1020" s="212"/>
      <c r="AF1020" s="212"/>
      <c r="AG1020" s="212" t="s">
        <v>308</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47" t="s">
        <v>1403</v>
      </c>
      <c r="D1021" s="225"/>
      <c r="E1021" s="226">
        <v>12</v>
      </c>
      <c r="F1021" s="223"/>
      <c r="G1021" s="223"/>
      <c r="H1021" s="223"/>
      <c r="I1021" s="223"/>
      <c r="J1021" s="223"/>
      <c r="K1021" s="223"/>
      <c r="L1021" s="223"/>
      <c r="M1021" s="223"/>
      <c r="N1021" s="222"/>
      <c r="O1021" s="222"/>
      <c r="P1021" s="222"/>
      <c r="Q1021" s="222"/>
      <c r="R1021" s="223"/>
      <c r="S1021" s="223"/>
      <c r="T1021" s="223"/>
      <c r="U1021" s="223"/>
      <c r="V1021" s="223"/>
      <c r="W1021" s="223"/>
      <c r="X1021" s="223"/>
      <c r="Y1021" s="223"/>
      <c r="Z1021" s="212"/>
      <c r="AA1021" s="212"/>
      <c r="AB1021" s="212"/>
      <c r="AC1021" s="212"/>
      <c r="AD1021" s="212"/>
      <c r="AE1021" s="212"/>
      <c r="AF1021" s="212"/>
      <c r="AG1021" s="212" t="s">
        <v>308</v>
      </c>
      <c r="AH1021" s="212">
        <v>0</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1" x14ac:dyDescent="0.2">
      <c r="A1022" s="235">
        <v>225</v>
      </c>
      <c r="B1022" s="236" t="s">
        <v>1404</v>
      </c>
      <c r="C1022" s="245" t="s">
        <v>1405</v>
      </c>
      <c r="D1022" s="237" t="s">
        <v>387</v>
      </c>
      <c r="E1022" s="238">
        <v>51</v>
      </c>
      <c r="F1022" s="239"/>
      <c r="G1022" s="240">
        <f>ROUND(E1022*F1022,2)</f>
        <v>0</v>
      </c>
      <c r="H1022" s="239"/>
      <c r="I1022" s="240">
        <f>ROUND(E1022*H1022,2)</f>
        <v>0</v>
      </c>
      <c r="J1022" s="239"/>
      <c r="K1022" s="240">
        <f>ROUND(E1022*J1022,2)</f>
        <v>0</v>
      </c>
      <c r="L1022" s="240">
        <v>21</v>
      </c>
      <c r="M1022" s="240">
        <f>G1022*(1+L1022/100)</f>
        <v>0</v>
      </c>
      <c r="N1022" s="238">
        <v>0</v>
      </c>
      <c r="O1022" s="238">
        <f>ROUND(E1022*N1022,2)</f>
        <v>0</v>
      </c>
      <c r="P1022" s="238">
        <v>0</v>
      </c>
      <c r="Q1022" s="238">
        <f>ROUND(E1022*P1022,2)</f>
        <v>0</v>
      </c>
      <c r="R1022" s="240" t="s">
        <v>1176</v>
      </c>
      <c r="S1022" s="240" t="s">
        <v>277</v>
      </c>
      <c r="T1022" s="241" t="s">
        <v>277</v>
      </c>
      <c r="U1022" s="223">
        <v>0.05</v>
      </c>
      <c r="V1022" s="223">
        <f>ROUND(E1022*U1022,2)</f>
        <v>2.5499999999999998</v>
      </c>
      <c r="W1022" s="223"/>
      <c r="X1022" s="223" t="s">
        <v>316</v>
      </c>
      <c r="Y1022" s="223" t="s">
        <v>280</v>
      </c>
      <c r="Z1022" s="212"/>
      <c r="AA1022" s="212"/>
      <c r="AB1022" s="212"/>
      <c r="AC1022" s="212"/>
      <c r="AD1022" s="212"/>
      <c r="AE1022" s="212"/>
      <c r="AF1022" s="212"/>
      <c r="AG1022" s="212" t="s">
        <v>317</v>
      </c>
      <c r="AH1022" s="212"/>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2" x14ac:dyDescent="0.2">
      <c r="A1023" s="219"/>
      <c r="B1023" s="220"/>
      <c r="C1023" s="267" t="s">
        <v>1401</v>
      </c>
      <c r="D1023" s="256"/>
      <c r="E1023" s="256"/>
      <c r="F1023" s="256"/>
      <c r="G1023" s="256"/>
      <c r="H1023" s="223"/>
      <c r="I1023" s="223"/>
      <c r="J1023" s="223"/>
      <c r="K1023" s="223"/>
      <c r="L1023" s="223"/>
      <c r="M1023" s="223"/>
      <c r="N1023" s="222"/>
      <c r="O1023" s="222"/>
      <c r="P1023" s="222"/>
      <c r="Q1023" s="222"/>
      <c r="R1023" s="223"/>
      <c r="S1023" s="223"/>
      <c r="T1023" s="223"/>
      <c r="U1023" s="223"/>
      <c r="V1023" s="223"/>
      <c r="W1023" s="223"/>
      <c r="X1023" s="223"/>
      <c r="Y1023" s="223"/>
      <c r="Z1023" s="212"/>
      <c r="AA1023" s="212"/>
      <c r="AB1023" s="212"/>
      <c r="AC1023" s="212"/>
      <c r="AD1023" s="212"/>
      <c r="AE1023" s="212"/>
      <c r="AF1023" s="212"/>
      <c r="AG1023" s="212" t="s">
        <v>319</v>
      </c>
      <c r="AH1023" s="212"/>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2" x14ac:dyDescent="0.2">
      <c r="A1024" s="219"/>
      <c r="B1024" s="220"/>
      <c r="C1024" s="247" t="s">
        <v>1406</v>
      </c>
      <c r="D1024" s="225"/>
      <c r="E1024" s="226">
        <v>16</v>
      </c>
      <c r="F1024" s="223"/>
      <c r="G1024" s="223"/>
      <c r="H1024" s="223"/>
      <c r="I1024" s="223"/>
      <c r="J1024" s="223"/>
      <c r="K1024" s="223"/>
      <c r="L1024" s="223"/>
      <c r="M1024" s="223"/>
      <c r="N1024" s="222"/>
      <c r="O1024" s="222"/>
      <c r="P1024" s="222"/>
      <c r="Q1024" s="222"/>
      <c r="R1024" s="223"/>
      <c r="S1024" s="223"/>
      <c r="T1024" s="223"/>
      <c r="U1024" s="223"/>
      <c r="V1024" s="223"/>
      <c r="W1024" s="223"/>
      <c r="X1024" s="223"/>
      <c r="Y1024" s="223"/>
      <c r="Z1024" s="212"/>
      <c r="AA1024" s="212"/>
      <c r="AB1024" s="212"/>
      <c r="AC1024" s="212"/>
      <c r="AD1024" s="212"/>
      <c r="AE1024" s="212"/>
      <c r="AF1024" s="212"/>
      <c r="AG1024" s="212" t="s">
        <v>308</v>
      </c>
      <c r="AH1024" s="212">
        <v>0</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outlineLevel="3" x14ac:dyDescent="0.2">
      <c r="A1025" s="219"/>
      <c r="B1025" s="220"/>
      <c r="C1025" s="247" t="s">
        <v>1407</v>
      </c>
      <c r="D1025" s="225"/>
      <c r="E1025" s="226">
        <v>17</v>
      </c>
      <c r="F1025" s="223"/>
      <c r="G1025" s="223"/>
      <c r="H1025" s="223"/>
      <c r="I1025" s="223"/>
      <c r="J1025" s="223"/>
      <c r="K1025" s="223"/>
      <c r="L1025" s="223"/>
      <c r="M1025" s="223"/>
      <c r="N1025" s="222"/>
      <c r="O1025" s="222"/>
      <c r="P1025" s="222"/>
      <c r="Q1025" s="222"/>
      <c r="R1025" s="223"/>
      <c r="S1025" s="223"/>
      <c r="T1025" s="223"/>
      <c r="U1025" s="223"/>
      <c r="V1025" s="223"/>
      <c r="W1025" s="223"/>
      <c r="X1025" s="223"/>
      <c r="Y1025" s="223"/>
      <c r="Z1025" s="212"/>
      <c r="AA1025" s="212"/>
      <c r="AB1025" s="212"/>
      <c r="AC1025" s="212"/>
      <c r="AD1025" s="212"/>
      <c r="AE1025" s="212"/>
      <c r="AF1025" s="212"/>
      <c r="AG1025" s="212" t="s">
        <v>308</v>
      </c>
      <c r="AH1025" s="212">
        <v>0</v>
      </c>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3" x14ac:dyDescent="0.2">
      <c r="A1026" s="219"/>
      <c r="B1026" s="220"/>
      <c r="C1026" s="247" t="s">
        <v>1408</v>
      </c>
      <c r="D1026" s="225"/>
      <c r="E1026" s="226">
        <v>18</v>
      </c>
      <c r="F1026" s="223"/>
      <c r="G1026" s="223"/>
      <c r="H1026" s="223"/>
      <c r="I1026" s="223"/>
      <c r="J1026" s="223"/>
      <c r="K1026" s="223"/>
      <c r="L1026" s="223"/>
      <c r="M1026" s="223"/>
      <c r="N1026" s="222"/>
      <c r="O1026" s="222"/>
      <c r="P1026" s="222"/>
      <c r="Q1026" s="222"/>
      <c r="R1026" s="223"/>
      <c r="S1026" s="223"/>
      <c r="T1026" s="223"/>
      <c r="U1026" s="223"/>
      <c r="V1026" s="223"/>
      <c r="W1026" s="223"/>
      <c r="X1026" s="223"/>
      <c r="Y1026" s="223"/>
      <c r="Z1026" s="212"/>
      <c r="AA1026" s="212"/>
      <c r="AB1026" s="212"/>
      <c r="AC1026" s="212"/>
      <c r="AD1026" s="212"/>
      <c r="AE1026" s="212"/>
      <c r="AF1026" s="212"/>
      <c r="AG1026" s="212" t="s">
        <v>308</v>
      </c>
      <c r="AH1026" s="212">
        <v>0</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outlineLevel="1" x14ac:dyDescent="0.2">
      <c r="A1027" s="235">
        <v>226</v>
      </c>
      <c r="B1027" s="236" t="s">
        <v>1409</v>
      </c>
      <c r="C1027" s="245" t="s">
        <v>1410</v>
      </c>
      <c r="D1027" s="237" t="s">
        <v>387</v>
      </c>
      <c r="E1027" s="238">
        <v>3</v>
      </c>
      <c r="F1027" s="239"/>
      <c r="G1027" s="240">
        <f>ROUND(E1027*F1027,2)</f>
        <v>0</v>
      </c>
      <c r="H1027" s="239"/>
      <c r="I1027" s="240">
        <f>ROUND(E1027*H1027,2)</f>
        <v>0</v>
      </c>
      <c r="J1027" s="239"/>
      <c r="K1027" s="240">
        <f>ROUND(E1027*J1027,2)</f>
        <v>0</v>
      </c>
      <c r="L1027" s="240">
        <v>21</v>
      </c>
      <c r="M1027" s="240">
        <f>G1027*(1+L1027/100)</f>
        <v>0</v>
      </c>
      <c r="N1027" s="238">
        <v>0</v>
      </c>
      <c r="O1027" s="238">
        <f>ROUND(E1027*N1027,2)</f>
        <v>0</v>
      </c>
      <c r="P1027" s="238">
        <v>0</v>
      </c>
      <c r="Q1027" s="238">
        <f>ROUND(E1027*P1027,2)</f>
        <v>0</v>
      </c>
      <c r="R1027" s="240" t="s">
        <v>1176</v>
      </c>
      <c r="S1027" s="240" t="s">
        <v>277</v>
      </c>
      <c r="T1027" s="241" t="s">
        <v>277</v>
      </c>
      <c r="U1027" s="223">
        <v>0.09</v>
      </c>
      <c r="V1027" s="223">
        <f>ROUND(E1027*U1027,2)</f>
        <v>0.27</v>
      </c>
      <c r="W1027" s="223"/>
      <c r="X1027" s="223" t="s">
        <v>316</v>
      </c>
      <c r="Y1027" s="223" t="s">
        <v>280</v>
      </c>
      <c r="Z1027" s="212"/>
      <c r="AA1027" s="212"/>
      <c r="AB1027" s="212"/>
      <c r="AC1027" s="212"/>
      <c r="AD1027" s="212"/>
      <c r="AE1027" s="212"/>
      <c r="AF1027" s="212"/>
      <c r="AG1027" s="212" t="s">
        <v>317</v>
      </c>
      <c r="AH1027" s="212"/>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2" x14ac:dyDescent="0.2">
      <c r="A1028" s="219"/>
      <c r="B1028" s="220"/>
      <c r="C1028" s="267" t="s">
        <v>1401</v>
      </c>
      <c r="D1028" s="256"/>
      <c r="E1028" s="256"/>
      <c r="F1028" s="256"/>
      <c r="G1028" s="256"/>
      <c r="H1028" s="223"/>
      <c r="I1028" s="223"/>
      <c r="J1028" s="223"/>
      <c r="K1028" s="223"/>
      <c r="L1028" s="223"/>
      <c r="M1028" s="223"/>
      <c r="N1028" s="222"/>
      <c r="O1028" s="222"/>
      <c r="P1028" s="222"/>
      <c r="Q1028" s="222"/>
      <c r="R1028" s="223"/>
      <c r="S1028" s="223"/>
      <c r="T1028" s="223"/>
      <c r="U1028" s="223"/>
      <c r="V1028" s="223"/>
      <c r="W1028" s="223"/>
      <c r="X1028" s="223"/>
      <c r="Y1028" s="223"/>
      <c r="Z1028" s="212"/>
      <c r="AA1028" s="212"/>
      <c r="AB1028" s="212"/>
      <c r="AC1028" s="212"/>
      <c r="AD1028" s="212"/>
      <c r="AE1028" s="212"/>
      <c r="AF1028" s="212"/>
      <c r="AG1028" s="212" t="s">
        <v>319</v>
      </c>
      <c r="AH1028" s="212"/>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2" x14ac:dyDescent="0.2">
      <c r="A1029" s="219"/>
      <c r="B1029" s="220"/>
      <c r="C1029" s="247" t="s">
        <v>1082</v>
      </c>
      <c r="D1029" s="225"/>
      <c r="E1029" s="226">
        <v>1</v>
      </c>
      <c r="F1029" s="223"/>
      <c r="G1029" s="223"/>
      <c r="H1029" s="223"/>
      <c r="I1029" s="223"/>
      <c r="J1029" s="223"/>
      <c r="K1029" s="223"/>
      <c r="L1029" s="223"/>
      <c r="M1029" s="223"/>
      <c r="N1029" s="222"/>
      <c r="O1029" s="222"/>
      <c r="P1029" s="222"/>
      <c r="Q1029" s="222"/>
      <c r="R1029" s="223"/>
      <c r="S1029" s="223"/>
      <c r="T1029" s="223"/>
      <c r="U1029" s="223"/>
      <c r="V1029" s="223"/>
      <c r="W1029" s="223"/>
      <c r="X1029" s="223"/>
      <c r="Y1029" s="223"/>
      <c r="Z1029" s="212"/>
      <c r="AA1029" s="212"/>
      <c r="AB1029" s="212"/>
      <c r="AC1029" s="212"/>
      <c r="AD1029" s="212"/>
      <c r="AE1029" s="212"/>
      <c r="AF1029" s="212"/>
      <c r="AG1029" s="212" t="s">
        <v>308</v>
      </c>
      <c r="AH1029" s="212">
        <v>0</v>
      </c>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47" t="s">
        <v>1411</v>
      </c>
      <c r="D1030" s="225"/>
      <c r="E1030" s="226">
        <v>2</v>
      </c>
      <c r="F1030" s="223"/>
      <c r="G1030" s="223"/>
      <c r="H1030" s="223"/>
      <c r="I1030" s="223"/>
      <c r="J1030" s="223"/>
      <c r="K1030" s="223"/>
      <c r="L1030" s="223"/>
      <c r="M1030" s="223"/>
      <c r="N1030" s="222"/>
      <c r="O1030" s="222"/>
      <c r="P1030" s="222"/>
      <c r="Q1030" s="222"/>
      <c r="R1030" s="223"/>
      <c r="S1030" s="223"/>
      <c r="T1030" s="223"/>
      <c r="U1030" s="223"/>
      <c r="V1030" s="223"/>
      <c r="W1030" s="223"/>
      <c r="X1030" s="223"/>
      <c r="Y1030" s="223"/>
      <c r="Z1030" s="212"/>
      <c r="AA1030" s="212"/>
      <c r="AB1030" s="212"/>
      <c r="AC1030" s="212"/>
      <c r="AD1030" s="212"/>
      <c r="AE1030" s="212"/>
      <c r="AF1030" s="212"/>
      <c r="AG1030" s="212" t="s">
        <v>308</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1" x14ac:dyDescent="0.2">
      <c r="A1031" s="235">
        <v>227</v>
      </c>
      <c r="B1031" s="236" t="s">
        <v>1412</v>
      </c>
      <c r="C1031" s="245" t="s">
        <v>1413</v>
      </c>
      <c r="D1031" s="237" t="s">
        <v>340</v>
      </c>
      <c r="E1031" s="238">
        <v>2.1</v>
      </c>
      <c r="F1031" s="239"/>
      <c r="G1031" s="240">
        <f>ROUND(E1031*F1031,2)</f>
        <v>0</v>
      </c>
      <c r="H1031" s="239"/>
      <c r="I1031" s="240">
        <f>ROUND(E1031*H1031,2)</f>
        <v>0</v>
      </c>
      <c r="J1031" s="239"/>
      <c r="K1031" s="240">
        <f>ROUND(E1031*J1031,2)</f>
        <v>0</v>
      </c>
      <c r="L1031" s="240">
        <v>21</v>
      </c>
      <c r="M1031" s="240">
        <f>G1031*(1+L1031/100)</f>
        <v>0</v>
      </c>
      <c r="N1031" s="238">
        <v>1E-3</v>
      </c>
      <c r="O1031" s="238">
        <f>ROUND(E1031*N1031,2)</f>
        <v>0</v>
      </c>
      <c r="P1031" s="238">
        <v>6.7000000000000004E-2</v>
      </c>
      <c r="Q1031" s="238">
        <f>ROUND(E1031*P1031,2)</f>
        <v>0.14000000000000001</v>
      </c>
      <c r="R1031" s="240" t="s">
        <v>1176</v>
      </c>
      <c r="S1031" s="240" t="s">
        <v>277</v>
      </c>
      <c r="T1031" s="241" t="s">
        <v>277</v>
      </c>
      <c r="U1031" s="223">
        <v>0.53300000000000003</v>
      </c>
      <c r="V1031" s="223">
        <f>ROUND(E1031*U1031,2)</f>
        <v>1.1200000000000001</v>
      </c>
      <c r="W1031" s="223"/>
      <c r="X1031" s="223" t="s">
        <v>316</v>
      </c>
      <c r="Y1031" s="223" t="s">
        <v>280</v>
      </c>
      <c r="Z1031" s="212"/>
      <c r="AA1031" s="212"/>
      <c r="AB1031" s="212"/>
      <c r="AC1031" s="212"/>
      <c r="AD1031" s="212"/>
      <c r="AE1031" s="212"/>
      <c r="AF1031" s="212"/>
      <c r="AG1031" s="212" t="s">
        <v>317</v>
      </c>
      <c r="AH1031" s="212"/>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2" x14ac:dyDescent="0.2">
      <c r="A1032" s="219"/>
      <c r="B1032" s="220"/>
      <c r="C1032" s="267" t="s">
        <v>1181</v>
      </c>
      <c r="D1032" s="256"/>
      <c r="E1032" s="256"/>
      <c r="F1032" s="256"/>
      <c r="G1032" s="256"/>
      <c r="H1032" s="223"/>
      <c r="I1032" s="223"/>
      <c r="J1032" s="223"/>
      <c r="K1032" s="223"/>
      <c r="L1032" s="223"/>
      <c r="M1032" s="223"/>
      <c r="N1032" s="222"/>
      <c r="O1032" s="222"/>
      <c r="P1032" s="222"/>
      <c r="Q1032" s="222"/>
      <c r="R1032" s="223"/>
      <c r="S1032" s="223"/>
      <c r="T1032" s="223"/>
      <c r="U1032" s="223"/>
      <c r="V1032" s="223"/>
      <c r="W1032" s="223"/>
      <c r="X1032" s="223"/>
      <c r="Y1032" s="223"/>
      <c r="Z1032" s="212"/>
      <c r="AA1032" s="212"/>
      <c r="AB1032" s="212"/>
      <c r="AC1032" s="212"/>
      <c r="AD1032" s="212"/>
      <c r="AE1032" s="212"/>
      <c r="AF1032" s="212"/>
      <c r="AG1032" s="212" t="s">
        <v>319</v>
      </c>
      <c r="AH1032" s="212"/>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outlineLevel="2" x14ac:dyDescent="0.2">
      <c r="A1033" s="219"/>
      <c r="B1033" s="220"/>
      <c r="C1033" s="247" t="s">
        <v>759</v>
      </c>
      <c r="D1033" s="225"/>
      <c r="E1033" s="226"/>
      <c r="F1033" s="223"/>
      <c r="G1033" s="223"/>
      <c r="H1033" s="223"/>
      <c r="I1033" s="223"/>
      <c r="J1033" s="223"/>
      <c r="K1033" s="223"/>
      <c r="L1033" s="223"/>
      <c r="M1033" s="223"/>
      <c r="N1033" s="222"/>
      <c r="O1033" s="222"/>
      <c r="P1033" s="222"/>
      <c r="Q1033" s="222"/>
      <c r="R1033" s="223"/>
      <c r="S1033" s="223"/>
      <c r="T1033" s="223"/>
      <c r="U1033" s="223"/>
      <c r="V1033" s="223"/>
      <c r="W1033" s="223"/>
      <c r="X1033" s="223"/>
      <c r="Y1033" s="223"/>
      <c r="Z1033" s="212"/>
      <c r="AA1033" s="212"/>
      <c r="AB1033" s="212"/>
      <c r="AC1033" s="212"/>
      <c r="AD1033" s="212"/>
      <c r="AE1033" s="212"/>
      <c r="AF1033" s="212"/>
      <c r="AG1033" s="212" t="s">
        <v>308</v>
      </c>
      <c r="AH1033" s="212">
        <v>0</v>
      </c>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3" x14ac:dyDescent="0.2">
      <c r="A1034" s="219"/>
      <c r="B1034" s="220"/>
      <c r="C1034" s="247" t="s">
        <v>1414</v>
      </c>
      <c r="D1034" s="225"/>
      <c r="E1034" s="226">
        <v>2.1</v>
      </c>
      <c r="F1034" s="223"/>
      <c r="G1034" s="223"/>
      <c r="H1034" s="223"/>
      <c r="I1034" s="223"/>
      <c r="J1034" s="223"/>
      <c r="K1034" s="223"/>
      <c r="L1034" s="223"/>
      <c r="M1034" s="223"/>
      <c r="N1034" s="222"/>
      <c r="O1034" s="222"/>
      <c r="P1034" s="222"/>
      <c r="Q1034" s="222"/>
      <c r="R1034" s="223"/>
      <c r="S1034" s="223"/>
      <c r="T1034" s="223"/>
      <c r="U1034" s="223"/>
      <c r="V1034" s="223"/>
      <c r="W1034" s="223"/>
      <c r="X1034" s="223"/>
      <c r="Y1034" s="223"/>
      <c r="Z1034" s="212"/>
      <c r="AA1034" s="212"/>
      <c r="AB1034" s="212"/>
      <c r="AC1034" s="212"/>
      <c r="AD1034" s="212"/>
      <c r="AE1034" s="212"/>
      <c r="AF1034" s="212"/>
      <c r="AG1034" s="212" t="s">
        <v>308</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ht="33.75" outlineLevel="1" x14ac:dyDescent="0.2">
      <c r="A1035" s="235">
        <v>228</v>
      </c>
      <c r="B1035" s="236" t="s">
        <v>1415</v>
      </c>
      <c r="C1035" s="245" t="s">
        <v>1416</v>
      </c>
      <c r="D1035" s="237" t="s">
        <v>340</v>
      </c>
      <c r="E1035" s="238">
        <v>82</v>
      </c>
      <c r="F1035" s="239"/>
      <c r="G1035" s="240">
        <f>ROUND(E1035*F1035,2)</f>
        <v>0</v>
      </c>
      <c r="H1035" s="239"/>
      <c r="I1035" s="240">
        <f>ROUND(E1035*H1035,2)</f>
        <v>0</v>
      </c>
      <c r="J1035" s="239"/>
      <c r="K1035" s="240">
        <f>ROUND(E1035*J1035,2)</f>
        <v>0</v>
      </c>
      <c r="L1035" s="240">
        <v>21</v>
      </c>
      <c r="M1035" s="240">
        <f>G1035*(1+L1035/100)</f>
        <v>0</v>
      </c>
      <c r="N1035" s="238">
        <v>1.17E-3</v>
      </c>
      <c r="O1035" s="238">
        <f>ROUND(E1035*N1035,2)</f>
        <v>0.1</v>
      </c>
      <c r="P1035" s="238">
        <v>7.5999999999999998E-2</v>
      </c>
      <c r="Q1035" s="238">
        <f>ROUND(E1035*P1035,2)</f>
        <v>6.23</v>
      </c>
      <c r="R1035" s="240" t="s">
        <v>1176</v>
      </c>
      <c r="S1035" s="240" t="s">
        <v>277</v>
      </c>
      <c r="T1035" s="241" t="s">
        <v>277</v>
      </c>
      <c r="U1035" s="223">
        <v>0.93899999999999995</v>
      </c>
      <c r="V1035" s="223">
        <f>ROUND(E1035*U1035,2)</f>
        <v>77</v>
      </c>
      <c r="W1035" s="223"/>
      <c r="X1035" s="223" t="s">
        <v>316</v>
      </c>
      <c r="Y1035" s="223" t="s">
        <v>280</v>
      </c>
      <c r="Z1035" s="212"/>
      <c r="AA1035" s="212"/>
      <c r="AB1035" s="212"/>
      <c r="AC1035" s="212"/>
      <c r="AD1035" s="212"/>
      <c r="AE1035" s="212"/>
      <c r="AF1035" s="212"/>
      <c r="AG1035" s="212" t="s">
        <v>317</v>
      </c>
      <c r="AH1035" s="212"/>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2" x14ac:dyDescent="0.2">
      <c r="A1036" s="219"/>
      <c r="B1036" s="220"/>
      <c r="C1036" s="247" t="s">
        <v>1417</v>
      </c>
      <c r="D1036" s="225"/>
      <c r="E1036" s="226">
        <v>23.0625</v>
      </c>
      <c r="F1036" s="223"/>
      <c r="G1036" s="223"/>
      <c r="H1036" s="223"/>
      <c r="I1036" s="223"/>
      <c r="J1036" s="223"/>
      <c r="K1036" s="223"/>
      <c r="L1036" s="223"/>
      <c r="M1036" s="223"/>
      <c r="N1036" s="222"/>
      <c r="O1036" s="222"/>
      <c r="P1036" s="222"/>
      <c r="Q1036" s="222"/>
      <c r="R1036" s="223"/>
      <c r="S1036" s="223"/>
      <c r="T1036" s="223"/>
      <c r="U1036" s="223"/>
      <c r="V1036" s="223"/>
      <c r="W1036" s="223"/>
      <c r="X1036" s="223"/>
      <c r="Y1036" s="223"/>
      <c r="Z1036" s="212"/>
      <c r="AA1036" s="212"/>
      <c r="AB1036" s="212"/>
      <c r="AC1036" s="212"/>
      <c r="AD1036" s="212"/>
      <c r="AE1036" s="212"/>
      <c r="AF1036" s="212"/>
      <c r="AG1036" s="212" t="s">
        <v>308</v>
      </c>
      <c r="AH1036" s="212">
        <v>0</v>
      </c>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
      <c r="A1037" s="219"/>
      <c r="B1037" s="220"/>
      <c r="C1037" s="247" t="s">
        <v>1418</v>
      </c>
      <c r="D1037" s="225"/>
      <c r="E1037" s="226">
        <v>28.392499999999998</v>
      </c>
      <c r="F1037" s="223"/>
      <c r="G1037" s="223"/>
      <c r="H1037" s="223"/>
      <c r="I1037" s="223"/>
      <c r="J1037" s="223"/>
      <c r="K1037" s="223"/>
      <c r="L1037" s="223"/>
      <c r="M1037" s="223"/>
      <c r="N1037" s="222"/>
      <c r="O1037" s="222"/>
      <c r="P1037" s="222"/>
      <c r="Q1037" s="222"/>
      <c r="R1037" s="223"/>
      <c r="S1037" s="223"/>
      <c r="T1037" s="223"/>
      <c r="U1037" s="223"/>
      <c r="V1037" s="223"/>
      <c r="W1037" s="223"/>
      <c r="X1037" s="223"/>
      <c r="Y1037" s="223"/>
      <c r="Z1037" s="212"/>
      <c r="AA1037" s="212"/>
      <c r="AB1037" s="212"/>
      <c r="AC1037" s="212"/>
      <c r="AD1037" s="212"/>
      <c r="AE1037" s="212"/>
      <c r="AF1037" s="212"/>
      <c r="AG1037" s="212" t="s">
        <v>308</v>
      </c>
      <c r="AH1037" s="212">
        <v>0</v>
      </c>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3" x14ac:dyDescent="0.2">
      <c r="A1038" s="219"/>
      <c r="B1038" s="220"/>
      <c r="C1038" s="247" t="s">
        <v>1419</v>
      </c>
      <c r="D1038" s="225"/>
      <c r="E1038" s="226">
        <v>30.545000000000002</v>
      </c>
      <c r="F1038" s="223"/>
      <c r="G1038" s="223"/>
      <c r="H1038" s="223"/>
      <c r="I1038" s="223"/>
      <c r="J1038" s="223"/>
      <c r="K1038" s="223"/>
      <c r="L1038" s="223"/>
      <c r="M1038" s="223"/>
      <c r="N1038" s="222"/>
      <c r="O1038" s="222"/>
      <c r="P1038" s="222"/>
      <c r="Q1038" s="222"/>
      <c r="R1038" s="223"/>
      <c r="S1038" s="223"/>
      <c r="T1038" s="223"/>
      <c r="U1038" s="223"/>
      <c r="V1038" s="223"/>
      <c r="W1038" s="223"/>
      <c r="X1038" s="223"/>
      <c r="Y1038" s="223"/>
      <c r="Z1038" s="212"/>
      <c r="AA1038" s="212"/>
      <c r="AB1038" s="212"/>
      <c r="AC1038" s="212"/>
      <c r="AD1038" s="212"/>
      <c r="AE1038" s="212"/>
      <c r="AF1038" s="212"/>
      <c r="AG1038" s="212" t="s">
        <v>308</v>
      </c>
      <c r="AH1038" s="212">
        <v>0</v>
      </c>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ht="33.75" outlineLevel="1" x14ac:dyDescent="0.2">
      <c r="A1039" s="235">
        <v>229</v>
      </c>
      <c r="B1039" s="236" t="s">
        <v>1420</v>
      </c>
      <c r="C1039" s="245" t="s">
        <v>1421</v>
      </c>
      <c r="D1039" s="237" t="s">
        <v>340</v>
      </c>
      <c r="E1039" s="238">
        <v>7.0724999999999998</v>
      </c>
      <c r="F1039" s="239"/>
      <c r="G1039" s="240">
        <f>ROUND(E1039*F1039,2)</f>
        <v>0</v>
      </c>
      <c r="H1039" s="239"/>
      <c r="I1039" s="240">
        <f>ROUND(E1039*H1039,2)</f>
        <v>0</v>
      </c>
      <c r="J1039" s="239"/>
      <c r="K1039" s="240">
        <f>ROUND(E1039*J1039,2)</f>
        <v>0</v>
      </c>
      <c r="L1039" s="240">
        <v>21</v>
      </c>
      <c r="M1039" s="240">
        <f>G1039*(1+L1039/100)</f>
        <v>0</v>
      </c>
      <c r="N1039" s="238">
        <v>1E-3</v>
      </c>
      <c r="O1039" s="238">
        <f>ROUND(E1039*N1039,2)</f>
        <v>0.01</v>
      </c>
      <c r="P1039" s="238">
        <v>6.3E-2</v>
      </c>
      <c r="Q1039" s="238">
        <f>ROUND(E1039*P1039,2)</f>
        <v>0.45</v>
      </c>
      <c r="R1039" s="240" t="s">
        <v>1176</v>
      </c>
      <c r="S1039" s="240" t="s">
        <v>277</v>
      </c>
      <c r="T1039" s="241" t="s">
        <v>277</v>
      </c>
      <c r="U1039" s="223">
        <v>0.71799999999999997</v>
      </c>
      <c r="V1039" s="223">
        <f>ROUND(E1039*U1039,2)</f>
        <v>5.08</v>
      </c>
      <c r="W1039" s="223"/>
      <c r="X1039" s="223" t="s">
        <v>316</v>
      </c>
      <c r="Y1039" s="223" t="s">
        <v>280</v>
      </c>
      <c r="Z1039" s="212"/>
      <c r="AA1039" s="212"/>
      <c r="AB1039" s="212"/>
      <c r="AC1039" s="212"/>
      <c r="AD1039" s="212"/>
      <c r="AE1039" s="212"/>
      <c r="AF1039" s="212"/>
      <c r="AG1039" s="212" t="s">
        <v>317</v>
      </c>
      <c r="AH1039" s="212"/>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2" x14ac:dyDescent="0.2">
      <c r="A1040" s="219"/>
      <c r="B1040" s="220"/>
      <c r="C1040" s="247" t="s">
        <v>1422</v>
      </c>
      <c r="D1040" s="225"/>
      <c r="E1040" s="226">
        <v>5.0225</v>
      </c>
      <c r="F1040" s="223"/>
      <c r="G1040" s="223"/>
      <c r="H1040" s="223"/>
      <c r="I1040" s="223"/>
      <c r="J1040" s="223"/>
      <c r="K1040" s="223"/>
      <c r="L1040" s="223"/>
      <c r="M1040" s="223"/>
      <c r="N1040" s="222"/>
      <c r="O1040" s="222"/>
      <c r="P1040" s="222"/>
      <c r="Q1040" s="222"/>
      <c r="R1040" s="223"/>
      <c r="S1040" s="223"/>
      <c r="T1040" s="223"/>
      <c r="U1040" s="223"/>
      <c r="V1040" s="223"/>
      <c r="W1040" s="223"/>
      <c r="X1040" s="223"/>
      <c r="Y1040" s="223"/>
      <c r="Z1040" s="212"/>
      <c r="AA1040" s="212"/>
      <c r="AB1040" s="212"/>
      <c r="AC1040" s="212"/>
      <c r="AD1040" s="212"/>
      <c r="AE1040" s="212"/>
      <c r="AF1040" s="212"/>
      <c r="AG1040" s="212" t="s">
        <v>308</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47" t="s">
        <v>1423</v>
      </c>
      <c r="D1041" s="225"/>
      <c r="E1041" s="226">
        <v>2.0499999999999998</v>
      </c>
      <c r="F1041" s="223"/>
      <c r="G1041" s="223"/>
      <c r="H1041" s="223"/>
      <c r="I1041" s="223"/>
      <c r="J1041" s="223"/>
      <c r="K1041" s="223"/>
      <c r="L1041" s="223"/>
      <c r="M1041" s="223"/>
      <c r="N1041" s="222"/>
      <c r="O1041" s="222"/>
      <c r="P1041" s="222"/>
      <c r="Q1041" s="222"/>
      <c r="R1041" s="223"/>
      <c r="S1041" s="223"/>
      <c r="T1041" s="223"/>
      <c r="U1041" s="223"/>
      <c r="V1041" s="223"/>
      <c r="W1041" s="223"/>
      <c r="X1041" s="223"/>
      <c r="Y1041" s="223"/>
      <c r="Z1041" s="212"/>
      <c r="AA1041" s="212"/>
      <c r="AB1041" s="212"/>
      <c r="AC1041" s="212"/>
      <c r="AD1041" s="212"/>
      <c r="AE1041" s="212"/>
      <c r="AF1041" s="212"/>
      <c r="AG1041" s="212" t="s">
        <v>308</v>
      </c>
      <c r="AH1041" s="212">
        <v>0</v>
      </c>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1" x14ac:dyDescent="0.2">
      <c r="A1042" s="235">
        <v>230</v>
      </c>
      <c r="B1042" s="236" t="s">
        <v>1424</v>
      </c>
      <c r="C1042" s="245" t="s">
        <v>1425</v>
      </c>
      <c r="D1042" s="237" t="s">
        <v>340</v>
      </c>
      <c r="E1042" s="238">
        <v>15.113</v>
      </c>
      <c r="F1042" s="239"/>
      <c r="G1042" s="240">
        <f>ROUND(E1042*F1042,2)</f>
        <v>0</v>
      </c>
      <c r="H1042" s="239"/>
      <c r="I1042" s="240">
        <f>ROUND(E1042*H1042,2)</f>
        <v>0</v>
      </c>
      <c r="J1042" s="239"/>
      <c r="K1042" s="240">
        <f>ROUND(E1042*J1042,2)</f>
        <v>0</v>
      </c>
      <c r="L1042" s="240">
        <v>21</v>
      </c>
      <c r="M1042" s="240">
        <f>G1042*(1+L1042/100)</f>
        <v>0</v>
      </c>
      <c r="N1042" s="238">
        <v>1E-3</v>
      </c>
      <c r="O1042" s="238">
        <f>ROUND(E1042*N1042,2)</f>
        <v>0.02</v>
      </c>
      <c r="P1042" s="238">
        <v>3.492E-2</v>
      </c>
      <c r="Q1042" s="238">
        <f>ROUND(E1042*P1042,2)</f>
        <v>0.53</v>
      </c>
      <c r="R1042" s="240" t="s">
        <v>1176</v>
      </c>
      <c r="S1042" s="240" t="s">
        <v>277</v>
      </c>
      <c r="T1042" s="241" t="s">
        <v>277</v>
      </c>
      <c r="U1042" s="223">
        <v>0.52100000000000002</v>
      </c>
      <c r="V1042" s="223">
        <f>ROUND(E1042*U1042,2)</f>
        <v>7.87</v>
      </c>
      <c r="W1042" s="223"/>
      <c r="X1042" s="223" t="s">
        <v>316</v>
      </c>
      <c r="Y1042" s="223" t="s">
        <v>280</v>
      </c>
      <c r="Z1042" s="212"/>
      <c r="AA1042" s="212"/>
      <c r="AB1042" s="212"/>
      <c r="AC1042" s="212"/>
      <c r="AD1042" s="212"/>
      <c r="AE1042" s="212"/>
      <c r="AF1042" s="212"/>
      <c r="AG1042" s="212" t="s">
        <v>317</v>
      </c>
      <c r="AH1042" s="212"/>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2" x14ac:dyDescent="0.2">
      <c r="A1043" s="219"/>
      <c r="B1043" s="220"/>
      <c r="C1043" s="247" t="s">
        <v>1426</v>
      </c>
      <c r="D1043" s="225"/>
      <c r="E1043" s="226">
        <v>2.9</v>
      </c>
      <c r="F1043" s="223"/>
      <c r="G1043" s="223"/>
      <c r="H1043" s="223"/>
      <c r="I1043" s="223"/>
      <c r="J1043" s="223"/>
      <c r="K1043" s="223"/>
      <c r="L1043" s="223"/>
      <c r="M1043" s="223"/>
      <c r="N1043" s="222"/>
      <c r="O1043" s="222"/>
      <c r="P1043" s="222"/>
      <c r="Q1043" s="222"/>
      <c r="R1043" s="223"/>
      <c r="S1043" s="223"/>
      <c r="T1043" s="223"/>
      <c r="U1043" s="223"/>
      <c r="V1043" s="223"/>
      <c r="W1043" s="223"/>
      <c r="X1043" s="223"/>
      <c r="Y1043" s="223"/>
      <c r="Z1043" s="212"/>
      <c r="AA1043" s="212"/>
      <c r="AB1043" s="212"/>
      <c r="AC1043" s="212"/>
      <c r="AD1043" s="212"/>
      <c r="AE1043" s="212"/>
      <c r="AF1043" s="212"/>
      <c r="AG1043" s="212" t="s">
        <v>308</v>
      </c>
      <c r="AH1043" s="212">
        <v>0</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
      <c r="A1044" s="219"/>
      <c r="B1044" s="220"/>
      <c r="C1044" s="247" t="s">
        <v>1427</v>
      </c>
      <c r="D1044" s="225"/>
      <c r="E1044" s="226">
        <v>12.212999999999999</v>
      </c>
      <c r="F1044" s="223"/>
      <c r="G1044" s="223"/>
      <c r="H1044" s="223"/>
      <c r="I1044" s="223"/>
      <c r="J1044" s="223"/>
      <c r="K1044" s="223"/>
      <c r="L1044" s="223"/>
      <c r="M1044" s="223"/>
      <c r="N1044" s="222"/>
      <c r="O1044" s="222"/>
      <c r="P1044" s="222"/>
      <c r="Q1044" s="222"/>
      <c r="R1044" s="223"/>
      <c r="S1044" s="223"/>
      <c r="T1044" s="223"/>
      <c r="U1044" s="223"/>
      <c r="V1044" s="223"/>
      <c r="W1044" s="223"/>
      <c r="X1044" s="223"/>
      <c r="Y1044" s="223"/>
      <c r="Z1044" s="212"/>
      <c r="AA1044" s="212"/>
      <c r="AB1044" s="212"/>
      <c r="AC1044" s="212"/>
      <c r="AD1044" s="212"/>
      <c r="AE1044" s="212"/>
      <c r="AF1044" s="212"/>
      <c r="AG1044" s="212" t="s">
        <v>308</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1" x14ac:dyDescent="0.2">
      <c r="A1045" s="235">
        <v>231</v>
      </c>
      <c r="B1045" s="236" t="s">
        <v>1428</v>
      </c>
      <c r="C1045" s="245" t="s">
        <v>1429</v>
      </c>
      <c r="D1045" s="237" t="s">
        <v>340</v>
      </c>
      <c r="E1045" s="238">
        <v>4.0199999999999996</v>
      </c>
      <c r="F1045" s="239"/>
      <c r="G1045" s="240">
        <f>ROUND(E1045*F1045,2)</f>
        <v>0</v>
      </c>
      <c r="H1045" s="239"/>
      <c r="I1045" s="240">
        <f>ROUND(E1045*H1045,2)</f>
        <v>0</v>
      </c>
      <c r="J1045" s="239"/>
      <c r="K1045" s="240">
        <f>ROUND(E1045*J1045,2)</f>
        <v>0</v>
      </c>
      <c r="L1045" s="240">
        <v>21</v>
      </c>
      <c r="M1045" s="240">
        <f>G1045*(1+L1045/100)</f>
        <v>0</v>
      </c>
      <c r="N1045" s="238">
        <v>1E-3</v>
      </c>
      <c r="O1045" s="238">
        <f>ROUND(E1045*N1045,2)</f>
        <v>0</v>
      </c>
      <c r="P1045" s="238">
        <v>4.1200000000000001E-2</v>
      </c>
      <c r="Q1045" s="238">
        <f>ROUND(E1045*P1045,2)</f>
        <v>0.17</v>
      </c>
      <c r="R1045" s="240" t="s">
        <v>1176</v>
      </c>
      <c r="S1045" s="240" t="s">
        <v>277</v>
      </c>
      <c r="T1045" s="241" t="s">
        <v>277</v>
      </c>
      <c r="U1045" s="223">
        <v>0.498</v>
      </c>
      <c r="V1045" s="223">
        <f>ROUND(E1045*U1045,2)</f>
        <v>2</v>
      </c>
      <c r="W1045" s="223"/>
      <c r="X1045" s="223" t="s">
        <v>316</v>
      </c>
      <c r="Y1045" s="223" t="s">
        <v>280</v>
      </c>
      <c r="Z1045" s="212"/>
      <c r="AA1045" s="212"/>
      <c r="AB1045" s="212"/>
      <c r="AC1045" s="212"/>
      <c r="AD1045" s="212"/>
      <c r="AE1045" s="212"/>
      <c r="AF1045" s="212"/>
      <c r="AG1045" s="212" t="s">
        <v>317</v>
      </c>
      <c r="AH1045" s="212"/>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outlineLevel="2" x14ac:dyDescent="0.2">
      <c r="A1046" s="219"/>
      <c r="B1046" s="220"/>
      <c r="C1046" s="247" t="s">
        <v>734</v>
      </c>
      <c r="D1046" s="225"/>
      <c r="E1046" s="226"/>
      <c r="F1046" s="223"/>
      <c r="G1046" s="223"/>
      <c r="H1046" s="223"/>
      <c r="I1046" s="223"/>
      <c r="J1046" s="223"/>
      <c r="K1046" s="223"/>
      <c r="L1046" s="223"/>
      <c r="M1046" s="223"/>
      <c r="N1046" s="222"/>
      <c r="O1046" s="222"/>
      <c r="P1046" s="222"/>
      <c r="Q1046" s="222"/>
      <c r="R1046" s="223"/>
      <c r="S1046" s="223"/>
      <c r="T1046" s="223"/>
      <c r="U1046" s="223"/>
      <c r="V1046" s="223"/>
      <c r="W1046" s="223"/>
      <c r="X1046" s="223"/>
      <c r="Y1046" s="223"/>
      <c r="Z1046" s="212"/>
      <c r="AA1046" s="212"/>
      <c r="AB1046" s="212"/>
      <c r="AC1046" s="212"/>
      <c r="AD1046" s="212"/>
      <c r="AE1046" s="212"/>
      <c r="AF1046" s="212"/>
      <c r="AG1046" s="212" t="s">
        <v>308</v>
      </c>
      <c r="AH1046" s="212">
        <v>0</v>
      </c>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3" x14ac:dyDescent="0.2">
      <c r="A1047" s="219"/>
      <c r="B1047" s="220"/>
      <c r="C1047" s="247" t="s">
        <v>1430</v>
      </c>
      <c r="D1047" s="225"/>
      <c r="E1047" s="226">
        <v>4.0199999999999996</v>
      </c>
      <c r="F1047" s="223"/>
      <c r="G1047" s="223"/>
      <c r="H1047" s="223"/>
      <c r="I1047" s="223"/>
      <c r="J1047" s="223"/>
      <c r="K1047" s="223"/>
      <c r="L1047" s="223"/>
      <c r="M1047" s="223"/>
      <c r="N1047" s="222"/>
      <c r="O1047" s="222"/>
      <c r="P1047" s="222"/>
      <c r="Q1047" s="222"/>
      <c r="R1047" s="223"/>
      <c r="S1047" s="223"/>
      <c r="T1047" s="223"/>
      <c r="U1047" s="223"/>
      <c r="V1047" s="223"/>
      <c r="W1047" s="223"/>
      <c r="X1047" s="223"/>
      <c r="Y1047" s="223"/>
      <c r="Z1047" s="212"/>
      <c r="AA1047" s="212"/>
      <c r="AB1047" s="212"/>
      <c r="AC1047" s="212"/>
      <c r="AD1047" s="212"/>
      <c r="AE1047" s="212"/>
      <c r="AF1047" s="212"/>
      <c r="AG1047" s="212" t="s">
        <v>308</v>
      </c>
      <c r="AH1047" s="212">
        <v>0</v>
      </c>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1" x14ac:dyDescent="0.2">
      <c r="A1048" s="235">
        <v>232</v>
      </c>
      <c r="B1048" s="236" t="s">
        <v>1431</v>
      </c>
      <c r="C1048" s="245" t="s">
        <v>1432</v>
      </c>
      <c r="D1048" s="237" t="s">
        <v>543</v>
      </c>
      <c r="E1048" s="238">
        <v>2.2000000000000002</v>
      </c>
      <c r="F1048" s="239"/>
      <c r="G1048" s="240">
        <f>ROUND(E1048*F1048,2)</f>
        <v>0</v>
      </c>
      <c r="H1048" s="239"/>
      <c r="I1048" s="240">
        <f>ROUND(E1048*H1048,2)</f>
        <v>0</v>
      </c>
      <c r="J1048" s="239"/>
      <c r="K1048" s="240">
        <f>ROUND(E1048*J1048,2)</f>
        <v>0</v>
      </c>
      <c r="L1048" s="240">
        <v>21</v>
      </c>
      <c r="M1048" s="240">
        <f>G1048*(1+L1048/100)</f>
        <v>0</v>
      </c>
      <c r="N1048" s="238">
        <v>0</v>
      </c>
      <c r="O1048" s="238">
        <f>ROUND(E1048*N1048,2)</f>
        <v>0</v>
      </c>
      <c r="P1048" s="238">
        <v>1.507E-2</v>
      </c>
      <c r="Q1048" s="238">
        <f>ROUND(E1048*P1048,2)</f>
        <v>0.03</v>
      </c>
      <c r="R1048" s="240" t="s">
        <v>1176</v>
      </c>
      <c r="S1048" s="240" t="s">
        <v>277</v>
      </c>
      <c r="T1048" s="241" t="s">
        <v>277</v>
      </c>
      <c r="U1048" s="223">
        <v>0.11</v>
      </c>
      <c r="V1048" s="223">
        <f>ROUND(E1048*U1048,2)</f>
        <v>0.24</v>
      </c>
      <c r="W1048" s="223"/>
      <c r="X1048" s="223" t="s">
        <v>316</v>
      </c>
      <c r="Y1048" s="223" t="s">
        <v>280</v>
      </c>
      <c r="Z1048" s="212"/>
      <c r="AA1048" s="212"/>
      <c r="AB1048" s="212"/>
      <c r="AC1048" s="212"/>
      <c r="AD1048" s="212"/>
      <c r="AE1048" s="212"/>
      <c r="AF1048" s="212"/>
      <c r="AG1048" s="212" t="s">
        <v>317</v>
      </c>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2" x14ac:dyDescent="0.2">
      <c r="A1049" s="219"/>
      <c r="B1049" s="220"/>
      <c r="C1049" s="247" t="s">
        <v>1433</v>
      </c>
      <c r="D1049" s="225"/>
      <c r="E1049" s="226">
        <v>2.2000000000000002</v>
      </c>
      <c r="F1049" s="223"/>
      <c r="G1049" s="223"/>
      <c r="H1049" s="223"/>
      <c r="I1049" s="223"/>
      <c r="J1049" s="223"/>
      <c r="K1049" s="223"/>
      <c r="L1049" s="223"/>
      <c r="M1049" s="223"/>
      <c r="N1049" s="222"/>
      <c r="O1049" s="222"/>
      <c r="P1049" s="222"/>
      <c r="Q1049" s="222"/>
      <c r="R1049" s="223"/>
      <c r="S1049" s="223"/>
      <c r="T1049" s="223"/>
      <c r="U1049" s="223"/>
      <c r="V1049" s="223"/>
      <c r="W1049" s="223"/>
      <c r="X1049" s="223"/>
      <c r="Y1049" s="223"/>
      <c r="Z1049" s="212"/>
      <c r="AA1049" s="212"/>
      <c r="AB1049" s="212"/>
      <c r="AC1049" s="212"/>
      <c r="AD1049" s="212"/>
      <c r="AE1049" s="212"/>
      <c r="AF1049" s="212"/>
      <c r="AG1049" s="212" t="s">
        <v>308</v>
      </c>
      <c r="AH1049" s="212">
        <v>0</v>
      </c>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ht="22.5" outlineLevel="1" x14ac:dyDescent="0.2">
      <c r="A1050" s="235">
        <v>233</v>
      </c>
      <c r="B1050" s="236" t="s">
        <v>1434</v>
      </c>
      <c r="C1050" s="245" t="s">
        <v>1435</v>
      </c>
      <c r="D1050" s="237" t="s">
        <v>314</v>
      </c>
      <c r="E1050" s="238">
        <v>0.47249999999999998</v>
      </c>
      <c r="F1050" s="239"/>
      <c r="G1050" s="240">
        <f>ROUND(E1050*F1050,2)</f>
        <v>0</v>
      </c>
      <c r="H1050" s="239"/>
      <c r="I1050" s="240">
        <f>ROUND(E1050*H1050,2)</f>
        <v>0</v>
      </c>
      <c r="J1050" s="239"/>
      <c r="K1050" s="240">
        <f>ROUND(E1050*J1050,2)</f>
        <v>0</v>
      </c>
      <c r="L1050" s="240">
        <v>21</v>
      </c>
      <c r="M1050" s="240">
        <f>G1050*(1+L1050/100)</f>
        <v>0</v>
      </c>
      <c r="N1050" s="238">
        <v>1.82E-3</v>
      </c>
      <c r="O1050" s="238">
        <f>ROUND(E1050*N1050,2)</f>
        <v>0</v>
      </c>
      <c r="P1050" s="238">
        <v>1.8</v>
      </c>
      <c r="Q1050" s="238">
        <f>ROUND(E1050*P1050,2)</f>
        <v>0.85</v>
      </c>
      <c r="R1050" s="240" t="s">
        <v>1176</v>
      </c>
      <c r="S1050" s="240" t="s">
        <v>277</v>
      </c>
      <c r="T1050" s="241" t="s">
        <v>277</v>
      </c>
      <c r="U1050" s="223">
        <v>5.7960000000000003</v>
      </c>
      <c r="V1050" s="223">
        <f>ROUND(E1050*U1050,2)</f>
        <v>2.74</v>
      </c>
      <c r="W1050" s="223"/>
      <c r="X1050" s="223" t="s">
        <v>316</v>
      </c>
      <c r="Y1050" s="223" t="s">
        <v>280</v>
      </c>
      <c r="Z1050" s="212"/>
      <c r="AA1050" s="212"/>
      <c r="AB1050" s="212"/>
      <c r="AC1050" s="212"/>
      <c r="AD1050" s="212"/>
      <c r="AE1050" s="212"/>
      <c r="AF1050" s="212"/>
      <c r="AG1050" s="212" t="s">
        <v>317</v>
      </c>
      <c r="AH1050" s="212"/>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2" x14ac:dyDescent="0.2">
      <c r="A1051" s="219"/>
      <c r="B1051" s="220"/>
      <c r="C1051" s="267" t="s">
        <v>1436</v>
      </c>
      <c r="D1051" s="256"/>
      <c r="E1051" s="256"/>
      <c r="F1051" s="256"/>
      <c r="G1051" s="256"/>
      <c r="H1051" s="223"/>
      <c r="I1051" s="223"/>
      <c r="J1051" s="223"/>
      <c r="K1051" s="223"/>
      <c r="L1051" s="223"/>
      <c r="M1051" s="223"/>
      <c r="N1051" s="222"/>
      <c r="O1051" s="222"/>
      <c r="P1051" s="222"/>
      <c r="Q1051" s="222"/>
      <c r="R1051" s="223"/>
      <c r="S1051" s="223"/>
      <c r="T1051" s="223"/>
      <c r="U1051" s="223"/>
      <c r="V1051" s="223"/>
      <c r="W1051" s="223"/>
      <c r="X1051" s="223"/>
      <c r="Y1051" s="223"/>
      <c r="Z1051" s="212"/>
      <c r="AA1051" s="212"/>
      <c r="AB1051" s="212"/>
      <c r="AC1051" s="212"/>
      <c r="AD1051" s="212"/>
      <c r="AE1051" s="212"/>
      <c r="AF1051" s="212"/>
      <c r="AG1051" s="212" t="s">
        <v>319</v>
      </c>
      <c r="AH1051" s="212"/>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2" x14ac:dyDescent="0.2">
      <c r="A1052" s="219"/>
      <c r="B1052" s="220"/>
      <c r="C1052" s="269" t="s">
        <v>1214</v>
      </c>
      <c r="D1052" s="264"/>
      <c r="E1052" s="264"/>
      <c r="F1052" s="264"/>
      <c r="G1052" s="264"/>
      <c r="H1052" s="223"/>
      <c r="I1052" s="223"/>
      <c r="J1052" s="223"/>
      <c r="K1052" s="223"/>
      <c r="L1052" s="223"/>
      <c r="M1052" s="223"/>
      <c r="N1052" s="222"/>
      <c r="O1052" s="222"/>
      <c r="P1052" s="222"/>
      <c r="Q1052" s="222"/>
      <c r="R1052" s="223"/>
      <c r="S1052" s="223"/>
      <c r="T1052" s="223"/>
      <c r="U1052" s="223"/>
      <c r="V1052" s="223"/>
      <c r="W1052" s="223"/>
      <c r="X1052" s="223"/>
      <c r="Y1052" s="223"/>
      <c r="Z1052" s="212"/>
      <c r="AA1052" s="212"/>
      <c r="AB1052" s="212"/>
      <c r="AC1052" s="212"/>
      <c r="AD1052" s="212"/>
      <c r="AE1052" s="212"/>
      <c r="AF1052" s="212"/>
      <c r="AG1052" s="212" t="s">
        <v>283</v>
      </c>
      <c r="AH1052" s="212"/>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2" x14ac:dyDescent="0.2">
      <c r="A1053" s="219"/>
      <c r="B1053" s="220"/>
      <c r="C1053" s="247" t="s">
        <v>759</v>
      </c>
      <c r="D1053" s="225"/>
      <c r="E1053" s="226"/>
      <c r="F1053" s="223"/>
      <c r="G1053" s="223"/>
      <c r="H1053" s="223"/>
      <c r="I1053" s="223"/>
      <c r="J1053" s="223"/>
      <c r="K1053" s="223"/>
      <c r="L1053" s="223"/>
      <c r="M1053" s="223"/>
      <c r="N1053" s="222"/>
      <c r="O1053" s="222"/>
      <c r="P1053" s="222"/>
      <c r="Q1053" s="222"/>
      <c r="R1053" s="223"/>
      <c r="S1053" s="223"/>
      <c r="T1053" s="223"/>
      <c r="U1053" s="223"/>
      <c r="V1053" s="223"/>
      <c r="W1053" s="223"/>
      <c r="X1053" s="223"/>
      <c r="Y1053" s="223"/>
      <c r="Z1053" s="212"/>
      <c r="AA1053" s="212"/>
      <c r="AB1053" s="212"/>
      <c r="AC1053" s="212"/>
      <c r="AD1053" s="212"/>
      <c r="AE1053" s="212"/>
      <c r="AF1053" s="212"/>
      <c r="AG1053" s="212" t="s">
        <v>308</v>
      </c>
      <c r="AH1053" s="212">
        <v>0</v>
      </c>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3" x14ac:dyDescent="0.2">
      <c r="A1054" s="219"/>
      <c r="B1054" s="220"/>
      <c r="C1054" s="247" t="s">
        <v>1437</v>
      </c>
      <c r="D1054" s="225"/>
      <c r="E1054" s="226">
        <v>0.47249999999999998</v>
      </c>
      <c r="F1054" s="223"/>
      <c r="G1054" s="223"/>
      <c r="H1054" s="223"/>
      <c r="I1054" s="223"/>
      <c r="J1054" s="223"/>
      <c r="K1054" s="223"/>
      <c r="L1054" s="223"/>
      <c r="M1054" s="223"/>
      <c r="N1054" s="222"/>
      <c r="O1054" s="222"/>
      <c r="P1054" s="222"/>
      <c r="Q1054" s="222"/>
      <c r="R1054" s="223"/>
      <c r="S1054" s="223"/>
      <c r="T1054" s="223"/>
      <c r="U1054" s="223"/>
      <c r="V1054" s="223"/>
      <c r="W1054" s="223"/>
      <c r="X1054" s="223"/>
      <c r="Y1054" s="223"/>
      <c r="Z1054" s="212"/>
      <c r="AA1054" s="212"/>
      <c r="AB1054" s="212"/>
      <c r="AC1054" s="212"/>
      <c r="AD1054" s="212"/>
      <c r="AE1054" s="212"/>
      <c r="AF1054" s="212"/>
      <c r="AG1054" s="212" t="s">
        <v>308</v>
      </c>
      <c r="AH1054" s="212">
        <v>0</v>
      </c>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ht="22.5" outlineLevel="1" x14ac:dyDescent="0.2">
      <c r="A1055" s="235">
        <v>234</v>
      </c>
      <c r="B1055" s="236" t="s">
        <v>1438</v>
      </c>
      <c r="C1055" s="245" t="s">
        <v>1439</v>
      </c>
      <c r="D1055" s="237" t="s">
        <v>314</v>
      </c>
      <c r="E1055" s="238">
        <v>1.2878799999999999</v>
      </c>
      <c r="F1055" s="239"/>
      <c r="G1055" s="240">
        <f>ROUND(E1055*F1055,2)</f>
        <v>0</v>
      </c>
      <c r="H1055" s="239"/>
      <c r="I1055" s="240">
        <f>ROUND(E1055*H1055,2)</f>
        <v>0</v>
      </c>
      <c r="J1055" s="239"/>
      <c r="K1055" s="240">
        <f>ROUND(E1055*J1055,2)</f>
        <v>0</v>
      </c>
      <c r="L1055" s="240">
        <v>21</v>
      </c>
      <c r="M1055" s="240">
        <f>G1055*(1+L1055/100)</f>
        <v>0</v>
      </c>
      <c r="N1055" s="238">
        <v>1.82E-3</v>
      </c>
      <c r="O1055" s="238">
        <f>ROUND(E1055*N1055,2)</f>
        <v>0</v>
      </c>
      <c r="P1055" s="238">
        <v>1.8</v>
      </c>
      <c r="Q1055" s="238">
        <f>ROUND(E1055*P1055,2)</f>
        <v>2.3199999999999998</v>
      </c>
      <c r="R1055" s="240" t="s">
        <v>1176</v>
      </c>
      <c r="S1055" s="240" t="s">
        <v>277</v>
      </c>
      <c r="T1055" s="241" t="s">
        <v>277</v>
      </c>
      <c r="U1055" s="223">
        <v>3.1960000000000002</v>
      </c>
      <c r="V1055" s="223">
        <f>ROUND(E1055*U1055,2)</f>
        <v>4.12</v>
      </c>
      <c r="W1055" s="223"/>
      <c r="X1055" s="223" t="s">
        <v>316</v>
      </c>
      <c r="Y1055" s="223" t="s">
        <v>280</v>
      </c>
      <c r="Z1055" s="212"/>
      <c r="AA1055" s="212"/>
      <c r="AB1055" s="212"/>
      <c r="AC1055" s="212"/>
      <c r="AD1055" s="212"/>
      <c r="AE1055" s="212"/>
      <c r="AF1055" s="212"/>
      <c r="AG1055" s="212" t="s">
        <v>317</v>
      </c>
      <c r="AH1055" s="212"/>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2" x14ac:dyDescent="0.2">
      <c r="A1056" s="219"/>
      <c r="B1056" s="220"/>
      <c r="C1056" s="267" t="s">
        <v>1436</v>
      </c>
      <c r="D1056" s="256"/>
      <c r="E1056" s="256"/>
      <c r="F1056" s="256"/>
      <c r="G1056" s="256"/>
      <c r="H1056" s="223"/>
      <c r="I1056" s="223"/>
      <c r="J1056" s="223"/>
      <c r="K1056" s="223"/>
      <c r="L1056" s="223"/>
      <c r="M1056" s="223"/>
      <c r="N1056" s="222"/>
      <c r="O1056" s="222"/>
      <c r="P1056" s="222"/>
      <c r="Q1056" s="222"/>
      <c r="R1056" s="223"/>
      <c r="S1056" s="223"/>
      <c r="T1056" s="223"/>
      <c r="U1056" s="223"/>
      <c r="V1056" s="223"/>
      <c r="W1056" s="223"/>
      <c r="X1056" s="223"/>
      <c r="Y1056" s="223"/>
      <c r="Z1056" s="212"/>
      <c r="AA1056" s="212"/>
      <c r="AB1056" s="212"/>
      <c r="AC1056" s="212"/>
      <c r="AD1056" s="212"/>
      <c r="AE1056" s="212"/>
      <c r="AF1056" s="212"/>
      <c r="AG1056" s="212" t="s">
        <v>319</v>
      </c>
      <c r="AH1056" s="212"/>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2" x14ac:dyDescent="0.2">
      <c r="A1057" s="219"/>
      <c r="B1057" s="220"/>
      <c r="C1057" s="269" t="s">
        <v>1214</v>
      </c>
      <c r="D1057" s="264"/>
      <c r="E1057" s="264"/>
      <c r="F1057" s="264"/>
      <c r="G1057" s="264"/>
      <c r="H1057" s="223"/>
      <c r="I1057" s="223"/>
      <c r="J1057" s="223"/>
      <c r="K1057" s="223"/>
      <c r="L1057" s="223"/>
      <c r="M1057" s="223"/>
      <c r="N1057" s="222"/>
      <c r="O1057" s="222"/>
      <c r="P1057" s="222"/>
      <c r="Q1057" s="222"/>
      <c r="R1057" s="223"/>
      <c r="S1057" s="223"/>
      <c r="T1057" s="223"/>
      <c r="U1057" s="223"/>
      <c r="V1057" s="223"/>
      <c r="W1057" s="223"/>
      <c r="X1057" s="223"/>
      <c r="Y1057" s="223"/>
      <c r="Z1057" s="212"/>
      <c r="AA1057" s="212"/>
      <c r="AB1057" s="212"/>
      <c r="AC1057" s="212"/>
      <c r="AD1057" s="212"/>
      <c r="AE1057" s="212"/>
      <c r="AF1057" s="212"/>
      <c r="AG1057" s="212" t="s">
        <v>283</v>
      </c>
      <c r="AH1057" s="212"/>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2" x14ac:dyDescent="0.2">
      <c r="A1058" s="219"/>
      <c r="B1058" s="220"/>
      <c r="C1058" s="247" t="s">
        <v>734</v>
      </c>
      <c r="D1058" s="225"/>
      <c r="E1058" s="226"/>
      <c r="F1058" s="223"/>
      <c r="G1058" s="223"/>
      <c r="H1058" s="223"/>
      <c r="I1058" s="223"/>
      <c r="J1058" s="223"/>
      <c r="K1058" s="223"/>
      <c r="L1058" s="223"/>
      <c r="M1058" s="223"/>
      <c r="N1058" s="222"/>
      <c r="O1058" s="222"/>
      <c r="P1058" s="222"/>
      <c r="Q1058" s="222"/>
      <c r="R1058" s="223"/>
      <c r="S1058" s="223"/>
      <c r="T1058" s="223"/>
      <c r="U1058" s="223"/>
      <c r="V1058" s="223"/>
      <c r="W1058" s="223"/>
      <c r="X1058" s="223"/>
      <c r="Y1058" s="223"/>
      <c r="Z1058" s="212"/>
      <c r="AA1058" s="212"/>
      <c r="AB1058" s="212"/>
      <c r="AC1058" s="212"/>
      <c r="AD1058" s="212"/>
      <c r="AE1058" s="212"/>
      <c r="AF1058" s="212"/>
      <c r="AG1058" s="212" t="s">
        <v>308</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
      <c r="A1059" s="219"/>
      <c r="B1059" s="220"/>
      <c r="C1059" s="247" t="s">
        <v>1440</v>
      </c>
      <c r="D1059" s="225"/>
      <c r="E1059" s="226">
        <v>0.60987999999999998</v>
      </c>
      <c r="F1059" s="223"/>
      <c r="G1059" s="223"/>
      <c r="H1059" s="223"/>
      <c r="I1059" s="223"/>
      <c r="J1059" s="223"/>
      <c r="K1059" s="223"/>
      <c r="L1059" s="223"/>
      <c r="M1059" s="223"/>
      <c r="N1059" s="222"/>
      <c r="O1059" s="222"/>
      <c r="P1059" s="222"/>
      <c r="Q1059" s="222"/>
      <c r="R1059" s="223"/>
      <c r="S1059" s="223"/>
      <c r="T1059" s="223"/>
      <c r="U1059" s="223"/>
      <c r="V1059" s="223"/>
      <c r="W1059" s="223"/>
      <c r="X1059" s="223"/>
      <c r="Y1059" s="223"/>
      <c r="Z1059" s="212"/>
      <c r="AA1059" s="212"/>
      <c r="AB1059" s="212"/>
      <c r="AC1059" s="212"/>
      <c r="AD1059" s="212"/>
      <c r="AE1059" s="212"/>
      <c r="AF1059" s="212"/>
      <c r="AG1059" s="212" t="s">
        <v>308</v>
      </c>
      <c r="AH1059" s="212">
        <v>0</v>
      </c>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
      <c r="A1060" s="219"/>
      <c r="B1060" s="220"/>
      <c r="C1060" s="247" t="s">
        <v>1441</v>
      </c>
      <c r="D1060" s="225"/>
      <c r="E1060" s="226">
        <v>0.67800000000000005</v>
      </c>
      <c r="F1060" s="223"/>
      <c r="G1060" s="223"/>
      <c r="H1060" s="223"/>
      <c r="I1060" s="223"/>
      <c r="J1060" s="223"/>
      <c r="K1060" s="223"/>
      <c r="L1060" s="223"/>
      <c r="M1060" s="223"/>
      <c r="N1060" s="222"/>
      <c r="O1060" s="222"/>
      <c r="P1060" s="222"/>
      <c r="Q1060" s="222"/>
      <c r="R1060" s="223"/>
      <c r="S1060" s="223"/>
      <c r="T1060" s="223"/>
      <c r="U1060" s="223"/>
      <c r="V1060" s="223"/>
      <c r="W1060" s="223"/>
      <c r="X1060" s="223"/>
      <c r="Y1060" s="223"/>
      <c r="Z1060" s="212"/>
      <c r="AA1060" s="212"/>
      <c r="AB1060" s="212"/>
      <c r="AC1060" s="212"/>
      <c r="AD1060" s="212"/>
      <c r="AE1060" s="212"/>
      <c r="AF1060" s="212"/>
      <c r="AG1060" s="212" t="s">
        <v>308</v>
      </c>
      <c r="AH1060" s="212">
        <v>0</v>
      </c>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ht="22.5" outlineLevel="1" x14ac:dyDescent="0.2">
      <c r="A1061" s="235">
        <v>235</v>
      </c>
      <c r="B1061" s="236" t="s">
        <v>1442</v>
      </c>
      <c r="C1061" s="245" t="s">
        <v>1443</v>
      </c>
      <c r="D1061" s="237" t="s">
        <v>314</v>
      </c>
      <c r="E1061" s="238">
        <v>2.5828700000000002</v>
      </c>
      <c r="F1061" s="239"/>
      <c r="G1061" s="240">
        <f>ROUND(E1061*F1061,2)</f>
        <v>0</v>
      </c>
      <c r="H1061" s="239"/>
      <c r="I1061" s="240">
        <f>ROUND(E1061*H1061,2)</f>
        <v>0</v>
      </c>
      <c r="J1061" s="239"/>
      <c r="K1061" s="240">
        <f>ROUND(E1061*J1061,2)</f>
        <v>0</v>
      </c>
      <c r="L1061" s="240">
        <v>21</v>
      </c>
      <c r="M1061" s="240">
        <f>G1061*(1+L1061/100)</f>
        <v>0</v>
      </c>
      <c r="N1061" s="238">
        <v>1.82E-3</v>
      </c>
      <c r="O1061" s="238">
        <f>ROUND(E1061*N1061,2)</f>
        <v>0</v>
      </c>
      <c r="P1061" s="238">
        <v>1.8</v>
      </c>
      <c r="Q1061" s="238">
        <f>ROUND(E1061*P1061,2)</f>
        <v>4.6500000000000004</v>
      </c>
      <c r="R1061" s="240" t="s">
        <v>1176</v>
      </c>
      <c r="S1061" s="240" t="s">
        <v>277</v>
      </c>
      <c r="T1061" s="241" t="s">
        <v>277</v>
      </c>
      <c r="U1061" s="223">
        <v>3.6080000000000001</v>
      </c>
      <c r="V1061" s="223">
        <f>ROUND(E1061*U1061,2)</f>
        <v>9.32</v>
      </c>
      <c r="W1061" s="223"/>
      <c r="X1061" s="223" t="s">
        <v>316</v>
      </c>
      <c r="Y1061" s="223" t="s">
        <v>280</v>
      </c>
      <c r="Z1061" s="212"/>
      <c r="AA1061" s="212"/>
      <c r="AB1061" s="212"/>
      <c r="AC1061" s="212"/>
      <c r="AD1061" s="212"/>
      <c r="AE1061" s="212"/>
      <c r="AF1061" s="212"/>
      <c r="AG1061" s="212" t="s">
        <v>317</v>
      </c>
      <c r="AH1061" s="212"/>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2" x14ac:dyDescent="0.2">
      <c r="A1062" s="219"/>
      <c r="B1062" s="220"/>
      <c r="C1062" s="267" t="s">
        <v>1436</v>
      </c>
      <c r="D1062" s="256"/>
      <c r="E1062" s="256"/>
      <c r="F1062" s="256"/>
      <c r="G1062" s="256"/>
      <c r="H1062" s="223"/>
      <c r="I1062" s="223"/>
      <c r="J1062" s="223"/>
      <c r="K1062" s="223"/>
      <c r="L1062" s="223"/>
      <c r="M1062" s="223"/>
      <c r="N1062" s="222"/>
      <c r="O1062" s="222"/>
      <c r="P1062" s="222"/>
      <c r="Q1062" s="222"/>
      <c r="R1062" s="223"/>
      <c r="S1062" s="223"/>
      <c r="T1062" s="223"/>
      <c r="U1062" s="223"/>
      <c r="V1062" s="223"/>
      <c r="W1062" s="223"/>
      <c r="X1062" s="223"/>
      <c r="Y1062" s="223"/>
      <c r="Z1062" s="212"/>
      <c r="AA1062" s="212"/>
      <c r="AB1062" s="212"/>
      <c r="AC1062" s="212"/>
      <c r="AD1062" s="212"/>
      <c r="AE1062" s="212"/>
      <c r="AF1062" s="212"/>
      <c r="AG1062" s="212" t="s">
        <v>319</v>
      </c>
      <c r="AH1062" s="212"/>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2" x14ac:dyDescent="0.2">
      <c r="A1063" s="219"/>
      <c r="B1063" s="220"/>
      <c r="C1063" s="269" t="s">
        <v>1214</v>
      </c>
      <c r="D1063" s="264"/>
      <c r="E1063" s="264"/>
      <c r="F1063" s="264"/>
      <c r="G1063" s="264"/>
      <c r="H1063" s="223"/>
      <c r="I1063" s="223"/>
      <c r="J1063" s="223"/>
      <c r="K1063" s="223"/>
      <c r="L1063" s="223"/>
      <c r="M1063" s="223"/>
      <c r="N1063" s="222"/>
      <c r="O1063" s="222"/>
      <c r="P1063" s="222"/>
      <c r="Q1063" s="222"/>
      <c r="R1063" s="223"/>
      <c r="S1063" s="223"/>
      <c r="T1063" s="223"/>
      <c r="U1063" s="223"/>
      <c r="V1063" s="223"/>
      <c r="W1063" s="223"/>
      <c r="X1063" s="223"/>
      <c r="Y1063" s="223"/>
      <c r="Z1063" s="212"/>
      <c r="AA1063" s="212"/>
      <c r="AB1063" s="212"/>
      <c r="AC1063" s="212"/>
      <c r="AD1063" s="212"/>
      <c r="AE1063" s="212"/>
      <c r="AF1063" s="212"/>
      <c r="AG1063" s="212" t="s">
        <v>283</v>
      </c>
      <c r="AH1063" s="212"/>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2" x14ac:dyDescent="0.2">
      <c r="A1064" s="219"/>
      <c r="B1064" s="220"/>
      <c r="C1064" s="247" t="s">
        <v>734</v>
      </c>
      <c r="D1064" s="225"/>
      <c r="E1064" s="226"/>
      <c r="F1064" s="223"/>
      <c r="G1064" s="223"/>
      <c r="H1064" s="223"/>
      <c r="I1064" s="223"/>
      <c r="J1064" s="223"/>
      <c r="K1064" s="223"/>
      <c r="L1064" s="223"/>
      <c r="M1064" s="223"/>
      <c r="N1064" s="222"/>
      <c r="O1064" s="222"/>
      <c r="P1064" s="222"/>
      <c r="Q1064" s="222"/>
      <c r="R1064" s="223"/>
      <c r="S1064" s="223"/>
      <c r="T1064" s="223"/>
      <c r="U1064" s="223"/>
      <c r="V1064" s="223"/>
      <c r="W1064" s="223"/>
      <c r="X1064" s="223"/>
      <c r="Y1064" s="223"/>
      <c r="Z1064" s="212"/>
      <c r="AA1064" s="212"/>
      <c r="AB1064" s="212"/>
      <c r="AC1064" s="212"/>
      <c r="AD1064" s="212"/>
      <c r="AE1064" s="212"/>
      <c r="AF1064" s="212"/>
      <c r="AG1064" s="212" t="s">
        <v>308</v>
      </c>
      <c r="AH1064" s="212">
        <v>0</v>
      </c>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3" x14ac:dyDescent="0.2">
      <c r="A1065" s="219"/>
      <c r="B1065" s="220"/>
      <c r="C1065" s="247" t="s">
        <v>1444</v>
      </c>
      <c r="D1065" s="225"/>
      <c r="E1065" s="226">
        <v>0.55800000000000005</v>
      </c>
      <c r="F1065" s="223"/>
      <c r="G1065" s="223"/>
      <c r="H1065" s="223"/>
      <c r="I1065" s="223"/>
      <c r="J1065" s="223"/>
      <c r="K1065" s="223"/>
      <c r="L1065" s="223"/>
      <c r="M1065" s="223"/>
      <c r="N1065" s="222"/>
      <c r="O1065" s="222"/>
      <c r="P1065" s="222"/>
      <c r="Q1065" s="222"/>
      <c r="R1065" s="223"/>
      <c r="S1065" s="223"/>
      <c r="T1065" s="223"/>
      <c r="U1065" s="223"/>
      <c r="V1065" s="223"/>
      <c r="W1065" s="223"/>
      <c r="X1065" s="223"/>
      <c r="Y1065" s="223"/>
      <c r="Z1065" s="212"/>
      <c r="AA1065" s="212"/>
      <c r="AB1065" s="212"/>
      <c r="AC1065" s="212"/>
      <c r="AD1065" s="212"/>
      <c r="AE1065" s="212"/>
      <c r="AF1065" s="212"/>
      <c r="AG1065" s="212" t="s">
        <v>308</v>
      </c>
      <c r="AH1065" s="212">
        <v>0</v>
      </c>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3" x14ac:dyDescent="0.2">
      <c r="A1066" s="219"/>
      <c r="B1066" s="220"/>
      <c r="C1066" s="247" t="s">
        <v>1445</v>
      </c>
      <c r="D1066" s="225"/>
      <c r="E1066" s="226">
        <v>1.24074</v>
      </c>
      <c r="F1066" s="223"/>
      <c r="G1066" s="223"/>
      <c r="H1066" s="223"/>
      <c r="I1066" s="223"/>
      <c r="J1066" s="223"/>
      <c r="K1066" s="223"/>
      <c r="L1066" s="223"/>
      <c r="M1066" s="223"/>
      <c r="N1066" s="222"/>
      <c r="O1066" s="222"/>
      <c r="P1066" s="222"/>
      <c r="Q1066" s="222"/>
      <c r="R1066" s="223"/>
      <c r="S1066" s="223"/>
      <c r="T1066" s="223"/>
      <c r="U1066" s="223"/>
      <c r="V1066" s="223"/>
      <c r="W1066" s="223"/>
      <c r="X1066" s="223"/>
      <c r="Y1066" s="223"/>
      <c r="Z1066" s="212"/>
      <c r="AA1066" s="212"/>
      <c r="AB1066" s="212"/>
      <c r="AC1066" s="212"/>
      <c r="AD1066" s="212"/>
      <c r="AE1066" s="212"/>
      <c r="AF1066" s="212"/>
      <c r="AG1066" s="212" t="s">
        <v>308</v>
      </c>
      <c r="AH1066" s="212">
        <v>0</v>
      </c>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3" x14ac:dyDescent="0.2">
      <c r="A1067" s="219"/>
      <c r="B1067" s="220"/>
      <c r="C1067" s="247" t="s">
        <v>1446</v>
      </c>
      <c r="D1067" s="225"/>
      <c r="E1067" s="226">
        <v>0.78412999999999999</v>
      </c>
      <c r="F1067" s="223"/>
      <c r="G1067" s="223"/>
      <c r="H1067" s="223"/>
      <c r="I1067" s="223"/>
      <c r="J1067" s="223"/>
      <c r="K1067" s="223"/>
      <c r="L1067" s="223"/>
      <c r="M1067" s="223"/>
      <c r="N1067" s="222"/>
      <c r="O1067" s="222"/>
      <c r="P1067" s="222"/>
      <c r="Q1067" s="222"/>
      <c r="R1067" s="223"/>
      <c r="S1067" s="223"/>
      <c r="T1067" s="223"/>
      <c r="U1067" s="223"/>
      <c r="V1067" s="223"/>
      <c r="W1067" s="223"/>
      <c r="X1067" s="223"/>
      <c r="Y1067" s="223"/>
      <c r="Z1067" s="212"/>
      <c r="AA1067" s="212"/>
      <c r="AB1067" s="212"/>
      <c r="AC1067" s="212"/>
      <c r="AD1067" s="212"/>
      <c r="AE1067" s="212"/>
      <c r="AF1067" s="212"/>
      <c r="AG1067" s="212" t="s">
        <v>308</v>
      </c>
      <c r="AH1067" s="212">
        <v>0</v>
      </c>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ht="22.5" outlineLevel="1" x14ac:dyDescent="0.2">
      <c r="A1068" s="235">
        <v>236</v>
      </c>
      <c r="B1068" s="236" t="s">
        <v>1447</v>
      </c>
      <c r="C1068" s="245" t="s">
        <v>1448</v>
      </c>
      <c r="D1068" s="237" t="s">
        <v>314</v>
      </c>
      <c r="E1068" s="238">
        <v>11.98001</v>
      </c>
      <c r="F1068" s="239"/>
      <c r="G1068" s="240">
        <f>ROUND(E1068*F1068,2)</f>
        <v>0</v>
      </c>
      <c r="H1068" s="239"/>
      <c r="I1068" s="240">
        <f>ROUND(E1068*H1068,2)</f>
        <v>0</v>
      </c>
      <c r="J1068" s="239"/>
      <c r="K1068" s="240">
        <f>ROUND(E1068*J1068,2)</f>
        <v>0</v>
      </c>
      <c r="L1068" s="240">
        <v>21</v>
      </c>
      <c r="M1068" s="240">
        <f>G1068*(1+L1068/100)</f>
        <v>0</v>
      </c>
      <c r="N1068" s="238">
        <v>1.33E-3</v>
      </c>
      <c r="O1068" s="238">
        <f>ROUND(E1068*N1068,2)</f>
        <v>0.02</v>
      </c>
      <c r="P1068" s="238">
        <v>1.8</v>
      </c>
      <c r="Q1068" s="238">
        <f>ROUND(E1068*P1068,2)</f>
        <v>21.56</v>
      </c>
      <c r="R1068" s="240" t="s">
        <v>1176</v>
      </c>
      <c r="S1068" s="240" t="s">
        <v>277</v>
      </c>
      <c r="T1068" s="241" t="s">
        <v>277</v>
      </c>
      <c r="U1068" s="223">
        <v>4.67</v>
      </c>
      <c r="V1068" s="223">
        <f>ROUND(E1068*U1068,2)</f>
        <v>55.95</v>
      </c>
      <c r="W1068" s="223"/>
      <c r="X1068" s="223" t="s">
        <v>316</v>
      </c>
      <c r="Y1068" s="223" t="s">
        <v>280</v>
      </c>
      <c r="Z1068" s="212"/>
      <c r="AA1068" s="212"/>
      <c r="AB1068" s="212"/>
      <c r="AC1068" s="212"/>
      <c r="AD1068" s="212"/>
      <c r="AE1068" s="212"/>
      <c r="AF1068" s="212"/>
      <c r="AG1068" s="212" t="s">
        <v>317</v>
      </c>
      <c r="AH1068" s="212"/>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2" x14ac:dyDescent="0.2">
      <c r="A1069" s="219"/>
      <c r="B1069" s="220"/>
      <c r="C1069" s="267" t="s">
        <v>1436</v>
      </c>
      <c r="D1069" s="256"/>
      <c r="E1069" s="256"/>
      <c r="F1069" s="256"/>
      <c r="G1069" s="256"/>
      <c r="H1069" s="223"/>
      <c r="I1069" s="223"/>
      <c r="J1069" s="223"/>
      <c r="K1069" s="223"/>
      <c r="L1069" s="223"/>
      <c r="M1069" s="223"/>
      <c r="N1069" s="222"/>
      <c r="O1069" s="222"/>
      <c r="P1069" s="222"/>
      <c r="Q1069" s="222"/>
      <c r="R1069" s="223"/>
      <c r="S1069" s="223"/>
      <c r="T1069" s="223"/>
      <c r="U1069" s="223"/>
      <c r="V1069" s="223"/>
      <c r="W1069" s="223"/>
      <c r="X1069" s="223"/>
      <c r="Y1069" s="223"/>
      <c r="Z1069" s="212"/>
      <c r="AA1069" s="212"/>
      <c r="AB1069" s="212"/>
      <c r="AC1069" s="212"/>
      <c r="AD1069" s="212"/>
      <c r="AE1069" s="212"/>
      <c r="AF1069" s="212"/>
      <c r="AG1069" s="212" t="s">
        <v>319</v>
      </c>
      <c r="AH1069" s="212"/>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2" x14ac:dyDescent="0.2">
      <c r="A1070" s="219"/>
      <c r="B1070" s="220"/>
      <c r="C1070" s="269" t="s">
        <v>1214</v>
      </c>
      <c r="D1070" s="264"/>
      <c r="E1070" s="264"/>
      <c r="F1070" s="264"/>
      <c r="G1070" s="264"/>
      <c r="H1070" s="223"/>
      <c r="I1070" s="223"/>
      <c r="J1070" s="223"/>
      <c r="K1070" s="223"/>
      <c r="L1070" s="223"/>
      <c r="M1070" s="223"/>
      <c r="N1070" s="222"/>
      <c r="O1070" s="222"/>
      <c r="P1070" s="222"/>
      <c r="Q1070" s="222"/>
      <c r="R1070" s="223"/>
      <c r="S1070" s="223"/>
      <c r="T1070" s="223"/>
      <c r="U1070" s="223"/>
      <c r="V1070" s="223"/>
      <c r="W1070" s="223"/>
      <c r="X1070" s="223"/>
      <c r="Y1070" s="223"/>
      <c r="Z1070" s="212"/>
      <c r="AA1070" s="212"/>
      <c r="AB1070" s="212"/>
      <c r="AC1070" s="212"/>
      <c r="AD1070" s="212"/>
      <c r="AE1070" s="212"/>
      <c r="AF1070" s="212"/>
      <c r="AG1070" s="212" t="s">
        <v>283</v>
      </c>
      <c r="AH1070" s="212"/>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2" x14ac:dyDescent="0.2">
      <c r="A1071" s="219"/>
      <c r="B1071" s="220"/>
      <c r="C1071" s="247" t="s">
        <v>759</v>
      </c>
      <c r="D1071" s="225"/>
      <c r="E1071" s="226"/>
      <c r="F1071" s="223"/>
      <c r="G1071" s="223"/>
      <c r="H1071" s="223"/>
      <c r="I1071" s="223"/>
      <c r="J1071" s="223"/>
      <c r="K1071" s="223"/>
      <c r="L1071" s="223"/>
      <c r="M1071" s="223"/>
      <c r="N1071" s="222"/>
      <c r="O1071" s="222"/>
      <c r="P1071" s="222"/>
      <c r="Q1071" s="222"/>
      <c r="R1071" s="223"/>
      <c r="S1071" s="223"/>
      <c r="T1071" s="223"/>
      <c r="U1071" s="223"/>
      <c r="V1071" s="223"/>
      <c r="W1071" s="223"/>
      <c r="X1071" s="223"/>
      <c r="Y1071" s="223"/>
      <c r="Z1071" s="212"/>
      <c r="AA1071" s="212"/>
      <c r="AB1071" s="212"/>
      <c r="AC1071" s="212"/>
      <c r="AD1071" s="212"/>
      <c r="AE1071" s="212"/>
      <c r="AF1071" s="212"/>
      <c r="AG1071" s="212" t="s">
        <v>308</v>
      </c>
      <c r="AH1071" s="212">
        <v>0</v>
      </c>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ht="22.5" outlineLevel="3" x14ac:dyDescent="0.2">
      <c r="A1072" s="219"/>
      <c r="B1072" s="220"/>
      <c r="C1072" s="247" t="s">
        <v>1449</v>
      </c>
      <c r="D1072" s="225"/>
      <c r="E1072" s="226">
        <v>11.98001</v>
      </c>
      <c r="F1072" s="223"/>
      <c r="G1072" s="223"/>
      <c r="H1072" s="223"/>
      <c r="I1072" s="223"/>
      <c r="J1072" s="223"/>
      <c r="K1072" s="223"/>
      <c r="L1072" s="223"/>
      <c r="M1072" s="223"/>
      <c r="N1072" s="222"/>
      <c r="O1072" s="222"/>
      <c r="P1072" s="222"/>
      <c r="Q1072" s="222"/>
      <c r="R1072" s="223"/>
      <c r="S1072" s="223"/>
      <c r="T1072" s="223"/>
      <c r="U1072" s="223"/>
      <c r="V1072" s="223"/>
      <c r="W1072" s="223"/>
      <c r="X1072" s="223"/>
      <c r="Y1072" s="223"/>
      <c r="Z1072" s="212"/>
      <c r="AA1072" s="212"/>
      <c r="AB1072" s="212"/>
      <c r="AC1072" s="212"/>
      <c r="AD1072" s="212"/>
      <c r="AE1072" s="212"/>
      <c r="AF1072" s="212"/>
      <c r="AG1072" s="212" t="s">
        <v>308</v>
      </c>
      <c r="AH1072" s="212">
        <v>0</v>
      </c>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ht="22.5" outlineLevel="1" x14ac:dyDescent="0.2">
      <c r="A1073" s="235">
        <v>237</v>
      </c>
      <c r="B1073" s="236" t="s">
        <v>1450</v>
      </c>
      <c r="C1073" s="245" t="s">
        <v>1451</v>
      </c>
      <c r="D1073" s="237" t="s">
        <v>314</v>
      </c>
      <c r="E1073" s="238">
        <v>0.59960999999999998</v>
      </c>
      <c r="F1073" s="239"/>
      <c r="G1073" s="240">
        <f>ROUND(E1073*F1073,2)</f>
        <v>0</v>
      </c>
      <c r="H1073" s="239"/>
      <c r="I1073" s="240">
        <f>ROUND(E1073*H1073,2)</f>
        <v>0</v>
      </c>
      <c r="J1073" s="239"/>
      <c r="K1073" s="240">
        <f>ROUND(E1073*J1073,2)</f>
        <v>0</v>
      </c>
      <c r="L1073" s="240">
        <v>21</v>
      </c>
      <c r="M1073" s="240">
        <f>G1073*(1+L1073/100)</f>
        <v>0</v>
      </c>
      <c r="N1073" s="238">
        <v>1.39E-3</v>
      </c>
      <c r="O1073" s="238">
        <f>ROUND(E1073*N1073,2)</f>
        <v>0</v>
      </c>
      <c r="P1073" s="238">
        <v>1.8</v>
      </c>
      <c r="Q1073" s="238">
        <f>ROUND(E1073*P1073,2)</f>
        <v>1.08</v>
      </c>
      <c r="R1073" s="240" t="s">
        <v>1176</v>
      </c>
      <c r="S1073" s="240" t="s">
        <v>277</v>
      </c>
      <c r="T1073" s="241" t="s">
        <v>277</v>
      </c>
      <c r="U1073" s="223">
        <v>12.256</v>
      </c>
      <c r="V1073" s="223">
        <f>ROUND(E1073*U1073,2)</f>
        <v>7.35</v>
      </c>
      <c r="W1073" s="223"/>
      <c r="X1073" s="223" t="s">
        <v>316</v>
      </c>
      <c r="Y1073" s="223" t="s">
        <v>280</v>
      </c>
      <c r="Z1073" s="212"/>
      <c r="AA1073" s="212"/>
      <c r="AB1073" s="212"/>
      <c r="AC1073" s="212"/>
      <c r="AD1073" s="212"/>
      <c r="AE1073" s="212"/>
      <c r="AF1073" s="212"/>
      <c r="AG1073" s="212" t="s">
        <v>317</v>
      </c>
      <c r="AH1073" s="212"/>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row>
    <row r="1074" spans="1:60" outlineLevel="2" x14ac:dyDescent="0.2">
      <c r="A1074" s="219"/>
      <c r="B1074" s="220"/>
      <c r="C1074" s="246" t="s">
        <v>1214</v>
      </c>
      <c r="D1074" s="243"/>
      <c r="E1074" s="243"/>
      <c r="F1074" s="243"/>
      <c r="G1074" s="243"/>
      <c r="H1074" s="223"/>
      <c r="I1074" s="223"/>
      <c r="J1074" s="223"/>
      <c r="K1074" s="223"/>
      <c r="L1074" s="223"/>
      <c r="M1074" s="223"/>
      <c r="N1074" s="222"/>
      <c r="O1074" s="222"/>
      <c r="P1074" s="222"/>
      <c r="Q1074" s="222"/>
      <c r="R1074" s="223"/>
      <c r="S1074" s="223"/>
      <c r="T1074" s="223"/>
      <c r="U1074" s="223"/>
      <c r="V1074" s="223"/>
      <c r="W1074" s="223"/>
      <c r="X1074" s="223"/>
      <c r="Y1074" s="223"/>
      <c r="Z1074" s="212"/>
      <c r="AA1074" s="212"/>
      <c r="AB1074" s="212"/>
      <c r="AC1074" s="212"/>
      <c r="AD1074" s="212"/>
      <c r="AE1074" s="212"/>
      <c r="AF1074" s="212"/>
      <c r="AG1074" s="212" t="s">
        <v>283</v>
      </c>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2" x14ac:dyDescent="0.2">
      <c r="A1075" s="219"/>
      <c r="B1075" s="220"/>
      <c r="C1075" s="247" t="s">
        <v>734</v>
      </c>
      <c r="D1075" s="225"/>
      <c r="E1075" s="226"/>
      <c r="F1075" s="223"/>
      <c r="G1075" s="223"/>
      <c r="H1075" s="223"/>
      <c r="I1075" s="223"/>
      <c r="J1075" s="223"/>
      <c r="K1075" s="223"/>
      <c r="L1075" s="223"/>
      <c r="M1075" s="223"/>
      <c r="N1075" s="222"/>
      <c r="O1075" s="222"/>
      <c r="P1075" s="222"/>
      <c r="Q1075" s="222"/>
      <c r="R1075" s="223"/>
      <c r="S1075" s="223"/>
      <c r="T1075" s="223"/>
      <c r="U1075" s="223"/>
      <c r="V1075" s="223"/>
      <c r="W1075" s="223"/>
      <c r="X1075" s="223"/>
      <c r="Y1075" s="223"/>
      <c r="Z1075" s="212"/>
      <c r="AA1075" s="212"/>
      <c r="AB1075" s="212"/>
      <c r="AC1075" s="212"/>
      <c r="AD1075" s="212"/>
      <c r="AE1075" s="212"/>
      <c r="AF1075" s="212"/>
      <c r="AG1075" s="212" t="s">
        <v>308</v>
      </c>
      <c r="AH1075" s="212">
        <v>0</v>
      </c>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3" x14ac:dyDescent="0.2">
      <c r="A1076" s="219"/>
      <c r="B1076" s="220"/>
      <c r="C1076" s="247" t="s">
        <v>1452</v>
      </c>
      <c r="D1076" s="225"/>
      <c r="E1076" s="226">
        <v>0.15525</v>
      </c>
      <c r="F1076" s="223"/>
      <c r="G1076" s="223"/>
      <c r="H1076" s="223"/>
      <c r="I1076" s="223"/>
      <c r="J1076" s="223"/>
      <c r="K1076" s="223"/>
      <c r="L1076" s="223"/>
      <c r="M1076" s="223"/>
      <c r="N1076" s="222"/>
      <c r="O1076" s="222"/>
      <c r="P1076" s="222"/>
      <c r="Q1076" s="222"/>
      <c r="R1076" s="223"/>
      <c r="S1076" s="223"/>
      <c r="T1076" s="223"/>
      <c r="U1076" s="223"/>
      <c r="V1076" s="223"/>
      <c r="W1076" s="223"/>
      <c r="X1076" s="223"/>
      <c r="Y1076" s="223"/>
      <c r="Z1076" s="212"/>
      <c r="AA1076" s="212"/>
      <c r="AB1076" s="212"/>
      <c r="AC1076" s="212"/>
      <c r="AD1076" s="212"/>
      <c r="AE1076" s="212"/>
      <c r="AF1076" s="212"/>
      <c r="AG1076" s="212" t="s">
        <v>308</v>
      </c>
      <c r="AH1076" s="212">
        <v>0</v>
      </c>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3" x14ac:dyDescent="0.2">
      <c r="A1077" s="219"/>
      <c r="B1077" s="220"/>
      <c r="C1077" s="247" t="s">
        <v>759</v>
      </c>
      <c r="D1077" s="225"/>
      <c r="E1077" s="226"/>
      <c r="F1077" s="223"/>
      <c r="G1077" s="223"/>
      <c r="H1077" s="223"/>
      <c r="I1077" s="223"/>
      <c r="J1077" s="223"/>
      <c r="K1077" s="223"/>
      <c r="L1077" s="223"/>
      <c r="M1077" s="223"/>
      <c r="N1077" s="222"/>
      <c r="O1077" s="222"/>
      <c r="P1077" s="222"/>
      <c r="Q1077" s="222"/>
      <c r="R1077" s="223"/>
      <c r="S1077" s="223"/>
      <c r="T1077" s="223"/>
      <c r="U1077" s="223"/>
      <c r="V1077" s="223"/>
      <c r="W1077" s="223"/>
      <c r="X1077" s="223"/>
      <c r="Y1077" s="223"/>
      <c r="Z1077" s="212"/>
      <c r="AA1077" s="212"/>
      <c r="AB1077" s="212"/>
      <c r="AC1077" s="212"/>
      <c r="AD1077" s="212"/>
      <c r="AE1077" s="212"/>
      <c r="AF1077" s="212"/>
      <c r="AG1077" s="212" t="s">
        <v>308</v>
      </c>
      <c r="AH1077" s="212">
        <v>0</v>
      </c>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3" x14ac:dyDescent="0.2">
      <c r="A1078" s="219"/>
      <c r="B1078" s="220"/>
      <c r="C1078" s="247" t="s">
        <v>1453</v>
      </c>
      <c r="D1078" s="225"/>
      <c r="E1078" s="226">
        <v>0.32535999999999998</v>
      </c>
      <c r="F1078" s="223"/>
      <c r="G1078" s="223"/>
      <c r="H1078" s="223"/>
      <c r="I1078" s="223"/>
      <c r="J1078" s="223"/>
      <c r="K1078" s="223"/>
      <c r="L1078" s="223"/>
      <c r="M1078" s="223"/>
      <c r="N1078" s="222"/>
      <c r="O1078" s="222"/>
      <c r="P1078" s="222"/>
      <c r="Q1078" s="222"/>
      <c r="R1078" s="223"/>
      <c r="S1078" s="223"/>
      <c r="T1078" s="223"/>
      <c r="U1078" s="223"/>
      <c r="V1078" s="223"/>
      <c r="W1078" s="223"/>
      <c r="X1078" s="223"/>
      <c r="Y1078" s="223"/>
      <c r="Z1078" s="212"/>
      <c r="AA1078" s="212"/>
      <c r="AB1078" s="212"/>
      <c r="AC1078" s="212"/>
      <c r="AD1078" s="212"/>
      <c r="AE1078" s="212"/>
      <c r="AF1078" s="212"/>
      <c r="AG1078" s="212" t="s">
        <v>308</v>
      </c>
      <c r="AH1078" s="212">
        <v>0</v>
      </c>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3" x14ac:dyDescent="0.2">
      <c r="A1079" s="219"/>
      <c r="B1079" s="220"/>
      <c r="C1079" s="247" t="s">
        <v>742</v>
      </c>
      <c r="D1079" s="225"/>
      <c r="E1079" s="226"/>
      <c r="F1079" s="223"/>
      <c r="G1079" s="223"/>
      <c r="H1079" s="223"/>
      <c r="I1079" s="223"/>
      <c r="J1079" s="223"/>
      <c r="K1079" s="223"/>
      <c r="L1079" s="223"/>
      <c r="M1079" s="223"/>
      <c r="N1079" s="222"/>
      <c r="O1079" s="222"/>
      <c r="P1079" s="222"/>
      <c r="Q1079" s="222"/>
      <c r="R1079" s="223"/>
      <c r="S1079" s="223"/>
      <c r="T1079" s="223"/>
      <c r="U1079" s="223"/>
      <c r="V1079" s="223"/>
      <c r="W1079" s="223"/>
      <c r="X1079" s="223"/>
      <c r="Y1079" s="223"/>
      <c r="Z1079" s="212"/>
      <c r="AA1079" s="212"/>
      <c r="AB1079" s="212"/>
      <c r="AC1079" s="212"/>
      <c r="AD1079" s="212"/>
      <c r="AE1079" s="212"/>
      <c r="AF1079" s="212"/>
      <c r="AG1079" s="212" t="s">
        <v>308</v>
      </c>
      <c r="AH1079" s="212">
        <v>0</v>
      </c>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
      <c r="A1080" s="219"/>
      <c r="B1080" s="220"/>
      <c r="C1080" s="247" t="s">
        <v>1454</v>
      </c>
      <c r="D1080" s="225"/>
      <c r="E1080" s="226">
        <v>0.11899999999999999</v>
      </c>
      <c r="F1080" s="223"/>
      <c r="G1080" s="223"/>
      <c r="H1080" s="223"/>
      <c r="I1080" s="223"/>
      <c r="J1080" s="223"/>
      <c r="K1080" s="223"/>
      <c r="L1080" s="223"/>
      <c r="M1080" s="223"/>
      <c r="N1080" s="222"/>
      <c r="O1080" s="222"/>
      <c r="P1080" s="222"/>
      <c r="Q1080" s="222"/>
      <c r="R1080" s="223"/>
      <c r="S1080" s="223"/>
      <c r="T1080" s="223"/>
      <c r="U1080" s="223"/>
      <c r="V1080" s="223"/>
      <c r="W1080" s="223"/>
      <c r="X1080" s="223"/>
      <c r="Y1080" s="223"/>
      <c r="Z1080" s="212"/>
      <c r="AA1080" s="212"/>
      <c r="AB1080" s="212"/>
      <c r="AC1080" s="212"/>
      <c r="AD1080" s="212"/>
      <c r="AE1080" s="212"/>
      <c r="AF1080" s="212"/>
      <c r="AG1080" s="212" t="s">
        <v>308</v>
      </c>
      <c r="AH1080" s="212">
        <v>0</v>
      </c>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1" x14ac:dyDescent="0.2">
      <c r="A1081" s="235">
        <v>238</v>
      </c>
      <c r="B1081" s="236" t="s">
        <v>1455</v>
      </c>
      <c r="C1081" s="245" t="s">
        <v>1456</v>
      </c>
      <c r="D1081" s="237" t="s">
        <v>543</v>
      </c>
      <c r="E1081" s="238">
        <v>2</v>
      </c>
      <c r="F1081" s="239"/>
      <c r="G1081" s="240">
        <f>ROUND(E1081*F1081,2)</f>
        <v>0</v>
      </c>
      <c r="H1081" s="239"/>
      <c r="I1081" s="240">
        <f>ROUND(E1081*H1081,2)</f>
        <v>0</v>
      </c>
      <c r="J1081" s="239"/>
      <c r="K1081" s="240">
        <f>ROUND(E1081*J1081,2)</f>
        <v>0</v>
      </c>
      <c r="L1081" s="240">
        <v>21</v>
      </c>
      <c r="M1081" s="240">
        <f>G1081*(1+L1081/100)</f>
        <v>0</v>
      </c>
      <c r="N1081" s="238">
        <v>0</v>
      </c>
      <c r="O1081" s="238">
        <f>ROUND(E1081*N1081,2)</f>
        <v>0</v>
      </c>
      <c r="P1081" s="238">
        <v>3.6999999999999998E-2</v>
      </c>
      <c r="Q1081" s="238">
        <f>ROUND(E1081*P1081,2)</f>
        <v>7.0000000000000007E-2</v>
      </c>
      <c r="R1081" s="240" t="s">
        <v>1176</v>
      </c>
      <c r="S1081" s="240" t="s">
        <v>277</v>
      </c>
      <c r="T1081" s="241" t="s">
        <v>277</v>
      </c>
      <c r="U1081" s="223">
        <v>0.55000000000000004</v>
      </c>
      <c r="V1081" s="223">
        <f>ROUND(E1081*U1081,2)</f>
        <v>1.1000000000000001</v>
      </c>
      <c r="W1081" s="223"/>
      <c r="X1081" s="223" t="s">
        <v>316</v>
      </c>
      <c r="Y1081" s="223" t="s">
        <v>280</v>
      </c>
      <c r="Z1081" s="212"/>
      <c r="AA1081" s="212"/>
      <c r="AB1081" s="212"/>
      <c r="AC1081" s="212"/>
      <c r="AD1081" s="212"/>
      <c r="AE1081" s="212"/>
      <c r="AF1081" s="212"/>
      <c r="AG1081" s="212" t="s">
        <v>317</v>
      </c>
      <c r="AH1081" s="212"/>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outlineLevel="2" x14ac:dyDescent="0.2">
      <c r="A1082" s="219"/>
      <c r="B1082" s="220"/>
      <c r="C1082" s="247" t="s">
        <v>1457</v>
      </c>
      <c r="D1082" s="225"/>
      <c r="E1082" s="226">
        <v>2</v>
      </c>
      <c r="F1082" s="223"/>
      <c r="G1082" s="223"/>
      <c r="H1082" s="223"/>
      <c r="I1082" s="223"/>
      <c r="J1082" s="223"/>
      <c r="K1082" s="223"/>
      <c r="L1082" s="223"/>
      <c r="M1082" s="223"/>
      <c r="N1082" s="222"/>
      <c r="O1082" s="222"/>
      <c r="P1082" s="222"/>
      <c r="Q1082" s="222"/>
      <c r="R1082" s="223"/>
      <c r="S1082" s="223"/>
      <c r="T1082" s="223"/>
      <c r="U1082" s="223"/>
      <c r="V1082" s="223"/>
      <c r="W1082" s="223"/>
      <c r="X1082" s="223"/>
      <c r="Y1082" s="223"/>
      <c r="Z1082" s="212"/>
      <c r="AA1082" s="212"/>
      <c r="AB1082" s="212"/>
      <c r="AC1082" s="212"/>
      <c r="AD1082" s="212"/>
      <c r="AE1082" s="212"/>
      <c r="AF1082" s="212"/>
      <c r="AG1082" s="212" t="s">
        <v>308</v>
      </c>
      <c r="AH1082" s="212">
        <v>0</v>
      </c>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ht="22.5" outlineLevel="1" x14ac:dyDescent="0.2">
      <c r="A1083" s="235">
        <v>239</v>
      </c>
      <c r="B1083" s="236" t="s">
        <v>1458</v>
      </c>
      <c r="C1083" s="245" t="s">
        <v>1459</v>
      </c>
      <c r="D1083" s="237" t="s">
        <v>340</v>
      </c>
      <c r="E1083" s="238">
        <v>353.38659999999999</v>
      </c>
      <c r="F1083" s="239"/>
      <c r="G1083" s="240">
        <f>ROUND(E1083*F1083,2)</f>
        <v>0</v>
      </c>
      <c r="H1083" s="239"/>
      <c r="I1083" s="240">
        <f>ROUND(E1083*H1083,2)</f>
        <v>0</v>
      </c>
      <c r="J1083" s="239"/>
      <c r="K1083" s="240">
        <f>ROUND(E1083*J1083,2)</f>
        <v>0</v>
      </c>
      <c r="L1083" s="240">
        <v>21</v>
      </c>
      <c r="M1083" s="240">
        <f>G1083*(1+L1083/100)</f>
        <v>0</v>
      </c>
      <c r="N1083" s="238">
        <v>0</v>
      </c>
      <c r="O1083" s="238">
        <f>ROUND(E1083*N1083,2)</f>
        <v>0</v>
      </c>
      <c r="P1083" s="238">
        <v>4.5999999999999999E-2</v>
      </c>
      <c r="Q1083" s="238">
        <f>ROUND(E1083*P1083,2)</f>
        <v>16.260000000000002</v>
      </c>
      <c r="R1083" s="240" t="s">
        <v>1176</v>
      </c>
      <c r="S1083" s="240" t="s">
        <v>277</v>
      </c>
      <c r="T1083" s="241" t="s">
        <v>277</v>
      </c>
      <c r="U1083" s="223">
        <v>0.26</v>
      </c>
      <c r="V1083" s="223">
        <f>ROUND(E1083*U1083,2)</f>
        <v>91.88</v>
      </c>
      <c r="W1083" s="223"/>
      <c r="X1083" s="223" t="s">
        <v>316</v>
      </c>
      <c r="Y1083" s="223" t="s">
        <v>280</v>
      </c>
      <c r="Z1083" s="212"/>
      <c r="AA1083" s="212"/>
      <c r="AB1083" s="212"/>
      <c r="AC1083" s="212"/>
      <c r="AD1083" s="212"/>
      <c r="AE1083" s="212"/>
      <c r="AF1083" s="212"/>
      <c r="AG1083" s="212" t="s">
        <v>317</v>
      </c>
      <c r="AH1083" s="212"/>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2" x14ac:dyDescent="0.2">
      <c r="A1084" s="219"/>
      <c r="B1084" s="220"/>
      <c r="C1084" s="247" t="s">
        <v>734</v>
      </c>
      <c r="D1084" s="225"/>
      <c r="E1084" s="226"/>
      <c r="F1084" s="223"/>
      <c r="G1084" s="223"/>
      <c r="H1084" s="223"/>
      <c r="I1084" s="223"/>
      <c r="J1084" s="223"/>
      <c r="K1084" s="223"/>
      <c r="L1084" s="223"/>
      <c r="M1084" s="223"/>
      <c r="N1084" s="222"/>
      <c r="O1084" s="222"/>
      <c r="P1084" s="222"/>
      <c r="Q1084" s="222"/>
      <c r="R1084" s="223"/>
      <c r="S1084" s="223"/>
      <c r="T1084" s="223"/>
      <c r="U1084" s="223"/>
      <c r="V1084" s="223"/>
      <c r="W1084" s="223"/>
      <c r="X1084" s="223"/>
      <c r="Y1084" s="223"/>
      <c r="Z1084" s="212"/>
      <c r="AA1084" s="212"/>
      <c r="AB1084" s="212"/>
      <c r="AC1084" s="212"/>
      <c r="AD1084" s="212"/>
      <c r="AE1084" s="212"/>
      <c r="AF1084" s="212"/>
      <c r="AG1084" s="212" t="s">
        <v>308</v>
      </c>
      <c r="AH1084" s="212">
        <v>0</v>
      </c>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ht="22.5" outlineLevel="3" x14ac:dyDescent="0.2">
      <c r="A1085" s="219"/>
      <c r="B1085" s="220"/>
      <c r="C1085" s="247" t="s">
        <v>1460</v>
      </c>
      <c r="D1085" s="225"/>
      <c r="E1085" s="226">
        <v>51.098100000000002</v>
      </c>
      <c r="F1085" s="223"/>
      <c r="G1085" s="223"/>
      <c r="H1085" s="223"/>
      <c r="I1085" s="223"/>
      <c r="J1085" s="223"/>
      <c r="K1085" s="223"/>
      <c r="L1085" s="223"/>
      <c r="M1085" s="223"/>
      <c r="N1085" s="222"/>
      <c r="O1085" s="222"/>
      <c r="P1085" s="222"/>
      <c r="Q1085" s="222"/>
      <c r="R1085" s="223"/>
      <c r="S1085" s="223"/>
      <c r="T1085" s="223"/>
      <c r="U1085" s="223"/>
      <c r="V1085" s="223"/>
      <c r="W1085" s="223"/>
      <c r="X1085" s="223"/>
      <c r="Y1085" s="223"/>
      <c r="Z1085" s="212"/>
      <c r="AA1085" s="212"/>
      <c r="AB1085" s="212"/>
      <c r="AC1085" s="212"/>
      <c r="AD1085" s="212"/>
      <c r="AE1085" s="212"/>
      <c r="AF1085" s="212"/>
      <c r="AG1085" s="212" t="s">
        <v>308</v>
      </c>
      <c r="AH1085" s="212">
        <v>0</v>
      </c>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ht="22.5" outlineLevel="3" x14ac:dyDescent="0.2">
      <c r="A1086" s="219"/>
      <c r="B1086" s="220"/>
      <c r="C1086" s="247" t="s">
        <v>1461</v>
      </c>
      <c r="D1086" s="225"/>
      <c r="E1086" s="226">
        <v>68.906000000000006</v>
      </c>
      <c r="F1086" s="223"/>
      <c r="G1086" s="223"/>
      <c r="H1086" s="223"/>
      <c r="I1086" s="223"/>
      <c r="J1086" s="223"/>
      <c r="K1086" s="223"/>
      <c r="L1086" s="223"/>
      <c r="M1086" s="223"/>
      <c r="N1086" s="222"/>
      <c r="O1086" s="222"/>
      <c r="P1086" s="222"/>
      <c r="Q1086" s="222"/>
      <c r="R1086" s="223"/>
      <c r="S1086" s="223"/>
      <c r="T1086" s="223"/>
      <c r="U1086" s="223"/>
      <c r="V1086" s="223"/>
      <c r="W1086" s="223"/>
      <c r="X1086" s="223"/>
      <c r="Y1086" s="223"/>
      <c r="Z1086" s="212"/>
      <c r="AA1086" s="212"/>
      <c r="AB1086" s="212"/>
      <c r="AC1086" s="212"/>
      <c r="AD1086" s="212"/>
      <c r="AE1086" s="212"/>
      <c r="AF1086" s="212"/>
      <c r="AG1086" s="212" t="s">
        <v>308</v>
      </c>
      <c r="AH1086" s="212">
        <v>0</v>
      </c>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ht="22.5" outlineLevel="3" x14ac:dyDescent="0.2">
      <c r="A1087" s="219"/>
      <c r="B1087" s="220"/>
      <c r="C1087" s="247" t="s">
        <v>1462</v>
      </c>
      <c r="D1087" s="225"/>
      <c r="E1087" s="226">
        <v>39.738500000000002</v>
      </c>
      <c r="F1087" s="223"/>
      <c r="G1087" s="223"/>
      <c r="H1087" s="223"/>
      <c r="I1087" s="223"/>
      <c r="J1087" s="223"/>
      <c r="K1087" s="223"/>
      <c r="L1087" s="223"/>
      <c r="M1087" s="223"/>
      <c r="N1087" s="222"/>
      <c r="O1087" s="222"/>
      <c r="P1087" s="222"/>
      <c r="Q1087" s="222"/>
      <c r="R1087" s="223"/>
      <c r="S1087" s="223"/>
      <c r="T1087" s="223"/>
      <c r="U1087" s="223"/>
      <c r="V1087" s="223"/>
      <c r="W1087" s="223"/>
      <c r="X1087" s="223"/>
      <c r="Y1087" s="223"/>
      <c r="Z1087" s="212"/>
      <c r="AA1087" s="212"/>
      <c r="AB1087" s="212"/>
      <c r="AC1087" s="212"/>
      <c r="AD1087" s="212"/>
      <c r="AE1087" s="212"/>
      <c r="AF1087" s="212"/>
      <c r="AG1087" s="212" t="s">
        <v>308</v>
      </c>
      <c r="AH1087" s="212">
        <v>0</v>
      </c>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ht="22.5" outlineLevel="3" x14ac:dyDescent="0.2">
      <c r="A1088" s="219"/>
      <c r="B1088" s="220"/>
      <c r="C1088" s="247" t="s">
        <v>1463</v>
      </c>
      <c r="D1088" s="225"/>
      <c r="E1088" s="226">
        <v>51.094999999999999</v>
      </c>
      <c r="F1088" s="223"/>
      <c r="G1088" s="223"/>
      <c r="H1088" s="223"/>
      <c r="I1088" s="223"/>
      <c r="J1088" s="223"/>
      <c r="K1088" s="223"/>
      <c r="L1088" s="223"/>
      <c r="M1088" s="223"/>
      <c r="N1088" s="222"/>
      <c r="O1088" s="222"/>
      <c r="P1088" s="222"/>
      <c r="Q1088" s="222"/>
      <c r="R1088" s="223"/>
      <c r="S1088" s="223"/>
      <c r="T1088" s="223"/>
      <c r="U1088" s="223"/>
      <c r="V1088" s="223"/>
      <c r="W1088" s="223"/>
      <c r="X1088" s="223"/>
      <c r="Y1088" s="223"/>
      <c r="Z1088" s="212"/>
      <c r="AA1088" s="212"/>
      <c r="AB1088" s="212"/>
      <c r="AC1088" s="212"/>
      <c r="AD1088" s="212"/>
      <c r="AE1088" s="212"/>
      <c r="AF1088" s="212"/>
      <c r="AG1088" s="212" t="s">
        <v>308</v>
      </c>
      <c r="AH1088" s="212">
        <v>0</v>
      </c>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
      <c r="A1089" s="219"/>
      <c r="B1089" s="220"/>
      <c r="C1089" s="247" t="s">
        <v>1464</v>
      </c>
      <c r="D1089" s="225"/>
      <c r="E1089" s="226">
        <v>19.693999999999999</v>
      </c>
      <c r="F1089" s="223"/>
      <c r="G1089" s="223"/>
      <c r="H1089" s="223"/>
      <c r="I1089" s="223"/>
      <c r="J1089" s="223"/>
      <c r="K1089" s="223"/>
      <c r="L1089" s="223"/>
      <c r="M1089" s="223"/>
      <c r="N1089" s="222"/>
      <c r="O1089" s="222"/>
      <c r="P1089" s="222"/>
      <c r="Q1089" s="222"/>
      <c r="R1089" s="223"/>
      <c r="S1089" s="223"/>
      <c r="T1089" s="223"/>
      <c r="U1089" s="223"/>
      <c r="V1089" s="223"/>
      <c r="W1089" s="223"/>
      <c r="X1089" s="223"/>
      <c r="Y1089" s="223"/>
      <c r="Z1089" s="212"/>
      <c r="AA1089" s="212"/>
      <c r="AB1089" s="212"/>
      <c r="AC1089" s="212"/>
      <c r="AD1089" s="212"/>
      <c r="AE1089" s="212"/>
      <c r="AF1089" s="212"/>
      <c r="AG1089" s="212" t="s">
        <v>308</v>
      </c>
      <c r="AH1089" s="212">
        <v>0</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ht="22.5" outlineLevel="3" x14ac:dyDescent="0.2">
      <c r="A1090" s="219"/>
      <c r="B1090" s="220"/>
      <c r="C1090" s="247" t="s">
        <v>1465</v>
      </c>
      <c r="D1090" s="225"/>
      <c r="E1090" s="226">
        <v>61.749000000000002</v>
      </c>
      <c r="F1090" s="223"/>
      <c r="G1090" s="223"/>
      <c r="H1090" s="223"/>
      <c r="I1090" s="223"/>
      <c r="J1090" s="223"/>
      <c r="K1090" s="223"/>
      <c r="L1090" s="223"/>
      <c r="M1090" s="223"/>
      <c r="N1090" s="222"/>
      <c r="O1090" s="222"/>
      <c r="P1090" s="222"/>
      <c r="Q1090" s="222"/>
      <c r="R1090" s="223"/>
      <c r="S1090" s="223"/>
      <c r="T1090" s="223"/>
      <c r="U1090" s="223"/>
      <c r="V1090" s="223"/>
      <c r="W1090" s="223"/>
      <c r="X1090" s="223"/>
      <c r="Y1090" s="223"/>
      <c r="Z1090" s="212"/>
      <c r="AA1090" s="212"/>
      <c r="AB1090" s="212"/>
      <c r="AC1090" s="212"/>
      <c r="AD1090" s="212"/>
      <c r="AE1090" s="212"/>
      <c r="AF1090" s="212"/>
      <c r="AG1090" s="212" t="s">
        <v>308</v>
      </c>
      <c r="AH1090" s="212">
        <v>0</v>
      </c>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ht="33.75" outlineLevel="3" x14ac:dyDescent="0.2">
      <c r="A1091" s="219"/>
      <c r="B1091" s="220"/>
      <c r="C1091" s="247" t="s">
        <v>1466</v>
      </c>
      <c r="D1091" s="225"/>
      <c r="E1091" s="226">
        <v>43.045999999999999</v>
      </c>
      <c r="F1091" s="223"/>
      <c r="G1091" s="223"/>
      <c r="H1091" s="223"/>
      <c r="I1091" s="223"/>
      <c r="J1091" s="223"/>
      <c r="K1091" s="223"/>
      <c r="L1091" s="223"/>
      <c r="M1091" s="223"/>
      <c r="N1091" s="222"/>
      <c r="O1091" s="222"/>
      <c r="P1091" s="222"/>
      <c r="Q1091" s="222"/>
      <c r="R1091" s="223"/>
      <c r="S1091" s="223"/>
      <c r="T1091" s="223"/>
      <c r="U1091" s="223"/>
      <c r="V1091" s="223"/>
      <c r="W1091" s="223"/>
      <c r="X1091" s="223"/>
      <c r="Y1091" s="223"/>
      <c r="Z1091" s="212"/>
      <c r="AA1091" s="212"/>
      <c r="AB1091" s="212"/>
      <c r="AC1091" s="212"/>
      <c r="AD1091" s="212"/>
      <c r="AE1091" s="212"/>
      <c r="AF1091" s="212"/>
      <c r="AG1091" s="212" t="s">
        <v>308</v>
      </c>
      <c r="AH1091" s="212">
        <v>0</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47" t="s">
        <v>759</v>
      </c>
      <c r="D1092" s="225"/>
      <c r="E1092" s="226"/>
      <c r="F1092" s="223"/>
      <c r="G1092" s="223"/>
      <c r="H1092" s="223"/>
      <c r="I1092" s="223"/>
      <c r="J1092" s="223"/>
      <c r="K1092" s="223"/>
      <c r="L1092" s="223"/>
      <c r="M1092" s="223"/>
      <c r="N1092" s="222"/>
      <c r="O1092" s="222"/>
      <c r="P1092" s="222"/>
      <c r="Q1092" s="222"/>
      <c r="R1092" s="223"/>
      <c r="S1092" s="223"/>
      <c r="T1092" s="223"/>
      <c r="U1092" s="223"/>
      <c r="V1092" s="223"/>
      <c r="W1092" s="223"/>
      <c r="X1092" s="223"/>
      <c r="Y1092" s="223"/>
      <c r="Z1092" s="212"/>
      <c r="AA1092" s="212"/>
      <c r="AB1092" s="212"/>
      <c r="AC1092" s="212"/>
      <c r="AD1092" s="212"/>
      <c r="AE1092" s="212"/>
      <c r="AF1092" s="212"/>
      <c r="AG1092" s="212" t="s">
        <v>308</v>
      </c>
      <c r="AH1092" s="212">
        <v>0</v>
      </c>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3" x14ac:dyDescent="0.2">
      <c r="A1093" s="219"/>
      <c r="B1093" s="220"/>
      <c r="C1093" s="247" t="s">
        <v>1467</v>
      </c>
      <c r="D1093" s="225"/>
      <c r="E1093" s="226">
        <v>18.059999999999999</v>
      </c>
      <c r="F1093" s="223"/>
      <c r="G1093" s="223"/>
      <c r="H1093" s="223"/>
      <c r="I1093" s="223"/>
      <c r="J1093" s="223"/>
      <c r="K1093" s="223"/>
      <c r="L1093" s="223"/>
      <c r="M1093" s="223"/>
      <c r="N1093" s="222"/>
      <c r="O1093" s="222"/>
      <c r="P1093" s="222"/>
      <c r="Q1093" s="222"/>
      <c r="R1093" s="223"/>
      <c r="S1093" s="223"/>
      <c r="T1093" s="223"/>
      <c r="U1093" s="223"/>
      <c r="V1093" s="223"/>
      <c r="W1093" s="223"/>
      <c r="X1093" s="223"/>
      <c r="Y1093" s="223"/>
      <c r="Z1093" s="212"/>
      <c r="AA1093" s="212"/>
      <c r="AB1093" s="212"/>
      <c r="AC1093" s="212"/>
      <c r="AD1093" s="212"/>
      <c r="AE1093" s="212"/>
      <c r="AF1093" s="212"/>
      <c r="AG1093" s="212" t="s">
        <v>308</v>
      </c>
      <c r="AH1093" s="212">
        <v>0</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ht="22.5" outlineLevel="1" x14ac:dyDescent="0.2">
      <c r="A1094" s="235">
        <v>240</v>
      </c>
      <c r="B1094" s="236" t="s">
        <v>1468</v>
      </c>
      <c r="C1094" s="245" t="s">
        <v>1469</v>
      </c>
      <c r="D1094" s="237" t="s">
        <v>340</v>
      </c>
      <c r="E1094" s="238">
        <v>191.404</v>
      </c>
      <c r="F1094" s="239"/>
      <c r="G1094" s="240">
        <f>ROUND(E1094*F1094,2)</f>
        <v>0</v>
      </c>
      <c r="H1094" s="239"/>
      <c r="I1094" s="240">
        <f>ROUND(E1094*H1094,2)</f>
        <v>0</v>
      </c>
      <c r="J1094" s="239"/>
      <c r="K1094" s="240">
        <f>ROUND(E1094*J1094,2)</f>
        <v>0</v>
      </c>
      <c r="L1094" s="240">
        <v>21</v>
      </c>
      <c r="M1094" s="240">
        <f>G1094*(1+L1094/100)</f>
        <v>0</v>
      </c>
      <c r="N1094" s="238">
        <v>0</v>
      </c>
      <c r="O1094" s="238">
        <f>ROUND(E1094*N1094,2)</f>
        <v>0</v>
      </c>
      <c r="P1094" s="238">
        <v>6.8000000000000005E-2</v>
      </c>
      <c r="Q1094" s="238">
        <f>ROUND(E1094*P1094,2)</f>
        <v>13.02</v>
      </c>
      <c r="R1094" s="240" t="s">
        <v>1176</v>
      </c>
      <c r="S1094" s="240" t="s">
        <v>277</v>
      </c>
      <c r="T1094" s="241" t="s">
        <v>277</v>
      </c>
      <c r="U1094" s="223">
        <v>0.3</v>
      </c>
      <c r="V1094" s="223">
        <f>ROUND(E1094*U1094,2)</f>
        <v>57.42</v>
      </c>
      <c r="W1094" s="223"/>
      <c r="X1094" s="223" t="s">
        <v>316</v>
      </c>
      <c r="Y1094" s="223" t="s">
        <v>280</v>
      </c>
      <c r="Z1094" s="212"/>
      <c r="AA1094" s="212"/>
      <c r="AB1094" s="212"/>
      <c r="AC1094" s="212"/>
      <c r="AD1094" s="212"/>
      <c r="AE1094" s="212"/>
      <c r="AF1094" s="212"/>
      <c r="AG1094" s="212" t="s">
        <v>317</v>
      </c>
      <c r="AH1094" s="212"/>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2" x14ac:dyDescent="0.2">
      <c r="A1095" s="219"/>
      <c r="B1095" s="220"/>
      <c r="C1095" s="267" t="s">
        <v>1470</v>
      </c>
      <c r="D1095" s="256"/>
      <c r="E1095" s="256"/>
      <c r="F1095" s="256"/>
      <c r="G1095" s="256"/>
      <c r="H1095" s="223"/>
      <c r="I1095" s="223"/>
      <c r="J1095" s="223"/>
      <c r="K1095" s="223"/>
      <c r="L1095" s="223"/>
      <c r="M1095" s="223"/>
      <c r="N1095" s="222"/>
      <c r="O1095" s="222"/>
      <c r="P1095" s="222"/>
      <c r="Q1095" s="222"/>
      <c r="R1095" s="223"/>
      <c r="S1095" s="223"/>
      <c r="T1095" s="223"/>
      <c r="U1095" s="223"/>
      <c r="V1095" s="223"/>
      <c r="W1095" s="223"/>
      <c r="X1095" s="223"/>
      <c r="Y1095" s="223"/>
      <c r="Z1095" s="212"/>
      <c r="AA1095" s="212"/>
      <c r="AB1095" s="212"/>
      <c r="AC1095" s="212"/>
      <c r="AD1095" s="212"/>
      <c r="AE1095" s="212"/>
      <c r="AF1095" s="212"/>
      <c r="AG1095" s="212" t="s">
        <v>319</v>
      </c>
      <c r="AH1095" s="212"/>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2" x14ac:dyDescent="0.2">
      <c r="A1096" s="219"/>
      <c r="B1096" s="220"/>
      <c r="C1096" s="247" t="s">
        <v>734</v>
      </c>
      <c r="D1096" s="225"/>
      <c r="E1096" s="226"/>
      <c r="F1096" s="223"/>
      <c r="G1096" s="223"/>
      <c r="H1096" s="223"/>
      <c r="I1096" s="223"/>
      <c r="J1096" s="223"/>
      <c r="K1096" s="223"/>
      <c r="L1096" s="223"/>
      <c r="M1096" s="223"/>
      <c r="N1096" s="222"/>
      <c r="O1096" s="222"/>
      <c r="P1096" s="222"/>
      <c r="Q1096" s="222"/>
      <c r="R1096" s="223"/>
      <c r="S1096" s="223"/>
      <c r="T1096" s="223"/>
      <c r="U1096" s="223"/>
      <c r="V1096" s="223"/>
      <c r="W1096" s="223"/>
      <c r="X1096" s="223"/>
      <c r="Y1096" s="223"/>
      <c r="Z1096" s="212"/>
      <c r="AA1096" s="212"/>
      <c r="AB1096" s="212"/>
      <c r="AC1096" s="212"/>
      <c r="AD1096" s="212"/>
      <c r="AE1096" s="212"/>
      <c r="AF1096" s="212"/>
      <c r="AG1096" s="212" t="s">
        <v>308</v>
      </c>
      <c r="AH1096" s="212">
        <v>0</v>
      </c>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3" x14ac:dyDescent="0.2">
      <c r="A1097" s="219"/>
      <c r="B1097" s="220"/>
      <c r="C1097" s="247" t="s">
        <v>1471</v>
      </c>
      <c r="D1097" s="225"/>
      <c r="E1097" s="226">
        <v>18.38</v>
      </c>
      <c r="F1097" s="223"/>
      <c r="G1097" s="223"/>
      <c r="H1097" s="223"/>
      <c r="I1097" s="223"/>
      <c r="J1097" s="223"/>
      <c r="K1097" s="223"/>
      <c r="L1097" s="223"/>
      <c r="M1097" s="223"/>
      <c r="N1097" s="222"/>
      <c r="O1097" s="222"/>
      <c r="P1097" s="222"/>
      <c r="Q1097" s="222"/>
      <c r="R1097" s="223"/>
      <c r="S1097" s="223"/>
      <c r="T1097" s="223"/>
      <c r="U1097" s="223"/>
      <c r="V1097" s="223"/>
      <c r="W1097" s="223"/>
      <c r="X1097" s="223"/>
      <c r="Y1097" s="223"/>
      <c r="Z1097" s="212"/>
      <c r="AA1097" s="212"/>
      <c r="AB1097" s="212"/>
      <c r="AC1097" s="212"/>
      <c r="AD1097" s="212"/>
      <c r="AE1097" s="212"/>
      <c r="AF1097" s="212"/>
      <c r="AG1097" s="212" t="s">
        <v>308</v>
      </c>
      <c r="AH1097" s="212">
        <v>0</v>
      </c>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ht="22.5" outlineLevel="3" x14ac:dyDescent="0.2">
      <c r="A1098" s="219"/>
      <c r="B1098" s="220"/>
      <c r="C1098" s="247" t="s">
        <v>1472</v>
      </c>
      <c r="D1098" s="225"/>
      <c r="E1098" s="226">
        <v>40.926000000000002</v>
      </c>
      <c r="F1098" s="223"/>
      <c r="G1098" s="223"/>
      <c r="H1098" s="223"/>
      <c r="I1098" s="223"/>
      <c r="J1098" s="223"/>
      <c r="K1098" s="223"/>
      <c r="L1098" s="223"/>
      <c r="M1098" s="223"/>
      <c r="N1098" s="222"/>
      <c r="O1098" s="222"/>
      <c r="P1098" s="222"/>
      <c r="Q1098" s="222"/>
      <c r="R1098" s="223"/>
      <c r="S1098" s="223"/>
      <c r="T1098" s="223"/>
      <c r="U1098" s="223"/>
      <c r="V1098" s="223"/>
      <c r="W1098" s="223"/>
      <c r="X1098" s="223"/>
      <c r="Y1098" s="223"/>
      <c r="Z1098" s="212"/>
      <c r="AA1098" s="212"/>
      <c r="AB1098" s="212"/>
      <c r="AC1098" s="212"/>
      <c r="AD1098" s="212"/>
      <c r="AE1098" s="212"/>
      <c r="AF1098" s="212"/>
      <c r="AG1098" s="212" t="s">
        <v>308</v>
      </c>
      <c r="AH1098" s="212">
        <v>0</v>
      </c>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ht="33.75" outlineLevel="3" x14ac:dyDescent="0.2">
      <c r="A1099" s="219"/>
      <c r="B1099" s="220"/>
      <c r="C1099" s="247" t="s">
        <v>1473</v>
      </c>
      <c r="D1099" s="225"/>
      <c r="E1099" s="226">
        <v>46.408000000000001</v>
      </c>
      <c r="F1099" s="223"/>
      <c r="G1099" s="223"/>
      <c r="H1099" s="223"/>
      <c r="I1099" s="223"/>
      <c r="J1099" s="223"/>
      <c r="K1099" s="223"/>
      <c r="L1099" s="223"/>
      <c r="M1099" s="223"/>
      <c r="N1099" s="222"/>
      <c r="O1099" s="222"/>
      <c r="P1099" s="222"/>
      <c r="Q1099" s="222"/>
      <c r="R1099" s="223"/>
      <c r="S1099" s="223"/>
      <c r="T1099" s="223"/>
      <c r="U1099" s="223"/>
      <c r="V1099" s="223"/>
      <c r="W1099" s="223"/>
      <c r="X1099" s="223"/>
      <c r="Y1099" s="223"/>
      <c r="Z1099" s="212"/>
      <c r="AA1099" s="212"/>
      <c r="AB1099" s="212"/>
      <c r="AC1099" s="212"/>
      <c r="AD1099" s="212"/>
      <c r="AE1099" s="212"/>
      <c r="AF1099" s="212"/>
      <c r="AG1099" s="212" t="s">
        <v>308</v>
      </c>
      <c r="AH1099" s="212">
        <v>0</v>
      </c>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3" x14ac:dyDescent="0.2">
      <c r="A1100" s="219"/>
      <c r="B1100" s="220"/>
      <c r="C1100" s="247" t="s">
        <v>759</v>
      </c>
      <c r="D1100" s="225"/>
      <c r="E1100" s="226"/>
      <c r="F1100" s="223"/>
      <c r="G1100" s="223"/>
      <c r="H1100" s="223"/>
      <c r="I1100" s="223"/>
      <c r="J1100" s="223"/>
      <c r="K1100" s="223"/>
      <c r="L1100" s="223"/>
      <c r="M1100" s="223"/>
      <c r="N1100" s="222"/>
      <c r="O1100" s="222"/>
      <c r="P1100" s="222"/>
      <c r="Q1100" s="222"/>
      <c r="R1100" s="223"/>
      <c r="S1100" s="223"/>
      <c r="T1100" s="223"/>
      <c r="U1100" s="223"/>
      <c r="V1100" s="223"/>
      <c r="W1100" s="223"/>
      <c r="X1100" s="223"/>
      <c r="Y1100" s="223"/>
      <c r="Z1100" s="212"/>
      <c r="AA1100" s="212"/>
      <c r="AB1100" s="212"/>
      <c r="AC1100" s="212"/>
      <c r="AD1100" s="212"/>
      <c r="AE1100" s="212"/>
      <c r="AF1100" s="212"/>
      <c r="AG1100" s="212" t="s">
        <v>308</v>
      </c>
      <c r="AH1100" s="212">
        <v>0</v>
      </c>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3" x14ac:dyDescent="0.2">
      <c r="A1101" s="219"/>
      <c r="B1101" s="220"/>
      <c r="C1101" s="247" t="s">
        <v>1474</v>
      </c>
      <c r="D1101" s="225"/>
      <c r="E1101" s="226">
        <v>27.59</v>
      </c>
      <c r="F1101" s="223"/>
      <c r="G1101" s="223"/>
      <c r="H1101" s="223"/>
      <c r="I1101" s="223"/>
      <c r="J1101" s="223"/>
      <c r="K1101" s="223"/>
      <c r="L1101" s="223"/>
      <c r="M1101" s="223"/>
      <c r="N1101" s="222"/>
      <c r="O1101" s="222"/>
      <c r="P1101" s="222"/>
      <c r="Q1101" s="222"/>
      <c r="R1101" s="223"/>
      <c r="S1101" s="223"/>
      <c r="T1101" s="223"/>
      <c r="U1101" s="223"/>
      <c r="V1101" s="223"/>
      <c r="W1101" s="223"/>
      <c r="X1101" s="223"/>
      <c r="Y1101" s="223"/>
      <c r="Z1101" s="212"/>
      <c r="AA1101" s="212"/>
      <c r="AB1101" s="212"/>
      <c r="AC1101" s="212"/>
      <c r="AD1101" s="212"/>
      <c r="AE1101" s="212"/>
      <c r="AF1101" s="212"/>
      <c r="AG1101" s="212" t="s">
        <v>308</v>
      </c>
      <c r="AH1101" s="212">
        <v>0</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3" x14ac:dyDescent="0.2">
      <c r="A1102" s="219"/>
      <c r="B1102" s="220"/>
      <c r="C1102" s="247" t="s">
        <v>1475</v>
      </c>
      <c r="D1102" s="225"/>
      <c r="E1102" s="226">
        <v>8.1</v>
      </c>
      <c r="F1102" s="223"/>
      <c r="G1102" s="223"/>
      <c r="H1102" s="223"/>
      <c r="I1102" s="223"/>
      <c r="J1102" s="223"/>
      <c r="K1102" s="223"/>
      <c r="L1102" s="223"/>
      <c r="M1102" s="223"/>
      <c r="N1102" s="222"/>
      <c r="O1102" s="222"/>
      <c r="P1102" s="222"/>
      <c r="Q1102" s="222"/>
      <c r="R1102" s="223"/>
      <c r="S1102" s="223"/>
      <c r="T1102" s="223"/>
      <c r="U1102" s="223"/>
      <c r="V1102" s="223"/>
      <c r="W1102" s="223"/>
      <c r="X1102" s="223"/>
      <c r="Y1102" s="223"/>
      <c r="Z1102" s="212"/>
      <c r="AA1102" s="212"/>
      <c r="AB1102" s="212"/>
      <c r="AC1102" s="212"/>
      <c r="AD1102" s="212"/>
      <c r="AE1102" s="212"/>
      <c r="AF1102" s="212"/>
      <c r="AG1102" s="212" t="s">
        <v>308</v>
      </c>
      <c r="AH1102" s="212">
        <v>0</v>
      </c>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3" x14ac:dyDescent="0.2">
      <c r="A1103" s="219"/>
      <c r="B1103" s="220"/>
      <c r="C1103" s="247" t="s">
        <v>742</v>
      </c>
      <c r="D1103" s="225"/>
      <c r="E1103" s="226"/>
      <c r="F1103" s="223"/>
      <c r="G1103" s="223"/>
      <c r="H1103" s="223"/>
      <c r="I1103" s="223"/>
      <c r="J1103" s="223"/>
      <c r="K1103" s="223"/>
      <c r="L1103" s="223"/>
      <c r="M1103" s="223"/>
      <c r="N1103" s="222"/>
      <c r="O1103" s="222"/>
      <c r="P1103" s="222"/>
      <c r="Q1103" s="222"/>
      <c r="R1103" s="223"/>
      <c r="S1103" s="223"/>
      <c r="T1103" s="223"/>
      <c r="U1103" s="223"/>
      <c r="V1103" s="223"/>
      <c r="W1103" s="223"/>
      <c r="X1103" s="223"/>
      <c r="Y1103" s="223"/>
      <c r="Z1103" s="212"/>
      <c r="AA1103" s="212"/>
      <c r="AB1103" s="212"/>
      <c r="AC1103" s="212"/>
      <c r="AD1103" s="212"/>
      <c r="AE1103" s="212"/>
      <c r="AF1103" s="212"/>
      <c r="AG1103" s="212" t="s">
        <v>308</v>
      </c>
      <c r="AH1103" s="212">
        <v>0</v>
      </c>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ht="33.75" outlineLevel="3" x14ac:dyDescent="0.2">
      <c r="A1104" s="219"/>
      <c r="B1104" s="220"/>
      <c r="C1104" s="247" t="s">
        <v>1476</v>
      </c>
      <c r="D1104" s="225"/>
      <c r="E1104" s="226">
        <v>50</v>
      </c>
      <c r="F1104" s="223"/>
      <c r="G1104" s="223"/>
      <c r="H1104" s="223"/>
      <c r="I1104" s="223"/>
      <c r="J1104" s="223"/>
      <c r="K1104" s="223"/>
      <c r="L1104" s="223"/>
      <c r="M1104" s="223"/>
      <c r="N1104" s="222"/>
      <c r="O1104" s="222"/>
      <c r="P1104" s="222"/>
      <c r="Q1104" s="222"/>
      <c r="R1104" s="223"/>
      <c r="S1104" s="223"/>
      <c r="T1104" s="223"/>
      <c r="U1104" s="223"/>
      <c r="V1104" s="223"/>
      <c r="W1104" s="223"/>
      <c r="X1104" s="223"/>
      <c r="Y1104" s="223"/>
      <c r="Z1104" s="212"/>
      <c r="AA1104" s="212"/>
      <c r="AB1104" s="212"/>
      <c r="AC1104" s="212"/>
      <c r="AD1104" s="212"/>
      <c r="AE1104" s="212"/>
      <c r="AF1104" s="212"/>
      <c r="AG1104" s="212" t="s">
        <v>308</v>
      </c>
      <c r="AH1104" s="212">
        <v>0</v>
      </c>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ht="22.5" outlineLevel="1" x14ac:dyDescent="0.2">
      <c r="A1105" s="235">
        <v>241</v>
      </c>
      <c r="B1105" s="236" t="s">
        <v>1477</v>
      </c>
      <c r="C1105" s="245" t="s">
        <v>1478</v>
      </c>
      <c r="D1105" s="237" t="s">
        <v>314</v>
      </c>
      <c r="E1105" s="238">
        <v>18.328800000000001</v>
      </c>
      <c r="F1105" s="239"/>
      <c r="G1105" s="240">
        <f>ROUND(E1105*F1105,2)</f>
        <v>0</v>
      </c>
      <c r="H1105" s="239"/>
      <c r="I1105" s="240">
        <f>ROUND(E1105*H1105,2)</f>
        <v>0</v>
      </c>
      <c r="J1105" s="239"/>
      <c r="K1105" s="240">
        <f>ROUND(E1105*J1105,2)</f>
        <v>0</v>
      </c>
      <c r="L1105" s="240">
        <v>21</v>
      </c>
      <c r="M1105" s="240">
        <f>G1105*(1+L1105/100)</f>
        <v>0</v>
      </c>
      <c r="N1105" s="238">
        <v>0</v>
      </c>
      <c r="O1105" s="238">
        <f>ROUND(E1105*N1105,2)</f>
        <v>0</v>
      </c>
      <c r="P1105" s="238">
        <v>2.3E-2</v>
      </c>
      <c r="Q1105" s="238">
        <f>ROUND(E1105*P1105,2)</f>
        <v>0.42</v>
      </c>
      <c r="R1105" s="240" t="s">
        <v>1479</v>
      </c>
      <c r="S1105" s="240" t="s">
        <v>277</v>
      </c>
      <c r="T1105" s="241" t="s">
        <v>277</v>
      </c>
      <c r="U1105" s="223">
        <v>0.6</v>
      </c>
      <c r="V1105" s="223">
        <f>ROUND(E1105*U1105,2)</f>
        <v>11</v>
      </c>
      <c r="W1105" s="223"/>
      <c r="X1105" s="223" t="s">
        <v>316</v>
      </c>
      <c r="Y1105" s="223" t="s">
        <v>280</v>
      </c>
      <c r="Z1105" s="212"/>
      <c r="AA1105" s="212"/>
      <c r="AB1105" s="212"/>
      <c r="AC1105" s="212"/>
      <c r="AD1105" s="212"/>
      <c r="AE1105" s="212"/>
      <c r="AF1105" s="212"/>
      <c r="AG1105" s="212" t="s">
        <v>317</v>
      </c>
      <c r="AH1105" s="212"/>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2" x14ac:dyDescent="0.2">
      <c r="A1106" s="219"/>
      <c r="B1106" s="220"/>
      <c r="C1106" s="247" t="s">
        <v>1480</v>
      </c>
      <c r="D1106" s="225"/>
      <c r="E1106" s="226">
        <v>18.328800000000001</v>
      </c>
      <c r="F1106" s="223"/>
      <c r="G1106" s="223"/>
      <c r="H1106" s="223"/>
      <c r="I1106" s="223"/>
      <c r="J1106" s="223"/>
      <c r="K1106" s="223"/>
      <c r="L1106" s="223"/>
      <c r="M1106" s="223"/>
      <c r="N1106" s="222"/>
      <c r="O1106" s="222"/>
      <c r="P1106" s="222"/>
      <c r="Q1106" s="222"/>
      <c r="R1106" s="223"/>
      <c r="S1106" s="223"/>
      <c r="T1106" s="223"/>
      <c r="U1106" s="223"/>
      <c r="V1106" s="223"/>
      <c r="W1106" s="223"/>
      <c r="X1106" s="223"/>
      <c r="Y1106" s="223"/>
      <c r="Z1106" s="212"/>
      <c r="AA1106" s="212"/>
      <c r="AB1106" s="212"/>
      <c r="AC1106" s="212"/>
      <c r="AD1106" s="212"/>
      <c r="AE1106" s="212"/>
      <c r="AF1106" s="212"/>
      <c r="AG1106" s="212" t="s">
        <v>308</v>
      </c>
      <c r="AH1106" s="212">
        <v>0</v>
      </c>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ht="22.5" outlineLevel="1" x14ac:dyDescent="0.2">
      <c r="A1107" s="235">
        <v>242</v>
      </c>
      <c r="B1107" s="236" t="s">
        <v>1481</v>
      </c>
      <c r="C1107" s="245" t="s">
        <v>1482</v>
      </c>
      <c r="D1107" s="237" t="s">
        <v>314</v>
      </c>
      <c r="E1107" s="238">
        <v>13.468</v>
      </c>
      <c r="F1107" s="239"/>
      <c r="G1107" s="240">
        <f>ROUND(E1107*F1107,2)</f>
        <v>0</v>
      </c>
      <c r="H1107" s="239"/>
      <c r="I1107" s="240">
        <f>ROUND(E1107*H1107,2)</f>
        <v>0</v>
      </c>
      <c r="J1107" s="239"/>
      <c r="K1107" s="240">
        <f>ROUND(E1107*J1107,2)</f>
        <v>0</v>
      </c>
      <c r="L1107" s="240">
        <v>21</v>
      </c>
      <c r="M1107" s="240">
        <f>G1107*(1+L1107/100)</f>
        <v>0</v>
      </c>
      <c r="N1107" s="238">
        <v>0</v>
      </c>
      <c r="O1107" s="238">
        <f>ROUND(E1107*N1107,2)</f>
        <v>0</v>
      </c>
      <c r="P1107" s="238">
        <v>2.8000000000000001E-2</v>
      </c>
      <c r="Q1107" s="238">
        <f>ROUND(E1107*P1107,2)</f>
        <v>0.38</v>
      </c>
      <c r="R1107" s="240" t="s">
        <v>1479</v>
      </c>
      <c r="S1107" s="240" t="s">
        <v>277</v>
      </c>
      <c r="T1107" s="241" t="s">
        <v>277</v>
      </c>
      <c r="U1107" s="223">
        <v>0.78</v>
      </c>
      <c r="V1107" s="223">
        <f>ROUND(E1107*U1107,2)</f>
        <v>10.51</v>
      </c>
      <c r="W1107" s="223"/>
      <c r="X1107" s="223" t="s">
        <v>316</v>
      </c>
      <c r="Y1107" s="223" t="s">
        <v>280</v>
      </c>
      <c r="Z1107" s="212"/>
      <c r="AA1107" s="212"/>
      <c r="AB1107" s="212"/>
      <c r="AC1107" s="212"/>
      <c r="AD1107" s="212"/>
      <c r="AE1107" s="212"/>
      <c r="AF1107" s="212"/>
      <c r="AG1107" s="212" t="s">
        <v>317</v>
      </c>
      <c r="AH1107" s="212"/>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outlineLevel="2" x14ac:dyDescent="0.2">
      <c r="A1108" s="219"/>
      <c r="B1108" s="220"/>
      <c r="C1108" s="247" t="s">
        <v>1483</v>
      </c>
      <c r="D1108" s="225"/>
      <c r="E1108" s="226">
        <v>13.468</v>
      </c>
      <c r="F1108" s="223"/>
      <c r="G1108" s="223"/>
      <c r="H1108" s="223"/>
      <c r="I1108" s="223"/>
      <c r="J1108" s="223"/>
      <c r="K1108" s="223"/>
      <c r="L1108" s="223"/>
      <c r="M1108" s="223"/>
      <c r="N1108" s="222"/>
      <c r="O1108" s="222"/>
      <c r="P1108" s="222"/>
      <c r="Q1108" s="222"/>
      <c r="R1108" s="223"/>
      <c r="S1108" s="223"/>
      <c r="T1108" s="223"/>
      <c r="U1108" s="223"/>
      <c r="V1108" s="223"/>
      <c r="W1108" s="223"/>
      <c r="X1108" s="223"/>
      <c r="Y1108" s="223"/>
      <c r="Z1108" s="212"/>
      <c r="AA1108" s="212"/>
      <c r="AB1108" s="212"/>
      <c r="AC1108" s="212"/>
      <c r="AD1108" s="212"/>
      <c r="AE1108" s="212"/>
      <c r="AF1108" s="212"/>
      <c r="AG1108" s="212" t="s">
        <v>308</v>
      </c>
      <c r="AH1108" s="212">
        <v>0</v>
      </c>
      <c r="AI1108" s="212"/>
      <c r="AJ1108" s="212"/>
      <c r="AK1108" s="212"/>
      <c r="AL1108" s="212"/>
      <c r="AM1108" s="212"/>
      <c r="AN1108" s="212"/>
      <c r="AO1108" s="212"/>
      <c r="AP1108" s="212"/>
      <c r="AQ1108" s="212"/>
      <c r="AR1108" s="212"/>
      <c r="AS1108" s="212"/>
      <c r="AT1108" s="212"/>
      <c r="AU1108" s="212"/>
      <c r="AV1108" s="212"/>
      <c r="AW1108" s="212"/>
      <c r="AX1108" s="212"/>
      <c r="AY1108" s="212"/>
      <c r="AZ1108" s="212"/>
      <c r="BA1108" s="212"/>
      <c r="BB1108" s="212"/>
      <c r="BC1108" s="212"/>
      <c r="BD1108" s="212"/>
      <c r="BE1108" s="212"/>
      <c r="BF1108" s="212"/>
      <c r="BG1108" s="212"/>
      <c r="BH1108" s="212"/>
    </row>
    <row r="1109" spans="1:60" ht="22.5" outlineLevel="1" x14ac:dyDescent="0.2">
      <c r="A1109" s="235">
        <v>243</v>
      </c>
      <c r="B1109" s="236" t="s">
        <v>1484</v>
      </c>
      <c r="C1109" s="245" t="s">
        <v>1485</v>
      </c>
      <c r="D1109" s="237" t="s">
        <v>340</v>
      </c>
      <c r="E1109" s="238">
        <v>194.2</v>
      </c>
      <c r="F1109" s="239"/>
      <c r="G1109" s="240">
        <f>ROUND(E1109*F1109,2)</f>
        <v>0</v>
      </c>
      <c r="H1109" s="239"/>
      <c r="I1109" s="240">
        <f>ROUND(E1109*H1109,2)</f>
        <v>0</v>
      </c>
      <c r="J1109" s="239"/>
      <c r="K1109" s="240">
        <f>ROUND(E1109*J1109,2)</f>
        <v>0</v>
      </c>
      <c r="L1109" s="240">
        <v>21</v>
      </c>
      <c r="M1109" s="240">
        <f>G1109*(1+L1109/100)</f>
        <v>0</v>
      </c>
      <c r="N1109" s="238">
        <v>0</v>
      </c>
      <c r="O1109" s="238">
        <f>ROUND(E1109*N1109,2)</f>
        <v>0</v>
      </c>
      <c r="P1109" s="238">
        <v>1.4999999999999999E-2</v>
      </c>
      <c r="Q1109" s="238">
        <f>ROUND(E1109*P1109,2)</f>
        <v>2.91</v>
      </c>
      <c r="R1109" s="240" t="s">
        <v>662</v>
      </c>
      <c r="S1109" s="240" t="s">
        <v>277</v>
      </c>
      <c r="T1109" s="241" t="s">
        <v>277</v>
      </c>
      <c r="U1109" s="223">
        <v>0.09</v>
      </c>
      <c r="V1109" s="223">
        <f>ROUND(E1109*U1109,2)</f>
        <v>17.48</v>
      </c>
      <c r="W1109" s="223"/>
      <c r="X1109" s="223" t="s">
        <v>316</v>
      </c>
      <c r="Y1109" s="223" t="s">
        <v>280</v>
      </c>
      <c r="Z1109" s="212"/>
      <c r="AA1109" s="212"/>
      <c r="AB1109" s="212"/>
      <c r="AC1109" s="212"/>
      <c r="AD1109" s="212"/>
      <c r="AE1109" s="212"/>
      <c r="AF1109" s="212"/>
      <c r="AG1109" s="212" t="s">
        <v>317</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2" x14ac:dyDescent="0.2">
      <c r="A1110" s="219"/>
      <c r="B1110" s="220"/>
      <c r="C1110" s="247" t="s">
        <v>1327</v>
      </c>
      <c r="D1110" s="225"/>
      <c r="E1110" s="226">
        <v>96.2</v>
      </c>
      <c r="F1110" s="223"/>
      <c r="G1110" s="223"/>
      <c r="H1110" s="223"/>
      <c r="I1110" s="223"/>
      <c r="J1110" s="223"/>
      <c r="K1110" s="223"/>
      <c r="L1110" s="223"/>
      <c r="M1110" s="223"/>
      <c r="N1110" s="222"/>
      <c r="O1110" s="222"/>
      <c r="P1110" s="222"/>
      <c r="Q1110" s="222"/>
      <c r="R1110" s="223"/>
      <c r="S1110" s="223"/>
      <c r="T1110" s="223"/>
      <c r="U1110" s="223"/>
      <c r="V1110" s="223"/>
      <c r="W1110" s="223"/>
      <c r="X1110" s="223"/>
      <c r="Y1110" s="223"/>
      <c r="Z1110" s="212"/>
      <c r="AA1110" s="212"/>
      <c r="AB1110" s="212"/>
      <c r="AC1110" s="212"/>
      <c r="AD1110" s="212"/>
      <c r="AE1110" s="212"/>
      <c r="AF1110" s="212"/>
      <c r="AG1110" s="212" t="s">
        <v>308</v>
      </c>
      <c r="AH1110" s="212">
        <v>0</v>
      </c>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3" x14ac:dyDescent="0.2">
      <c r="A1111" s="219"/>
      <c r="B1111" s="220"/>
      <c r="C1111" s="247" t="s">
        <v>1486</v>
      </c>
      <c r="D1111" s="225"/>
      <c r="E1111" s="226">
        <v>98</v>
      </c>
      <c r="F1111" s="223"/>
      <c r="G1111" s="223"/>
      <c r="H1111" s="223"/>
      <c r="I1111" s="223"/>
      <c r="J1111" s="223"/>
      <c r="K1111" s="223"/>
      <c r="L1111" s="223"/>
      <c r="M1111" s="223"/>
      <c r="N1111" s="222"/>
      <c r="O1111" s="222"/>
      <c r="P1111" s="222"/>
      <c r="Q1111" s="222"/>
      <c r="R1111" s="223"/>
      <c r="S1111" s="223"/>
      <c r="T1111" s="223"/>
      <c r="U1111" s="223"/>
      <c r="V1111" s="223"/>
      <c r="W1111" s="223"/>
      <c r="X1111" s="223"/>
      <c r="Y1111" s="223"/>
      <c r="Z1111" s="212"/>
      <c r="AA1111" s="212"/>
      <c r="AB1111" s="212"/>
      <c r="AC1111" s="212"/>
      <c r="AD1111" s="212"/>
      <c r="AE1111" s="212"/>
      <c r="AF1111" s="212"/>
      <c r="AG1111" s="212" t="s">
        <v>308</v>
      </c>
      <c r="AH1111" s="212">
        <v>0</v>
      </c>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ht="22.5" outlineLevel="1" x14ac:dyDescent="0.2">
      <c r="A1112" s="257">
        <v>244</v>
      </c>
      <c r="B1112" s="258" t="s">
        <v>1487</v>
      </c>
      <c r="C1112" s="268" t="s">
        <v>1488</v>
      </c>
      <c r="D1112" s="259" t="s">
        <v>340</v>
      </c>
      <c r="E1112" s="260">
        <v>330</v>
      </c>
      <c r="F1112" s="261"/>
      <c r="G1112" s="262">
        <f>ROUND(E1112*F1112,2)</f>
        <v>0</v>
      </c>
      <c r="H1112" s="261"/>
      <c r="I1112" s="262">
        <f>ROUND(E1112*H1112,2)</f>
        <v>0</v>
      </c>
      <c r="J1112" s="261"/>
      <c r="K1112" s="262">
        <f>ROUND(E1112*J1112,2)</f>
        <v>0</v>
      </c>
      <c r="L1112" s="262">
        <v>21</v>
      </c>
      <c r="M1112" s="262">
        <f>G1112*(1+L1112/100)</f>
        <v>0</v>
      </c>
      <c r="N1112" s="260">
        <v>0</v>
      </c>
      <c r="O1112" s="260">
        <f>ROUND(E1112*N1112,2)</f>
        <v>0</v>
      </c>
      <c r="P1112" s="260">
        <v>7.0000000000000001E-3</v>
      </c>
      <c r="Q1112" s="260">
        <f>ROUND(E1112*P1112,2)</f>
        <v>2.31</v>
      </c>
      <c r="R1112" s="262" t="s">
        <v>662</v>
      </c>
      <c r="S1112" s="262" t="s">
        <v>277</v>
      </c>
      <c r="T1112" s="263" t="s">
        <v>277</v>
      </c>
      <c r="U1112" s="223">
        <v>0.06</v>
      </c>
      <c r="V1112" s="223">
        <f>ROUND(E1112*U1112,2)</f>
        <v>19.8</v>
      </c>
      <c r="W1112" s="223"/>
      <c r="X1112" s="223" t="s">
        <v>316</v>
      </c>
      <c r="Y1112" s="223" t="s">
        <v>280</v>
      </c>
      <c r="Z1112" s="212"/>
      <c r="AA1112" s="212"/>
      <c r="AB1112" s="212"/>
      <c r="AC1112" s="212"/>
      <c r="AD1112" s="212"/>
      <c r="AE1112" s="212"/>
      <c r="AF1112" s="212"/>
      <c r="AG1112" s="212" t="s">
        <v>317</v>
      </c>
      <c r="AH1112" s="212"/>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ht="22.5" outlineLevel="1" x14ac:dyDescent="0.2">
      <c r="A1113" s="257">
        <v>245</v>
      </c>
      <c r="B1113" s="258" t="s">
        <v>1489</v>
      </c>
      <c r="C1113" s="268" t="s">
        <v>1490</v>
      </c>
      <c r="D1113" s="259" t="s">
        <v>340</v>
      </c>
      <c r="E1113" s="260">
        <v>0</v>
      </c>
      <c r="F1113" s="261"/>
      <c r="G1113" s="262">
        <f>ROUND(E1113*F1113,2)</f>
        <v>0</v>
      </c>
      <c r="H1113" s="261"/>
      <c r="I1113" s="262">
        <f>ROUND(E1113*H1113,2)</f>
        <v>0</v>
      </c>
      <c r="J1113" s="261"/>
      <c r="K1113" s="262">
        <f>ROUND(E1113*J1113,2)</f>
        <v>0</v>
      </c>
      <c r="L1113" s="262">
        <v>21</v>
      </c>
      <c r="M1113" s="262">
        <f>G1113*(1+L1113/100)</f>
        <v>0</v>
      </c>
      <c r="N1113" s="260">
        <v>0</v>
      </c>
      <c r="O1113" s="260">
        <f>ROUND(E1113*N1113,2)</f>
        <v>0</v>
      </c>
      <c r="P1113" s="260">
        <v>1.4499999999999999E-3</v>
      </c>
      <c r="Q1113" s="260">
        <f>ROUND(E1113*P1113,2)</f>
        <v>0</v>
      </c>
      <c r="R1113" s="262" t="s">
        <v>662</v>
      </c>
      <c r="S1113" s="262" t="s">
        <v>277</v>
      </c>
      <c r="T1113" s="263" t="s">
        <v>277</v>
      </c>
      <c r="U1113" s="223">
        <v>0.04</v>
      </c>
      <c r="V1113" s="223">
        <f>ROUND(E1113*U1113,2)</f>
        <v>0</v>
      </c>
      <c r="W1113" s="223"/>
      <c r="X1113" s="223" t="s">
        <v>316</v>
      </c>
      <c r="Y1113" s="223" t="s">
        <v>834</v>
      </c>
      <c r="Z1113" s="212"/>
      <c r="AA1113" s="212"/>
      <c r="AB1113" s="212"/>
      <c r="AC1113" s="212"/>
      <c r="AD1113" s="212"/>
      <c r="AE1113" s="212"/>
      <c r="AF1113" s="212"/>
      <c r="AG1113" s="212" t="s">
        <v>317</v>
      </c>
      <c r="AH1113" s="212"/>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ht="22.5" outlineLevel="1" x14ac:dyDescent="0.2">
      <c r="A1114" s="235">
        <v>246</v>
      </c>
      <c r="B1114" s="236" t="s">
        <v>1491</v>
      </c>
      <c r="C1114" s="245" t="s">
        <v>1492</v>
      </c>
      <c r="D1114" s="237" t="s">
        <v>340</v>
      </c>
      <c r="E1114" s="238">
        <v>4.3070000000000004</v>
      </c>
      <c r="F1114" s="239"/>
      <c r="G1114" s="240">
        <f>ROUND(E1114*F1114,2)</f>
        <v>0</v>
      </c>
      <c r="H1114" s="239"/>
      <c r="I1114" s="240">
        <f>ROUND(E1114*H1114,2)</f>
        <v>0</v>
      </c>
      <c r="J1114" s="239"/>
      <c r="K1114" s="240">
        <f>ROUND(E1114*J1114,2)</f>
        <v>0</v>
      </c>
      <c r="L1114" s="240">
        <v>21</v>
      </c>
      <c r="M1114" s="240">
        <f>G1114*(1+L1114/100)</f>
        <v>0</v>
      </c>
      <c r="N1114" s="238">
        <v>0</v>
      </c>
      <c r="O1114" s="238">
        <f>ROUND(E1114*N1114,2)</f>
        <v>0</v>
      </c>
      <c r="P1114" s="238">
        <v>1.32E-2</v>
      </c>
      <c r="Q1114" s="238">
        <f>ROUND(E1114*P1114,2)</f>
        <v>0.06</v>
      </c>
      <c r="R1114" s="240" t="s">
        <v>662</v>
      </c>
      <c r="S1114" s="240" t="s">
        <v>277</v>
      </c>
      <c r="T1114" s="241" t="s">
        <v>277</v>
      </c>
      <c r="U1114" s="223">
        <v>1.4198999999999999</v>
      </c>
      <c r="V1114" s="223">
        <f>ROUND(E1114*U1114,2)</f>
        <v>6.12</v>
      </c>
      <c r="W1114" s="223"/>
      <c r="X1114" s="223" t="s">
        <v>316</v>
      </c>
      <c r="Y1114" s="223" t="s">
        <v>1232</v>
      </c>
      <c r="Z1114" s="212"/>
      <c r="AA1114" s="212"/>
      <c r="AB1114" s="212"/>
      <c r="AC1114" s="212"/>
      <c r="AD1114" s="212"/>
      <c r="AE1114" s="212"/>
      <c r="AF1114" s="212"/>
      <c r="AG1114" s="212" t="s">
        <v>317</v>
      </c>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2" x14ac:dyDescent="0.2">
      <c r="A1115" s="219"/>
      <c r="B1115" s="220"/>
      <c r="C1115" s="247" t="s">
        <v>1493</v>
      </c>
      <c r="D1115" s="225"/>
      <c r="E1115" s="226"/>
      <c r="F1115" s="223"/>
      <c r="G1115" s="223"/>
      <c r="H1115" s="223"/>
      <c r="I1115" s="223"/>
      <c r="J1115" s="223"/>
      <c r="K1115" s="223"/>
      <c r="L1115" s="223"/>
      <c r="M1115" s="223"/>
      <c r="N1115" s="222"/>
      <c r="O1115" s="222"/>
      <c r="P1115" s="222"/>
      <c r="Q1115" s="222"/>
      <c r="R1115" s="223"/>
      <c r="S1115" s="223"/>
      <c r="T1115" s="223"/>
      <c r="U1115" s="223"/>
      <c r="V1115" s="223"/>
      <c r="W1115" s="223"/>
      <c r="X1115" s="223"/>
      <c r="Y1115" s="223"/>
      <c r="Z1115" s="212"/>
      <c r="AA1115" s="212"/>
      <c r="AB1115" s="212"/>
      <c r="AC1115" s="212"/>
      <c r="AD1115" s="212"/>
      <c r="AE1115" s="212"/>
      <c r="AF1115" s="212"/>
      <c r="AG1115" s="212" t="s">
        <v>308</v>
      </c>
      <c r="AH1115" s="212">
        <v>0</v>
      </c>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3" x14ac:dyDescent="0.2">
      <c r="A1116" s="219"/>
      <c r="B1116" s="220"/>
      <c r="C1116" s="247" t="s">
        <v>1494</v>
      </c>
      <c r="D1116" s="225"/>
      <c r="E1116" s="226">
        <v>1.492</v>
      </c>
      <c r="F1116" s="223"/>
      <c r="G1116" s="223"/>
      <c r="H1116" s="223"/>
      <c r="I1116" s="223"/>
      <c r="J1116" s="223"/>
      <c r="K1116" s="223"/>
      <c r="L1116" s="223"/>
      <c r="M1116" s="223"/>
      <c r="N1116" s="222"/>
      <c r="O1116" s="222"/>
      <c r="P1116" s="222"/>
      <c r="Q1116" s="222"/>
      <c r="R1116" s="223"/>
      <c r="S1116" s="223"/>
      <c r="T1116" s="223"/>
      <c r="U1116" s="223"/>
      <c r="V1116" s="223"/>
      <c r="W1116" s="223"/>
      <c r="X1116" s="223"/>
      <c r="Y1116" s="223"/>
      <c r="Z1116" s="212"/>
      <c r="AA1116" s="212"/>
      <c r="AB1116" s="212"/>
      <c r="AC1116" s="212"/>
      <c r="AD1116" s="212"/>
      <c r="AE1116" s="212"/>
      <c r="AF1116" s="212"/>
      <c r="AG1116" s="212" t="s">
        <v>308</v>
      </c>
      <c r="AH1116" s="212">
        <v>0</v>
      </c>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3" x14ac:dyDescent="0.2">
      <c r="A1117" s="219"/>
      <c r="B1117" s="220"/>
      <c r="C1117" s="247" t="s">
        <v>1495</v>
      </c>
      <c r="D1117" s="225"/>
      <c r="E1117" s="226">
        <v>0.52</v>
      </c>
      <c r="F1117" s="223"/>
      <c r="G1117" s="223"/>
      <c r="H1117" s="223"/>
      <c r="I1117" s="223"/>
      <c r="J1117" s="223"/>
      <c r="K1117" s="223"/>
      <c r="L1117" s="223"/>
      <c r="M1117" s="223"/>
      <c r="N1117" s="222"/>
      <c r="O1117" s="222"/>
      <c r="P1117" s="222"/>
      <c r="Q1117" s="222"/>
      <c r="R1117" s="223"/>
      <c r="S1117" s="223"/>
      <c r="T1117" s="223"/>
      <c r="U1117" s="223"/>
      <c r="V1117" s="223"/>
      <c r="W1117" s="223"/>
      <c r="X1117" s="223"/>
      <c r="Y1117" s="223"/>
      <c r="Z1117" s="212"/>
      <c r="AA1117" s="212"/>
      <c r="AB1117" s="212"/>
      <c r="AC1117" s="212"/>
      <c r="AD1117" s="212"/>
      <c r="AE1117" s="212"/>
      <c r="AF1117" s="212"/>
      <c r="AG1117" s="212" t="s">
        <v>308</v>
      </c>
      <c r="AH1117" s="212">
        <v>0</v>
      </c>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3" x14ac:dyDescent="0.2">
      <c r="A1118" s="219"/>
      <c r="B1118" s="220"/>
      <c r="C1118" s="247" t="s">
        <v>1496</v>
      </c>
      <c r="D1118" s="225"/>
      <c r="E1118" s="226"/>
      <c r="F1118" s="223"/>
      <c r="G1118" s="223"/>
      <c r="H1118" s="223"/>
      <c r="I1118" s="223"/>
      <c r="J1118" s="223"/>
      <c r="K1118" s="223"/>
      <c r="L1118" s="223"/>
      <c r="M1118" s="223"/>
      <c r="N1118" s="222"/>
      <c r="O1118" s="222"/>
      <c r="P1118" s="222"/>
      <c r="Q1118" s="222"/>
      <c r="R1118" s="223"/>
      <c r="S1118" s="223"/>
      <c r="T1118" s="223"/>
      <c r="U1118" s="223"/>
      <c r="V1118" s="223"/>
      <c r="W1118" s="223"/>
      <c r="X1118" s="223"/>
      <c r="Y1118" s="223"/>
      <c r="Z1118" s="212"/>
      <c r="AA1118" s="212"/>
      <c r="AB1118" s="212"/>
      <c r="AC1118" s="212"/>
      <c r="AD1118" s="212"/>
      <c r="AE1118" s="212"/>
      <c r="AF1118" s="212"/>
      <c r="AG1118" s="212" t="s">
        <v>308</v>
      </c>
      <c r="AH1118" s="212">
        <v>0</v>
      </c>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outlineLevel="3" x14ac:dyDescent="0.2">
      <c r="A1119" s="219"/>
      <c r="B1119" s="220"/>
      <c r="C1119" s="247" t="s">
        <v>1497</v>
      </c>
      <c r="D1119" s="225"/>
      <c r="E1119" s="226">
        <v>2.2949999999999999</v>
      </c>
      <c r="F1119" s="223"/>
      <c r="G1119" s="223"/>
      <c r="H1119" s="223"/>
      <c r="I1119" s="223"/>
      <c r="J1119" s="223"/>
      <c r="K1119" s="223"/>
      <c r="L1119" s="223"/>
      <c r="M1119" s="223"/>
      <c r="N1119" s="222"/>
      <c r="O1119" s="222"/>
      <c r="P1119" s="222"/>
      <c r="Q1119" s="222"/>
      <c r="R1119" s="223"/>
      <c r="S1119" s="223"/>
      <c r="T1119" s="223"/>
      <c r="U1119" s="223"/>
      <c r="V1119" s="223"/>
      <c r="W1119" s="223"/>
      <c r="X1119" s="223"/>
      <c r="Y1119" s="223"/>
      <c r="Z1119" s="212"/>
      <c r="AA1119" s="212"/>
      <c r="AB1119" s="212"/>
      <c r="AC1119" s="212"/>
      <c r="AD1119" s="212"/>
      <c r="AE1119" s="212"/>
      <c r="AF1119" s="212"/>
      <c r="AG1119" s="212" t="s">
        <v>308</v>
      </c>
      <c r="AH1119" s="212">
        <v>0</v>
      </c>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ht="22.5" outlineLevel="1" x14ac:dyDescent="0.2">
      <c r="A1120" s="235">
        <v>247</v>
      </c>
      <c r="B1120" s="236" t="s">
        <v>1498</v>
      </c>
      <c r="C1120" s="245" t="s">
        <v>1499</v>
      </c>
      <c r="D1120" s="237" t="s">
        <v>340</v>
      </c>
      <c r="E1120" s="238">
        <v>2.2574999999999998</v>
      </c>
      <c r="F1120" s="239"/>
      <c r="G1120" s="240">
        <f>ROUND(E1120*F1120,2)</f>
        <v>0</v>
      </c>
      <c r="H1120" s="239"/>
      <c r="I1120" s="240">
        <f>ROUND(E1120*H1120,2)</f>
        <v>0</v>
      </c>
      <c r="J1120" s="239"/>
      <c r="K1120" s="240">
        <f>ROUND(E1120*J1120,2)</f>
        <v>0</v>
      </c>
      <c r="L1120" s="240">
        <v>21</v>
      </c>
      <c r="M1120" s="240">
        <f>G1120*(1+L1120/100)</f>
        <v>0</v>
      </c>
      <c r="N1120" s="238">
        <v>0</v>
      </c>
      <c r="O1120" s="238">
        <f>ROUND(E1120*N1120,2)</f>
        <v>0</v>
      </c>
      <c r="P1120" s="238">
        <v>1.32E-2</v>
      </c>
      <c r="Q1120" s="238">
        <f>ROUND(E1120*P1120,2)</f>
        <v>0.03</v>
      </c>
      <c r="R1120" s="240" t="s">
        <v>662</v>
      </c>
      <c r="S1120" s="240" t="s">
        <v>277</v>
      </c>
      <c r="T1120" s="241" t="s">
        <v>277</v>
      </c>
      <c r="U1120" s="223">
        <v>0.71067000000000002</v>
      </c>
      <c r="V1120" s="223">
        <f>ROUND(E1120*U1120,2)</f>
        <v>1.6</v>
      </c>
      <c r="W1120" s="223"/>
      <c r="X1120" s="223" t="s">
        <v>316</v>
      </c>
      <c r="Y1120" s="223" t="s">
        <v>280</v>
      </c>
      <c r="Z1120" s="212"/>
      <c r="AA1120" s="212"/>
      <c r="AB1120" s="212"/>
      <c r="AC1120" s="212"/>
      <c r="AD1120" s="212"/>
      <c r="AE1120" s="212"/>
      <c r="AF1120" s="212"/>
      <c r="AG1120" s="212" t="s">
        <v>317</v>
      </c>
      <c r="AH1120" s="212"/>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2" x14ac:dyDescent="0.2">
      <c r="A1121" s="219"/>
      <c r="B1121" s="220"/>
      <c r="C1121" s="247" t="s">
        <v>1493</v>
      </c>
      <c r="D1121" s="225"/>
      <c r="E1121" s="226"/>
      <c r="F1121" s="223"/>
      <c r="G1121" s="223"/>
      <c r="H1121" s="223"/>
      <c r="I1121" s="223"/>
      <c r="J1121" s="223"/>
      <c r="K1121" s="223"/>
      <c r="L1121" s="223"/>
      <c r="M1121" s="223"/>
      <c r="N1121" s="222"/>
      <c r="O1121" s="222"/>
      <c r="P1121" s="222"/>
      <c r="Q1121" s="222"/>
      <c r="R1121" s="223"/>
      <c r="S1121" s="223"/>
      <c r="T1121" s="223"/>
      <c r="U1121" s="223"/>
      <c r="V1121" s="223"/>
      <c r="W1121" s="223"/>
      <c r="X1121" s="223"/>
      <c r="Y1121" s="223"/>
      <c r="Z1121" s="212"/>
      <c r="AA1121" s="212"/>
      <c r="AB1121" s="212"/>
      <c r="AC1121" s="212"/>
      <c r="AD1121" s="212"/>
      <c r="AE1121" s="212"/>
      <c r="AF1121" s="212"/>
      <c r="AG1121" s="212" t="s">
        <v>308</v>
      </c>
      <c r="AH1121" s="212">
        <v>0</v>
      </c>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3" x14ac:dyDescent="0.2">
      <c r="A1122" s="219"/>
      <c r="B1122" s="220"/>
      <c r="C1122" s="247" t="s">
        <v>1500</v>
      </c>
      <c r="D1122" s="225"/>
      <c r="E1122" s="226">
        <v>2.2574999999999998</v>
      </c>
      <c r="F1122" s="223"/>
      <c r="G1122" s="223"/>
      <c r="H1122" s="223"/>
      <c r="I1122" s="223"/>
      <c r="J1122" s="223"/>
      <c r="K1122" s="223"/>
      <c r="L1122" s="223"/>
      <c r="M1122" s="223"/>
      <c r="N1122" s="222"/>
      <c r="O1122" s="222"/>
      <c r="P1122" s="222"/>
      <c r="Q1122" s="222"/>
      <c r="R1122" s="223"/>
      <c r="S1122" s="223"/>
      <c r="T1122" s="223"/>
      <c r="U1122" s="223"/>
      <c r="V1122" s="223"/>
      <c r="W1122" s="223"/>
      <c r="X1122" s="223"/>
      <c r="Y1122" s="223"/>
      <c r="Z1122" s="212"/>
      <c r="AA1122" s="212"/>
      <c r="AB1122" s="212"/>
      <c r="AC1122" s="212"/>
      <c r="AD1122" s="212"/>
      <c r="AE1122" s="212"/>
      <c r="AF1122" s="212"/>
      <c r="AG1122" s="212" t="s">
        <v>308</v>
      </c>
      <c r="AH1122" s="212">
        <v>0</v>
      </c>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ht="22.5" outlineLevel="1" x14ac:dyDescent="0.2">
      <c r="A1123" s="235">
        <v>248</v>
      </c>
      <c r="B1123" s="236" t="s">
        <v>1501</v>
      </c>
      <c r="C1123" s="245" t="s">
        <v>1502</v>
      </c>
      <c r="D1123" s="237" t="s">
        <v>340</v>
      </c>
      <c r="E1123" s="238">
        <v>12.173</v>
      </c>
      <c r="F1123" s="239"/>
      <c r="G1123" s="240">
        <f>ROUND(E1123*F1123,2)</f>
        <v>0</v>
      </c>
      <c r="H1123" s="239"/>
      <c r="I1123" s="240">
        <f>ROUND(E1123*H1123,2)</f>
        <v>0</v>
      </c>
      <c r="J1123" s="239"/>
      <c r="K1123" s="240">
        <f>ROUND(E1123*J1123,2)</f>
        <v>0</v>
      </c>
      <c r="L1123" s="240">
        <v>21</v>
      </c>
      <c r="M1123" s="240">
        <f>G1123*(1+L1123/100)</f>
        <v>0</v>
      </c>
      <c r="N1123" s="238">
        <v>0</v>
      </c>
      <c r="O1123" s="238">
        <f>ROUND(E1123*N1123,2)</f>
        <v>0</v>
      </c>
      <c r="P1123" s="238">
        <v>1.32E-2</v>
      </c>
      <c r="Q1123" s="238">
        <f>ROUND(E1123*P1123,2)</f>
        <v>0.16</v>
      </c>
      <c r="R1123" s="240" t="s">
        <v>662</v>
      </c>
      <c r="S1123" s="240" t="s">
        <v>277</v>
      </c>
      <c r="T1123" s="241" t="s">
        <v>277</v>
      </c>
      <c r="U1123" s="223">
        <v>0.45929999999999999</v>
      </c>
      <c r="V1123" s="223">
        <f>ROUND(E1123*U1123,2)</f>
        <v>5.59</v>
      </c>
      <c r="W1123" s="223"/>
      <c r="X1123" s="223" t="s">
        <v>316</v>
      </c>
      <c r="Y1123" s="223" t="s">
        <v>280</v>
      </c>
      <c r="Z1123" s="212"/>
      <c r="AA1123" s="212"/>
      <c r="AB1123" s="212"/>
      <c r="AC1123" s="212"/>
      <c r="AD1123" s="212"/>
      <c r="AE1123" s="212"/>
      <c r="AF1123" s="212"/>
      <c r="AG1123" s="212" t="s">
        <v>317</v>
      </c>
      <c r="AH1123" s="212"/>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2" x14ac:dyDescent="0.2">
      <c r="A1124" s="219"/>
      <c r="B1124" s="220"/>
      <c r="C1124" s="247" t="s">
        <v>1493</v>
      </c>
      <c r="D1124" s="225"/>
      <c r="E1124" s="226"/>
      <c r="F1124" s="223"/>
      <c r="G1124" s="223"/>
      <c r="H1124" s="223"/>
      <c r="I1124" s="223"/>
      <c r="J1124" s="223"/>
      <c r="K1124" s="223"/>
      <c r="L1124" s="223"/>
      <c r="M1124" s="223"/>
      <c r="N1124" s="222"/>
      <c r="O1124" s="222"/>
      <c r="P1124" s="222"/>
      <c r="Q1124" s="222"/>
      <c r="R1124" s="223"/>
      <c r="S1124" s="223"/>
      <c r="T1124" s="223"/>
      <c r="U1124" s="223"/>
      <c r="V1124" s="223"/>
      <c r="W1124" s="223"/>
      <c r="X1124" s="223"/>
      <c r="Y1124" s="223"/>
      <c r="Z1124" s="212"/>
      <c r="AA1124" s="212"/>
      <c r="AB1124" s="212"/>
      <c r="AC1124" s="212"/>
      <c r="AD1124" s="212"/>
      <c r="AE1124" s="212"/>
      <c r="AF1124" s="212"/>
      <c r="AG1124" s="212" t="s">
        <v>308</v>
      </c>
      <c r="AH1124" s="212">
        <v>0</v>
      </c>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3" x14ac:dyDescent="0.2">
      <c r="A1125" s="219"/>
      <c r="B1125" s="220"/>
      <c r="C1125" s="247" t="s">
        <v>1503</v>
      </c>
      <c r="D1125" s="225"/>
      <c r="E1125" s="226">
        <v>5.8369999999999997</v>
      </c>
      <c r="F1125" s="223"/>
      <c r="G1125" s="223"/>
      <c r="H1125" s="223"/>
      <c r="I1125" s="223"/>
      <c r="J1125" s="223"/>
      <c r="K1125" s="223"/>
      <c r="L1125" s="223"/>
      <c r="M1125" s="223"/>
      <c r="N1125" s="222"/>
      <c r="O1125" s="222"/>
      <c r="P1125" s="222"/>
      <c r="Q1125" s="222"/>
      <c r="R1125" s="223"/>
      <c r="S1125" s="223"/>
      <c r="T1125" s="223"/>
      <c r="U1125" s="223"/>
      <c r="V1125" s="223"/>
      <c r="W1125" s="223"/>
      <c r="X1125" s="223"/>
      <c r="Y1125" s="223"/>
      <c r="Z1125" s="212"/>
      <c r="AA1125" s="212"/>
      <c r="AB1125" s="212"/>
      <c r="AC1125" s="212"/>
      <c r="AD1125" s="212"/>
      <c r="AE1125" s="212"/>
      <c r="AF1125" s="212"/>
      <c r="AG1125" s="212" t="s">
        <v>308</v>
      </c>
      <c r="AH1125" s="212">
        <v>0</v>
      </c>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outlineLevel="3" x14ac:dyDescent="0.2">
      <c r="A1126" s="219"/>
      <c r="B1126" s="220"/>
      <c r="C1126" s="247" t="s">
        <v>1496</v>
      </c>
      <c r="D1126" s="225"/>
      <c r="E1126" s="226"/>
      <c r="F1126" s="223"/>
      <c r="G1126" s="223"/>
      <c r="H1126" s="223"/>
      <c r="I1126" s="223"/>
      <c r="J1126" s="223"/>
      <c r="K1126" s="223"/>
      <c r="L1126" s="223"/>
      <c r="M1126" s="223"/>
      <c r="N1126" s="222"/>
      <c r="O1126" s="222"/>
      <c r="P1126" s="222"/>
      <c r="Q1126" s="222"/>
      <c r="R1126" s="223"/>
      <c r="S1126" s="223"/>
      <c r="T1126" s="223"/>
      <c r="U1126" s="223"/>
      <c r="V1126" s="223"/>
      <c r="W1126" s="223"/>
      <c r="X1126" s="223"/>
      <c r="Y1126" s="223"/>
      <c r="Z1126" s="212"/>
      <c r="AA1126" s="212"/>
      <c r="AB1126" s="212"/>
      <c r="AC1126" s="212"/>
      <c r="AD1126" s="212"/>
      <c r="AE1126" s="212"/>
      <c r="AF1126" s="212"/>
      <c r="AG1126" s="212" t="s">
        <v>308</v>
      </c>
      <c r="AH1126" s="212">
        <v>0</v>
      </c>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3" x14ac:dyDescent="0.2">
      <c r="A1127" s="219"/>
      <c r="B1127" s="220"/>
      <c r="C1127" s="247" t="s">
        <v>1504</v>
      </c>
      <c r="D1127" s="225"/>
      <c r="E1127" s="226">
        <v>6.3360000000000003</v>
      </c>
      <c r="F1127" s="223"/>
      <c r="G1127" s="223"/>
      <c r="H1127" s="223"/>
      <c r="I1127" s="223"/>
      <c r="J1127" s="223"/>
      <c r="K1127" s="223"/>
      <c r="L1127" s="223"/>
      <c r="M1127" s="223"/>
      <c r="N1127" s="222"/>
      <c r="O1127" s="222"/>
      <c r="P1127" s="222"/>
      <c r="Q1127" s="222"/>
      <c r="R1127" s="223"/>
      <c r="S1127" s="223"/>
      <c r="T1127" s="223"/>
      <c r="U1127" s="223"/>
      <c r="V1127" s="223"/>
      <c r="W1127" s="223"/>
      <c r="X1127" s="223"/>
      <c r="Y1127" s="223"/>
      <c r="Z1127" s="212"/>
      <c r="AA1127" s="212"/>
      <c r="AB1127" s="212"/>
      <c r="AC1127" s="212"/>
      <c r="AD1127" s="212"/>
      <c r="AE1127" s="212"/>
      <c r="AF1127" s="212"/>
      <c r="AG1127" s="212" t="s">
        <v>308</v>
      </c>
      <c r="AH1127" s="212">
        <v>0</v>
      </c>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row>
    <row r="1128" spans="1:60" ht="22.5" outlineLevel="1" x14ac:dyDescent="0.2">
      <c r="A1128" s="235">
        <v>249</v>
      </c>
      <c r="B1128" s="236" t="s">
        <v>1505</v>
      </c>
      <c r="C1128" s="245" t="s">
        <v>1506</v>
      </c>
      <c r="D1128" s="237" t="s">
        <v>340</v>
      </c>
      <c r="E1128" s="238">
        <v>8.07</v>
      </c>
      <c r="F1128" s="239"/>
      <c r="G1128" s="240">
        <f>ROUND(E1128*F1128,2)</f>
        <v>0</v>
      </c>
      <c r="H1128" s="239"/>
      <c r="I1128" s="240">
        <f>ROUND(E1128*H1128,2)</f>
        <v>0</v>
      </c>
      <c r="J1128" s="239"/>
      <c r="K1128" s="240">
        <f>ROUND(E1128*J1128,2)</f>
        <v>0</v>
      </c>
      <c r="L1128" s="240">
        <v>21</v>
      </c>
      <c r="M1128" s="240">
        <f>G1128*(1+L1128/100)</f>
        <v>0</v>
      </c>
      <c r="N1128" s="238">
        <v>0</v>
      </c>
      <c r="O1128" s="238">
        <f>ROUND(E1128*N1128,2)</f>
        <v>0</v>
      </c>
      <c r="P1128" s="238">
        <v>1.32E-2</v>
      </c>
      <c r="Q1128" s="238">
        <f>ROUND(E1128*P1128,2)</f>
        <v>0.11</v>
      </c>
      <c r="R1128" s="240" t="s">
        <v>662</v>
      </c>
      <c r="S1128" s="240" t="s">
        <v>277</v>
      </c>
      <c r="T1128" s="241" t="s">
        <v>277</v>
      </c>
      <c r="U1128" s="223">
        <v>0.31030000000000002</v>
      </c>
      <c r="V1128" s="223">
        <f>ROUND(E1128*U1128,2)</f>
        <v>2.5</v>
      </c>
      <c r="W1128" s="223"/>
      <c r="X1128" s="223" t="s">
        <v>316</v>
      </c>
      <c r="Y1128" s="223" t="s">
        <v>280</v>
      </c>
      <c r="Z1128" s="212"/>
      <c r="AA1128" s="212"/>
      <c r="AB1128" s="212"/>
      <c r="AC1128" s="212"/>
      <c r="AD1128" s="212"/>
      <c r="AE1128" s="212"/>
      <c r="AF1128" s="212"/>
      <c r="AG1128" s="212" t="s">
        <v>317</v>
      </c>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2" x14ac:dyDescent="0.2">
      <c r="A1129" s="219"/>
      <c r="B1129" s="220"/>
      <c r="C1129" s="247" t="s">
        <v>759</v>
      </c>
      <c r="D1129" s="225"/>
      <c r="E1129" s="226"/>
      <c r="F1129" s="223"/>
      <c r="G1129" s="223"/>
      <c r="H1129" s="223"/>
      <c r="I1129" s="223"/>
      <c r="J1129" s="223"/>
      <c r="K1129" s="223"/>
      <c r="L1129" s="223"/>
      <c r="M1129" s="223"/>
      <c r="N1129" s="222"/>
      <c r="O1129" s="222"/>
      <c r="P1129" s="222"/>
      <c r="Q1129" s="222"/>
      <c r="R1129" s="223"/>
      <c r="S1129" s="223"/>
      <c r="T1129" s="223"/>
      <c r="U1129" s="223"/>
      <c r="V1129" s="223"/>
      <c r="W1129" s="223"/>
      <c r="X1129" s="223"/>
      <c r="Y1129" s="223"/>
      <c r="Z1129" s="212"/>
      <c r="AA1129" s="212"/>
      <c r="AB1129" s="212"/>
      <c r="AC1129" s="212"/>
      <c r="AD1129" s="212"/>
      <c r="AE1129" s="212"/>
      <c r="AF1129" s="212"/>
      <c r="AG1129" s="212" t="s">
        <v>308</v>
      </c>
      <c r="AH1129" s="212">
        <v>0</v>
      </c>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3" x14ac:dyDescent="0.2">
      <c r="A1130" s="219"/>
      <c r="B1130" s="220"/>
      <c r="C1130" s="247" t="s">
        <v>1507</v>
      </c>
      <c r="D1130" s="225"/>
      <c r="E1130" s="226">
        <v>8.07</v>
      </c>
      <c r="F1130" s="223"/>
      <c r="G1130" s="223"/>
      <c r="H1130" s="223"/>
      <c r="I1130" s="223"/>
      <c r="J1130" s="223"/>
      <c r="K1130" s="223"/>
      <c r="L1130" s="223"/>
      <c r="M1130" s="223"/>
      <c r="N1130" s="222"/>
      <c r="O1130" s="222"/>
      <c r="P1130" s="222"/>
      <c r="Q1130" s="222"/>
      <c r="R1130" s="223"/>
      <c r="S1130" s="223"/>
      <c r="T1130" s="223"/>
      <c r="U1130" s="223"/>
      <c r="V1130" s="223"/>
      <c r="W1130" s="223"/>
      <c r="X1130" s="223"/>
      <c r="Y1130" s="223"/>
      <c r="Z1130" s="212"/>
      <c r="AA1130" s="212"/>
      <c r="AB1130" s="212"/>
      <c r="AC1130" s="212"/>
      <c r="AD1130" s="212"/>
      <c r="AE1130" s="212"/>
      <c r="AF1130" s="212"/>
      <c r="AG1130" s="212" t="s">
        <v>308</v>
      </c>
      <c r="AH1130" s="212">
        <v>0</v>
      </c>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ht="22.5" outlineLevel="1" x14ac:dyDescent="0.2">
      <c r="A1131" s="235">
        <v>250</v>
      </c>
      <c r="B1131" s="236" t="s">
        <v>1508</v>
      </c>
      <c r="C1131" s="245" t="s">
        <v>1509</v>
      </c>
      <c r="D1131" s="237" t="s">
        <v>543</v>
      </c>
      <c r="E1131" s="238">
        <v>7</v>
      </c>
      <c r="F1131" s="239"/>
      <c r="G1131" s="240">
        <f>ROUND(E1131*F1131,2)</f>
        <v>0</v>
      </c>
      <c r="H1131" s="239"/>
      <c r="I1131" s="240">
        <f>ROUND(E1131*H1131,2)</f>
        <v>0</v>
      </c>
      <c r="J1131" s="239"/>
      <c r="K1131" s="240">
        <f>ROUND(E1131*J1131,2)</f>
        <v>0</v>
      </c>
      <c r="L1131" s="240">
        <v>21</v>
      </c>
      <c r="M1131" s="240">
        <f>G1131*(1+L1131/100)</f>
        <v>0</v>
      </c>
      <c r="N1131" s="238">
        <v>1.6000000000000001E-4</v>
      </c>
      <c r="O1131" s="238">
        <f>ROUND(E1131*N1131,2)</f>
        <v>0</v>
      </c>
      <c r="P1131" s="238">
        <v>0.01</v>
      </c>
      <c r="Q1131" s="238">
        <f>ROUND(E1131*P1131,2)</f>
        <v>7.0000000000000007E-2</v>
      </c>
      <c r="R1131" s="240" t="s">
        <v>662</v>
      </c>
      <c r="S1131" s="240" t="s">
        <v>277</v>
      </c>
      <c r="T1131" s="241" t="s">
        <v>277</v>
      </c>
      <c r="U1131" s="223">
        <v>0.11600000000000001</v>
      </c>
      <c r="V1131" s="223">
        <f>ROUND(E1131*U1131,2)</f>
        <v>0.81</v>
      </c>
      <c r="W1131" s="223"/>
      <c r="X1131" s="223" t="s">
        <v>316</v>
      </c>
      <c r="Y1131" s="223" t="s">
        <v>280</v>
      </c>
      <c r="Z1131" s="212"/>
      <c r="AA1131" s="212"/>
      <c r="AB1131" s="212"/>
      <c r="AC1131" s="212"/>
      <c r="AD1131" s="212"/>
      <c r="AE1131" s="212"/>
      <c r="AF1131" s="212"/>
      <c r="AG1131" s="212" t="s">
        <v>317</v>
      </c>
      <c r="AH1131" s="212"/>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2" x14ac:dyDescent="0.2">
      <c r="A1132" s="219"/>
      <c r="B1132" s="220"/>
      <c r="C1132" s="247" t="s">
        <v>1510</v>
      </c>
      <c r="D1132" s="225"/>
      <c r="E1132" s="226">
        <v>7</v>
      </c>
      <c r="F1132" s="223"/>
      <c r="G1132" s="223"/>
      <c r="H1132" s="223"/>
      <c r="I1132" s="223"/>
      <c r="J1132" s="223"/>
      <c r="K1132" s="223"/>
      <c r="L1132" s="223"/>
      <c r="M1132" s="223"/>
      <c r="N1132" s="222"/>
      <c r="O1132" s="222"/>
      <c r="P1132" s="222"/>
      <c r="Q1132" s="222"/>
      <c r="R1132" s="223"/>
      <c r="S1132" s="223"/>
      <c r="T1132" s="223"/>
      <c r="U1132" s="223"/>
      <c r="V1132" s="223"/>
      <c r="W1132" s="223"/>
      <c r="X1132" s="223"/>
      <c r="Y1132" s="223"/>
      <c r="Z1132" s="212"/>
      <c r="AA1132" s="212"/>
      <c r="AB1132" s="212"/>
      <c r="AC1132" s="212"/>
      <c r="AD1132" s="212"/>
      <c r="AE1132" s="212"/>
      <c r="AF1132" s="212"/>
      <c r="AG1132" s="212" t="s">
        <v>308</v>
      </c>
      <c r="AH1132" s="212">
        <v>0</v>
      </c>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ht="22.5" outlineLevel="1" x14ac:dyDescent="0.2">
      <c r="A1133" s="235">
        <v>251</v>
      </c>
      <c r="B1133" s="236" t="s">
        <v>1511</v>
      </c>
      <c r="C1133" s="245" t="s">
        <v>1512</v>
      </c>
      <c r="D1133" s="237" t="s">
        <v>340</v>
      </c>
      <c r="E1133" s="238">
        <v>16.27</v>
      </c>
      <c r="F1133" s="239"/>
      <c r="G1133" s="240">
        <f>ROUND(E1133*F1133,2)</f>
        <v>0</v>
      </c>
      <c r="H1133" s="239"/>
      <c r="I1133" s="240">
        <f>ROUND(E1133*H1133,2)</f>
        <v>0</v>
      </c>
      <c r="J1133" s="239"/>
      <c r="K1133" s="240">
        <f>ROUND(E1133*J1133,2)</f>
        <v>0</v>
      </c>
      <c r="L1133" s="240">
        <v>21</v>
      </c>
      <c r="M1133" s="240">
        <f>G1133*(1+L1133/100)</f>
        <v>0</v>
      </c>
      <c r="N1133" s="238">
        <v>0</v>
      </c>
      <c r="O1133" s="238">
        <f>ROUND(E1133*N1133,2)</f>
        <v>0</v>
      </c>
      <c r="P1133" s="238">
        <v>1.4E-2</v>
      </c>
      <c r="Q1133" s="238">
        <f>ROUND(E1133*P1133,2)</f>
        <v>0.23</v>
      </c>
      <c r="R1133" s="240" t="s">
        <v>662</v>
      </c>
      <c r="S1133" s="240" t="s">
        <v>277</v>
      </c>
      <c r="T1133" s="241" t="s">
        <v>277</v>
      </c>
      <c r="U1133" s="223">
        <v>0.1</v>
      </c>
      <c r="V1133" s="223">
        <f>ROUND(E1133*U1133,2)</f>
        <v>1.63</v>
      </c>
      <c r="W1133" s="223"/>
      <c r="X1133" s="223" t="s">
        <v>316</v>
      </c>
      <c r="Y1133" s="223" t="s">
        <v>1232</v>
      </c>
      <c r="Z1133" s="212"/>
      <c r="AA1133" s="212"/>
      <c r="AB1133" s="212"/>
      <c r="AC1133" s="212"/>
      <c r="AD1133" s="212"/>
      <c r="AE1133" s="212"/>
      <c r="AF1133" s="212"/>
      <c r="AG1133" s="212" t="s">
        <v>317</v>
      </c>
      <c r="AH1133" s="212"/>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2" x14ac:dyDescent="0.2">
      <c r="A1134" s="219"/>
      <c r="B1134" s="220"/>
      <c r="C1134" s="247" t="s">
        <v>1513</v>
      </c>
      <c r="D1134" s="225"/>
      <c r="E1134" s="226">
        <v>16.27</v>
      </c>
      <c r="F1134" s="223"/>
      <c r="G1134" s="223"/>
      <c r="H1134" s="223"/>
      <c r="I1134" s="223"/>
      <c r="J1134" s="223"/>
      <c r="K1134" s="223"/>
      <c r="L1134" s="223"/>
      <c r="M1134" s="223"/>
      <c r="N1134" s="222"/>
      <c r="O1134" s="222"/>
      <c r="P1134" s="222"/>
      <c r="Q1134" s="222"/>
      <c r="R1134" s="223"/>
      <c r="S1134" s="223"/>
      <c r="T1134" s="223"/>
      <c r="U1134" s="223"/>
      <c r="V1134" s="223"/>
      <c r="W1134" s="223"/>
      <c r="X1134" s="223"/>
      <c r="Y1134" s="223"/>
      <c r="Z1134" s="212"/>
      <c r="AA1134" s="212"/>
      <c r="AB1134" s="212"/>
      <c r="AC1134" s="212"/>
      <c r="AD1134" s="212"/>
      <c r="AE1134" s="212"/>
      <c r="AF1134" s="212"/>
      <c r="AG1134" s="212" t="s">
        <v>308</v>
      </c>
      <c r="AH1134" s="212">
        <v>0</v>
      </c>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ht="22.5" outlineLevel="1" x14ac:dyDescent="0.2">
      <c r="A1135" s="257">
        <v>252</v>
      </c>
      <c r="B1135" s="258" t="s">
        <v>1514</v>
      </c>
      <c r="C1135" s="268" t="s">
        <v>1515</v>
      </c>
      <c r="D1135" s="259" t="s">
        <v>340</v>
      </c>
      <c r="E1135" s="260">
        <v>32.29</v>
      </c>
      <c r="F1135" s="261"/>
      <c r="G1135" s="262">
        <f>ROUND(E1135*F1135,2)</f>
        <v>0</v>
      </c>
      <c r="H1135" s="261"/>
      <c r="I1135" s="262">
        <f>ROUND(E1135*H1135,2)</f>
        <v>0</v>
      </c>
      <c r="J1135" s="261"/>
      <c r="K1135" s="262">
        <f>ROUND(E1135*J1135,2)</f>
        <v>0</v>
      </c>
      <c r="L1135" s="262">
        <v>21</v>
      </c>
      <c r="M1135" s="262">
        <f>G1135*(1+L1135/100)</f>
        <v>0</v>
      </c>
      <c r="N1135" s="260">
        <v>1.6000000000000001E-4</v>
      </c>
      <c r="O1135" s="260">
        <f>ROUND(E1135*N1135,2)</f>
        <v>0.01</v>
      </c>
      <c r="P1135" s="260">
        <v>0</v>
      </c>
      <c r="Q1135" s="260">
        <f>ROUND(E1135*P1135,2)</f>
        <v>0</v>
      </c>
      <c r="R1135" s="262" t="s">
        <v>662</v>
      </c>
      <c r="S1135" s="262" t="s">
        <v>277</v>
      </c>
      <c r="T1135" s="263" t="s">
        <v>277</v>
      </c>
      <c r="U1135" s="223">
        <v>1.026</v>
      </c>
      <c r="V1135" s="223">
        <f>ROUND(E1135*U1135,2)</f>
        <v>33.130000000000003</v>
      </c>
      <c r="W1135" s="223"/>
      <c r="X1135" s="223" t="s">
        <v>316</v>
      </c>
      <c r="Y1135" s="223" t="s">
        <v>280</v>
      </c>
      <c r="Z1135" s="212"/>
      <c r="AA1135" s="212"/>
      <c r="AB1135" s="212"/>
      <c r="AC1135" s="212"/>
      <c r="AD1135" s="212"/>
      <c r="AE1135" s="212"/>
      <c r="AF1135" s="212"/>
      <c r="AG1135" s="212" t="s">
        <v>317</v>
      </c>
      <c r="AH1135" s="212"/>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outlineLevel="1" x14ac:dyDescent="0.2">
      <c r="A1136" s="235">
        <v>253</v>
      </c>
      <c r="B1136" s="236" t="s">
        <v>1516</v>
      </c>
      <c r="C1136" s="245" t="s">
        <v>1517</v>
      </c>
      <c r="D1136" s="237" t="s">
        <v>543</v>
      </c>
      <c r="E1136" s="238">
        <v>49.4</v>
      </c>
      <c r="F1136" s="239"/>
      <c r="G1136" s="240">
        <f>ROUND(E1136*F1136,2)</f>
        <v>0</v>
      </c>
      <c r="H1136" s="239"/>
      <c r="I1136" s="240">
        <f>ROUND(E1136*H1136,2)</f>
        <v>0</v>
      </c>
      <c r="J1136" s="239"/>
      <c r="K1136" s="240">
        <f>ROUND(E1136*J1136,2)</f>
        <v>0</v>
      </c>
      <c r="L1136" s="240">
        <v>21</v>
      </c>
      <c r="M1136" s="240">
        <f>G1136*(1+L1136/100)</f>
        <v>0</v>
      </c>
      <c r="N1136" s="238">
        <v>1.6000000000000001E-4</v>
      </c>
      <c r="O1136" s="238">
        <f>ROUND(E1136*N1136,2)</f>
        <v>0.01</v>
      </c>
      <c r="P1136" s="238">
        <v>1.7000000000000001E-2</v>
      </c>
      <c r="Q1136" s="238">
        <f>ROUND(E1136*P1136,2)</f>
        <v>0.84</v>
      </c>
      <c r="R1136" s="240" t="s">
        <v>662</v>
      </c>
      <c r="S1136" s="240" t="s">
        <v>277</v>
      </c>
      <c r="T1136" s="241" t="s">
        <v>277</v>
      </c>
      <c r="U1136" s="223">
        <v>0.126</v>
      </c>
      <c r="V1136" s="223">
        <f>ROUND(E1136*U1136,2)</f>
        <v>6.22</v>
      </c>
      <c r="W1136" s="223"/>
      <c r="X1136" s="223" t="s">
        <v>316</v>
      </c>
      <c r="Y1136" s="223" t="s">
        <v>280</v>
      </c>
      <c r="Z1136" s="212"/>
      <c r="AA1136" s="212"/>
      <c r="AB1136" s="212"/>
      <c r="AC1136" s="212"/>
      <c r="AD1136" s="212"/>
      <c r="AE1136" s="212"/>
      <c r="AF1136" s="212"/>
      <c r="AG1136" s="212" t="s">
        <v>317</v>
      </c>
      <c r="AH1136" s="212"/>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2" x14ac:dyDescent="0.2">
      <c r="A1137" s="219"/>
      <c r="B1137" s="220"/>
      <c r="C1137" s="247" t="s">
        <v>1518</v>
      </c>
      <c r="D1137" s="225"/>
      <c r="E1137" s="226">
        <v>49.4</v>
      </c>
      <c r="F1137" s="223"/>
      <c r="G1137" s="223"/>
      <c r="H1137" s="223"/>
      <c r="I1137" s="223"/>
      <c r="J1137" s="223"/>
      <c r="K1137" s="223"/>
      <c r="L1137" s="223"/>
      <c r="M1137" s="223"/>
      <c r="N1137" s="222"/>
      <c r="O1137" s="222"/>
      <c r="P1137" s="222"/>
      <c r="Q1137" s="222"/>
      <c r="R1137" s="223"/>
      <c r="S1137" s="223"/>
      <c r="T1137" s="223"/>
      <c r="U1137" s="223"/>
      <c r="V1137" s="223"/>
      <c r="W1137" s="223"/>
      <c r="X1137" s="223"/>
      <c r="Y1137" s="223"/>
      <c r="Z1137" s="212"/>
      <c r="AA1137" s="212"/>
      <c r="AB1137" s="212"/>
      <c r="AC1137" s="212"/>
      <c r="AD1137" s="212"/>
      <c r="AE1137" s="212"/>
      <c r="AF1137" s="212"/>
      <c r="AG1137" s="212" t="s">
        <v>308</v>
      </c>
      <c r="AH1137" s="212">
        <v>5</v>
      </c>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outlineLevel="1" x14ac:dyDescent="0.2">
      <c r="A1138" s="235">
        <v>254</v>
      </c>
      <c r="B1138" s="236" t="s">
        <v>1519</v>
      </c>
      <c r="C1138" s="245" t="s">
        <v>1520</v>
      </c>
      <c r="D1138" s="237" t="s">
        <v>543</v>
      </c>
      <c r="E1138" s="238">
        <v>49.4</v>
      </c>
      <c r="F1138" s="239"/>
      <c r="G1138" s="240">
        <f>ROUND(E1138*F1138,2)</f>
        <v>0</v>
      </c>
      <c r="H1138" s="239"/>
      <c r="I1138" s="240">
        <f>ROUND(E1138*H1138,2)</f>
        <v>0</v>
      </c>
      <c r="J1138" s="239"/>
      <c r="K1138" s="240">
        <f>ROUND(E1138*J1138,2)</f>
        <v>0</v>
      </c>
      <c r="L1138" s="240">
        <v>21</v>
      </c>
      <c r="M1138" s="240">
        <f>G1138*(1+L1138/100)</f>
        <v>0</v>
      </c>
      <c r="N1138" s="238">
        <v>1.6000000000000001E-4</v>
      </c>
      <c r="O1138" s="238">
        <f>ROUND(E1138*N1138,2)</f>
        <v>0.01</v>
      </c>
      <c r="P1138" s="238">
        <v>3.3000000000000002E-2</v>
      </c>
      <c r="Q1138" s="238">
        <f>ROUND(E1138*P1138,2)</f>
        <v>1.63</v>
      </c>
      <c r="R1138" s="240" t="s">
        <v>662</v>
      </c>
      <c r="S1138" s="240" t="s">
        <v>277</v>
      </c>
      <c r="T1138" s="241" t="s">
        <v>277</v>
      </c>
      <c r="U1138" s="223">
        <v>0.186</v>
      </c>
      <c r="V1138" s="223">
        <f>ROUND(E1138*U1138,2)</f>
        <v>9.19</v>
      </c>
      <c r="W1138" s="223"/>
      <c r="X1138" s="223" t="s">
        <v>316</v>
      </c>
      <c r="Y1138" s="223" t="s">
        <v>280</v>
      </c>
      <c r="Z1138" s="212"/>
      <c r="AA1138" s="212"/>
      <c r="AB1138" s="212"/>
      <c r="AC1138" s="212"/>
      <c r="AD1138" s="212"/>
      <c r="AE1138" s="212"/>
      <c r="AF1138" s="212"/>
      <c r="AG1138" s="212" t="s">
        <v>317</v>
      </c>
      <c r="AH1138" s="212"/>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2" x14ac:dyDescent="0.2">
      <c r="A1139" s="219"/>
      <c r="B1139" s="220"/>
      <c r="C1139" s="247" t="s">
        <v>1521</v>
      </c>
      <c r="D1139" s="225"/>
      <c r="E1139" s="226">
        <v>49.4</v>
      </c>
      <c r="F1139" s="223"/>
      <c r="G1139" s="223"/>
      <c r="H1139" s="223"/>
      <c r="I1139" s="223"/>
      <c r="J1139" s="223"/>
      <c r="K1139" s="223"/>
      <c r="L1139" s="223"/>
      <c r="M1139" s="223"/>
      <c r="N1139" s="222"/>
      <c r="O1139" s="222"/>
      <c r="P1139" s="222"/>
      <c r="Q1139" s="222"/>
      <c r="R1139" s="223"/>
      <c r="S1139" s="223"/>
      <c r="T1139" s="223"/>
      <c r="U1139" s="223"/>
      <c r="V1139" s="223"/>
      <c r="W1139" s="223"/>
      <c r="X1139" s="223"/>
      <c r="Y1139" s="223"/>
      <c r="Z1139" s="212"/>
      <c r="AA1139" s="212"/>
      <c r="AB1139" s="212"/>
      <c r="AC1139" s="212"/>
      <c r="AD1139" s="212"/>
      <c r="AE1139" s="212"/>
      <c r="AF1139" s="212"/>
      <c r="AG1139" s="212" t="s">
        <v>308</v>
      </c>
      <c r="AH1139" s="212">
        <v>0</v>
      </c>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ht="22.5" outlineLevel="1" x14ac:dyDescent="0.2">
      <c r="A1140" s="235">
        <v>255</v>
      </c>
      <c r="B1140" s="236" t="s">
        <v>1522</v>
      </c>
      <c r="C1140" s="245" t="s">
        <v>1523</v>
      </c>
      <c r="D1140" s="237" t="s">
        <v>543</v>
      </c>
      <c r="E1140" s="238">
        <v>36.299999999999997</v>
      </c>
      <c r="F1140" s="239"/>
      <c r="G1140" s="240">
        <f>ROUND(E1140*F1140,2)</f>
        <v>0</v>
      </c>
      <c r="H1140" s="239"/>
      <c r="I1140" s="240">
        <f>ROUND(E1140*H1140,2)</f>
        <v>0</v>
      </c>
      <c r="J1140" s="239"/>
      <c r="K1140" s="240">
        <f>ROUND(E1140*J1140,2)</f>
        <v>0</v>
      </c>
      <c r="L1140" s="240">
        <v>21</v>
      </c>
      <c r="M1140" s="240">
        <f>G1140*(1+L1140/100)</f>
        <v>0</v>
      </c>
      <c r="N1140" s="238">
        <v>1.6000000000000001E-4</v>
      </c>
      <c r="O1140" s="238">
        <f>ROUND(E1140*N1140,2)</f>
        <v>0.01</v>
      </c>
      <c r="P1140" s="238">
        <v>2.4750000000000001E-2</v>
      </c>
      <c r="Q1140" s="238">
        <f>ROUND(E1140*P1140,2)</f>
        <v>0.9</v>
      </c>
      <c r="R1140" s="240" t="s">
        <v>662</v>
      </c>
      <c r="S1140" s="240" t="s">
        <v>277</v>
      </c>
      <c r="T1140" s="241" t="s">
        <v>277</v>
      </c>
      <c r="U1140" s="223">
        <v>0.34889999999999999</v>
      </c>
      <c r="V1140" s="223">
        <f>ROUND(E1140*U1140,2)</f>
        <v>12.67</v>
      </c>
      <c r="W1140" s="223"/>
      <c r="X1140" s="223" t="s">
        <v>316</v>
      </c>
      <c r="Y1140" s="223" t="s">
        <v>280</v>
      </c>
      <c r="Z1140" s="212"/>
      <c r="AA1140" s="212"/>
      <c r="AB1140" s="212"/>
      <c r="AC1140" s="212"/>
      <c r="AD1140" s="212"/>
      <c r="AE1140" s="212"/>
      <c r="AF1140" s="212"/>
      <c r="AG1140" s="212" t="s">
        <v>317</v>
      </c>
      <c r="AH1140" s="212"/>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2" x14ac:dyDescent="0.2">
      <c r="A1141" s="219"/>
      <c r="B1141" s="220"/>
      <c r="C1141" s="247" t="s">
        <v>742</v>
      </c>
      <c r="D1141" s="225"/>
      <c r="E1141" s="226"/>
      <c r="F1141" s="223"/>
      <c r="G1141" s="223"/>
      <c r="H1141" s="223"/>
      <c r="I1141" s="223"/>
      <c r="J1141" s="223"/>
      <c r="K1141" s="223"/>
      <c r="L1141" s="223"/>
      <c r="M1141" s="223"/>
      <c r="N1141" s="222"/>
      <c r="O1141" s="222"/>
      <c r="P1141" s="222"/>
      <c r="Q1141" s="222"/>
      <c r="R1141" s="223"/>
      <c r="S1141" s="223"/>
      <c r="T1141" s="223"/>
      <c r="U1141" s="223"/>
      <c r="V1141" s="223"/>
      <c r="W1141" s="223"/>
      <c r="X1141" s="223"/>
      <c r="Y1141" s="223"/>
      <c r="Z1141" s="212"/>
      <c r="AA1141" s="212"/>
      <c r="AB1141" s="212"/>
      <c r="AC1141" s="212"/>
      <c r="AD1141" s="212"/>
      <c r="AE1141" s="212"/>
      <c r="AF1141" s="212"/>
      <c r="AG1141" s="212" t="s">
        <v>308</v>
      </c>
      <c r="AH1141" s="212">
        <v>0</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outlineLevel="3" x14ac:dyDescent="0.2">
      <c r="A1142" s="219"/>
      <c r="B1142" s="220"/>
      <c r="C1142" s="247" t="s">
        <v>1524</v>
      </c>
      <c r="D1142" s="225"/>
      <c r="E1142" s="226">
        <v>36.299999999999997</v>
      </c>
      <c r="F1142" s="223"/>
      <c r="G1142" s="223"/>
      <c r="H1142" s="223"/>
      <c r="I1142" s="223"/>
      <c r="J1142" s="223"/>
      <c r="K1142" s="223"/>
      <c r="L1142" s="223"/>
      <c r="M1142" s="223"/>
      <c r="N1142" s="222"/>
      <c r="O1142" s="222"/>
      <c r="P1142" s="222"/>
      <c r="Q1142" s="222"/>
      <c r="R1142" s="223"/>
      <c r="S1142" s="223"/>
      <c r="T1142" s="223"/>
      <c r="U1142" s="223"/>
      <c r="V1142" s="223"/>
      <c r="W1142" s="223"/>
      <c r="X1142" s="223"/>
      <c r="Y1142" s="223"/>
      <c r="Z1142" s="212"/>
      <c r="AA1142" s="212"/>
      <c r="AB1142" s="212"/>
      <c r="AC1142" s="212"/>
      <c r="AD1142" s="212"/>
      <c r="AE1142" s="212"/>
      <c r="AF1142" s="212"/>
      <c r="AG1142" s="212" t="s">
        <v>308</v>
      </c>
      <c r="AH1142" s="212">
        <v>0</v>
      </c>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1" x14ac:dyDescent="0.2">
      <c r="A1143" s="235">
        <v>256</v>
      </c>
      <c r="B1143" s="236" t="s">
        <v>1525</v>
      </c>
      <c r="C1143" s="245" t="s">
        <v>1526</v>
      </c>
      <c r="D1143" s="237" t="s">
        <v>340</v>
      </c>
      <c r="E1143" s="238">
        <v>101.43600000000001</v>
      </c>
      <c r="F1143" s="239"/>
      <c r="G1143" s="240">
        <f>ROUND(E1143*F1143,2)</f>
        <v>0</v>
      </c>
      <c r="H1143" s="239"/>
      <c r="I1143" s="240">
        <f>ROUND(E1143*H1143,2)</f>
        <v>0</v>
      </c>
      <c r="J1143" s="239"/>
      <c r="K1143" s="240">
        <f>ROUND(E1143*J1143,2)</f>
        <v>0</v>
      </c>
      <c r="L1143" s="240">
        <v>21</v>
      </c>
      <c r="M1143" s="240">
        <f>G1143*(1+L1143/100)</f>
        <v>0</v>
      </c>
      <c r="N1143" s="238">
        <v>1.6000000000000001E-4</v>
      </c>
      <c r="O1143" s="238">
        <f>ROUND(E1143*N1143,2)</f>
        <v>0.02</v>
      </c>
      <c r="P1143" s="238">
        <v>6.4000000000000001E-2</v>
      </c>
      <c r="Q1143" s="238">
        <f>ROUND(E1143*P1143,2)</f>
        <v>6.49</v>
      </c>
      <c r="R1143" s="240" t="s">
        <v>662</v>
      </c>
      <c r="S1143" s="240" t="s">
        <v>277</v>
      </c>
      <c r="T1143" s="241" t="s">
        <v>277</v>
      </c>
      <c r="U1143" s="223">
        <v>0.26600000000000001</v>
      </c>
      <c r="V1143" s="223">
        <f>ROUND(E1143*U1143,2)</f>
        <v>26.98</v>
      </c>
      <c r="W1143" s="223"/>
      <c r="X1143" s="223" t="s">
        <v>316</v>
      </c>
      <c r="Y1143" s="223" t="s">
        <v>280</v>
      </c>
      <c r="Z1143" s="212"/>
      <c r="AA1143" s="212"/>
      <c r="AB1143" s="212"/>
      <c r="AC1143" s="212"/>
      <c r="AD1143" s="212"/>
      <c r="AE1143" s="212"/>
      <c r="AF1143" s="212"/>
      <c r="AG1143" s="212" t="s">
        <v>317</v>
      </c>
      <c r="AH1143" s="212"/>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2" x14ac:dyDescent="0.2">
      <c r="A1144" s="219"/>
      <c r="B1144" s="220"/>
      <c r="C1144" s="247" t="s">
        <v>734</v>
      </c>
      <c r="D1144" s="225"/>
      <c r="E1144" s="226"/>
      <c r="F1144" s="223"/>
      <c r="G1144" s="223"/>
      <c r="H1144" s="223"/>
      <c r="I1144" s="223"/>
      <c r="J1144" s="223"/>
      <c r="K1144" s="223"/>
      <c r="L1144" s="223"/>
      <c r="M1144" s="223"/>
      <c r="N1144" s="222"/>
      <c r="O1144" s="222"/>
      <c r="P1144" s="222"/>
      <c r="Q1144" s="222"/>
      <c r="R1144" s="223"/>
      <c r="S1144" s="223"/>
      <c r="T1144" s="223"/>
      <c r="U1144" s="223"/>
      <c r="V1144" s="223"/>
      <c r="W1144" s="223"/>
      <c r="X1144" s="223"/>
      <c r="Y1144" s="223"/>
      <c r="Z1144" s="212"/>
      <c r="AA1144" s="212"/>
      <c r="AB1144" s="212"/>
      <c r="AC1144" s="212"/>
      <c r="AD1144" s="212"/>
      <c r="AE1144" s="212"/>
      <c r="AF1144" s="212"/>
      <c r="AG1144" s="212" t="s">
        <v>308</v>
      </c>
      <c r="AH1144" s="212">
        <v>0</v>
      </c>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3" x14ac:dyDescent="0.2">
      <c r="A1145" s="219"/>
      <c r="B1145" s="220"/>
      <c r="C1145" s="247" t="s">
        <v>1527</v>
      </c>
      <c r="D1145" s="225"/>
      <c r="E1145" s="226">
        <v>10.3024</v>
      </c>
      <c r="F1145" s="223"/>
      <c r="G1145" s="223"/>
      <c r="H1145" s="223"/>
      <c r="I1145" s="223"/>
      <c r="J1145" s="223"/>
      <c r="K1145" s="223"/>
      <c r="L1145" s="223"/>
      <c r="M1145" s="223"/>
      <c r="N1145" s="222"/>
      <c r="O1145" s="222"/>
      <c r="P1145" s="222"/>
      <c r="Q1145" s="222"/>
      <c r="R1145" s="223"/>
      <c r="S1145" s="223"/>
      <c r="T1145" s="223"/>
      <c r="U1145" s="223"/>
      <c r="V1145" s="223"/>
      <c r="W1145" s="223"/>
      <c r="X1145" s="223"/>
      <c r="Y1145" s="223"/>
      <c r="Z1145" s="212"/>
      <c r="AA1145" s="212"/>
      <c r="AB1145" s="212"/>
      <c r="AC1145" s="212"/>
      <c r="AD1145" s="212"/>
      <c r="AE1145" s="212"/>
      <c r="AF1145" s="212"/>
      <c r="AG1145" s="212" t="s">
        <v>308</v>
      </c>
      <c r="AH1145" s="212">
        <v>0</v>
      </c>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outlineLevel="3" x14ac:dyDescent="0.2">
      <c r="A1146" s="219"/>
      <c r="B1146" s="220"/>
      <c r="C1146" s="247" t="s">
        <v>1528</v>
      </c>
      <c r="D1146" s="225"/>
      <c r="E1146" s="226">
        <v>32.19</v>
      </c>
      <c r="F1146" s="223"/>
      <c r="G1146" s="223"/>
      <c r="H1146" s="223"/>
      <c r="I1146" s="223"/>
      <c r="J1146" s="223"/>
      <c r="K1146" s="223"/>
      <c r="L1146" s="223"/>
      <c r="M1146" s="223"/>
      <c r="N1146" s="222"/>
      <c r="O1146" s="222"/>
      <c r="P1146" s="222"/>
      <c r="Q1146" s="222"/>
      <c r="R1146" s="223"/>
      <c r="S1146" s="223"/>
      <c r="T1146" s="223"/>
      <c r="U1146" s="223"/>
      <c r="V1146" s="223"/>
      <c r="W1146" s="223"/>
      <c r="X1146" s="223"/>
      <c r="Y1146" s="223"/>
      <c r="Z1146" s="212"/>
      <c r="AA1146" s="212"/>
      <c r="AB1146" s="212"/>
      <c r="AC1146" s="212"/>
      <c r="AD1146" s="212"/>
      <c r="AE1146" s="212"/>
      <c r="AF1146" s="212"/>
      <c r="AG1146" s="212" t="s">
        <v>308</v>
      </c>
      <c r="AH1146" s="212">
        <v>0</v>
      </c>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row>
    <row r="1147" spans="1:60" outlineLevel="3" x14ac:dyDescent="0.2">
      <c r="A1147" s="219"/>
      <c r="B1147" s="220"/>
      <c r="C1147" s="247" t="s">
        <v>759</v>
      </c>
      <c r="D1147" s="225"/>
      <c r="E1147" s="226"/>
      <c r="F1147" s="223"/>
      <c r="G1147" s="223"/>
      <c r="H1147" s="223"/>
      <c r="I1147" s="223"/>
      <c r="J1147" s="223"/>
      <c r="K1147" s="223"/>
      <c r="L1147" s="223"/>
      <c r="M1147" s="223"/>
      <c r="N1147" s="222"/>
      <c r="O1147" s="222"/>
      <c r="P1147" s="222"/>
      <c r="Q1147" s="222"/>
      <c r="R1147" s="223"/>
      <c r="S1147" s="223"/>
      <c r="T1147" s="223"/>
      <c r="U1147" s="223"/>
      <c r="V1147" s="223"/>
      <c r="W1147" s="223"/>
      <c r="X1147" s="223"/>
      <c r="Y1147" s="223"/>
      <c r="Z1147" s="212"/>
      <c r="AA1147" s="212"/>
      <c r="AB1147" s="212"/>
      <c r="AC1147" s="212"/>
      <c r="AD1147" s="212"/>
      <c r="AE1147" s="212"/>
      <c r="AF1147" s="212"/>
      <c r="AG1147" s="212" t="s">
        <v>308</v>
      </c>
      <c r="AH1147" s="212">
        <v>0</v>
      </c>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3" x14ac:dyDescent="0.2">
      <c r="A1148" s="219"/>
      <c r="B1148" s="220"/>
      <c r="C1148" s="247" t="s">
        <v>1529</v>
      </c>
      <c r="D1148" s="225"/>
      <c r="E1148" s="226">
        <v>6.93</v>
      </c>
      <c r="F1148" s="223"/>
      <c r="G1148" s="223"/>
      <c r="H1148" s="223"/>
      <c r="I1148" s="223"/>
      <c r="J1148" s="223"/>
      <c r="K1148" s="223"/>
      <c r="L1148" s="223"/>
      <c r="M1148" s="223"/>
      <c r="N1148" s="222"/>
      <c r="O1148" s="222"/>
      <c r="P1148" s="222"/>
      <c r="Q1148" s="222"/>
      <c r="R1148" s="223"/>
      <c r="S1148" s="223"/>
      <c r="T1148" s="223"/>
      <c r="U1148" s="223"/>
      <c r="V1148" s="223"/>
      <c r="W1148" s="223"/>
      <c r="X1148" s="223"/>
      <c r="Y1148" s="223"/>
      <c r="Z1148" s="212"/>
      <c r="AA1148" s="212"/>
      <c r="AB1148" s="212"/>
      <c r="AC1148" s="212"/>
      <c r="AD1148" s="212"/>
      <c r="AE1148" s="212"/>
      <c r="AF1148" s="212"/>
      <c r="AG1148" s="212" t="s">
        <v>308</v>
      </c>
      <c r="AH1148" s="212">
        <v>0</v>
      </c>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outlineLevel="3" x14ac:dyDescent="0.2">
      <c r="A1149" s="219"/>
      <c r="B1149" s="220"/>
      <c r="C1149" s="247" t="s">
        <v>1530</v>
      </c>
      <c r="D1149" s="225"/>
      <c r="E1149" s="226">
        <v>8.5749999999999993</v>
      </c>
      <c r="F1149" s="223"/>
      <c r="G1149" s="223"/>
      <c r="H1149" s="223"/>
      <c r="I1149" s="223"/>
      <c r="J1149" s="223"/>
      <c r="K1149" s="223"/>
      <c r="L1149" s="223"/>
      <c r="M1149" s="223"/>
      <c r="N1149" s="222"/>
      <c r="O1149" s="222"/>
      <c r="P1149" s="222"/>
      <c r="Q1149" s="222"/>
      <c r="R1149" s="223"/>
      <c r="S1149" s="223"/>
      <c r="T1149" s="223"/>
      <c r="U1149" s="223"/>
      <c r="V1149" s="223"/>
      <c r="W1149" s="223"/>
      <c r="X1149" s="223"/>
      <c r="Y1149" s="223"/>
      <c r="Z1149" s="212"/>
      <c r="AA1149" s="212"/>
      <c r="AB1149" s="212"/>
      <c r="AC1149" s="212"/>
      <c r="AD1149" s="212"/>
      <c r="AE1149" s="212"/>
      <c r="AF1149" s="212"/>
      <c r="AG1149" s="212" t="s">
        <v>308</v>
      </c>
      <c r="AH1149" s="212">
        <v>0</v>
      </c>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3" x14ac:dyDescent="0.2">
      <c r="A1150" s="219"/>
      <c r="B1150" s="220"/>
      <c r="C1150" s="247" t="s">
        <v>1531</v>
      </c>
      <c r="D1150" s="225"/>
      <c r="E1150" s="226">
        <v>21.188600000000001</v>
      </c>
      <c r="F1150" s="223"/>
      <c r="G1150" s="223"/>
      <c r="H1150" s="223"/>
      <c r="I1150" s="223"/>
      <c r="J1150" s="223"/>
      <c r="K1150" s="223"/>
      <c r="L1150" s="223"/>
      <c r="M1150" s="223"/>
      <c r="N1150" s="222"/>
      <c r="O1150" s="222"/>
      <c r="P1150" s="222"/>
      <c r="Q1150" s="222"/>
      <c r="R1150" s="223"/>
      <c r="S1150" s="223"/>
      <c r="T1150" s="223"/>
      <c r="U1150" s="223"/>
      <c r="V1150" s="223"/>
      <c r="W1150" s="223"/>
      <c r="X1150" s="223"/>
      <c r="Y1150" s="223"/>
      <c r="Z1150" s="212"/>
      <c r="AA1150" s="212"/>
      <c r="AB1150" s="212"/>
      <c r="AC1150" s="212"/>
      <c r="AD1150" s="212"/>
      <c r="AE1150" s="212"/>
      <c r="AF1150" s="212"/>
      <c r="AG1150" s="212" t="s">
        <v>308</v>
      </c>
      <c r="AH1150" s="212">
        <v>0</v>
      </c>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3" x14ac:dyDescent="0.2">
      <c r="A1151" s="219"/>
      <c r="B1151" s="220"/>
      <c r="C1151" s="247" t="s">
        <v>742</v>
      </c>
      <c r="D1151" s="225"/>
      <c r="E1151" s="226"/>
      <c r="F1151" s="223"/>
      <c r="G1151" s="223"/>
      <c r="H1151" s="223"/>
      <c r="I1151" s="223"/>
      <c r="J1151" s="223"/>
      <c r="K1151" s="223"/>
      <c r="L1151" s="223"/>
      <c r="M1151" s="223"/>
      <c r="N1151" s="222"/>
      <c r="O1151" s="222"/>
      <c r="P1151" s="222"/>
      <c r="Q1151" s="222"/>
      <c r="R1151" s="223"/>
      <c r="S1151" s="223"/>
      <c r="T1151" s="223"/>
      <c r="U1151" s="223"/>
      <c r="V1151" s="223"/>
      <c r="W1151" s="223"/>
      <c r="X1151" s="223"/>
      <c r="Y1151" s="223"/>
      <c r="Z1151" s="212"/>
      <c r="AA1151" s="212"/>
      <c r="AB1151" s="212"/>
      <c r="AC1151" s="212"/>
      <c r="AD1151" s="212"/>
      <c r="AE1151" s="212"/>
      <c r="AF1151" s="212"/>
      <c r="AG1151" s="212" t="s">
        <v>308</v>
      </c>
      <c r="AH1151" s="212">
        <v>0</v>
      </c>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row>
    <row r="1152" spans="1:60" outlineLevel="3" x14ac:dyDescent="0.2">
      <c r="A1152" s="219"/>
      <c r="B1152" s="220"/>
      <c r="C1152" s="247" t="s">
        <v>1532</v>
      </c>
      <c r="D1152" s="225"/>
      <c r="E1152" s="226">
        <v>22.25</v>
      </c>
      <c r="F1152" s="223"/>
      <c r="G1152" s="223"/>
      <c r="H1152" s="223"/>
      <c r="I1152" s="223"/>
      <c r="J1152" s="223"/>
      <c r="K1152" s="223"/>
      <c r="L1152" s="223"/>
      <c r="M1152" s="223"/>
      <c r="N1152" s="222"/>
      <c r="O1152" s="222"/>
      <c r="P1152" s="222"/>
      <c r="Q1152" s="222"/>
      <c r="R1152" s="223"/>
      <c r="S1152" s="223"/>
      <c r="T1152" s="223"/>
      <c r="U1152" s="223"/>
      <c r="V1152" s="223"/>
      <c r="W1152" s="223"/>
      <c r="X1152" s="223"/>
      <c r="Y1152" s="223"/>
      <c r="Z1152" s="212"/>
      <c r="AA1152" s="212"/>
      <c r="AB1152" s="212"/>
      <c r="AC1152" s="212"/>
      <c r="AD1152" s="212"/>
      <c r="AE1152" s="212"/>
      <c r="AF1152" s="212"/>
      <c r="AG1152" s="212" t="s">
        <v>308</v>
      </c>
      <c r="AH1152" s="212">
        <v>0</v>
      </c>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ht="22.5" outlineLevel="1" x14ac:dyDescent="0.2">
      <c r="A1153" s="257">
        <v>257</v>
      </c>
      <c r="B1153" s="258" t="s">
        <v>1533</v>
      </c>
      <c r="C1153" s="268" t="s">
        <v>1534</v>
      </c>
      <c r="D1153" s="259" t="s">
        <v>387</v>
      </c>
      <c r="E1153" s="260">
        <v>9</v>
      </c>
      <c r="F1153" s="261"/>
      <c r="G1153" s="262">
        <f>ROUND(E1153*F1153,2)</f>
        <v>0</v>
      </c>
      <c r="H1153" s="261"/>
      <c r="I1153" s="262">
        <f>ROUND(E1153*H1153,2)</f>
        <v>0</v>
      </c>
      <c r="J1153" s="261"/>
      <c r="K1153" s="262">
        <f>ROUND(E1153*J1153,2)</f>
        <v>0</v>
      </c>
      <c r="L1153" s="262">
        <v>21</v>
      </c>
      <c r="M1153" s="262">
        <f>G1153*(1+L1153/100)</f>
        <v>0</v>
      </c>
      <c r="N1153" s="260">
        <v>0</v>
      </c>
      <c r="O1153" s="260">
        <f>ROUND(E1153*N1153,2)</f>
        <v>0</v>
      </c>
      <c r="P1153" s="260">
        <v>2.0080000000000001E-2</v>
      </c>
      <c r="Q1153" s="260">
        <f>ROUND(E1153*P1153,2)</f>
        <v>0.18</v>
      </c>
      <c r="R1153" s="262" t="s">
        <v>1535</v>
      </c>
      <c r="S1153" s="262" t="s">
        <v>277</v>
      </c>
      <c r="T1153" s="263" t="s">
        <v>277</v>
      </c>
      <c r="U1153" s="223">
        <v>0.10580000000000001</v>
      </c>
      <c r="V1153" s="223">
        <f>ROUND(E1153*U1153,2)</f>
        <v>0.95</v>
      </c>
      <c r="W1153" s="223"/>
      <c r="X1153" s="223" t="s">
        <v>316</v>
      </c>
      <c r="Y1153" s="223" t="s">
        <v>280</v>
      </c>
      <c r="Z1153" s="212"/>
      <c r="AA1153" s="212"/>
      <c r="AB1153" s="212"/>
      <c r="AC1153" s="212"/>
      <c r="AD1153" s="212"/>
      <c r="AE1153" s="212"/>
      <c r="AF1153" s="212"/>
      <c r="AG1153" s="212" t="s">
        <v>317</v>
      </c>
      <c r="AH1153" s="212"/>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1" x14ac:dyDescent="0.2">
      <c r="A1154" s="235">
        <v>258</v>
      </c>
      <c r="B1154" s="236" t="s">
        <v>1536</v>
      </c>
      <c r="C1154" s="245" t="s">
        <v>1537</v>
      </c>
      <c r="D1154" s="237" t="s">
        <v>543</v>
      </c>
      <c r="E1154" s="238">
        <v>9.6</v>
      </c>
      <c r="F1154" s="239"/>
      <c r="G1154" s="240">
        <f>ROUND(E1154*F1154,2)</f>
        <v>0</v>
      </c>
      <c r="H1154" s="239"/>
      <c r="I1154" s="240">
        <f>ROUND(E1154*H1154,2)</f>
        <v>0</v>
      </c>
      <c r="J1154" s="239"/>
      <c r="K1154" s="240">
        <f>ROUND(E1154*J1154,2)</f>
        <v>0</v>
      </c>
      <c r="L1154" s="240">
        <v>21</v>
      </c>
      <c r="M1154" s="240">
        <f>G1154*(1+L1154/100)</f>
        <v>0</v>
      </c>
      <c r="N1154" s="238">
        <v>0</v>
      </c>
      <c r="O1154" s="238">
        <f>ROUND(E1154*N1154,2)</f>
        <v>0</v>
      </c>
      <c r="P1154" s="238">
        <v>1.3500000000000001E-3</v>
      </c>
      <c r="Q1154" s="238">
        <f>ROUND(E1154*P1154,2)</f>
        <v>0.01</v>
      </c>
      <c r="R1154" s="240" t="s">
        <v>1535</v>
      </c>
      <c r="S1154" s="240" t="s">
        <v>277</v>
      </c>
      <c r="T1154" s="241" t="s">
        <v>277</v>
      </c>
      <c r="U1154" s="223">
        <v>9.1999999999999998E-2</v>
      </c>
      <c r="V1154" s="223">
        <f>ROUND(E1154*U1154,2)</f>
        <v>0.88</v>
      </c>
      <c r="W1154" s="223"/>
      <c r="X1154" s="223" t="s">
        <v>316</v>
      </c>
      <c r="Y1154" s="223" t="s">
        <v>280</v>
      </c>
      <c r="Z1154" s="212"/>
      <c r="AA1154" s="212"/>
      <c r="AB1154" s="212"/>
      <c r="AC1154" s="212"/>
      <c r="AD1154" s="212"/>
      <c r="AE1154" s="212"/>
      <c r="AF1154" s="212"/>
      <c r="AG1154" s="212" t="s">
        <v>317</v>
      </c>
      <c r="AH1154" s="212"/>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2" x14ac:dyDescent="0.2">
      <c r="A1155" s="219"/>
      <c r="B1155" s="220"/>
      <c r="C1155" s="247" t="s">
        <v>1538</v>
      </c>
      <c r="D1155" s="225"/>
      <c r="E1155" s="226">
        <v>2.4</v>
      </c>
      <c r="F1155" s="223"/>
      <c r="G1155" s="223"/>
      <c r="H1155" s="223"/>
      <c r="I1155" s="223"/>
      <c r="J1155" s="223"/>
      <c r="K1155" s="223"/>
      <c r="L1155" s="223"/>
      <c r="M1155" s="223"/>
      <c r="N1155" s="222"/>
      <c r="O1155" s="222"/>
      <c r="P1155" s="222"/>
      <c r="Q1155" s="222"/>
      <c r="R1155" s="223"/>
      <c r="S1155" s="223"/>
      <c r="T1155" s="223"/>
      <c r="U1155" s="223"/>
      <c r="V1155" s="223"/>
      <c r="W1155" s="223"/>
      <c r="X1155" s="223"/>
      <c r="Y1155" s="223"/>
      <c r="Z1155" s="212"/>
      <c r="AA1155" s="212"/>
      <c r="AB1155" s="212"/>
      <c r="AC1155" s="212"/>
      <c r="AD1155" s="212"/>
      <c r="AE1155" s="212"/>
      <c r="AF1155" s="212"/>
      <c r="AG1155" s="212" t="s">
        <v>308</v>
      </c>
      <c r="AH1155" s="212">
        <v>0</v>
      </c>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47" t="s">
        <v>1539</v>
      </c>
      <c r="D1156" s="225"/>
      <c r="E1156" s="226">
        <v>7.2</v>
      </c>
      <c r="F1156" s="223"/>
      <c r="G1156" s="223"/>
      <c r="H1156" s="223"/>
      <c r="I1156" s="223"/>
      <c r="J1156" s="223"/>
      <c r="K1156" s="223"/>
      <c r="L1156" s="223"/>
      <c r="M1156" s="223"/>
      <c r="N1156" s="222"/>
      <c r="O1156" s="222"/>
      <c r="P1156" s="222"/>
      <c r="Q1156" s="222"/>
      <c r="R1156" s="223"/>
      <c r="S1156" s="223"/>
      <c r="T1156" s="223"/>
      <c r="U1156" s="223"/>
      <c r="V1156" s="223"/>
      <c r="W1156" s="223"/>
      <c r="X1156" s="223"/>
      <c r="Y1156" s="223"/>
      <c r="Z1156" s="212"/>
      <c r="AA1156" s="212"/>
      <c r="AB1156" s="212"/>
      <c r="AC1156" s="212"/>
      <c r="AD1156" s="212"/>
      <c r="AE1156" s="212"/>
      <c r="AF1156" s="212"/>
      <c r="AG1156" s="212" t="s">
        <v>308</v>
      </c>
      <c r="AH1156" s="212">
        <v>0</v>
      </c>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1" x14ac:dyDescent="0.2">
      <c r="A1157" s="257">
        <v>259</v>
      </c>
      <c r="B1157" s="258" t="s">
        <v>1540</v>
      </c>
      <c r="C1157" s="268" t="s">
        <v>1541</v>
      </c>
      <c r="D1157" s="259" t="s">
        <v>340</v>
      </c>
      <c r="E1157" s="260">
        <v>330</v>
      </c>
      <c r="F1157" s="261"/>
      <c r="G1157" s="262">
        <f>ROUND(E1157*F1157,2)</f>
        <v>0</v>
      </c>
      <c r="H1157" s="261"/>
      <c r="I1157" s="262">
        <f>ROUND(E1157*H1157,2)</f>
        <v>0</v>
      </c>
      <c r="J1157" s="261"/>
      <c r="K1157" s="262">
        <f>ROUND(E1157*J1157,2)</f>
        <v>0</v>
      </c>
      <c r="L1157" s="262">
        <v>21</v>
      </c>
      <c r="M1157" s="262">
        <f>G1157*(1+L1157/100)</f>
        <v>0</v>
      </c>
      <c r="N1157" s="260">
        <v>0</v>
      </c>
      <c r="O1157" s="260">
        <f>ROUND(E1157*N1157,2)</f>
        <v>0</v>
      </c>
      <c r="P1157" s="260">
        <v>4.7E-2</v>
      </c>
      <c r="Q1157" s="260">
        <f>ROUND(E1157*P1157,2)</f>
        <v>15.51</v>
      </c>
      <c r="R1157" s="262" t="s">
        <v>1542</v>
      </c>
      <c r="S1157" s="262" t="s">
        <v>277</v>
      </c>
      <c r="T1157" s="263" t="s">
        <v>277</v>
      </c>
      <c r="U1157" s="223">
        <v>0.16200000000000001</v>
      </c>
      <c r="V1157" s="223">
        <f>ROUND(E1157*U1157,2)</f>
        <v>53.46</v>
      </c>
      <c r="W1157" s="223"/>
      <c r="X1157" s="223" t="s">
        <v>316</v>
      </c>
      <c r="Y1157" s="223" t="s">
        <v>280</v>
      </c>
      <c r="Z1157" s="212"/>
      <c r="AA1157" s="212"/>
      <c r="AB1157" s="212"/>
      <c r="AC1157" s="212"/>
      <c r="AD1157" s="212"/>
      <c r="AE1157" s="212"/>
      <c r="AF1157" s="212"/>
      <c r="AG1157" s="212" t="s">
        <v>317</v>
      </c>
      <c r="AH1157" s="212"/>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1" x14ac:dyDescent="0.2">
      <c r="A1158" s="235">
        <v>260</v>
      </c>
      <c r="B1158" s="236" t="s">
        <v>1543</v>
      </c>
      <c r="C1158" s="245" t="s">
        <v>1544</v>
      </c>
      <c r="D1158" s="237" t="s">
        <v>340</v>
      </c>
      <c r="E1158" s="238">
        <v>227.12</v>
      </c>
      <c r="F1158" s="239"/>
      <c r="G1158" s="240">
        <f>ROUND(E1158*F1158,2)</f>
        <v>0</v>
      </c>
      <c r="H1158" s="239"/>
      <c r="I1158" s="240">
        <f>ROUND(E1158*H1158,2)</f>
        <v>0</v>
      </c>
      <c r="J1158" s="239"/>
      <c r="K1158" s="240">
        <f>ROUND(E1158*J1158,2)</f>
        <v>0</v>
      </c>
      <c r="L1158" s="240">
        <v>21</v>
      </c>
      <c r="M1158" s="240">
        <f>G1158*(1+L1158/100)</f>
        <v>0</v>
      </c>
      <c r="N1158" s="238">
        <v>0</v>
      </c>
      <c r="O1158" s="238">
        <f>ROUND(E1158*N1158,2)</f>
        <v>0</v>
      </c>
      <c r="P1158" s="238">
        <v>1.8000000000000001E-4</v>
      </c>
      <c r="Q1158" s="238">
        <f>ROUND(E1158*P1158,2)</f>
        <v>0.04</v>
      </c>
      <c r="R1158" s="240" t="s">
        <v>1542</v>
      </c>
      <c r="S1158" s="240" t="s">
        <v>277</v>
      </c>
      <c r="T1158" s="241" t="s">
        <v>277</v>
      </c>
      <c r="U1158" s="223">
        <v>0.03</v>
      </c>
      <c r="V1158" s="223">
        <f>ROUND(E1158*U1158,2)</f>
        <v>6.81</v>
      </c>
      <c r="W1158" s="223"/>
      <c r="X1158" s="223" t="s">
        <v>316</v>
      </c>
      <c r="Y1158" s="223" t="s">
        <v>280</v>
      </c>
      <c r="Z1158" s="212"/>
      <c r="AA1158" s="212"/>
      <c r="AB1158" s="212"/>
      <c r="AC1158" s="212"/>
      <c r="AD1158" s="212"/>
      <c r="AE1158" s="212"/>
      <c r="AF1158" s="212"/>
      <c r="AG1158" s="212" t="s">
        <v>317</v>
      </c>
      <c r="AH1158" s="212"/>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2" x14ac:dyDescent="0.2">
      <c r="A1159" s="219"/>
      <c r="B1159" s="220"/>
      <c r="C1159" s="247" t="s">
        <v>1327</v>
      </c>
      <c r="D1159" s="225"/>
      <c r="E1159" s="226">
        <v>96.2</v>
      </c>
      <c r="F1159" s="223"/>
      <c r="G1159" s="223"/>
      <c r="H1159" s="223"/>
      <c r="I1159" s="223"/>
      <c r="J1159" s="223"/>
      <c r="K1159" s="223"/>
      <c r="L1159" s="223"/>
      <c r="M1159" s="223"/>
      <c r="N1159" s="222"/>
      <c r="O1159" s="222"/>
      <c r="P1159" s="222"/>
      <c r="Q1159" s="222"/>
      <c r="R1159" s="223"/>
      <c r="S1159" s="223"/>
      <c r="T1159" s="223"/>
      <c r="U1159" s="223"/>
      <c r="V1159" s="223"/>
      <c r="W1159" s="223"/>
      <c r="X1159" s="223"/>
      <c r="Y1159" s="223"/>
      <c r="Z1159" s="212"/>
      <c r="AA1159" s="212"/>
      <c r="AB1159" s="212"/>
      <c r="AC1159" s="212"/>
      <c r="AD1159" s="212"/>
      <c r="AE1159" s="212"/>
      <c r="AF1159" s="212"/>
      <c r="AG1159" s="212" t="s">
        <v>308</v>
      </c>
      <c r="AH1159" s="212">
        <v>0</v>
      </c>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
      <c r="A1160" s="219"/>
      <c r="B1160" s="220"/>
      <c r="C1160" s="247" t="s">
        <v>1545</v>
      </c>
      <c r="D1160" s="225"/>
      <c r="E1160" s="226">
        <v>130.91999999999999</v>
      </c>
      <c r="F1160" s="223"/>
      <c r="G1160" s="223"/>
      <c r="H1160" s="223"/>
      <c r="I1160" s="223"/>
      <c r="J1160" s="223"/>
      <c r="K1160" s="223"/>
      <c r="L1160" s="223"/>
      <c r="M1160" s="223"/>
      <c r="N1160" s="222"/>
      <c r="O1160" s="222"/>
      <c r="P1160" s="222"/>
      <c r="Q1160" s="222"/>
      <c r="R1160" s="223"/>
      <c r="S1160" s="223"/>
      <c r="T1160" s="223"/>
      <c r="U1160" s="223"/>
      <c r="V1160" s="223"/>
      <c r="W1160" s="223"/>
      <c r="X1160" s="223"/>
      <c r="Y1160" s="223"/>
      <c r="Z1160" s="212"/>
      <c r="AA1160" s="212"/>
      <c r="AB1160" s="212"/>
      <c r="AC1160" s="212"/>
      <c r="AD1160" s="212"/>
      <c r="AE1160" s="212"/>
      <c r="AF1160" s="212"/>
      <c r="AG1160" s="212" t="s">
        <v>308</v>
      </c>
      <c r="AH1160" s="212">
        <v>0</v>
      </c>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1" x14ac:dyDescent="0.2">
      <c r="A1161" s="235">
        <v>261</v>
      </c>
      <c r="B1161" s="236" t="s">
        <v>1546</v>
      </c>
      <c r="C1161" s="245" t="s">
        <v>1547</v>
      </c>
      <c r="D1161" s="237" t="s">
        <v>340</v>
      </c>
      <c r="E1161" s="238">
        <v>4.95</v>
      </c>
      <c r="F1161" s="239"/>
      <c r="G1161" s="240">
        <f>ROUND(E1161*F1161,2)</f>
        <v>0</v>
      </c>
      <c r="H1161" s="239"/>
      <c r="I1161" s="240">
        <f>ROUND(E1161*H1161,2)</f>
        <v>0</v>
      </c>
      <c r="J1161" s="239"/>
      <c r="K1161" s="240">
        <f>ROUND(E1161*J1161,2)</f>
        <v>0</v>
      </c>
      <c r="L1161" s="240">
        <v>21</v>
      </c>
      <c r="M1161" s="240">
        <f>G1161*(1+L1161/100)</f>
        <v>0</v>
      </c>
      <c r="N1161" s="238">
        <v>0</v>
      </c>
      <c r="O1161" s="238">
        <f>ROUND(E1161*N1161,2)</f>
        <v>0</v>
      </c>
      <c r="P1161" s="238">
        <v>2.4649999999999998E-2</v>
      </c>
      <c r="Q1161" s="238">
        <f>ROUND(E1161*P1161,2)</f>
        <v>0.12</v>
      </c>
      <c r="R1161" s="240" t="s">
        <v>1548</v>
      </c>
      <c r="S1161" s="240" t="s">
        <v>277</v>
      </c>
      <c r="T1161" s="241" t="s">
        <v>277</v>
      </c>
      <c r="U1161" s="223">
        <v>0.25</v>
      </c>
      <c r="V1161" s="223">
        <f>ROUND(E1161*U1161,2)</f>
        <v>1.24</v>
      </c>
      <c r="W1161" s="223"/>
      <c r="X1161" s="223" t="s">
        <v>316</v>
      </c>
      <c r="Y1161" s="223" t="s">
        <v>280</v>
      </c>
      <c r="Z1161" s="212"/>
      <c r="AA1161" s="212"/>
      <c r="AB1161" s="212"/>
      <c r="AC1161" s="212"/>
      <c r="AD1161" s="212"/>
      <c r="AE1161" s="212"/>
      <c r="AF1161" s="212"/>
      <c r="AG1161" s="212" t="s">
        <v>317</v>
      </c>
      <c r="AH1161" s="212"/>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2" x14ac:dyDescent="0.2">
      <c r="A1162" s="219"/>
      <c r="B1162" s="220"/>
      <c r="C1162" s="247" t="s">
        <v>1549</v>
      </c>
      <c r="D1162" s="225"/>
      <c r="E1162" s="226">
        <v>4.95</v>
      </c>
      <c r="F1162" s="223"/>
      <c r="G1162" s="223"/>
      <c r="H1162" s="223"/>
      <c r="I1162" s="223"/>
      <c r="J1162" s="223"/>
      <c r="K1162" s="223"/>
      <c r="L1162" s="223"/>
      <c r="M1162" s="223"/>
      <c r="N1162" s="222"/>
      <c r="O1162" s="222"/>
      <c r="P1162" s="222"/>
      <c r="Q1162" s="222"/>
      <c r="R1162" s="223"/>
      <c r="S1162" s="223"/>
      <c r="T1162" s="223"/>
      <c r="U1162" s="223"/>
      <c r="V1162" s="223"/>
      <c r="W1162" s="223"/>
      <c r="X1162" s="223"/>
      <c r="Y1162" s="223"/>
      <c r="Z1162" s="212"/>
      <c r="AA1162" s="212"/>
      <c r="AB1162" s="212"/>
      <c r="AC1162" s="212"/>
      <c r="AD1162" s="212"/>
      <c r="AE1162" s="212"/>
      <c r="AF1162" s="212"/>
      <c r="AG1162" s="212" t="s">
        <v>308</v>
      </c>
      <c r="AH1162" s="212">
        <v>0</v>
      </c>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1" x14ac:dyDescent="0.2">
      <c r="A1163" s="257">
        <v>262</v>
      </c>
      <c r="B1163" s="258" t="s">
        <v>1550</v>
      </c>
      <c r="C1163" s="268" t="s">
        <v>1551</v>
      </c>
      <c r="D1163" s="259" t="s">
        <v>387</v>
      </c>
      <c r="E1163" s="260">
        <v>1</v>
      </c>
      <c r="F1163" s="261"/>
      <c r="G1163" s="262">
        <f>ROUND(E1163*F1163,2)</f>
        <v>0</v>
      </c>
      <c r="H1163" s="261"/>
      <c r="I1163" s="262">
        <f>ROUND(E1163*H1163,2)</f>
        <v>0</v>
      </c>
      <c r="J1163" s="261"/>
      <c r="K1163" s="262">
        <f>ROUND(E1163*J1163,2)</f>
        <v>0</v>
      </c>
      <c r="L1163" s="262">
        <v>21</v>
      </c>
      <c r="M1163" s="262">
        <f>G1163*(1+L1163/100)</f>
        <v>0</v>
      </c>
      <c r="N1163" s="260">
        <v>0</v>
      </c>
      <c r="O1163" s="260">
        <f>ROUND(E1163*N1163,2)</f>
        <v>0</v>
      </c>
      <c r="P1163" s="260">
        <v>4.0000000000000001E-3</v>
      </c>
      <c r="Q1163" s="260">
        <f>ROUND(E1163*P1163,2)</f>
        <v>0</v>
      </c>
      <c r="R1163" s="262" t="s">
        <v>1548</v>
      </c>
      <c r="S1163" s="262" t="s">
        <v>277</v>
      </c>
      <c r="T1163" s="263" t="s">
        <v>277</v>
      </c>
      <c r="U1163" s="223">
        <v>0.27</v>
      </c>
      <c r="V1163" s="223">
        <f>ROUND(E1163*U1163,2)</f>
        <v>0.27</v>
      </c>
      <c r="W1163" s="223"/>
      <c r="X1163" s="223" t="s">
        <v>316</v>
      </c>
      <c r="Y1163" s="223" t="s">
        <v>280</v>
      </c>
      <c r="Z1163" s="212"/>
      <c r="AA1163" s="212"/>
      <c r="AB1163" s="212"/>
      <c r="AC1163" s="212"/>
      <c r="AD1163" s="212"/>
      <c r="AE1163" s="212"/>
      <c r="AF1163" s="212"/>
      <c r="AG1163" s="212" t="s">
        <v>317</v>
      </c>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1" x14ac:dyDescent="0.2">
      <c r="A1164" s="235">
        <v>263</v>
      </c>
      <c r="B1164" s="236" t="s">
        <v>1552</v>
      </c>
      <c r="C1164" s="245" t="s">
        <v>1553</v>
      </c>
      <c r="D1164" s="237" t="s">
        <v>340</v>
      </c>
      <c r="E1164" s="238">
        <v>206.69</v>
      </c>
      <c r="F1164" s="239"/>
      <c r="G1164" s="240">
        <f>ROUND(E1164*F1164,2)</f>
        <v>0</v>
      </c>
      <c r="H1164" s="239"/>
      <c r="I1164" s="240">
        <f>ROUND(E1164*H1164,2)</f>
        <v>0</v>
      </c>
      <c r="J1164" s="239"/>
      <c r="K1164" s="240">
        <f>ROUND(E1164*J1164,2)</f>
        <v>0</v>
      </c>
      <c r="L1164" s="240">
        <v>21</v>
      </c>
      <c r="M1164" s="240">
        <f>G1164*(1+L1164/100)</f>
        <v>0</v>
      </c>
      <c r="N1164" s="238">
        <v>0</v>
      </c>
      <c r="O1164" s="238">
        <f>ROUND(E1164*N1164,2)</f>
        <v>0</v>
      </c>
      <c r="P1164" s="238">
        <v>1.2E-2</v>
      </c>
      <c r="Q1164" s="238">
        <f>ROUND(E1164*P1164,2)</f>
        <v>2.48</v>
      </c>
      <c r="R1164" s="240" t="s">
        <v>1260</v>
      </c>
      <c r="S1164" s="240" t="s">
        <v>277</v>
      </c>
      <c r="T1164" s="241" t="s">
        <v>277</v>
      </c>
      <c r="U1164" s="223">
        <v>0.13</v>
      </c>
      <c r="V1164" s="223">
        <f>ROUND(E1164*U1164,2)</f>
        <v>26.87</v>
      </c>
      <c r="W1164" s="223"/>
      <c r="X1164" s="223" t="s">
        <v>316</v>
      </c>
      <c r="Y1164" s="223" t="s">
        <v>280</v>
      </c>
      <c r="Z1164" s="212"/>
      <c r="AA1164" s="212"/>
      <c r="AB1164" s="212"/>
      <c r="AC1164" s="212"/>
      <c r="AD1164" s="212"/>
      <c r="AE1164" s="212"/>
      <c r="AF1164" s="212"/>
      <c r="AG1164" s="212" t="s">
        <v>317</v>
      </c>
      <c r="AH1164" s="212"/>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2" x14ac:dyDescent="0.2">
      <c r="A1165" s="219"/>
      <c r="B1165" s="220"/>
      <c r="C1165" s="247" t="s">
        <v>742</v>
      </c>
      <c r="D1165" s="225"/>
      <c r="E1165" s="226"/>
      <c r="F1165" s="223"/>
      <c r="G1165" s="223"/>
      <c r="H1165" s="223"/>
      <c r="I1165" s="223"/>
      <c r="J1165" s="223"/>
      <c r="K1165" s="223"/>
      <c r="L1165" s="223"/>
      <c r="M1165" s="223"/>
      <c r="N1165" s="222"/>
      <c r="O1165" s="222"/>
      <c r="P1165" s="222"/>
      <c r="Q1165" s="222"/>
      <c r="R1165" s="223"/>
      <c r="S1165" s="223"/>
      <c r="T1165" s="223"/>
      <c r="U1165" s="223"/>
      <c r="V1165" s="223"/>
      <c r="W1165" s="223"/>
      <c r="X1165" s="223"/>
      <c r="Y1165" s="223"/>
      <c r="Z1165" s="212"/>
      <c r="AA1165" s="212"/>
      <c r="AB1165" s="212"/>
      <c r="AC1165" s="212"/>
      <c r="AD1165" s="212"/>
      <c r="AE1165" s="212"/>
      <c r="AF1165" s="212"/>
      <c r="AG1165" s="212" t="s">
        <v>308</v>
      </c>
      <c r="AH1165" s="212">
        <v>0</v>
      </c>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ht="22.5" outlineLevel="3" x14ac:dyDescent="0.2">
      <c r="A1166" s="219"/>
      <c r="B1166" s="220"/>
      <c r="C1166" s="247" t="s">
        <v>1554</v>
      </c>
      <c r="D1166" s="225"/>
      <c r="E1166" s="226">
        <v>206.69</v>
      </c>
      <c r="F1166" s="223"/>
      <c r="G1166" s="223"/>
      <c r="H1166" s="223"/>
      <c r="I1166" s="223"/>
      <c r="J1166" s="223"/>
      <c r="K1166" s="223"/>
      <c r="L1166" s="223"/>
      <c r="M1166" s="223"/>
      <c r="N1166" s="222"/>
      <c r="O1166" s="222"/>
      <c r="P1166" s="222"/>
      <c r="Q1166" s="222"/>
      <c r="R1166" s="223"/>
      <c r="S1166" s="223"/>
      <c r="T1166" s="223"/>
      <c r="U1166" s="223"/>
      <c r="V1166" s="223"/>
      <c r="W1166" s="223"/>
      <c r="X1166" s="223"/>
      <c r="Y1166" s="223"/>
      <c r="Z1166" s="212"/>
      <c r="AA1166" s="212"/>
      <c r="AB1166" s="212"/>
      <c r="AC1166" s="212"/>
      <c r="AD1166" s="212"/>
      <c r="AE1166" s="212"/>
      <c r="AF1166" s="212"/>
      <c r="AG1166" s="212" t="s">
        <v>308</v>
      </c>
      <c r="AH1166" s="212">
        <v>0</v>
      </c>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outlineLevel="1" x14ac:dyDescent="0.2">
      <c r="A1167" s="235">
        <v>264</v>
      </c>
      <c r="B1167" s="236" t="s">
        <v>1555</v>
      </c>
      <c r="C1167" s="245" t="s">
        <v>1556</v>
      </c>
      <c r="D1167" s="237" t="s">
        <v>340</v>
      </c>
      <c r="E1167" s="238">
        <v>0.9</v>
      </c>
      <c r="F1167" s="239"/>
      <c r="G1167" s="240">
        <f>ROUND(E1167*F1167,2)</f>
        <v>0</v>
      </c>
      <c r="H1167" s="239"/>
      <c r="I1167" s="240">
        <f>ROUND(E1167*H1167,2)</f>
        <v>0</v>
      </c>
      <c r="J1167" s="239"/>
      <c r="K1167" s="240">
        <f>ROUND(E1167*J1167,2)</f>
        <v>0</v>
      </c>
      <c r="L1167" s="240">
        <v>21</v>
      </c>
      <c r="M1167" s="240">
        <f>G1167*(1+L1167/100)</f>
        <v>0</v>
      </c>
      <c r="N1167" s="238">
        <v>0</v>
      </c>
      <c r="O1167" s="238">
        <f>ROUND(E1167*N1167,2)</f>
        <v>0</v>
      </c>
      <c r="P1167" s="238">
        <v>2.1000000000000001E-2</v>
      </c>
      <c r="Q1167" s="238">
        <f>ROUND(E1167*P1167,2)</f>
        <v>0.02</v>
      </c>
      <c r="R1167" s="240" t="s">
        <v>1260</v>
      </c>
      <c r="S1167" s="240" t="s">
        <v>277</v>
      </c>
      <c r="T1167" s="241" t="s">
        <v>277</v>
      </c>
      <c r="U1167" s="223">
        <v>0.45</v>
      </c>
      <c r="V1167" s="223">
        <f>ROUND(E1167*U1167,2)</f>
        <v>0.41</v>
      </c>
      <c r="W1167" s="223"/>
      <c r="X1167" s="223" t="s">
        <v>316</v>
      </c>
      <c r="Y1167" s="223" t="s">
        <v>280</v>
      </c>
      <c r="Z1167" s="212"/>
      <c r="AA1167" s="212"/>
      <c r="AB1167" s="212"/>
      <c r="AC1167" s="212"/>
      <c r="AD1167" s="212"/>
      <c r="AE1167" s="212"/>
      <c r="AF1167" s="212"/>
      <c r="AG1167" s="212" t="s">
        <v>317</v>
      </c>
      <c r="AH1167" s="212"/>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outlineLevel="2" x14ac:dyDescent="0.2">
      <c r="A1168" s="219"/>
      <c r="B1168" s="220"/>
      <c r="C1168" s="247" t="s">
        <v>1557</v>
      </c>
      <c r="D1168" s="225"/>
      <c r="E1168" s="226">
        <v>0.9</v>
      </c>
      <c r="F1168" s="223"/>
      <c r="G1168" s="223"/>
      <c r="H1168" s="223"/>
      <c r="I1168" s="223"/>
      <c r="J1168" s="223"/>
      <c r="K1168" s="223"/>
      <c r="L1168" s="223"/>
      <c r="M1168" s="223"/>
      <c r="N1168" s="222"/>
      <c r="O1168" s="222"/>
      <c r="P1168" s="222"/>
      <c r="Q1168" s="222"/>
      <c r="R1168" s="223"/>
      <c r="S1168" s="223"/>
      <c r="T1168" s="223"/>
      <c r="U1168" s="223"/>
      <c r="V1168" s="223"/>
      <c r="W1168" s="223"/>
      <c r="X1168" s="223"/>
      <c r="Y1168" s="223"/>
      <c r="Z1168" s="212"/>
      <c r="AA1168" s="212"/>
      <c r="AB1168" s="212"/>
      <c r="AC1168" s="212"/>
      <c r="AD1168" s="212"/>
      <c r="AE1168" s="212"/>
      <c r="AF1168" s="212"/>
      <c r="AG1168" s="212" t="s">
        <v>308</v>
      </c>
      <c r="AH1168" s="212">
        <v>0</v>
      </c>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1" x14ac:dyDescent="0.2">
      <c r="A1169" s="235">
        <v>265</v>
      </c>
      <c r="B1169" s="236" t="s">
        <v>1558</v>
      </c>
      <c r="C1169" s="245" t="s">
        <v>1559</v>
      </c>
      <c r="D1169" s="237" t="s">
        <v>340</v>
      </c>
      <c r="E1169" s="238">
        <v>20.86</v>
      </c>
      <c r="F1169" s="239"/>
      <c r="G1169" s="240">
        <f>ROUND(E1169*F1169,2)</f>
        <v>0</v>
      </c>
      <c r="H1169" s="239"/>
      <c r="I1169" s="240">
        <f>ROUND(E1169*H1169,2)</f>
        <v>0</v>
      </c>
      <c r="J1169" s="239"/>
      <c r="K1169" s="240">
        <f>ROUND(E1169*J1169,2)</f>
        <v>0</v>
      </c>
      <c r="L1169" s="240">
        <v>21</v>
      </c>
      <c r="M1169" s="240">
        <f>G1169*(1+L1169/100)</f>
        <v>0</v>
      </c>
      <c r="N1169" s="238">
        <v>0</v>
      </c>
      <c r="O1169" s="238">
        <f>ROUND(E1169*N1169,2)</f>
        <v>0</v>
      </c>
      <c r="P1169" s="238">
        <v>5.5E-2</v>
      </c>
      <c r="Q1169" s="238">
        <f>ROUND(E1169*P1169,2)</f>
        <v>1.1499999999999999</v>
      </c>
      <c r="R1169" s="240" t="s">
        <v>1260</v>
      </c>
      <c r="S1169" s="240" t="s">
        <v>277</v>
      </c>
      <c r="T1169" s="241" t="s">
        <v>277</v>
      </c>
      <c r="U1169" s="223">
        <v>0.22500000000000001</v>
      </c>
      <c r="V1169" s="223">
        <f>ROUND(E1169*U1169,2)</f>
        <v>4.6900000000000004</v>
      </c>
      <c r="W1169" s="223"/>
      <c r="X1169" s="223" t="s">
        <v>316</v>
      </c>
      <c r="Y1169" s="223" t="s">
        <v>280</v>
      </c>
      <c r="Z1169" s="212"/>
      <c r="AA1169" s="212"/>
      <c r="AB1169" s="212"/>
      <c r="AC1169" s="212"/>
      <c r="AD1169" s="212"/>
      <c r="AE1169" s="212"/>
      <c r="AF1169" s="212"/>
      <c r="AG1169" s="212" t="s">
        <v>317</v>
      </c>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2" x14ac:dyDescent="0.2">
      <c r="A1170" s="219"/>
      <c r="B1170" s="220"/>
      <c r="C1170" s="247" t="s">
        <v>759</v>
      </c>
      <c r="D1170" s="225"/>
      <c r="E1170" s="226"/>
      <c r="F1170" s="223"/>
      <c r="G1170" s="223"/>
      <c r="H1170" s="223"/>
      <c r="I1170" s="223"/>
      <c r="J1170" s="223"/>
      <c r="K1170" s="223"/>
      <c r="L1170" s="223"/>
      <c r="M1170" s="223"/>
      <c r="N1170" s="222"/>
      <c r="O1170" s="222"/>
      <c r="P1170" s="222"/>
      <c r="Q1170" s="222"/>
      <c r="R1170" s="223"/>
      <c r="S1170" s="223"/>
      <c r="T1170" s="223"/>
      <c r="U1170" s="223"/>
      <c r="V1170" s="223"/>
      <c r="W1170" s="223"/>
      <c r="X1170" s="223"/>
      <c r="Y1170" s="223"/>
      <c r="Z1170" s="212"/>
      <c r="AA1170" s="212"/>
      <c r="AB1170" s="212"/>
      <c r="AC1170" s="212"/>
      <c r="AD1170" s="212"/>
      <c r="AE1170" s="212"/>
      <c r="AF1170" s="212"/>
      <c r="AG1170" s="212" t="s">
        <v>308</v>
      </c>
      <c r="AH1170" s="212">
        <v>0</v>
      </c>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47" t="s">
        <v>1560</v>
      </c>
      <c r="D1171" s="225"/>
      <c r="E1171" s="226">
        <v>7</v>
      </c>
      <c r="F1171" s="223"/>
      <c r="G1171" s="223"/>
      <c r="H1171" s="223"/>
      <c r="I1171" s="223"/>
      <c r="J1171" s="223"/>
      <c r="K1171" s="223"/>
      <c r="L1171" s="223"/>
      <c r="M1171" s="223"/>
      <c r="N1171" s="222"/>
      <c r="O1171" s="222"/>
      <c r="P1171" s="222"/>
      <c r="Q1171" s="222"/>
      <c r="R1171" s="223"/>
      <c r="S1171" s="223"/>
      <c r="T1171" s="223"/>
      <c r="U1171" s="223"/>
      <c r="V1171" s="223"/>
      <c r="W1171" s="223"/>
      <c r="X1171" s="223"/>
      <c r="Y1171" s="223"/>
      <c r="Z1171" s="212"/>
      <c r="AA1171" s="212"/>
      <c r="AB1171" s="212"/>
      <c r="AC1171" s="212"/>
      <c r="AD1171" s="212"/>
      <c r="AE1171" s="212"/>
      <c r="AF1171" s="212"/>
      <c r="AG1171" s="212" t="s">
        <v>308</v>
      </c>
      <c r="AH1171" s="212">
        <v>0</v>
      </c>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3" x14ac:dyDescent="0.2">
      <c r="A1172" s="219"/>
      <c r="B1172" s="220"/>
      <c r="C1172" s="247" t="s">
        <v>1561</v>
      </c>
      <c r="D1172" s="225"/>
      <c r="E1172" s="226">
        <v>13.86</v>
      </c>
      <c r="F1172" s="223"/>
      <c r="G1172" s="223"/>
      <c r="H1172" s="223"/>
      <c r="I1172" s="223"/>
      <c r="J1172" s="223"/>
      <c r="K1172" s="223"/>
      <c r="L1172" s="223"/>
      <c r="M1172" s="223"/>
      <c r="N1172" s="222"/>
      <c r="O1172" s="222"/>
      <c r="P1172" s="222"/>
      <c r="Q1172" s="222"/>
      <c r="R1172" s="223"/>
      <c r="S1172" s="223"/>
      <c r="T1172" s="223"/>
      <c r="U1172" s="223"/>
      <c r="V1172" s="223"/>
      <c r="W1172" s="223"/>
      <c r="X1172" s="223"/>
      <c r="Y1172" s="223"/>
      <c r="Z1172" s="212"/>
      <c r="AA1172" s="212"/>
      <c r="AB1172" s="212"/>
      <c r="AC1172" s="212"/>
      <c r="AD1172" s="212"/>
      <c r="AE1172" s="212"/>
      <c r="AF1172" s="212"/>
      <c r="AG1172" s="212" t="s">
        <v>308</v>
      </c>
      <c r="AH1172" s="212">
        <v>0</v>
      </c>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outlineLevel="1" x14ac:dyDescent="0.2">
      <c r="A1173" s="235">
        <v>266</v>
      </c>
      <c r="B1173" s="236" t="s">
        <v>1562</v>
      </c>
      <c r="C1173" s="245" t="s">
        <v>1563</v>
      </c>
      <c r="D1173" s="237" t="s">
        <v>340</v>
      </c>
      <c r="E1173" s="238">
        <v>20.86</v>
      </c>
      <c r="F1173" s="239"/>
      <c r="G1173" s="240">
        <f>ROUND(E1173*F1173,2)</f>
        <v>0</v>
      </c>
      <c r="H1173" s="239"/>
      <c r="I1173" s="240">
        <f>ROUND(E1173*H1173,2)</f>
        <v>0</v>
      </c>
      <c r="J1173" s="239"/>
      <c r="K1173" s="240">
        <f>ROUND(E1173*J1173,2)</f>
        <v>0</v>
      </c>
      <c r="L1173" s="240">
        <v>21</v>
      </c>
      <c r="M1173" s="240">
        <f>G1173*(1+L1173/100)</f>
        <v>0</v>
      </c>
      <c r="N1173" s="238">
        <v>0</v>
      </c>
      <c r="O1173" s="238">
        <f>ROUND(E1173*N1173,2)</f>
        <v>0</v>
      </c>
      <c r="P1173" s="238">
        <v>2E-3</v>
      </c>
      <c r="Q1173" s="238">
        <f>ROUND(E1173*P1173,2)</f>
        <v>0.04</v>
      </c>
      <c r="R1173" s="240" t="s">
        <v>1260</v>
      </c>
      <c r="S1173" s="240" t="s">
        <v>277</v>
      </c>
      <c r="T1173" s="241" t="s">
        <v>277</v>
      </c>
      <c r="U1173" s="223">
        <v>0.1</v>
      </c>
      <c r="V1173" s="223">
        <f>ROUND(E1173*U1173,2)</f>
        <v>2.09</v>
      </c>
      <c r="W1173" s="223"/>
      <c r="X1173" s="223" t="s">
        <v>316</v>
      </c>
      <c r="Y1173" s="223" t="s">
        <v>280</v>
      </c>
      <c r="Z1173" s="212"/>
      <c r="AA1173" s="212"/>
      <c r="AB1173" s="212"/>
      <c r="AC1173" s="212"/>
      <c r="AD1173" s="212"/>
      <c r="AE1173" s="212"/>
      <c r="AF1173" s="212"/>
      <c r="AG1173" s="212" t="s">
        <v>317</v>
      </c>
      <c r="AH1173" s="212"/>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2" x14ac:dyDescent="0.2">
      <c r="A1174" s="219"/>
      <c r="B1174" s="220"/>
      <c r="C1174" s="247" t="s">
        <v>1564</v>
      </c>
      <c r="D1174" s="225"/>
      <c r="E1174" s="226">
        <v>20.86</v>
      </c>
      <c r="F1174" s="223"/>
      <c r="G1174" s="223"/>
      <c r="H1174" s="223"/>
      <c r="I1174" s="223"/>
      <c r="J1174" s="223"/>
      <c r="K1174" s="223"/>
      <c r="L1174" s="223"/>
      <c r="M1174" s="223"/>
      <c r="N1174" s="222"/>
      <c r="O1174" s="222"/>
      <c r="P1174" s="222"/>
      <c r="Q1174" s="222"/>
      <c r="R1174" s="223"/>
      <c r="S1174" s="223"/>
      <c r="T1174" s="223"/>
      <c r="U1174" s="223"/>
      <c r="V1174" s="223"/>
      <c r="W1174" s="223"/>
      <c r="X1174" s="223"/>
      <c r="Y1174" s="223"/>
      <c r="Z1174" s="212"/>
      <c r="AA1174" s="212"/>
      <c r="AB1174" s="212"/>
      <c r="AC1174" s="212"/>
      <c r="AD1174" s="212"/>
      <c r="AE1174" s="212"/>
      <c r="AF1174" s="212"/>
      <c r="AG1174" s="212" t="s">
        <v>308</v>
      </c>
      <c r="AH1174" s="212">
        <v>5</v>
      </c>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1" x14ac:dyDescent="0.2">
      <c r="A1175" s="235">
        <v>267</v>
      </c>
      <c r="B1175" s="236" t="s">
        <v>1565</v>
      </c>
      <c r="C1175" s="245" t="s">
        <v>1566</v>
      </c>
      <c r="D1175" s="237" t="s">
        <v>1567</v>
      </c>
      <c r="E1175" s="238">
        <v>37.65</v>
      </c>
      <c r="F1175" s="239"/>
      <c r="G1175" s="240">
        <f>ROUND(E1175*F1175,2)</f>
        <v>0</v>
      </c>
      <c r="H1175" s="239"/>
      <c r="I1175" s="240">
        <f>ROUND(E1175*H1175,2)</f>
        <v>0</v>
      </c>
      <c r="J1175" s="239"/>
      <c r="K1175" s="240">
        <f>ROUND(E1175*J1175,2)</f>
        <v>0</v>
      </c>
      <c r="L1175" s="240">
        <v>21</v>
      </c>
      <c r="M1175" s="240">
        <f>G1175*(1+L1175/100)</f>
        <v>0</v>
      </c>
      <c r="N1175" s="238">
        <v>5.0000000000000002E-5</v>
      </c>
      <c r="O1175" s="238">
        <f>ROUND(E1175*N1175,2)</f>
        <v>0</v>
      </c>
      <c r="P1175" s="238">
        <v>1E-3</v>
      </c>
      <c r="Q1175" s="238">
        <f>ROUND(E1175*P1175,2)</f>
        <v>0.04</v>
      </c>
      <c r="R1175" s="240" t="s">
        <v>1260</v>
      </c>
      <c r="S1175" s="240" t="s">
        <v>277</v>
      </c>
      <c r="T1175" s="241" t="s">
        <v>277</v>
      </c>
      <c r="U1175" s="223">
        <v>9.7000000000000003E-2</v>
      </c>
      <c r="V1175" s="223">
        <f>ROUND(E1175*U1175,2)</f>
        <v>3.65</v>
      </c>
      <c r="W1175" s="223"/>
      <c r="X1175" s="223" t="s">
        <v>316</v>
      </c>
      <c r="Y1175" s="223" t="s">
        <v>280</v>
      </c>
      <c r="Z1175" s="212"/>
      <c r="AA1175" s="212"/>
      <c r="AB1175" s="212"/>
      <c r="AC1175" s="212"/>
      <c r="AD1175" s="212"/>
      <c r="AE1175" s="212"/>
      <c r="AF1175" s="212"/>
      <c r="AG1175" s="212" t="s">
        <v>317</v>
      </c>
      <c r="AH1175" s="212"/>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outlineLevel="2" x14ac:dyDescent="0.2">
      <c r="A1176" s="219"/>
      <c r="B1176" s="220"/>
      <c r="C1176" s="247" t="s">
        <v>1568</v>
      </c>
      <c r="D1176" s="225"/>
      <c r="E1176" s="226">
        <v>37.65</v>
      </c>
      <c r="F1176" s="223"/>
      <c r="G1176" s="223"/>
      <c r="H1176" s="223"/>
      <c r="I1176" s="223"/>
      <c r="J1176" s="223"/>
      <c r="K1176" s="223"/>
      <c r="L1176" s="223"/>
      <c r="M1176" s="223"/>
      <c r="N1176" s="222"/>
      <c r="O1176" s="222"/>
      <c r="P1176" s="222"/>
      <c r="Q1176" s="222"/>
      <c r="R1176" s="223"/>
      <c r="S1176" s="223"/>
      <c r="T1176" s="223"/>
      <c r="U1176" s="223"/>
      <c r="V1176" s="223"/>
      <c r="W1176" s="223"/>
      <c r="X1176" s="223"/>
      <c r="Y1176" s="223"/>
      <c r="Z1176" s="212"/>
      <c r="AA1176" s="212"/>
      <c r="AB1176" s="212"/>
      <c r="AC1176" s="212"/>
      <c r="AD1176" s="212"/>
      <c r="AE1176" s="212"/>
      <c r="AF1176" s="212"/>
      <c r="AG1176" s="212" t="s">
        <v>308</v>
      </c>
      <c r="AH1176" s="212">
        <v>0</v>
      </c>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1" x14ac:dyDescent="0.2">
      <c r="A1177" s="235">
        <v>268</v>
      </c>
      <c r="B1177" s="236" t="s">
        <v>1569</v>
      </c>
      <c r="C1177" s="245" t="s">
        <v>1570</v>
      </c>
      <c r="D1177" s="237" t="s">
        <v>340</v>
      </c>
      <c r="E1177" s="238">
        <v>8.07</v>
      </c>
      <c r="F1177" s="239"/>
      <c r="G1177" s="240">
        <f>ROUND(E1177*F1177,2)</f>
        <v>0</v>
      </c>
      <c r="H1177" s="239"/>
      <c r="I1177" s="240">
        <f>ROUND(E1177*H1177,2)</f>
        <v>0</v>
      </c>
      <c r="J1177" s="239"/>
      <c r="K1177" s="240">
        <f>ROUND(E1177*J1177,2)</f>
        <v>0</v>
      </c>
      <c r="L1177" s="240">
        <v>21</v>
      </c>
      <c r="M1177" s="240">
        <f>G1177*(1+L1177/100)</f>
        <v>0</v>
      </c>
      <c r="N1177" s="238">
        <v>0</v>
      </c>
      <c r="O1177" s="238">
        <f>ROUND(E1177*N1177,2)</f>
        <v>0</v>
      </c>
      <c r="P1177" s="238">
        <v>0.02</v>
      </c>
      <c r="Q1177" s="238">
        <f>ROUND(E1177*P1177,2)</f>
        <v>0.16</v>
      </c>
      <c r="R1177" s="240" t="s">
        <v>1571</v>
      </c>
      <c r="S1177" s="240" t="s">
        <v>277</v>
      </c>
      <c r="T1177" s="241" t="s">
        <v>277</v>
      </c>
      <c r="U1177" s="223">
        <v>0.24</v>
      </c>
      <c r="V1177" s="223">
        <f>ROUND(E1177*U1177,2)</f>
        <v>1.94</v>
      </c>
      <c r="W1177" s="223"/>
      <c r="X1177" s="223" t="s">
        <v>316</v>
      </c>
      <c r="Y1177" s="223" t="s">
        <v>280</v>
      </c>
      <c r="Z1177" s="212"/>
      <c r="AA1177" s="212"/>
      <c r="AB1177" s="212"/>
      <c r="AC1177" s="212"/>
      <c r="AD1177" s="212"/>
      <c r="AE1177" s="212"/>
      <c r="AF1177" s="212"/>
      <c r="AG1177" s="212" t="s">
        <v>317</v>
      </c>
      <c r="AH1177" s="212"/>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2" x14ac:dyDescent="0.2">
      <c r="A1178" s="219"/>
      <c r="B1178" s="220"/>
      <c r="C1178" s="247" t="s">
        <v>759</v>
      </c>
      <c r="D1178" s="225"/>
      <c r="E1178" s="226"/>
      <c r="F1178" s="223"/>
      <c r="G1178" s="223"/>
      <c r="H1178" s="223"/>
      <c r="I1178" s="223"/>
      <c r="J1178" s="223"/>
      <c r="K1178" s="223"/>
      <c r="L1178" s="223"/>
      <c r="M1178" s="223"/>
      <c r="N1178" s="222"/>
      <c r="O1178" s="222"/>
      <c r="P1178" s="222"/>
      <c r="Q1178" s="222"/>
      <c r="R1178" s="223"/>
      <c r="S1178" s="223"/>
      <c r="T1178" s="223"/>
      <c r="U1178" s="223"/>
      <c r="V1178" s="223"/>
      <c r="W1178" s="223"/>
      <c r="X1178" s="223"/>
      <c r="Y1178" s="223"/>
      <c r="Z1178" s="212"/>
      <c r="AA1178" s="212"/>
      <c r="AB1178" s="212"/>
      <c r="AC1178" s="212"/>
      <c r="AD1178" s="212"/>
      <c r="AE1178" s="212"/>
      <c r="AF1178" s="212"/>
      <c r="AG1178" s="212" t="s">
        <v>308</v>
      </c>
      <c r="AH1178" s="212">
        <v>0</v>
      </c>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outlineLevel="3" x14ac:dyDescent="0.2">
      <c r="A1179" s="219"/>
      <c r="B1179" s="220"/>
      <c r="C1179" s="247" t="s">
        <v>1507</v>
      </c>
      <c r="D1179" s="225"/>
      <c r="E1179" s="226">
        <v>8.07</v>
      </c>
      <c r="F1179" s="223"/>
      <c r="G1179" s="223"/>
      <c r="H1179" s="223"/>
      <c r="I1179" s="223"/>
      <c r="J1179" s="223"/>
      <c r="K1179" s="223"/>
      <c r="L1179" s="223"/>
      <c r="M1179" s="223"/>
      <c r="N1179" s="222"/>
      <c r="O1179" s="222"/>
      <c r="P1179" s="222"/>
      <c r="Q1179" s="222"/>
      <c r="R1179" s="223"/>
      <c r="S1179" s="223"/>
      <c r="T1179" s="223"/>
      <c r="U1179" s="223"/>
      <c r="V1179" s="223"/>
      <c r="W1179" s="223"/>
      <c r="X1179" s="223"/>
      <c r="Y1179" s="223"/>
      <c r="Z1179" s="212"/>
      <c r="AA1179" s="212"/>
      <c r="AB1179" s="212"/>
      <c r="AC1179" s="212"/>
      <c r="AD1179" s="212"/>
      <c r="AE1179" s="212"/>
      <c r="AF1179" s="212"/>
      <c r="AG1179" s="212" t="s">
        <v>308</v>
      </c>
      <c r="AH1179" s="212">
        <v>0</v>
      </c>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1" x14ac:dyDescent="0.2">
      <c r="A1180" s="235">
        <v>269</v>
      </c>
      <c r="B1180" s="236" t="s">
        <v>1572</v>
      </c>
      <c r="C1180" s="245" t="s">
        <v>1573</v>
      </c>
      <c r="D1180" s="237" t="s">
        <v>543</v>
      </c>
      <c r="E1180" s="238">
        <v>324.14</v>
      </c>
      <c r="F1180" s="239"/>
      <c r="G1180" s="240">
        <f>ROUND(E1180*F1180,2)</f>
        <v>0</v>
      </c>
      <c r="H1180" s="239"/>
      <c r="I1180" s="240">
        <f>ROUND(E1180*H1180,2)</f>
        <v>0</v>
      </c>
      <c r="J1180" s="239"/>
      <c r="K1180" s="240">
        <f>ROUND(E1180*J1180,2)</f>
        <v>0</v>
      </c>
      <c r="L1180" s="240">
        <v>21</v>
      </c>
      <c r="M1180" s="240">
        <f>G1180*(1+L1180/100)</f>
        <v>0</v>
      </c>
      <c r="N1180" s="238">
        <v>0</v>
      </c>
      <c r="O1180" s="238">
        <f>ROUND(E1180*N1180,2)</f>
        <v>0</v>
      </c>
      <c r="P1180" s="238">
        <v>8.0000000000000007E-5</v>
      </c>
      <c r="Q1180" s="238">
        <f>ROUND(E1180*P1180,2)</f>
        <v>0.03</v>
      </c>
      <c r="R1180" s="240" t="s">
        <v>1571</v>
      </c>
      <c r="S1180" s="240" t="s">
        <v>277</v>
      </c>
      <c r="T1180" s="241" t="s">
        <v>277</v>
      </c>
      <c r="U1180" s="223">
        <v>3.5000000000000003E-2</v>
      </c>
      <c r="V1180" s="223">
        <f>ROUND(E1180*U1180,2)</f>
        <v>11.34</v>
      </c>
      <c r="W1180" s="223"/>
      <c r="X1180" s="223" t="s">
        <v>316</v>
      </c>
      <c r="Y1180" s="223" t="s">
        <v>1232</v>
      </c>
      <c r="Z1180" s="212"/>
      <c r="AA1180" s="212"/>
      <c r="AB1180" s="212"/>
      <c r="AC1180" s="212"/>
      <c r="AD1180" s="212"/>
      <c r="AE1180" s="212"/>
      <c r="AF1180" s="212"/>
      <c r="AG1180" s="212" t="s">
        <v>317</v>
      </c>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ht="33.75" outlineLevel="2" x14ac:dyDescent="0.2">
      <c r="A1181" s="219"/>
      <c r="B1181" s="220"/>
      <c r="C1181" s="247" t="s">
        <v>1574</v>
      </c>
      <c r="D1181" s="225"/>
      <c r="E1181" s="226">
        <v>30.2</v>
      </c>
      <c r="F1181" s="223"/>
      <c r="G1181" s="223"/>
      <c r="H1181" s="223"/>
      <c r="I1181" s="223"/>
      <c r="J1181" s="223"/>
      <c r="K1181" s="223"/>
      <c r="L1181" s="223"/>
      <c r="M1181" s="223"/>
      <c r="N1181" s="222"/>
      <c r="O1181" s="222"/>
      <c r="P1181" s="222"/>
      <c r="Q1181" s="222"/>
      <c r="R1181" s="223"/>
      <c r="S1181" s="223"/>
      <c r="T1181" s="223"/>
      <c r="U1181" s="223"/>
      <c r="V1181" s="223"/>
      <c r="W1181" s="223"/>
      <c r="X1181" s="223"/>
      <c r="Y1181" s="223"/>
      <c r="Z1181" s="212"/>
      <c r="AA1181" s="212"/>
      <c r="AB1181" s="212"/>
      <c r="AC1181" s="212"/>
      <c r="AD1181" s="212"/>
      <c r="AE1181" s="212"/>
      <c r="AF1181" s="212"/>
      <c r="AG1181" s="212" t="s">
        <v>308</v>
      </c>
      <c r="AH1181" s="212">
        <v>0</v>
      </c>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ht="33.75" outlineLevel="3" x14ac:dyDescent="0.2">
      <c r="A1182" s="219"/>
      <c r="B1182" s="220"/>
      <c r="C1182" s="247" t="s">
        <v>1575</v>
      </c>
      <c r="D1182" s="225"/>
      <c r="E1182" s="226">
        <v>135.94</v>
      </c>
      <c r="F1182" s="223"/>
      <c r="G1182" s="223"/>
      <c r="H1182" s="223"/>
      <c r="I1182" s="223"/>
      <c r="J1182" s="223"/>
      <c r="K1182" s="223"/>
      <c r="L1182" s="223"/>
      <c r="M1182" s="223"/>
      <c r="N1182" s="222"/>
      <c r="O1182" s="222"/>
      <c r="P1182" s="222"/>
      <c r="Q1182" s="222"/>
      <c r="R1182" s="223"/>
      <c r="S1182" s="223"/>
      <c r="T1182" s="223"/>
      <c r="U1182" s="223"/>
      <c r="V1182" s="223"/>
      <c r="W1182" s="223"/>
      <c r="X1182" s="223"/>
      <c r="Y1182" s="223"/>
      <c r="Z1182" s="212"/>
      <c r="AA1182" s="212"/>
      <c r="AB1182" s="212"/>
      <c r="AC1182" s="212"/>
      <c r="AD1182" s="212"/>
      <c r="AE1182" s="212"/>
      <c r="AF1182" s="212"/>
      <c r="AG1182" s="212" t="s">
        <v>308</v>
      </c>
      <c r="AH1182" s="212">
        <v>0</v>
      </c>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outlineLevel="3" x14ac:dyDescent="0.2">
      <c r="A1183" s="219"/>
      <c r="B1183" s="220"/>
      <c r="C1183" s="247" t="s">
        <v>1576</v>
      </c>
      <c r="D1183" s="225"/>
      <c r="E1183" s="226">
        <v>158</v>
      </c>
      <c r="F1183" s="223"/>
      <c r="G1183" s="223"/>
      <c r="H1183" s="223"/>
      <c r="I1183" s="223"/>
      <c r="J1183" s="223"/>
      <c r="K1183" s="223"/>
      <c r="L1183" s="223"/>
      <c r="M1183" s="223"/>
      <c r="N1183" s="222"/>
      <c r="O1183" s="222"/>
      <c r="P1183" s="222"/>
      <c r="Q1183" s="222"/>
      <c r="R1183" s="223"/>
      <c r="S1183" s="223"/>
      <c r="T1183" s="223"/>
      <c r="U1183" s="223"/>
      <c r="V1183" s="223"/>
      <c r="W1183" s="223"/>
      <c r="X1183" s="223"/>
      <c r="Y1183" s="223"/>
      <c r="Z1183" s="212"/>
      <c r="AA1183" s="212"/>
      <c r="AB1183" s="212"/>
      <c r="AC1183" s="212"/>
      <c r="AD1183" s="212"/>
      <c r="AE1183" s="212"/>
      <c r="AF1183" s="212"/>
      <c r="AG1183" s="212" t="s">
        <v>308</v>
      </c>
      <c r="AH1183" s="212">
        <v>0</v>
      </c>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ht="22.5" outlineLevel="1" x14ac:dyDescent="0.2">
      <c r="A1184" s="235">
        <v>270</v>
      </c>
      <c r="B1184" s="236" t="s">
        <v>1577</v>
      </c>
      <c r="C1184" s="245" t="s">
        <v>1578</v>
      </c>
      <c r="D1184" s="237" t="s">
        <v>340</v>
      </c>
      <c r="E1184" s="238">
        <v>634.89200000000005</v>
      </c>
      <c r="F1184" s="239"/>
      <c r="G1184" s="240">
        <f>ROUND(E1184*F1184,2)</f>
        <v>0</v>
      </c>
      <c r="H1184" s="239"/>
      <c r="I1184" s="240">
        <f>ROUND(E1184*H1184,2)</f>
        <v>0</v>
      </c>
      <c r="J1184" s="239"/>
      <c r="K1184" s="240">
        <f>ROUND(E1184*J1184,2)</f>
        <v>0</v>
      </c>
      <c r="L1184" s="240">
        <v>21</v>
      </c>
      <c r="M1184" s="240">
        <f>G1184*(1+L1184/100)</f>
        <v>0</v>
      </c>
      <c r="N1184" s="238">
        <v>0</v>
      </c>
      <c r="O1184" s="238">
        <f>ROUND(E1184*N1184,2)</f>
        <v>0</v>
      </c>
      <c r="P1184" s="238">
        <v>1E-3</v>
      </c>
      <c r="Q1184" s="238">
        <f>ROUND(E1184*P1184,2)</f>
        <v>0.63</v>
      </c>
      <c r="R1184" s="240" t="s">
        <v>1571</v>
      </c>
      <c r="S1184" s="240" t="s">
        <v>277</v>
      </c>
      <c r="T1184" s="241" t="s">
        <v>277</v>
      </c>
      <c r="U1184" s="223">
        <v>0.105</v>
      </c>
      <c r="V1184" s="223">
        <f>ROUND(E1184*U1184,2)</f>
        <v>66.66</v>
      </c>
      <c r="W1184" s="223"/>
      <c r="X1184" s="223" t="s">
        <v>316</v>
      </c>
      <c r="Y1184" s="223" t="s">
        <v>280</v>
      </c>
      <c r="Z1184" s="212"/>
      <c r="AA1184" s="212"/>
      <c r="AB1184" s="212"/>
      <c r="AC1184" s="212"/>
      <c r="AD1184" s="212"/>
      <c r="AE1184" s="212"/>
      <c r="AF1184" s="212"/>
      <c r="AG1184" s="212" t="s">
        <v>317</v>
      </c>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row>
    <row r="1185" spans="1:60" outlineLevel="2" x14ac:dyDescent="0.2">
      <c r="A1185" s="219"/>
      <c r="B1185" s="220"/>
      <c r="C1185" s="270" t="s">
        <v>715</v>
      </c>
      <c r="D1185" s="252"/>
      <c r="E1185" s="253"/>
      <c r="F1185" s="223"/>
      <c r="G1185" s="223"/>
      <c r="H1185" s="223"/>
      <c r="I1185" s="223"/>
      <c r="J1185" s="223"/>
      <c r="K1185" s="223"/>
      <c r="L1185" s="223"/>
      <c r="M1185" s="223"/>
      <c r="N1185" s="222"/>
      <c r="O1185" s="222"/>
      <c r="P1185" s="222"/>
      <c r="Q1185" s="222"/>
      <c r="R1185" s="223"/>
      <c r="S1185" s="223"/>
      <c r="T1185" s="223"/>
      <c r="U1185" s="223"/>
      <c r="V1185" s="223"/>
      <c r="W1185" s="223"/>
      <c r="X1185" s="223"/>
      <c r="Y1185" s="223"/>
      <c r="Z1185" s="212"/>
      <c r="AA1185" s="212"/>
      <c r="AB1185" s="212"/>
      <c r="AC1185" s="212"/>
      <c r="AD1185" s="212"/>
      <c r="AE1185" s="212"/>
      <c r="AF1185" s="212"/>
      <c r="AG1185" s="212" t="s">
        <v>308</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3" x14ac:dyDescent="0.2">
      <c r="A1186" s="219"/>
      <c r="B1186" s="220"/>
      <c r="C1186" s="271" t="s">
        <v>1579</v>
      </c>
      <c r="D1186" s="252"/>
      <c r="E1186" s="253"/>
      <c r="F1186" s="223"/>
      <c r="G1186" s="223"/>
      <c r="H1186" s="223"/>
      <c r="I1186" s="223"/>
      <c r="J1186" s="223"/>
      <c r="K1186" s="223"/>
      <c r="L1186" s="223"/>
      <c r="M1186" s="223"/>
      <c r="N1186" s="222"/>
      <c r="O1186" s="222"/>
      <c r="P1186" s="222"/>
      <c r="Q1186" s="222"/>
      <c r="R1186" s="223"/>
      <c r="S1186" s="223"/>
      <c r="T1186" s="223"/>
      <c r="U1186" s="223"/>
      <c r="V1186" s="223"/>
      <c r="W1186" s="223"/>
      <c r="X1186" s="223"/>
      <c r="Y1186" s="223"/>
      <c r="Z1186" s="212"/>
      <c r="AA1186" s="212"/>
      <c r="AB1186" s="212"/>
      <c r="AC1186" s="212"/>
      <c r="AD1186" s="212"/>
      <c r="AE1186" s="212"/>
      <c r="AF1186" s="212"/>
      <c r="AG1186" s="212" t="s">
        <v>308</v>
      </c>
      <c r="AH1186" s="212">
        <v>2</v>
      </c>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3" x14ac:dyDescent="0.2">
      <c r="A1187" s="219"/>
      <c r="B1187" s="220"/>
      <c r="C1187" s="271" t="s">
        <v>1580</v>
      </c>
      <c r="D1187" s="252"/>
      <c r="E1187" s="253">
        <v>8.07</v>
      </c>
      <c r="F1187" s="223"/>
      <c r="G1187" s="223"/>
      <c r="H1187" s="223"/>
      <c r="I1187" s="223"/>
      <c r="J1187" s="223"/>
      <c r="K1187" s="223"/>
      <c r="L1187" s="223"/>
      <c r="M1187" s="223"/>
      <c r="N1187" s="222"/>
      <c r="O1187" s="222"/>
      <c r="P1187" s="222"/>
      <c r="Q1187" s="222"/>
      <c r="R1187" s="223"/>
      <c r="S1187" s="223"/>
      <c r="T1187" s="223"/>
      <c r="U1187" s="223"/>
      <c r="V1187" s="223"/>
      <c r="W1187" s="223"/>
      <c r="X1187" s="223"/>
      <c r="Y1187" s="223"/>
      <c r="Z1187" s="212"/>
      <c r="AA1187" s="212"/>
      <c r="AB1187" s="212"/>
      <c r="AC1187" s="212"/>
      <c r="AD1187" s="212"/>
      <c r="AE1187" s="212"/>
      <c r="AF1187" s="212"/>
      <c r="AG1187" s="212" t="s">
        <v>308</v>
      </c>
      <c r="AH1187" s="212">
        <v>2</v>
      </c>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3" x14ac:dyDescent="0.2">
      <c r="A1188" s="219"/>
      <c r="B1188" s="220"/>
      <c r="C1188" s="271" t="s">
        <v>1581</v>
      </c>
      <c r="D1188" s="252"/>
      <c r="E1188" s="253">
        <v>33.380000000000003</v>
      </c>
      <c r="F1188" s="223"/>
      <c r="G1188" s="223"/>
      <c r="H1188" s="223"/>
      <c r="I1188" s="223"/>
      <c r="J1188" s="223"/>
      <c r="K1188" s="223"/>
      <c r="L1188" s="223"/>
      <c r="M1188" s="223"/>
      <c r="N1188" s="222"/>
      <c r="O1188" s="222"/>
      <c r="P1188" s="222"/>
      <c r="Q1188" s="222"/>
      <c r="R1188" s="223"/>
      <c r="S1188" s="223"/>
      <c r="T1188" s="223"/>
      <c r="U1188" s="223"/>
      <c r="V1188" s="223"/>
      <c r="W1188" s="223"/>
      <c r="X1188" s="223"/>
      <c r="Y1188" s="223"/>
      <c r="Z1188" s="212"/>
      <c r="AA1188" s="212"/>
      <c r="AB1188" s="212"/>
      <c r="AC1188" s="212"/>
      <c r="AD1188" s="212"/>
      <c r="AE1188" s="212"/>
      <c r="AF1188" s="212"/>
      <c r="AG1188" s="212" t="s">
        <v>308</v>
      </c>
      <c r="AH1188" s="212">
        <v>2</v>
      </c>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71" t="s">
        <v>1582</v>
      </c>
      <c r="D1189" s="252"/>
      <c r="E1189" s="253">
        <v>51.38</v>
      </c>
      <c r="F1189" s="223"/>
      <c r="G1189" s="223"/>
      <c r="H1189" s="223"/>
      <c r="I1189" s="223"/>
      <c r="J1189" s="223"/>
      <c r="K1189" s="223"/>
      <c r="L1189" s="223"/>
      <c r="M1189" s="223"/>
      <c r="N1189" s="222"/>
      <c r="O1189" s="222"/>
      <c r="P1189" s="222"/>
      <c r="Q1189" s="222"/>
      <c r="R1189" s="223"/>
      <c r="S1189" s="223"/>
      <c r="T1189" s="223"/>
      <c r="U1189" s="223"/>
      <c r="V1189" s="223"/>
      <c r="W1189" s="223"/>
      <c r="X1189" s="223"/>
      <c r="Y1189" s="223"/>
      <c r="Z1189" s="212"/>
      <c r="AA1189" s="212"/>
      <c r="AB1189" s="212"/>
      <c r="AC1189" s="212"/>
      <c r="AD1189" s="212"/>
      <c r="AE1189" s="212"/>
      <c r="AF1189" s="212"/>
      <c r="AG1189" s="212" t="s">
        <v>308</v>
      </c>
      <c r="AH1189" s="212">
        <v>2</v>
      </c>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71" t="s">
        <v>1583</v>
      </c>
      <c r="D1190" s="252"/>
      <c r="E1190" s="253">
        <v>56.996000000000002</v>
      </c>
      <c r="F1190" s="223"/>
      <c r="G1190" s="223"/>
      <c r="H1190" s="223"/>
      <c r="I1190" s="223"/>
      <c r="J1190" s="223"/>
      <c r="K1190" s="223"/>
      <c r="L1190" s="223"/>
      <c r="M1190" s="223"/>
      <c r="N1190" s="222"/>
      <c r="O1190" s="222"/>
      <c r="P1190" s="222"/>
      <c r="Q1190" s="222"/>
      <c r="R1190" s="223"/>
      <c r="S1190" s="223"/>
      <c r="T1190" s="223"/>
      <c r="U1190" s="223"/>
      <c r="V1190" s="223"/>
      <c r="W1190" s="223"/>
      <c r="X1190" s="223"/>
      <c r="Y1190" s="223"/>
      <c r="Z1190" s="212"/>
      <c r="AA1190" s="212"/>
      <c r="AB1190" s="212"/>
      <c r="AC1190" s="212"/>
      <c r="AD1190" s="212"/>
      <c r="AE1190" s="212"/>
      <c r="AF1190" s="212"/>
      <c r="AG1190" s="212" t="s">
        <v>308</v>
      </c>
      <c r="AH1190" s="212">
        <v>2</v>
      </c>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71" t="s">
        <v>1584</v>
      </c>
      <c r="D1191" s="252"/>
      <c r="E1191" s="253">
        <v>167.62</v>
      </c>
      <c r="F1191" s="223"/>
      <c r="G1191" s="223"/>
      <c r="H1191" s="223"/>
      <c r="I1191" s="223"/>
      <c r="J1191" s="223"/>
      <c r="K1191" s="223"/>
      <c r="L1191" s="223"/>
      <c r="M1191" s="223"/>
      <c r="N1191" s="222"/>
      <c r="O1191" s="222"/>
      <c r="P1191" s="222"/>
      <c r="Q1191" s="222"/>
      <c r="R1191" s="223"/>
      <c r="S1191" s="223"/>
      <c r="T1191" s="223"/>
      <c r="U1191" s="223"/>
      <c r="V1191" s="223"/>
      <c r="W1191" s="223"/>
      <c r="X1191" s="223"/>
      <c r="Y1191" s="223"/>
      <c r="Z1191" s="212"/>
      <c r="AA1191" s="212"/>
      <c r="AB1191" s="212"/>
      <c r="AC1191" s="212"/>
      <c r="AD1191" s="212"/>
      <c r="AE1191" s="212"/>
      <c r="AF1191" s="212"/>
      <c r="AG1191" s="212" t="s">
        <v>308</v>
      </c>
      <c r="AH1191" s="212">
        <v>2</v>
      </c>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72" t="s">
        <v>720</v>
      </c>
      <c r="D1192" s="254"/>
      <c r="E1192" s="255">
        <v>317.44600000000003</v>
      </c>
      <c r="F1192" s="223"/>
      <c r="G1192" s="223"/>
      <c r="H1192" s="223"/>
      <c r="I1192" s="223"/>
      <c r="J1192" s="223"/>
      <c r="K1192" s="223"/>
      <c r="L1192" s="223"/>
      <c r="M1192" s="223"/>
      <c r="N1192" s="222"/>
      <c r="O1192" s="222"/>
      <c r="P1192" s="222"/>
      <c r="Q1192" s="222"/>
      <c r="R1192" s="223"/>
      <c r="S1192" s="223"/>
      <c r="T1192" s="223"/>
      <c r="U1192" s="223"/>
      <c r="V1192" s="223"/>
      <c r="W1192" s="223"/>
      <c r="X1192" s="223"/>
      <c r="Y1192" s="223"/>
      <c r="Z1192" s="212"/>
      <c r="AA1192" s="212"/>
      <c r="AB1192" s="212"/>
      <c r="AC1192" s="212"/>
      <c r="AD1192" s="212"/>
      <c r="AE1192" s="212"/>
      <c r="AF1192" s="212"/>
      <c r="AG1192" s="212" t="s">
        <v>308</v>
      </c>
      <c r="AH1192" s="212">
        <v>3</v>
      </c>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70" t="s">
        <v>721</v>
      </c>
      <c r="D1193" s="252"/>
      <c r="E1193" s="253"/>
      <c r="F1193" s="223"/>
      <c r="G1193" s="223"/>
      <c r="H1193" s="223"/>
      <c r="I1193" s="223"/>
      <c r="J1193" s="223"/>
      <c r="K1193" s="223"/>
      <c r="L1193" s="223"/>
      <c r="M1193" s="223"/>
      <c r="N1193" s="222"/>
      <c r="O1193" s="222"/>
      <c r="P1193" s="222"/>
      <c r="Q1193" s="222"/>
      <c r="R1193" s="223"/>
      <c r="S1193" s="223"/>
      <c r="T1193" s="223"/>
      <c r="U1193" s="223"/>
      <c r="V1193" s="223"/>
      <c r="W1193" s="223"/>
      <c r="X1193" s="223"/>
      <c r="Y1193" s="223"/>
      <c r="Z1193" s="212"/>
      <c r="AA1193" s="212"/>
      <c r="AB1193" s="212"/>
      <c r="AC1193" s="212"/>
      <c r="AD1193" s="212"/>
      <c r="AE1193" s="212"/>
      <c r="AF1193" s="212"/>
      <c r="AG1193" s="212" t="s">
        <v>308</v>
      </c>
      <c r="AH1193" s="212"/>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outlineLevel="3" x14ac:dyDescent="0.2">
      <c r="A1194" s="219"/>
      <c r="B1194" s="220"/>
      <c r="C1194" s="247" t="s">
        <v>1585</v>
      </c>
      <c r="D1194" s="225"/>
      <c r="E1194" s="226">
        <v>634.89200000000005</v>
      </c>
      <c r="F1194" s="223"/>
      <c r="G1194" s="223"/>
      <c r="H1194" s="223"/>
      <c r="I1194" s="223"/>
      <c r="J1194" s="223"/>
      <c r="K1194" s="223"/>
      <c r="L1194" s="223"/>
      <c r="M1194" s="223"/>
      <c r="N1194" s="222"/>
      <c r="O1194" s="222"/>
      <c r="P1194" s="222"/>
      <c r="Q1194" s="222"/>
      <c r="R1194" s="223"/>
      <c r="S1194" s="223"/>
      <c r="T1194" s="223"/>
      <c r="U1194" s="223"/>
      <c r="V1194" s="223"/>
      <c r="W1194" s="223"/>
      <c r="X1194" s="223"/>
      <c r="Y1194" s="223"/>
      <c r="Z1194" s="212"/>
      <c r="AA1194" s="212"/>
      <c r="AB1194" s="212"/>
      <c r="AC1194" s="212"/>
      <c r="AD1194" s="212"/>
      <c r="AE1194" s="212"/>
      <c r="AF1194" s="212"/>
      <c r="AG1194" s="212" t="s">
        <v>308</v>
      </c>
      <c r="AH1194" s="212">
        <v>0</v>
      </c>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row>
    <row r="1195" spans="1:60" ht="22.5" outlineLevel="1" x14ac:dyDescent="0.2">
      <c r="A1195" s="235">
        <v>271</v>
      </c>
      <c r="B1195" s="236" t="s">
        <v>1586</v>
      </c>
      <c r="C1195" s="245" t="s">
        <v>1587</v>
      </c>
      <c r="D1195" s="237" t="s">
        <v>340</v>
      </c>
      <c r="E1195" s="238">
        <v>24.7</v>
      </c>
      <c r="F1195" s="239"/>
      <c r="G1195" s="240">
        <f>ROUND(E1195*F1195,2)</f>
        <v>0</v>
      </c>
      <c r="H1195" s="239"/>
      <c r="I1195" s="240">
        <f>ROUND(E1195*H1195,2)</f>
        <v>0</v>
      </c>
      <c r="J1195" s="239"/>
      <c r="K1195" s="240">
        <f>ROUND(E1195*J1195,2)</f>
        <v>0</v>
      </c>
      <c r="L1195" s="240">
        <v>21</v>
      </c>
      <c r="M1195" s="240">
        <f>G1195*(1+L1195/100)</f>
        <v>0</v>
      </c>
      <c r="N1195" s="238">
        <v>0</v>
      </c>
      <c r="O1195" s="238">
        <f>ROUND(E1195*N1195,2)</f>
        <v>0</v>
      </c>
      <c r="P1195" s="238">
        <v>1E-3</v>
      </c>
      <c r="Q1195" s="238">
        <f>ROUND(E1195*P1195,2)</f>
        <v>0.02</v>
      </c>
      <c r="R1195" s="240" t="s">
        <v>1571</v>
      </c>
      <c r="S1195" s="240" t="s">
        <v>277</v>
      </c>
      <c r="T1195" s="241" t="s">
        <v>277</v>
      </c>
      <c r="U1195" s="223">
        <v>0.255</v>
      </c>
      <c r="V1195" s="223">
        <f>ROUND(E1195*U1195,2)</f>
        <v>6.3</v>
      </c>
      <c r="W1195" s="223"/>
      <c r="X1195" s="223" t="s">
        <v>316</v>
      </c>
      <c r="Y1195" s="223" t="s">
        <v>280</v>
      </c>
      <c r="Z1195" s="212"/>
      <c r="AA1195" s="212"/>
      <c r="AB1195" s="212"/>
      <c r="AC1195" s="212"/>
      <c r="AD1195" s="212"/>
      <c r="AE1195" s="212"/>
      <c r="AF1195" s="212"/>
      <c r="AG1195" s="212" t="s">
        <v>317</v>
      </c>
      <c r="AH1195" s="212"/>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2" x14ac:dyDescent="0.2">
      <c r="A1196" s="219"/>
      <c r="B1196" s="220"/>
      <c r="C1196" s="247" t="s">
        <v>734</v>
      </c>
      <c r="D1196" s="225"/>
      <c r="E1196" s="226"/>
      <c r="F1196" s="223"/>
      <c r="G1196" s="223"/>
      <c r="H1196" s="223"/>
      <c r="I1196" s="223"/>
      <c r="J1196" s="223"/>
      <c r="K1196" s="223"/>
      <c r="L1196" s="223"/>
      <c r="M1196" s="223"/>
      <c r="N1196" s="222"/>
      <c r="O1196" s="222"/>
      <c r="P1196" s="222"/>
      <c r="Q1196" s="222"/>
      <c r="R1196" s="223"/>
      <c r="S1196" s="223"/>
      <c r="T1196" s="223"/>
      <c r="U1196" s="223"/>
      <c r="V1196" s="223"/>
      <c r="W1196" s="223"/>
      <c r="X1196" s="223"/>
      <c r="Y1196" s="223"/>
      <c r="Z1196" s="212"/>
      <c r="AA1196" s="212"/>
      <c r="AB1196" s="212"/>
      <c r="AC1196" s="212"/>
      <c r="AD1196" s="212"/>
      <c r="AE1196" s="212"/>
      <c r="AF1196" s="212"/>
      <c r="AG1196" s="212" t="s">
        <v>308</v>
      </c>
      <c r="AH1196" s="212">
        <v>0</v>
      </c>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3" x14ac:dyDescent="0.2">
      <c r="A1197" s="219"/>
      <c r="B1197" s="220"/>
      <c r="C1197" s="247" t="s">
        <v>1368</v>
      </c>
      <c r="D1197" s="225"/>
      <c r="E1197" s="226">
        <v>9.1199999999999992</v>
      </c>
      <c r="F1197" s="223"/>
      <c r="G1197" s="223"/>
      <c r="H1197" s="223"/>
      <c r="I1197" s="223"/>
      <c r="J1197" s="223"/>
      <c r="K1197" s="223"/>
      <c r="L1197" s="223"/>
      <c r="M1197" s="223"/>
      <c r="N1197" s="222"/>
      <c r="O1197" s="222"/>
      <c r="P1197" s="222"/>
      <c r="Q1197" s="222"/>
      <c r="R1197" s="223"/>
      <c r="S1197" s="223"/>
      <c r="T1197" s="223"/>
      <c r="U1197" s="223"/>
      <c r="V1197" s="223"/>
      <c r="W1197" s="223"/>
      <c r="X1197" s="223"/>
      <c r="Y1197" s="223"/>
      <c r="Z1197" s="212"/>
      <c r="AA1197" s="212"/>
      <c r="AB1197" s="212"/>
      <c r="AC1197" s="212"/>
      <c r="AD1197" s="212"/>
      <c r="AE1197" s="212"/>
      <c r="AF1197" s="212"/>
      <c r="AG1197" s="212" t="s">
        <v>308</v>
      </c>
      <c r="AH1197" s="212">
        <v>0</v>
      </c>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3" x14ac:dyDescent="0.2">
      <c r="A1198" s="219"/>
      <c r="B1198" s="220"/>
      <c r="C1198" s="247" t="s">
        <v>1370</v>
      </c>
      <c r="D1198" s="225"/>
      <c r="E1198" s="226">
        <v>15.58</v>
      </c>
      <c r="F1198" s="223"/>
      <c r="G1198" s="223"/>
      <c r="H1198" s="223"/>
      <c r="I1198" s="223"/>
      <c r="J1198" s="223"/>
      <c r="K1198" s="223"/>
      <c r="L1198" s="223"/>
      <c r="M1198" s="223"/>
      <c r="N1198" s="222"/>
      <c r="O1198" s="222"/>
      <c r="P1198" s="222"/>
      <c r="Q1198" s="222"/>
      <c r="R1198" s="223"/>
      <c r="S1198" s="223"/>
      <c r="T1198" s="223"/>
      <c r="U1198" s="223"/>
      <c r="V1198" s="223"/>
      <c r="W1198" s="223"/>
      <c r="X1198" s="223"/>
      <c r="Y1198" s="223"/>
      <c r="Z1198" s="212"/>
      <c r="AA1198" s="212"/>
      <c r="AB1198" s="212"/>
      <c r="AC1198" s="212"/>
      <c r="AD1198" s="212"/>
      <c r="AE1198" s="212"/>
      <c r="AF1198" s="212"/>
      <c r="AG1198" s="212" t="s">
        <v>308</v>
      </c>
      <c r="AH1198" s="212">
        <v>0</v>
      </c>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1" x14ac:dyDescent="0.2">
      <c r="A1199" s="235">
        <v>272</v>
      </c>
      <c r="B1199" s="236" t="s">
        <v>1588</v>
      </c>
      <c r="C1199" s="245" t="s">
        <v>1589</v>
      </c>
      <c r="D1199" s="237" t="s">
        <v>340</v>
      </c>
      <c r="E1199" s="238">
        <v>520.62125000000003</v>
      </c>
      <c r="F1199" s="239"/>
      <c r="G1199" s="240">
        <f>ROUND(E1199*F1199,2)</f>
        <v>0</v>
      </c>
      <c r="H1199" s="239"/>
      <c r="I1199" s="240">
        <f>ROUND(E1199*H1199,2)</f>
        <v>0</v>
      </c>
      <c r="J1199" s="239"/>
      <c r="K1199" s="240">
        <f>ROUND(E1199*J1199,2)</f>
        <v>0</v>
      </c>
      <c r="L1199" s="240">
        <v>21</v>
      </c>
      <c r="M1199" s="240">
        <f>G1199*(1+L1199/100)</f>
        <v>0</v>
      </c>
      <c r="N1199" s="238">
        <v>0</v>
      </c>
      <c r="O1199" s="238">
        <f>ROUND(E1199*N1199,2)</f>
        <v>0</v>
      </c>
      <c r="P1199" s="238">
        <v>0</v>
      </c>
      <c r="Q1199" s="238">
        <f>ROUND(E1199*P1199,2)</f>
        <v>0</v>
      </c>
      <c r="R1199" s="240" t="s">
        <v>1590</v>
      </c>
      <c r="S1199" s="240" t="s">
        <v>277</v>
      </c>
      <c r="T1199" s="241" t="s">
        <v>277</v>
      </c>
      <c r="U1199" s="223">
        <v>7.6679999999999998E-2</v>
      </c>
      <c r="V1199" s="223">
        <f>ROUND(E1199*U1199,2)</f>
        <v>39.92</v>
      </c>
      <c r="W1199" s="223"/>
      <c r="X1199" s="223" t="s">
        <v>316</v>
      </c>
      <c r="Y1199" s="223" t="s">
        <v>342</v>
      </c>
      <c r="Z1199" s="212"/>
      <c r="AA1199" s="212"/>
      <c r="AB1199" s="212"/>
      <c r="AC1199" s="212"/>
      <c r="AD1199" s="212"/>
      <c r="AE1199" s="212"/>
      <c r="AF1199" s="212"/>
      <c r="AG1199" s="212" t="s">
        <v>317</v>
      </c>
      <c r="AH1199" s="212"/>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2" x14ac:dyDescent="0.2">
      <c r="A1200" s="219"/>
      <c r="B1200" s="220"/>
      <c r="C1200" s="247" t="s">
        <v>759</v>
      </c>
      <c r="D1200" s="225"/>
      <c r="E1200" s="226"/>
      <c r="F1200" s="223"/>
      <c r="G1200" s="223"/>
      <c r="H1200" s="223"/>
      <c r="I1200" s="223"/>
      <c r="J1200" s="223"/>
      <c r="K1200" s="223"/>
      <c r="L1200" s="223"/>
      <c r="M1200" s="223"/>
      <c r="N1200" s="222"/>
      <c r="O1200" s="222"/>
      <c r="P1200" s="222"/>
      <c r="Q1200" s="222"/>
      <c r="R1200" s="223"/>
      <c r="S1200" s="223"/>
      <c r="T1200" s="223"/>
      <c r="U1200" s="223"/>
      <c r="V1200" s="223"/>
      <c r="W1200" s="223"/>
      <c r="X1200" s="223"/>
      <c r="Y1200" s="223"/>
      <c r="Z1200" s="212"/>
      <c r="AA1200" s="212"/>
      <c r="AB1200" s="212"/>
      <c r="AC1200" s="212"/>
      <c r="AD1200" s="212"/>
      <c r="AE1200" s="212"/>
      <c r="AF1200" s="212"/>
      <c r="AG1200" s="212" t="s">
        <v>308</v>
      </c>
      <c r="AH1200" s="212">
        <v>0</v>
      </c>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ht="22.5" outlineLevel="3" x14ac:dyDescent="0.2">
      <c r="A1201" s="219"/>
      <c r="B1201" s="220"/>
      <c r="C1201" s="247" t="s">
        <v>1591</v>
      </c>
      <c r="D1201" s="225"/>
      <c r="E1201" s="226">
        <v>79.974999999999994</v>
      </c>
      <c r="F1201" s="223"/>
      <c r="G1201" s="223"/>
      <c r="H1201" s="223"/>
      <c r="I1201" s="223"/>
      <c r="J1201" s="223"/>
      <c r="K1201" s="223"/>
      <c r="L1201" s="223"/>
      <c r="M1201" s="223"/>
      <c r="N1201" s="222"/>
      <c r="O1201" s="222"/>
      <c r="P1201" s="222"/>
      <c r="Q1201" s="222"/>
      <c r="R1201" s="223"/>
      <c r="S1201" s="223"/>
      <c r="T1201" s="223"/>
      <c r="U1201" s="223"/>
      <c r="V1201" s="223"/>
      <c r="W1201" s="223"/>
      <c r="X1201" s="223"/>
      <c r="Y1201" s="223"/>
      <c r="Z1201" s="212"/>
      <c r="AA1201" s="212"/>
      <c r="AB1201" s="212"/>
      <c r="AC1201" s="212"/>
      <c r="AD1201" s="212"/>
      <c r="AE1201" s="212"/>
      <c r="AF1201" s="212"/>
      <c r="AG1201" s="212" t="s">
        <v>308</v>
      </c>
      <c r="AH1201" s="212">
        <v>0</v>
      </c>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ht="22.5" outlineLevel="3" x14ac:dyDescent="0.2">
      <c r="A1202" s="219"/>
      <c r="B1202" s="220"/>
      <c r="C1202" s="247" t="s">
        <v>1592</v>
      </c>
      <c r="D1202" s="225"/>
      <c r="E1202" s="226">
        <v>78.078999999999994</v>
      </c>
      <c r="F1202" s="223"/>
      <c r="G1202" s="223"/>
      <c r="H1202" s="223"/>
      <c r="I1202" s="223"/>
      <c r="J1202" s="223"/>
      <c r="K1202" s="223"/>
      <c r="L1202" s="223"/>
      <c r="M1202" s="223"/>
      <c r="N1202" s="222"/>
      <c r="O1202" s="222"/>
      <c r="P1202" s="222"/>
      <c r="Q1202" s="222"/>
      <c r="R1202" s="223"/>
      <c r="S1202" s="223"/>
      <c r="T1202" s="223"/>
      <c r="U1202" s="223"/>
      <c r="V1202" s="223"/>
      <c r="W1202" s="223"/>
      <c r="X1202" s="223"/>
      <c r="Y1202" s="223"/>
      <c r="Z1202" s="212"/>
      <c r="AA1202" s="212"/>
      <c r="AB1202" s="212"/>
      <c r="AC1202" s="212"/>
      <c r="AD1202" s="212"/>
      <c r="AE1202" s="212"/>
      <c r="AF1202" s="212"/>
      <c r="AG1202" s="212" t="s">
        <v>308</v>
      </c>
      <c r="AH1202" s="212">
        <v>0</v>
      </c>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ht="22.5" outlineLevel="3" x14ac:dyDescent="0.2">
      <c r="A1203" s="219"/>
      <c r="B1203" s="220"/>
      <c r="C1203" s="247" t="s">
        <v>1593</v>
      </c>
      <c r="D1203" s="225"/>
      <c r="E1203" s="226">
        <v>72.296750000000003</v>
      </c>
      <c r="F1203" s="223"/>
      <c r="G1203" s="223"/>
      <c r="H1203" s="223"/>
      <c r="I1203" s="223"/>
      <c r="J1203" s="223"/>
      <c r="K1203" s="223"/>
      <c r="L1203" s="223"/>
      <c r="M1203" s="223"/>
      <c r="N1203" s="222"/>
      <c r="O1203" s="222"/>
      <c r="P1203" s="222"/>
      <c r="Q1203" s="222"/>
      <c r="R1203" s="223"/>
      <c r="S1203" s="223"/>
      <c r="T1203" s="223"/>
      <c r="U1203" s="223"/>
      <c r="V1203" s="223"/>
      <c r="W1203" s="223"/>
      <c r="X1203" s="223"/>
      <c r="Y1203" s="223"/>
      <c r="Z1203" s="212"/>
      <c r="AA1203" s="212"/>
      <c r="AB1203" s="212"/>
      <c r="AC1203" s="212"/>
      <c r="AD1203" s="212"/>
      <c r="AE1203" s="212"/>
      <c r="AF1203" s="212"/>
      <c r="AG1203" s="212" t="s">
        <v>308</v>
      </c>
      <c r="AH1203" s="212">
        <v>0</v>
      </c>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ht="22.5" outlineLevel="3" x14ac:dyDescent="0.2">
      <c r="A1204" s="219"/>
      <c r="B1204" s="220"/>
      <c r="C1204" s="247" t="s">
        <v>1594</v>
      </c>
      <c r="D1204" s="225"/>
      <c r="E1204" s="226">
        <v>93.036299999999997</v>
      </c>
      <c r="F1204" s="223"/>
      <c r="G1204" s="223"/>
      <c r="H1204" s="223"/>
      <c r="I1204" s="223"/>
      <c r="J1204" s="223"/>
      <c r="K1204" s="223"/>
      <c r="L1204" s="223"/>
      <c r="M1204" s="223"/>
      <c r="N1204" s="222"/>
      <c r="O1204" s="222"/>
      <c r="P1204" s="222"/>
      <c r="Q1204" s="222"/>
      <c r="R1204" s="223"/>
      <c r="S1204" s="223"/>
      <c r="T1204" s="223"/>
      <c r="U1204" s="223"/>
      <c r="V1204" s="223"/>
      <c r="W1204" s="223"/>
      <c r="X1204" s="223"/>
      <c r="Y1204" s="223"/>
      <c r="Z1204" s="212"/>
      <c r="AA1204" s="212"/>
      <c r="AB1204" s="212"/>
      <c r="AC1204" s="212"/>
      <c r="AD1204" s="212"/>
      <c r="AE1204" s="212"/>
      <c r="AF1204" s="212"/>
      <c r="AG1204" s="212" t="s">
        <v>308</v>
      </c>
      <c r="AH1204" s="212">
        <v>0</v>
      </c>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outlineLevel="3" x14ac:dyDescent="0.2">
      <c r="A1205" s="219"/>
      <c r="B1205" s="220"/>
      <c r="C1205" s="247" t="s">
        <v>742</v>
      </c>
      <c r="D1205" s="225"/>
      <c r="E1205" s="226"/>
      <c r="F1205" s="223"/>
      <c r="G1205" s="223"/>
      <c r="H1205" s="223"/>
      <c r="I1205" s="223"/>
      <c r="J1205" s="223"/>
      <c r="K1205" s="223"/>
      <c r="L1205" s="223"/>
      <c r="M1205" s="223"/>
      <c r="N1205" s="222"/>
      <c r="O1205" s="222"/>
      <c r="P1205" s="222"/>
      <c r="Q1205" s="222"/>
      <c r="R1205" s="223"/>
      <c r="S1205" s="223"/>
      <c r="T1205" s="223"/>
      <c r="U1205" s="223"/>
      <c r="V1205" s="223"/>
      <c r="W1205" s="223"/>
      <c r="X1205" s="223"/>
      <c r="Y1205" s="223"/>
      <c r="Z1205" s="212"/>
      <c r="AA1205" s="212"/>
      <c r="AB1205" s="212"/>
      <c r="AC1205" s="212"/>
      <c r="AD1205" s="212"/>
      <c r="AE1205" s="212"/>
      <c r="AF1205" s="212"/>
      <c r="AG1205" s="212" t="s">
        <v>308</v>
      </c>
      <c r="AH1205" s="212">
        <v>0</v>
      </c>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ht="45" outlineLevel="3" x14ac:dyDescent="0.2">
      <c r="A1206" s="219"/>
      <c r="B1206" s="220"/>
      <c r="C1206" s="247" t="s">
        <v>1595</v>
      </c>
      <c r="D1206" s="225"/>
      <c r="E1206" s="226">
        <v>76.772000000000006</v>
      </c>
      <c r="F1206" s="223"/>
      <c r="G1206" s="223"/>
      <c r="H1206" s="223"/>
      <c r="I1206" s="223"/>
      <c r="J1206" s="223"/>
      <c r="K1206" s="223"/>
      <c r="L1206" s="223"/>
      <c r="M1206" s="223"/>
      <c r="N1206" s="222"/>
      <c r="O1206" s="222"/>
      <c r="P1206" s="222"/>
      <c r="Q1206" s="222"/>
      <c r="R1206" s="223"/>
      <c r="S1206" s="223"/>
      <c r="T1206" s="223"/>
      <c r="U1206" s="223"/>
      <c r="V1206" s="223"/>
      <c r="W1206" s="223"/>
      <c r="X1206" s="223"/>
      <c r="Y1206" s="223"/>
      <c r="Z1206" s="212"/>
      <c r="AA1206" s="212"/>
      <c r="AB1206" s="212"/>
      <c r="AC1206" s="212"/>
      <c r="AD1206" s="212"/>
      <c r="AE1206" s="212"/>
      <c r="AF1206" s="212"/>
      <c r="AG1206" s="212" t="s">
        <v>308</v>
      </c>
      <c r="AH1206" s="212">
        <v>0</v>
      </c>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row>
    <row r="1207" spans="1:60" ht="22.5" outlineLevel="3" x14ac:dyDescent="0.2">
      <c r="A1207" s="219"/>
      <c r="B1207" s="220"/>
      <c r="C1207" s="247" t="s">
        <v>1596</v>
      </c>
      <c r="D1207" s="225"/>
      <c r="E1207" s="226">
        <v>120.4622</v>
      </c>
      <c r="F1207" s="223"/>
      <c r="G1207" s="223"/>
      <c r="H1207" s="223"/>
      <c r="I1207" s="223"/>
      <c r="J1207" s="223"/>
      <c r="K1207" s="223"/>
      <c r="L1207" s="223"/>
      <c r="M1207" s="223"/>
      <c r="N1207" s="222"/>
      <c r="O1207" s="222"/>
      <c r="P1207" s="222"/>
      <c r="Q1207" s="222"/>
      <c r="R1207" s="223"/>
      <c r="S1207" s="223"/>
      <c r="T1207" s="223"/>
      <c r="U1207" s="223"/>
      <c r="V1207" s="223"/>
      <c r="W1207" s="223"/>
      <c r="X1207" s="223"/>
      <c r="Y1207" s="223"/>
      <c r="Z1207" s="212"/>
      <c r="AA1207" s="212"/>
      <c r="AB1207" s="212"/>
      <c r="AC1207" s="212"/>
      <c r="AD1207" s="212"/>
      <c r="AE1207" s="212"/>
      <c r="AF1207" s="212"/>
      <c r="AG1207" s="212" t="s">
        <v>308</v>
      </c>
      <c r="AH1207" s="212">
        <v>0</v>
      </c>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x14ac:dyDescent="0.2">
      <c r="A1208" s="228" t="s">
        <v>272</v>
      </c>
      <c r="B1208" s="229" t="s">
        <v>136</v>
      </c>
      <c r="C1208" s="244" t="s">
        <v>137</v>
      </c>
      <c r="D1208" s="230"/>
      <c r="E1208" s="231"/>
      <c r="F1208" s="232"/>
      <c r="G1208" s="232">
        <f>SUMIF(AG1209:AG1210,"&lt;&gt;NOR",G1209:G1210)</f>
        <v>0</v>
      </c>
      <c r="H1208" s="232"/>
      <c r="I1208" s="232">
        <f>SUM(I1209:I1210)</f>
        <v>0</v>
      </c>
      <c r="J1208" s="232"/>
      <c r="K1208" s="232">
        <f>SUM(K1209:K1210)</f>
        <v>0</v>
      </c>
      <c r="L1208" s="232"/>
      <c r="M1208" s="232">
        <f>SUM(M1209:M1210)</f>
        <v>0</v>
      </c>
      <c r="N1208" s="231"/>
      <c r="O1208" s="231">
        <f>SUM(O1209:O1210)</f>
        <v>0</v>
      </c>
      <c r="P1208" s="231"/>
      <c r="Q1208" s="231">
        <f>SUM(Q1209:Q1210)</f>
        <v>0</v>
      </c>
      <c r="R1208" s="232"/>
      <c r="S1208" s="232"/>
      <c r="T1208" s="233"/>
      <c r="U1208" s="227"/>
      <c r="V1208" s="227">
        <f>SUM(V1209:V1210)</f>
        <v>279.8</v>
      </c>
      <c r="W1208" s="227"/>
      <c r="X1208" s="227"/>
      <c r="Y1208" s="227"/>
      <c r="AG1208" t="s">
        <v>273</v>
      </c>
    </row>
    <row r="1209" spans="1:60" ht="22.5" outlineLevel="1" x14ac:dyDescent="0.2">
      <c r="A1209" s="235">
        <v>273</v>
      </c>
      <c r="B1209" s="236" t="s">
        <v>1597</v>
      </c>
      <c r="C1209" s="245" t="s">
        <v>1598</v>
      </c>
      <c r="D1209" s="237" t="s">
        <v>423</v>
      </c>
      <c r="E1209" s="238">
        <v>147.88749999999999</v>
      </c>
      <c r="F1209" s="239"/>
      <c r="G1209" s="240">
        <f>ROUND(E1209*F1209,2)</f>
        <v>0</v>
      </c>
      <c r="H1209" s="239"/>
      <c r="I1209" s="240">
        <f>ROUND(E1209*H1209,2)</f>
        <v>0</v>
      </c>
      <c r="J1209" s="239"/>
      <c r="K1209" s="240">
        <f>ROUND(E1209*J1209,2)</f>
        <v>0</v>
      </c>
      <c r="L1209" s="240">
        <v>21</v>
      </c>
      <c r="M1209" s="240">
        <f>G1209*(1+L1209/100)</f>
        <v>0</v>
      </c>
      <c r="N1209" s="238">
        <v>0</v>
      </c>
      <c r="O1209" s="238">
        <f>ROUND(E1209*N1209,2)</f>
        <v>0</v>
      </c>
      <c r="P1209" s="238">
        <v>0</v>
      </c>
      <c r="Q1209" s="238">
        <f>ROUND(E1209*P1209,2)</f>
        <v>0</v>
      </c>
      <c r="R1209" s="240" t="s">
        <v>369</v>
      </c>
      <c r="S1209" s="240" t="s">
        <v>277</v>
      </c>
      <c r="T1209" s="241" t="s">
        <v>277</v>
      </c>
      <c r="U1209" s="223">
        <v>1.8919999999999999</v>
      </c>
      <c r="V1209" s="223">
        <f>ROUND(E1209*U1209,2)</f>
        <v>279.8</v>
      </c>
      <c r="W1209" s="223"/>
      <c r="X1209" s="223" t="s">
        <v>1599</v>
      </c>
      <c r="Y1209" s="223" t="s">
        <v>280</v>
      </c>
      <c r="Z1209" s="212"/>
      <c r="AA1209" s="212"/>
      <c r="AB1209" s="212"/>
      <c r="AC1209" s="212"/>
      <c r="AD1209" s="212"/>
      <c r="AE1209" s="212"/>
      <c r="AF1209" s="212"/>
      <c r="AG1209" s="212" t="s">
        <v>1600</v>
      </c>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2" x14ac:dyDescent="0.2">
      <c r="A1210" s="219"/>
      <c r="B1210" s="220"/>
      <c r="C1210" s="267" t="s">
        <v>1601</v>
      </c>
      <c r="D1210" s="256"/>
      <c r="E1210" s="256"/>
      <c r="F1210" s="256"/>
      <c r="G1210" s="256"/>
      <c r="H1210" s="223"/>
      <c r="I1210" s="223"/>
      <c r="J1210" s="223"/>
      <c r="K1210" s="223"/>
      <c r="L1210" s="223"/>
      <c r="M1210" s="223"/>
      <c r="N1210" s="222"/>
      <c r="O1210" s="222"/>
      <c r="P1210" s="222"/>
      <c r="Q1210" s="222"/>
      <c r="R1210" s="223"/>
      <c r="S1210" s="223"/>
      <c r="T1210" s="223"/>
      <c r="U1210" s="223"/>
      <c r="V1210" s="223"/>
      <c r="W1210" s="223"/>
      <c r="X1210" s="223"/>
      <c r="Y1210" s="223"/>
      <c r="Z1210" s="212"/>
      <c r="AA1210" s="212"/>
      <c r="AB1210" s="212"/>
      <c r="AC1210" s="212"/>
      <c r="AD1210" s="212"/>
      <c r="AE1210" s="212"/>
      <c r="AF1210" s="212"/>
      <c r="AG1210" s="212" t="s">
        <v>319</v>
      </c>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x14ac:dyDescent="0.2">
      <c r="A1211" s="228" t="s">
        <v>272</v>
      </c>
      <c r="B1211" s="229" t="s">
        <v>138</v>
      </c>
      <c r="C1211" s="244" t="s">
        <v>139</v>
      </c>
      <c r="D1211" s="230"/>
      <c r="E1211" s="231"/>
      <c r="F1211" s="232"/>
      <c r="G1211" s="232">
        <f>SUMIF(AG1212:AG1246,"&lt;&gt;NOR",G1212:G1246)</f>
        <v>0</v>
      </c>
      <c r="H1211" s="232"/>
      <c r="I1211" s="232">
        <f>SUM(I1212:I1246)</f>
        <v>0</v>
      </c>
      <c r="J1211" s="232"/>
      <c r="K1211" s="232">
        <f>SUM(K1212:K1246)</f>
        <v>0</v>
      </c>
      <c r="L1211" s="232"/>
      <c r="M1211" s="232">
        <f>SUM(M1212:M1246)</f>
        <v>0</v>
      </c>
      <c r="N1211" s="231"/>
      <c r="O1211" s="231">
        <f>SUM(O1212:O1246)</f>
        <v>10.159999999999998</v>
      </c>
      <c r="P1211" s="231"/>
      <c r="Q1211" s="231">
        <f>SUM(Q1212:Q1246)</f>
        <v>0.54</v>
      </c>
      <c r="R1211" s="232"/>
      <c r="S1211" s="232"/>
      <c r="T1211" s="233"/>
      <c r="U1211" s="227"/>
      <c r="V1211" s="227">
        <f>SUM(V1212:V1246)</f>
        <v>531.43999999999994</v>
      </c>
      <c r="W1211" s="227"/>
      <c r="X1211" s="227"/>
      <c r="Y1211" s="227"/>
      <c r="AG1211" t="s">
        <v>273</v>
      </c>
    </row>
    <row r="1212" spans="1:60" ht="22.5" outlineLevel="1" x14ac:dyDescent="0.2">
      <c r="A1212" s="257">
        <v>274</v>
      </c>
      <c r="B1212" s="258" t="s">
        <v>1602</v>
      </c>
      <c r="C1212" s="268" t="s">
        <v>1603</v>
      </c>
      <c r="D1212" s="259" t="s">
        <v>340</v>
      </c>
      <c r="E1212" s="260">
        <v>68.959999999999994</v>
      </c>
      <c r="F1212" s="261"/>
      <c r="G1212" s="262">
        <f>ROUND(E1212*F1212,2)</f>
        <v>0</v>
      </c>
      <c r="H1212" s="261"/>
      <c r="I1212" s="262">
        <f>ROUND(E1212*H1212,2)</f>
        <v>0</v>
      </c>
      <c r="J1212" s="261"/>
      <c r="K1212" s="262">
        <f>ROUND(E1212*J1212,2)</f>
        <v>0</v>
      </c>
      <c r="L1212" s="262">
        <v>21</v>
      </c>
      <c r="M1212" s="262">
        <f>G1212*(1+L1212/100)</f>
        <v>0</v>
      </c>
      <c r="N1212" s="260">
        <v>1.06E-3</v>
      </c>
      <c r="O1212" s="260">
        <f>ROUND(E1212*N1212,2)</f>
        <v>7.0000000000000007E-2</v>
      </c>
      <c r="P1212" s="260">
        <v>0</v>
      </c>
      <c r="Q1212" s="260">
        <f>ROUND(E1212*P1212,2)</f>
        <v>0</v>
      </c>
      <c r="R1212" s="262"/>
      <c r="S1212" s="262" t="s">
        <v>668</v>
      </c>
      <c r="T1212" s="263" t="s">
        <v>278</v>
      </c>
      <c r="U1212" s="223">
        <v>1.03999</v>
      </c>
      <c r="V1212" s="223">
        <f>ROUND(E1212*U1212,2)</f>
        <v>71.72</v>
      </c>
      <c r="W1212" s="223"/>
      <c r="X1212" s="223" t="s">
        <v>316</v>
      </c>
      <c r="Y1212" s="223" t="s">
        <v>280</v>
      </c>
      <c r="Z1212" s="212"/>
      <c r="AA1212" s="212"/>
      <c r="AB1212" s="212"/>
      <c r="AC1212" s="212"/>
      <c r="AD1212" s="212"/>
      <c r="AE1212" s="212"/>
      <c r="AF1212" s="212"/>
      <c r="AG1212" s="212" t="s">
        <v>317</v>
      </c>
      <c r="AH1212" s="212"/>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1" x14ac:dyDescent="0.2">
      <c r="A1213" s="235">
        <v>275</v>
      </c>
      <c r="B1213" s="236" t="s">
        <v>1604</v>
      </c>
      <c r="C1213" s="245" t="s">
        <v>1605</v>
      </c>
      <c r="D1213" s="237" t="s">
        <v>340</v>
      </c>
      <c r="E1213" s="238">
        <v>187.30500000000001</v>
      </c>
      <c r="F1213" s="239"/>
      <c r="G1213" s="240">
        <f>ROUND(E1213*F1213,2)</f>
        <v>0</v>
      </c>
      <c r="H1213" s="239"/>
      <c r="I1213" s="240">
        <f>ROUND(E1213*H1213,2)</f>
        <v>0</v>
      </c>
      <c r="J1213" s="239"/>
      <c r="K1213" s="240">
        <f>ROUND(E1213*J1213,2)</f>
        <v>0</v>
      </c>
      <c r="L1213" s="240">
        <v>21</v>
      </c>
      <c r="M1213" s="240">
        <f>G1213*(1+L1213/100)</f>
        <v>0</v>
      </c>
      <c r="N1213" s="238">
        <v>6.3E-3</v>
      </c>
      <c r="O1213" s="238">
        <f>ROUND(E1213*N1213,2)</f>
        <v>1.18</v>
      </c>
      <c r="P1213" s="238">
        <v>0</v>
      </c>
      <c r="Q1213" s="238">
        <f>ROUND(E1213*P1213,2)</f>
        <v>0</v>
      </c>
      <c r="R1213" s="240"/>
      <c r="S1213" s="240" t="s">
        <v>668</v>
      </c>
      <c r="T1213" s="241" t="s">
        <v>277</v>
      </c>
      <c r="U1213" s="223">
        <v>9.0999999999999998E-2</v>
      </c>
      <c r="V1213" s="223">
        <f>ROUND(E1213*U1213,2)</f>
        <v>17.04</v>
      </c>
      <c r="W1213" s="223"/>
      <c r="X1213" s="223" t="s">
        <v>316</v>
      </c>
      <c r="Y1213" s="223" t="s">
        <v>370</v>
      </c>
      <c r="Z1213" s="212"/>
      <c r="AA1213" s="212"/>
      <c r="AB1213" s="212"/>
      <c r="AC1213" s="212"/>
      <c r="AD1213" s="212"/>
      <c r="AE1213" s="212"/>
      <c r="AF1213" s="212"/>
      <c r="AG1213" s="212" t="s">
        <v>317</v>
      </c>
      <c r="AH1213" s="212"/>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2" x14ac:dyDescent="0.2">
      <c r="A1214" s="219"/>
      <c r="B1214" s="220"/>
      <c r="C1214" s="247" t="s">
        <v>927</v>
      </c>
      <c r="D1214" s="225"/>
      <c r="E1214" s="226"/>
      <c r="F1214" s="223"/>
      <c r="G1214" s="223"/>
      <c r="H1214" s="223"/>
      <c r="I1214" s="223"/>
      <c r="J1214" s="223"/>
      <c r="K1214" s="223"/>
      <c r="L1214" s="223"/>
      <c r="M1214" s="223"/>
      <c r="N1214" s="222"/>
      <c r="O1214" s="222"/>
      <c r="P1214" s="222"/>
      <c r="Q1214" s="222"/>
      <c r="R1214" s="223"/>
      <c r="S1214" s="223"/>
      <c r="T1214" s="223"/>
      <c r="U1214" s="223"/>
      <c r="V1214" s="223"/>
      <c r="W1214" s="223"/>
      <c r="X1214" s="223"/>
      <c r="Y1214" s="223"/>
      <c r="Z1214" s="212"/>
      <c r="AA1214" s="212"/>
      <c r="AB1214" s="212"/>
      <c r="AC1214" s="212"/>
      <c r="AD1214" s="212"/>
      <c r="AE1214" s="212"/>
      <c r="AF1214" s="212"/>
      <c r="AG1214" s="212" t="s">
        <v>308</v>
      </c>
      <c r="AH1214" s="212">
        <v>0</v>
      </c>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3" x14ac:dyDescent="0.2">
      <c r="A1215" s="219"/>
      <c r="B1215" s="220"/>
      <c r="C1215" s="247" t="s">
        <v>1606</v>
      </c>
      <c r="D1215" s="225"/>
      <c r="E1215" s="226">
        <v>151.815</v>
      </c>
      <c r="F1215" s="223"/>
      <c r="G1215" s="223"/>
      <c r="H1215" s="223"/>
      <c r="I1215" s="223"/>
      <c r="J1215" s="223"/>
      <c r="K1215" s="223"/>
      <c r="L1215" s="223"/>
      <c r="M1215" s="223"/>
      <c r="N1215" s="222"/>
      <c r="O1215" s="222"/>
      <c r="P1215" s="222"/>
      <c r="Q1215" s="222"/>
      <c r="R1215" s="223"/>
      <c r="S1215" s="223"/>
      <c r="T1215" s="223"/>
      <c r="U1215" s="223"/>
      <c r="V1215" s="223"/>
      <c r="W1215" s="223"/>
      <c r="X1215" s="223"/>
      <c r="Y1215" s="223"/>
      <c r="Z1215" s="212"/>
      <c r="AA1215" s="212"/>
      <c r="AB1215" s="212"/>
      <c r="AC1215" s="212"/>
      <c r="AD1215" s="212"/>
      <c r="AE1215" s="212"/>
      <c r="AF1215" s="212"/>
      <c r="AG1215" s="212" t="s">
        <v>308</v>
      </c>
      <c r="AH1215" s="212">
        <v>5</v>
      </c>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3" x14ac:dyDescent="0.2">
      <c r="A1216" s="219"/>
      <c r="B1216" s="220"/>
      <c r="C1216" s="247" t="s">
        <v>955</v>
      </c>
      <c r="D1216" s="225"/>
      <c r="E1216" s="226"/>
      <c r="F1216" s="223"/>
      <c r="G1216" s="223"/>
      <c r="H1216" s="223"/>
      <c r="I1216" s="223"/>
      <c r="J1216" s="223"/>
      <c r="K1216" s="223"/>
      <c r="L1216" s="223"/>
      <c r="M1216" s="223"/>
      <c r="N1216" s="222"/>
      <c r="O1216" s="222"/>
      <c r="P1216" s="222"/>
      <c r="Q1216" s="222"/>
      <c r="R1216" s="223"/>
      <c r="S1216" s="223"/>
      <c r="T1216" s="223"/>
      <c r="U1216" s="223"/>
      <c r="V1216" s="223"/>
      <c r="W1216" s="223"/>
      <c r="X1216" s="223"/>
      <c r="Y1216" s="223"/>
      <c r="Z1216" s="212"/>
      <c r="AA1216" s="212"/>
      <c r="AB1216" s="212"/>
      <c r="AC1216" s="212"/>
      <c r="AD1216" s="212"/>
      <c r="AE1216" s="212"/>
      <c r="AF1216" s="212"/>
      <c r="AG1216" s="212" t="s">
        <v>308</v>
      </c>
      <c r="AH1216" s="212">
        <v>0</v>
      </c>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outlineLevel="3" x14ac:dyDescent="0.2">
      <c r="A1217" s="219"/>
      <c r="B1217" s="220"/>
      <c r="C1217" s="247" t="s">
        <v>956</v>
      </c>
      <c r="D1217" s="225"/>
      <c r="E1217" s="226">
        <v>10.35125</v>
      </c>
      <c r="F1217" s="223"/>
      <c r="G1217" s="223"/>
      <c r="H1217" s="223"/>
      <c r="I1217" s="223"/>
      <c r="J1217" s="223"/>
      <c r="K1217" s="223"/>
      <c r="L1217" s="223"/>
      <c r="M1217" s="223"/>
      <c r="N1217" s="222"/>
      <c r="O1217" s="222"/>
      <c r="P1217" s="222"/>
      <c r="Q1217" s="222"/>
      <c r="R1217" s="223"/>
      <c r="S1217" s="223"/>
      <c r="T1217" s="223"/>
      <c r="U1217" s="223"/>
      <c r="V1217" s="223"/>
      <c r="W1217" s="223"/>
      <c r="X1217" s="223"/>
      <c r="Y1217" s="223"/>
      <c r="Z1217" s="212"/>
      <c r="AA1217" s="212"/>
      <c r="AB1217" s="212"/>
      <c r="AC1217" s="212"/>
      <c r="AD1217" s="212"/>
      <c r="AE1217" s="212"/>
      <c r="AF1217" s="212"/>
      <c r="AG1217" s="212" t="s">
        <v>308</v>
      </c>
      <c r="AH1217" s="212">
        <v>0</v>
      </c>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outlineLevel="3" x14ac:dyDescent="0.2">
      <c r="A1218" s="219"/>
      <c r="B1218" s="220"/>
      <c r="C1218" s="247" t="s">
        <v>957</v>
      </c>
      <c r="D1218" s="225"/>
      <c r="E1218" s="226"/>
      <c r="F1218" s="223"/>
      <c r="G1218" s="223"/>
      <c r="H1218" s="223"/>
      <c r="I1218" s="223"/>
      <c r="J1218" s="223"/>
      <c r="K1218" s="223"/>
      <c r="L1218" s="223"/>
      <c r="M1218" s="223"/>
      <c r="N1218" s="222"/>
      <c r="O1218" s="222"/>
      <c r="P1218" s="222"/>
      <c r="Q1218" s="222"/>
      <c r="R1218" s="223"/>
      <c r="S1218" s="223"/>
      <c r="T1218" s="223"/>
      <c r="U1218" s="223"/>
      <c r="V1218" s="223"/>
      <c r="W1218" s="223"/>
      <c r="X1218" s="223"/>
      <c r="Y1218" s="223"/>
      <c r="Z1218" s="212"/>
      <c r="AA1218" s="212"/>
      <c r="AB1218" s="212"/>
      <c r="AC1218" s="212"/>
      <c r="AD1218" s="212"/>
      <c r="AE1218" s="212"/>
      <c r="AF1218" s="212"/>
      <c r="AG1218" s="212" t="s">
        <v>308</v>
      </c>
      <c r="AH1218" s="212">
        <v>0</v>
      </c>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row>
    <row r="1219" spans="1:60" outlineLevel="3" x14ac:dyDescent="0.2">
      <c r="A1219" s="219"/>
      <c r="B1219" s="220"/>
      <c r="C1219" s="247" t="s">
        <v>1607</v>
      </c>
      <c r="D1219" s="225"/>
      <c r="E1219" s="226">
        <v>25.138750000000002</v>
      </c>
      <c r="F1219" s="223"/>
      <c r="G1219" s="223"/>
      <c r="H1219" s="223"/>
      <c r="I1219" s="223"/>
      <c r="J1219" s="223"/>
      <c r="K1219" s="223"/>
      <c r="L1219" s="223"/>
      <c r="M1219" s="223"/>
      <c r="N1219" s="222"/>
      <c r="O1219" s="222"/>
      <c r="P1219" s="222"/>
      <c r="Q1219" s="222"/>
      <c r="R1219" s="223"/>
      <c r="S1219" s="223"/>
      <c r="T1219" s="223"/>
      <c r="U1219" s="223"/>
      <c r="V1219" s="223"/>
      <c r="W1219" s="223"/>
      <c r="X1219" s="223"/>
      <c r="Y1219" s="223"/>
      <c r="Z1219" s="212"/>
      <c r="AA1219" s="212"/>
      <c r="AB1219" s="212"/>
      <c r="AC1219" s="212"/>
      <c r="AD1219" s="212"/>
      <c r="AE1219" s="212"/>
      <c r="AF1219" s="212"/>
      <c r="AG1219" s="212" t="s">
        <v>308</v>
      </c>
      <c r="AH1219" s="212">
        <v>0</v>
      </c>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1" x14ac:dyDescent="0.2">
      <c r="A1220" s="257">
        <v>276</v>
      </c>
      <c r="B1220" s="258" t="s">
        <v>1608</v>
      </c>
      <c r="C1220" s="268" t="s">
        <v>1609</v>
      </c>
      <c r="D1220" s="259" t="s">
        <v>340</v>
      </c>
      <c r="E1220" s="260">
        <v>187.30500000000001</v>
      </c>
      <c r="F1220" s="261"/>
      <c r="G1220" s="262">
        <f>ROUND(E1220*F1220,2)</f>
        <v>0</v>
      </c>
      <c r="H1220" s="261"/>
      <c r="I1220" s="262">
        <f>ROUND(E1220*H1220,2)</f>
        <v>0</v>
      </c>
      <c r="J1220" s="261"/>
      <c r="K1220" s="262">
        <f>ROUND(E1220*J1220,2)</f>
        <v>0</v>
      </c>
      <c r="L1220" s="262">
        <v>21</v>
      </c>
      <c r="M1220" s="262">
        <f>G1220*(1+L1220/100)</f>
        <v>0</v>
      </c>
      <c r="N1220" s="260">
        <v>1.7850000000000001E-2</v>
      </c>
      <c r="O1220" s="260">
        <f>ROUND(E1220*N1220,2)</f>
        <v>3.34</v>
      </c>
      <c r="P1220" s="260">
        <v>0</v>
      </c>
      <c r="Q1220" s="260">
        <f>ROUND(E1220*P1220,2)</f>
        <v>0</v>
      </c>
      <c r="R1220" s="262"/>
      <c r="S1220" s="262" t="s">
        <v>668</v>
      </c>
      <c r="T1220" s="263" t="s">
        <v>278</v>
      </c>
      <c r="U1220" s="223">
        <v>0.36</v>
      </c>
      <c r="V1220" s="223">
        <f>ROUND(E1220*U1220,2)</f>
        <v>67.430000000000007</v>
      </c>
      <c r="W1220" s="223"/>
      <c r="X1220" s="223" t="s">
        <v>316</v>
      </c>
      <c r="Y1220" s="223" t="s">
        <v>280</v>
      </c>
      <c r="Z1220" s="212"/>
      <c r="AA1220" s="212"/>
      <c r="AB1220" s="212"/>
      <c r="AC1220" s="212"/>
      <c r="AD1220" s="212"/>
      <c r="AE1220" s="212"/>
      <c r="AF1220" s="212"/>
      <c r="AG1220" s="212" t="s">
        <v>317</v>
      </c>
      <c r="AH1220" s="212"/>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ht="22.5" outlineLevel="1" x14ac:dyDescent="0.2">
      <c r="A1221" s="235">
        <v>277</v>
      </c>
      <c r="B1221" s="236" t="s">
        <v>1610</v>
      </c>
      <c r="C1221" s="245" t="s">
        <v>1611</v>
      </c>
      <c r="D1221" s="237" t="s">
        <v>340</v>
      </c>
      <c r="E1221" s="238">
        <v>28.184999999999999</v>
      </c>
      <c r="F1221" s="239"/>
      <c r="G1221" s="240">
        <f>ROUND(E1221*F1221,2)</f>
        <v>0</v>
      </c>
      <c r="H1221" s="239"/>
      <c r="I1221" s="240">
        <f>ROUND(E1221*H1221,2)</f>
        <v>0</v>
      </c>
      <c r="J1221" s="239"/>
      <c r="K1221" s="240">
        <f>ROUND(E1221*J1221,2)</f>
        <v>0</v>
      </c>
      <c r="L1221" s="240">
        <v>21</v>
      </c>
      <c r="M1221" s="240">
        <f>G1221*(1+L1221/100)</f>
        <v>0</v>
      </c>
      <c r="N1221" s="238">
        <v>3.9379999999999998E-2</v>
      </c>
      <c r="O1221" s="238">
        <f>ROUND(E1221*N1221,2)</f>
        <v>1.1100000000000001</v>
      </c>
      <c r="P1221" s="238">
        <v>0</v>
      </c>
      <c r="Q1221" s="238">
        <f>ROUND(E1221*P1221,2)</f>
        <v>0</v>
      </c>
      <c r="R1221" s="240"/>
      <c r="S1221" s="240" t="s">
        <v>668</v>
      </c>
      <c r="T1221" s="241" t="s">
        <v>278</v>
      </c>
      <c r="U1221" s="223">
        <v>0.5</v>
      </c>
      <c r="V1221" s="223">
        <f>ROUND(E1221*U1221,2)</f>
        <v>14.09</v>
      </c>
      <c r="W1221" s="223"/>
      <c r="X1221" s="223" t="s">
        <v>316</v>
      </c>
      <c r="Y1221" s="223" t="s">
        <v>280</v>
      </c>
      <c r="Z1221" s="212"/>
      <c r="AA1221" s="212"/>
      <c r="AB1221" s="212"/>
      <c r="AC1221" s="212"/>
      <c r="AD1221" s="212"/>
      <c r="AE1221" s="212"/>
      <c r="AF1221" s="212"/>
      <c r="AG1221" s="212" t="s">
        <v>317</v>
      </c>
      <c r="AH1221" s="212"/>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2" x14ac:dyDescent="0.2">
      <c r="A1222" s="219"/>
      <c r="B1222" s="220"/>
      <c r="C1222" s="247" t="s">
        <v>1612</v>
      </c>
      <c r="D1222" s="225"/>
      <c r="E1222" s="226">
        <v>28.184999999999999</v>
      </c>
      <c r="F1222" s="223"/>
      <c r="G1222" s="223"/>
      <c r="H1222" s="223"/>
      <c r="I1222" s="223"/>
      <c r="J1222" s="223"/>
      <c r="K1222" s="223"/>
      <c r="L1222" s="223"/>
      <c r="M1222" s="223"/>
      <c r="N1222" s="222"/>
      <c r="O1222" s="222"/>
      <c r="P1222" s="222"/>
      <c r="Q1222" s="222"/>
      <c r="R1222" s="223"/>
      <c r="S1222" s="223"/>
      <c r="T1222" s="223"/>
      <c r="U1222" s="223"/>
      <c r="V1222" s="223"/>
      <c r="W1222" s="223"/>
      <c r="X1222" s="223"/>
      <c r="Y1222" s="223"/>
      <c r="Z1222" s="212"/>
      <c r="AA1222" s="212"/>
      <c r="AB1222" s="212"/>
      <c r="AC1222" s="212"/>
      <c r="AD1222" s="212"/>
      <c r="AE1222" s="212"/>
      <c r="AF1222" s="212"/>
      <c r="AG1222" s="212" t="s">
        <v>308</v>
      </c>
      <c r="AH1222" s="212">
        <v>0</v>
      </c>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ht="22.5" outlineLevel="1" x14ac:dyDescent="0.2">
      <c r="A1223" s="235">
        <v>278</v>
      </c>
      <c r="B1223" s="236" t="s">
        <v>1613</v>
      </c>
      <c r="C1223" s="245" t="s">
        <v>1614</v>
      </c>
      <c r="D1223" s="237" t="s">
        <v>340</v>
      </c>
      <c r="E1223" s="238">
        <v>151.815</v>
      </c>
      <c r="F1223" s="239"/>
      <c r="G1223" s="240">
        <f>ROUND(E1223*F1223,2)</f>
        <v>0</v>
      </c>
      <c r="H1223" s="239"/>
      <c r="I1223" s="240">
        <f>ROUND(E1223*H1223,2)</f>
        <v>0</v>
      </c>
      <c r="J1223" s="239"/>
      <c r="K1223" s="240">
        <f>ROUND(E1223*J1223,2)</f>
        <v>0</v>
      </c>
      <c r="L1223" s="240">
        <v>21</v>
      </c>
      <c r="M1223" s="240">
        <f>G1223*(1+L1223/100)</f>
        <v>0</v>
      </c>
      <c r="N1223" s="238">
        <v>1.6799999999999999E-2</v>
      </c>
      <c r="O1223" s="238">
        <f>ROUND(E1223*N1223,2)</f>
        <v>2.5499999999999998</v>
      </c>
      <c r="P1223" s="238">
        <v>0</v>
      </c>
      <c r="Q1223" s="238">
        <f>ROUND(E1223*P1223,2)</f>
        <v>0</v>
      </c>
      <c r="R1223" s="240"/>
      <c r="S1223" s="240" t="s">
        <v>668</v>
      </c>
      <c r="T1223" s="241" t="s">
        <v>278</v>
      </c>
      <c r="U1223" s="223">
        <v>0.34</v>
      </c>
      <c r="V1223" s="223">
        <f>ROUND(E1223*U1223,2)</f>
        <v>51.62</v>
      </c>
      <c r="W1223" s="223"/>
      <c r="X1223" s="223" t="s">
        <v>316</v>
      </c>
      <c r="Y1223" s="223" t="s">
        <v>280</v>
      </c>
      <c r="Z1223" s="212"/>
      <c r="AA1223" s="212"/>
      <c r="AB1223" s="212"/>
      <c r="AC1223" s="212"/>
      <c r="AD1223" s="212"/>
      <c r="AE1223" s="212"/>
      <c r="AF1223" s="212"/>
      <c r="AG1223" s="212" t="s">
        <v>317</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2" x14ac:dyDescent="0.2">
      <c r="A1224" s="219"/>
      <c r="B1224" s="220"/>
      <c r="C1224" s="247" t="s">
        <v>927</v>
      </c>
      <c r="D1224" s="225"/>
      <c r="E1224" s="226"/>
      <c r="F1224" s="223"/>
      <c r="G1224" s="223"/>
      <c r="H1224" s="223"/>
      <c r="I1224" s="223"/>
      <c r="J1224" s="223"/>
      <c r="K1224" s="223"/>
      <c r="L1224" s="223"/>
      <c r="M1224" s="223"/>
      <c r="N1224" s="222"/>
      <c r="O1224" s="222"/>
      <c r="P1224" s="222"/>
      <c r="Q1224" s="222"/>
      <c r="R1224" s="223"/>
      <c r="S1224" s="223"/>
      <c r="T1224" s="223"/>
      <c r="U1224" s="223"/>
      <c r="V1224" s="223"/>
      <c r="W1224" s="223"/>
      <c r="X1224" s="223"/>
      <c r="Y1224" s="223"/>
      <c r="Z1224" s="212"/>
      <c r="AA1224" s="212"/>
      <c r="AB1224" s="212"/>
      <c r="AC1224" s="212"/>
      <c r="AD1224" s="212"/>
      <c r="AE1224" s="212"/>
      <c r="AF1224" s="212"/>
      <c r="AG1224" s="212" t="s">
        <v>308</v>
      </c>
      <c r="AH1224" s="212">
        <v>0</v>
      </c>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outlineLevel="3" x14ac:dyDescent="0.2">
      <c r="A1225" s="219"/>
      <c r="B1225" s="220"/>
      <c r="C1225" s="247" t="s">
        <v>1606</v>
      </c>
      <c r="D1225" s="225"/>
      <c r="E1225" s="226">
        <v>151.815</v>
      </c>
      <c r="F1225" s="223"/>
      <c r="G1225" s="223"/>
      <c r="H1225" s="223"/>
      <c r="I1225" s="223"/>
      <c r="J1225" s="223"/>
      <c r="K1225" s="223"/>
      <c r="L1225" s="223"/>
      <c r="M1225" s="223"/>
      <c r="N1225" s="222"/>
      <c r="O1225" s="222"/>
      <c r="P1225" s="222"/>
      <c r="Q1225" s="222"/>
      <c r="R1225" s="223"/>
      <c r="S1225" s="223"/>
      <c r="T1225" s="223"/>
      <c r="U1225" s="223"/>
      <c r="V1225" s="223"/>
      <c r="W1225" s="223"/>
      <c r="X1225" s="223"/>
      <c r="Y1225" s="223"/>
      <c r="Z1225" s="212"/>
      <c r="AA1225" s="212"/>
      <c r="AB1225" s="212"/>
      <c r="AC1225" s="212"/>
      <c r="AD1225" s="212"/>
      <c r="AE1225" s="212"/>
      <c r="AF1225" s="212"/>
      <c r="AG1225" s="212" t="s">
        <v>308</v>
      </c>
      <c r="AH1225" s="212">
        <v>5</v>
      </c>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outlineLevel="1" x14ac:dyDescent="0.2">
      <c r="A1226" s="235">
        <v>279</v>
      </c>
      <c r="B1226" s="236" t="s">
        <v>1615</v>
      </c>
      <c r="C1226" s="245" t="s">
        <v>1616</v>
      </c>
      <c r="D1226" s="237" t="s">
        <v>340</v>
      </c>
      <c r="E1226" s="238">
        <v>36.96875</v>
      </c>
      <c r="F1226" s="239"/>
      <c r="G1226" s="240">
        <f>ROUND(E1226*F1226,2)</f>
        <v>0</v>
      </c>
      <c r="H1226" s="239"/>
      <c r="I1226" s="240">
        <f>ROUND(E1226*H1226,2)</f>
        <v>0</v>
      </c>
      <c r="J1226" s="239"/>
      <c r="K1226" s="240">
        <f>ROUND(E1226*J1226,2)</f>
        <v>0</v>
      </c>
      <c r="L1226" s="240">
        <v>21</v>
      </c>
      <c r="M1226" s="240">
        <f>G1226*(1+L1226/100)</f>
        <v>0</v>
      </c>
      <c r="N1226" s="238">
        <v>1.6799999999999999E-2</v>
      </c>
      <c r="O1226" s="238">
        <f>ROUND(E1226*N1226,2)</f>
        <v>0.62</v>
      </c>
      <c r="P1226" s="238">
        <v>0</v>
      </c>
      <c r="Q1226" s="238">
        <f>ROUND(E1226*P1226,2)</f>
        <v>0</v>
      </c>
      <c r="R1226" s="240"/>
      <c r="S1226" s="240" t="s">
        <v>668</v>
      </c>
      <c r="T1226" s="241" t="s">
        <v>278</v>
      </c>
      <c r="U1226" s="223">
        <v>0.34</v>
      </c>
      <c r="V1226" s="223">
        <f>ROUND(E1226*U1226,2)</f>
        <v>12.57</v>
      </c>
      <c r="W1226" s="223"/>
      <c r="X1226" s="223" t="s">
        <v>316</v>
      </c>
      <c r="Y1226" s="223" t="s">
        <v>280</v>
      </c>
      <c r="Z1226" s="212"/>
      <c r="AA1226" s="212"/>
      <c r="AB1226" s="212"/>
      <c r="AC1226" s="212"/>
      <c r="AD1226" s="212"/>
      <c r="AE1226" s="212"/>
      <c r="AF1226" s="212"/>
      <c r="AG1226" s="212" t="s">
        <v>317</v>
      </c>
      <c r="AH1226" s="212"/>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outlineLevel="2" x14ac:dyDescent="0.2">
      <c r="A1227" s="219"/>
      <c r="B1227" s="220"/>
      <c r="C1227" s="247" t="s">
        <v>955</v>
      </c>
      <c r="D1227" s="225"/>
      <c r="E1227" s="226"/>
      <c r="F1227" s="223"/>
      <c r="G1227" s="223"/>
      <c r="H1227" s="223"/>
      <c r="I1227" s="223"/>
      <c r="J1227" s="223"/>
      <c r="K1227" s="223"/>
      <c r="L1227" s="223"/>
      <c r="M1227" s="223"/>
      <c r="N1227" s="222"/>
      <c r="O1227" s="222"/>
      <c r="P1227" s="222"/>
      <c r="Q1227" s="222"/>
      <c r="R1227" s="223"/>
      <c r="S1227" s="223"/>
      <c r="T1227" s="223"/>
      <c r="U1227" s="223"/>
      <c r="V1227" s="223"/>
      <c r="W1227" s="223"/>
      <c r="X1227" s="223"/>
      <c r="Y1227" s="223"/>
      <c r="Z1227" s="212"/>
      <c r="AA1227" s="212"/>
      <c r="AB1227" s="212"/>
      <c r="AC1227" s="212"/>
      <c r="AD1227" s="212"/>
      <c r="AE1227" s="212"/>
      <c r="AF1227" s="212"/>
      <c r="AG1227" s="212" t="s">
        <v>308</v>
      </c>
      <c r="AH1227" s="212">
        <v>0</v>
      </c>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3" x14ac:dyDescent="0.2">
      <c r="A1228" s="219"/>
      <c r="B1228" s="220"/>
      <c r="C1228" s="247" t="s">
        <v>956</v>
      </c>
      <c r="D1228" s="225"/>
      <c r="E1228" s="226">
        <v>10.35125</v>
      </c>
      <c r="F1228" s="223"/>
      <c r="G1228" s="223"/>
      <c r="H1228" s="223"/>
      <c r="I1228" s="223"/>
      <c r="J1228" s="223"/>
      <c r="K1228" s="223"/>
      <c r="L1228" s="223"/>
      <c r="M1228" s="223"/>
      <c r="N1228" s="222"/>
      <c r="O1228" s="222"/>
      <c r="P1228" s="222"/>
      <c r="Q1228" s="222"/>
      <c r="R1228" s="223"/>
      <c r="S1228" s="223"/>
      <c r="T1228" s="223"/>
      <c r="U1228" s="223"/>
      <c r="V1228" s="223"/>
      <c r="W1228" s="223"/>
      <c r="X1228" s="223"/>
      <c r="Y1228" s="223"/>
      <c r="Z1228" s="212"/>
      <c r="AA1228" s="212"/>
      <c r="AB1228" s="212"/>
      <c r="AC1228" s="212"/>
      <c r="AD1228" s="212"/>
      <c r="AE1228" s="212"/>
      <c r="AF1228" s="212"/>
      <c r="AG1228" s="212" t="s">
        <v>308</v>
      </c>
      <c r="AH1228" s="212">
        <v>0</v>
      </c>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outlineLevel="3" x14ac:dyDescent="0.2">
      <c r="A1229" s="219"/>
      <c r="B1229" s="220"/>
      <c r="C1229" s="247" t="s">
        <v>957</v>
      </c>
      <c r="D1229" s="225"/>
      <c r="E1229" s="226"/>
      <c r="F1229" s="223"/>
      <c r="G1229" s="223"/>
      <c r="H1229" s="223"/>
      <c r="I1229" s="223"/>
      <c r="J1229" s="223"/>
      <c r="K1229" s="223"/>
      <c r="L1229" s="223"/>
      <c r="M1229" s="223"/>
      <c r="N1229" s="222"/>
      <c r="O1229" s="222"/>
      <c r="P1229" s="222"/>
      <c r="Q1229" s="222"/>
      <c r="R1229" s="223"/>
      <c r="S1229" s="223"/>
      <c r="T1229" s="223"/>
      <c r="U1229" s="223"/>
      <c r="V1229" s="223"/>
      <c r="W1229" s="223"/>
      <c r="X1229" s="223"/>
      <c r="Y1229" s="223"/>
      <c r="Z1229" s="212"/>
      <c r="AA1229" s="212"/>
      <c r="AB1229" s="212"/>
      <c r="AC1229" s="212"/>
      <c r="AD1229" s="212"/>
      <c r="AE1229" s="212"/>
      <c r="AF1229" s="212"/>
      <c r="AG1229" s="212" t="s">
        <v>308</v>
      </c>
      <c r="AH1229" s="212">
        <v>0</v>
      </c>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3" x14ac:dyDescent="0.2">
      <c r="A1230" s="219"/>
      <c r="B1230" s="220"/>
      <c r="C1230" s="247" t="s">
        <v>958</v>
      </c>
      <c r="D1230" s="225"/>
      <c r="E1230" s="226">
        <v>26.6175</v>
      </c>
      <c r="F1230" s="223"/>
      <c r="G1230" s="223"/>
      <c r="H1230" s="223"/>
      <c r="I1230" s="223"/>
      <c r="J1230" s="223"/>
      <c r="K1230" s="223"/>
      <c r="L1230" s="223"/>
      <c r="M1230" s="223"/>
      <c r="N1230" s="222"/>
      <c r="O1230" s="222"/>
      <c r="P1230" s="222"/>
      <c r="Q1230" s="222"/>
      <c r="R1230" s="223"/>
      <c r="S1230" s="223"/>
      <c r="T1230" s="223"/>
      <c r="U1230" s="223"/>
      <c r="V1230" s="223"/>
      <c r="W1230" s="223"/>
      <c r="X1230" s="223"/>
      <c r="Y1230" s="223"/>
      <c r="Z1230" s="212"/>
      <c r="AA1230" s="212"/>
      <c r="AB1230" s="212"/>
      <c r="AC1230" s="212"/>
      <c r="AD1230" s="212"/>
      <c r="AE1230" s="212"/>
      <c r="AF1230" s="212"/>
      <c r="AG1230" s="212" t="s">
        <v>308</v>
      </c>
      <c r="AH1230" s="212">
        <v>0</v>
      </c>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ht="22.5" outlineLevel="1" x14ac:dyDescent="0.2">
      <c r="A1231" s="235">
        <v>280</v>
      </c>
      <c r="B1231" s="236" t="s">
        <v>1617</v>
      </c>
      <c r="C1231" s="245" t="s">
        <v>1618</v>
      </c>
      <c r="D1231" s="237" t="s">
        <v>340</v>
      </c>
      <c r="E1231" s="238">
        <v>28.184999999999999</v>
      </c>
      <c r="F1231" s="239"/>
      <c r="G1231" s="240">
        <f>ROUND(E1231*F1231,2)</f>
        <v>0</v>
      </c>
      <c r="H1231" s="239"/>
      <c r="I1231" s="240">
        <f>ROUND(E1231*H1231,2)</f>
        <v>0</v>
      </c>
      <c r="J1231" s="239"/>
      <c r="K1231" s="240">
        <f>ROUND(E1231*J1231,2)</f>
        <v>0</v>
      </c>
      <c r="L1231" s="240">
        <v>21</v>
      </c>
      <c r="M1231" s="240">
        <f>G1231*(1+L1231/100)</f>
        <v>0</v>
      </c>
      <c r="N1231" s="238">
        <v>3.2299999999999998E-3</v>
      </c>
      <c r="O1231" s="238">
        <f>ROUND(E1231*N1231,2)</f>
        <v>0.09</v>
      </c>
      <c r="P1231" s="238">
        <v>0</v>
      </c>
      <c r="Q1231" s="238">
        <f>ROUND(E1231*P1231,2)</f>
        <v>0</v>
      </c>
      <c r="R1231" s="240"/>
      <c r="S1231" s="240" t="s">
        <v>668</v>
      </c>
      <c r="T1231" s="241" t="s">
        <v>278</v>
      </c>
      <c r="U1231" s="223">
        <v>0.48</v>
      </c>
      <c r="V1231" s="223">
        <f>ROUND(E1231*U1231,2)</f>
        <v>13.53</v>
      </c>
      <c r="W1231" s="223"/>
      <c r="X1231" s="223" t="s">
        <v>316</v>
      </c>
      <c r="Y1231" s="223" t="s">
        <v>280</v>
      </c>
      <c r="Z1231" s="212"/>
      <c r="AA1231" s="212"/>
      <c r="AB1231" s="212"/>
      <c r="AC1231" s="212"/>
      <c r="AD1231" s="212"/>
      <c r="AE1231" s="212"/>
      <c r="AF1231" s="212"/>
      <c r="AG1231" s="212" t="s">
        <v>317</v>
      </c>
      <c r="AH1231" s="212"/>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2" x14ac:dyDescent="0.2">
      <c r="A1232" s="219"/>
      <c r="B1232" s="220"/>
      <c r="C1232" s="246" t="s">
        <v>1619</v>
      </c>
      <c r="D1232" s="243"/>
      <c r="E1232" s="243"/>
      <c r="F1232" s="243"/>
      <c r="G1232" s="243"/>
      <c r="H1232" s="223"/>
      <c r="I1232" s="223"/>
      <c r="J1232" s="223"/>
      <c r="K1232" s="223"/>
      <c r="L1232" s="223"/>
      <c r="M1232" s="223"/>
      <c r="N1232" s="222"/>
      <c r="O1232" s="222"/>
      <c r="P1232" s="222"/>
      <c r="Q1232" s="222"/>
      <c r="R1232" s="223"/>
      <c r="S1232" s="223"/>
      <c r="T1232" s="223"/>
      <c r="U1232" s="223"/>
      <c r="V1232" s="223"/>
      <c r="W1232" s="223"/>
      <c r="X1232" s="223"/>
      <c r="Y1232" s="223"/>
      <c r="Z1232" s="212"/>
      <c r="AA1232" s="212"/>
      <c r="AB1232" s="212"/>
      <c r="AC1232" s="212"/>
      <c r="AD1232" s="212"/>
      <c r="AE1232" s="212"/>
      <c r="AF1232" s="212"/>
      <c r="AG1232" s="212" t="s">
        <v>283</v>
      </c>
      <c r="AH1232" s="212"/>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2" x14ac:dyDescent="0.2">
      <c r="A1233" s="219"/>
      <c r="B1233" s="220"/>
      <c r="C1233" s="247" t="s">
        <v>1620</v>
      </c>
      <c r="D1233" s="225"/>
      <c r="E1233" s="226"/>
      <c r="F1233" s="223"/>
      <c r="G1233" s="223"/>
      <c r="H1233" s="223"/>
      <c r="I1233" s="223"/>
      <c r="J1233" s="223"/>
      <c r="K1233" s="223"/>
      <c r="L1233" s="223"/>
      <c r="M1233" s="223"/>
      <c r="N1233" s="222"/>
      <c r="O1233" s="222"/>
      <c r="P1233" s="222"/>
      <c r="Q1233" s="222"/>
      <c r="R1233" s="223"/>
      <c r="S1233" s="223"/>
      <c r="T1233" s="223"/>
      <c r="U1233" s="223"/>
      <c r="V1233" s="223"/>
      <c r="W1233" s="223"/>
      <c r="X1233" s="223"/>
      <c r="Y1233" s="223"/>
      <c r="Z1233" s="212"/>
      <c r="AA1233" s="212"/>
      <c r="AB1233" s="212"/>
      <c r="AC1233" s="212"/>
      <c r="AD1233" s="212"/>
      <c r="AE1233" s="212"/>
      <c r="AF1233" s="212"/>
      <c r="AG1233" s="212" t="s">
        <v>308</v>
      </c>
      <c r="AH1233" s="212">
        <v>0</v>
      </c>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3" x14ac:dyDescent="0.2">
      <c r="A1234" s="219"/>
      <c r="B1234" s="220"/>
      <c r="C1234" s="247" t="s">
        <v>1621</v>
      </c>
      <c r="D1234" s="225"/>
      <c r="E1234" s="226">
        <v>28.184999999999999</v>
      </c>
      <c r="F1234" s="223"/>
      <c r="G1234" s="223"/>
      <c r="H1234" s="223"/>
      <c r="I1234" s="223"/>
      <c r="J1234" s="223"/>
      <c r="K1234" s="223"/>
      <c r="L1234" s="223"/>
      <c r="M1234" s="223"/>
      <c r="N1234" s="222"/>
      <c r="O1234" s="222"/>
      <c r="P1234" s="222"/>
      <c r="Q1234" s="222"/>
      <c r="R1234" s="223"/>
      <c r="S1234" s="223"/>
      <c r="T1234" s="223"/>
      <c r="U1234" s="223"/>
      <c r="V1234" s="223"/>
      <c r="W1234" s="223"/>
      <c r="X1234" s="223"/>
      <c r="Y1234" s="223"/>
      <c r="Z1234" s="212"/>
      <c r="AA1234" s="212"/>
      <c r="AB1234" s="212"/>
      <c r="AC1234" s="212"/>
      <c r="AD1234" s="212"/>
      <c r="AE1234" s="212"/>
      <c r="AF1234" s="212"/>
      <c r="AG1234" s="212" t="s">
        <v>308</v>
      </c>
      <c r="AH1234" s="212">
        <v>5</v>
      </c>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1" x14ac:dyDescent="0.2">
      <c r="A1235" s="235">
        <v>281</v>
      </c>
      <c r="B1235" s="236" t="s">
        <v>1622</v>
      </c>
      <c r="C1235" s="245" t="s">
        <v>1623</v>
      </c>
      <c r="D1235" s="237" t="s">
        <v>543</v>
      </c>
      <c r="E1235" s="238">
        <v>101</v>
      </c>
      <c r="F1235" s="239"/>
      <c r="G1235" s="240">
        <f>ROUND(E1235*F1235,2)</f>
        <v>0</v>
      </c>
      <c r="H1235" s="239"/>
      <c r="I1235" s="240">
        <f>ROUND(E1235*H1235,2)</f>
        <v>0</v>
      </c>
      <c r="J1235" s="239"/>
      <c r="K1235" s="240">
        <f>ROUND(E1235*J1235,2)</f>
        <v>0</v>
      </c>
      <c r="L1235" s="240">
        <v>21</v>
      </c>
      <c r="M1235" s="240">
        <f>G1235*(1+L1235/100)</f>
        <v>0</v>
      </c>
      <c r="N1235" s="238">
        <v>3.2000000000000003E-4</v>
      </c>
      <c r="O1235" s="238">
        <f>ROUND(E1235*N1235,2)</f>
        <v>0.03</v>
      </c>
      <c r="P1235" s="238">
        <v>0</v>
      </c>
      <c r="Q1235" s="238">
        <f>ROUND(E1235*P1235,2)</f>
        <v>0</v>
      </c>
      <c r="R1235" s="240"/>
      <c r="S1235" s="240" t="s">
        <v>668</v>
      </c>
      <c r="T1235" s="241" t="s">
        <v>277</v>
      </c>
      <c r="U1235" s="223">
        <v>0.14000000000000001</v>
      </c>
      <c r="V1235" s="223">
        <f>ROUND(E1235*U1235,2)</f>
        <v>14.14</v>
      </c>
      <c r="W1235" s="223"/>
      <c r="X1235" s="223" t="s">
        <v>316</v>
      </c>
      <c r="Y1235" s="223" t="s">
        <v>280</v>
      </c>
      <c r="Z1235" s="212"/>
      <c r="AA1235" s="212"/>
      <c r="AB1235" s="212"/>
      <c r="AC1235" s="212"/>
      <c r="AD1235" s="212"/>
      <c r="AE1235" s="212"/>
      <c r="AF1235" s="212"/>
      <c r="AG1235" s="212" t="s">
        <v>317</v>
      </c>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row>
    <row r="1236" spans="1:60" outlineLevel="2" x14ac:dyDescent="0.2">
      <c r="A1236" s="219"/>
      <c r="B1236" s="220"/>
      <c r="C1236" s="247" t="s">
        <v>1624</v>
      </c>
      <c r="D1236" s="225"/>
      <c r="E1236" s="226">
        <v>101</v>
      </c>
      <c r="F1236" s="223"/>
      <c r="G1236" s="223"/>
      <c r="H1236" s="223"/>
      <c r="I1236" s="223"/>
      <c r="J1236" s="223"/>
      <c r="K1236" s="223"/>
      <c r="L1236" s="223"/>
      <c r="M1236" s="223"/>
      <c r="N1236" s="222"/>
      <c r="O1236" s="222"/>
      <c r="P1236" s="222"/>
      <c r="Q1236" s="222"/>
      <c r="R1236" s="223"/>
      <c r="S1236" s="223"/>
      <c r="T1236" s="223"/>
      <c r="U1236" s="223"/>
      <c r="V1236" s="223"/>
      <c r="W1236" s="223"/>
      <c r="X1236" s="223"/>
      <c r="Y1236" s="223"/>
      <c r="Z1236" s="212"/>
      <c r="AA1236" s="212"/>
      <c r="AB1236" s="212"/>
      <c r="AC1236" s="212"/>
      <c r="AD1236" s="212"/>
      <c r="AE1236" s="212"/>
      <c r="AF1236" s="212"/>
      <c r="AG1236" s="212" t="s">
        <v>308</v>
      </c>
      <c r="AH1236" s="212">
        <v>0</v>
      </c>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row>
    <row r="1237" spans="1:60" outlineLevel="1" x14ac:dyDescent="0.2">
      <c r="A1237" s="235">
        <v>282</v>
      </c>
      <c r="B1237" s="236" t="s">
        <v>1625</v>
      </c>
      <c r="C1237" s="245" t="s">
        <v>1626</v>
      </c>
      <c r="D1237" s="237" t="s">
        <v>340</v>
      </c>
      <c r="E1237" s="238">
        <v>28.184999999999999</v>
      </c>
      <c r="F1237" s="239"/>
      <c r="G1237" s="240">
        <f>ROUND(E1237*F1237,2)</f>
        <v>0</v>
      </c>
      <c r="H1237" s="239"/>
      <c r="I1237" s="240">
        <f>ROUND(E1237*H1237,2)</f>
        <v>0</v>
      </c>
      <c r="J1237" s="239"/>
      <c r="K1237" s="240">
        <f>ROUND(E1237*J1237,2)</f>
        <v>0</v>
      </c>
      <c r="L1237" s="240">
        <v>21</v>
      </c>
      <c r="M1237" s="240">
        <f>G1237*(1+L1237/100)</f>
        <v>0</v>
      </c>
      <c r="N1237" s="238">
        <v>1.0000000000000001E-5</v>
      </c>
      <c r="O1237" s="238">
        <f>ROUND(E1237*N1237,2)</f>
        <v>0</v>
      </c>
      <c r="P1237" s="238">
        <v>0</v>
      </c>
      <c r="Q1237" s="238">
        <f>ROUND(E1237*P1237,2)</f>
        <v>0</v>
      </c>
      <c r="R1237" s="240"/>
      <c r="S1237" s="240" t="s">
        <v>668</v>
      </c>
      <c r="T1237" s="241" t="s">
        <v>277</v>
      </c>
      <c r="U1237" s="223">
        <v>7.0000000000000007E-2</v>
      </c>
      <c r="V1237" s="223">
        <f>ROUND(E1237*U1237,2)</f>
        <v>1.97</v>
      </c>
      <c r="W1237" s="223"/>
      <c r="X1237" s="223" t="s">
        <v>316</v>
      </c>
      <c r="Y1237" s="223" t="s">
        <v>280</v>
      </c>
      <c r="Z1237" s="212"/>
      <c r="AA1237" s="212"/>
      <c r="AB1237" s="212"/>
      <c r="AC1237" s="212"/>
      <c r="AD1237" s="212"/>
      <c r="AE1237" s="212"/>
      <c r="AF1237" s="212"/>
      <c r="AG1237" s="212" t="s">
        <v>317</v>
      </c>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outlineLevel="2" x14ac:dyDescent="0.2">
      <c r="A1238" s="219"/>
      <c r="B1238" s="220"/>
      <c r="C1238" s="247" t="s">
        <v>1627</v>
      </c>
      <c r="D1238" s="225"/>
      <c r="E1238" s="226"/>
      <c r="F1238" s="223"/>
      <c r="G1238" s="223"/>
      <c r="H1238" s="223"/>
      <c r="I1238" s="223"/>
      <c r="J1238" s="223"/>
      <c r="K1238" s="223"/>
      <c r="L1238" s="223"/>
      <c r="M1238" s="223"/>
      <c r="N1238" s="222"/>
      <c r="O1238" s="222"/>
      <c r="P1238" s="222"/>
      <c r="Q1238" s="222"/>
      <c r="R1238" s="223"/>
      <c r="S1238" s="223"/>
      <c r="T1238" s="223"/>
      <c r="U1238" s="223"/>
      <c r="V1238" s="223"/>
      <c r="W1238" s="223"/>
      <c r="X1238" s="223"/>
      <c r="Y1238" s="223"/>
      <c r="Z1238" s="212"/>
      <c r="AA1238" s="212"/>
      <c r="AB1238" s="212"/>
      <c r="AC1238" s="212"/>
      <c r="AD1238" s="212"/>
      <c r="AE1238" s="212"/>
      <c r="AF1238" s="212"/>
      <c r="AG1238" s="212" t="s">
        <v>308</v>
      </c>
      <c r="AH1238" s="212">
        <v>0</v>
      </c>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outlineLevel="3" x14ac:dyDescent="0.2">
      <c r="A1239" s="219"/>
      <c r="B1239" s="220"/>
      <c r="C1239" s="247" t="s">
        <v>1621</v>
      </c>
      <c r="D1239" s="225"/>
      <c r="E1239" s="226">
        <v>28.184999999999999</v>
      </c>
      <c r="F1239" s="223"/>
      <c r="G1239" s="223"/>
      <c r="H1239" s="223"/>
      <c r="I1239" s="223"/>
      <c r="J1239" s="223"/>
      <c r="K1239" s="223"/>
      <c r="L1239" s="223"/>
      <c r="M1239" s="223"/>
      <c r="N1239" s="222"/>
      <c r="O1239" s="222"/>
      <c r="P1239" s="222"/>
      <c r="Q1239" s="222"/>
      <c r="R1239" s="223"/>
      <c r="S1239" s="223"/>
      <c r="T1239" s="223"/>
      <c r="U1239" s="223"/>
      <c r="V1239" s="223"/>
      <c r="W1239" s="223"/>
      <c r="X1239" s="223"/>
      <c r="Y1239" s="223"/>
      <c r="Z1239" s="212"/>
      <c r="AA1239" s="212"/>
      <c r="AB1239" s="212"/>
      <c r="AC1239" s="212"/>
      <c r="AD1239" s="212"/>
      <c r="AE1239" s="212"/>
      <c r="AF1239" s="212"/>
      <c r="AG1239" s="212" t="s">
        <v>308</v>
      </c>
      <c r="AH1239" s="212">
        <v>5</v>
      </c>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ht="22.5" outlineLevel="1" x14ac:dyDescent="0.2">
      <c r="A1240" s="257">
        <v>283</v>
      </c>
      <c r="B1240" s="258" t="s">
        <v>1628</v>
      </c>
      <c r="C1240" s="268" t="s">
        <v>1629</v>
      </c>
      <c r="D1240" s="259" t="s">
        <v>543</v>
      </c>
      <c r="E1240" s="260">
        <v>18</v>
      </c>
      <c r="F1240" s="261"/>
      <c r="G1240" s="262">
        <f>ROUND(E1240*F1240,2)</f>
        <v>0</v>
      </c>
      <c r="H1240" s="261"/>
      <c r="I1240" s="262">
        <f>ROUND(E1240*H1240,2)</f>
        <v>0</v>
      </c>
      <c r="J1240" s="261"/>
      <c r="K1240" s="262">
        <f>ROUND(E1240*J1240,2)</f>
        <v>0</v>
      </c>
      <c r="L1240" s="262">
        <v>21</v>
      </c>
      <c r="M1240" s="262">
        <f>G1240*(1+L1240/100)</f>
        <v>0</v>
      </c>
      <c r="N1240" s="260">
        <v>0</v>
      </c>
      <c r="O1240" s="260">
        <f>ROUND(E1240*N1240,2)</f>
        <v>0</v>
      </c>
      <c r="P1240" s="260">
        <v>0</v>
      </c>
      <c r="Q1240" s="260">
        <f>ROUND(E1240*P1240,2)</f>
        <v>0</v>
      </c>
      <c r="R1240" s="262"/>
      <c r="S1240" s="262" t="s">
        <v>668</v>
      </c>
      <c r="T1240" s="263" t="s">
        <v>278</v>
      </c>
      <c r="U1240" s="223">
        <v>1</v>
      </c>
      <c r="V1240" s="223">
        <f>ROUND(E1240*U1240,2)</f>
        <v>18</v>
      </c>
      <c r="W1240" s="223"/>
      <c r="X1240" s="223" t="s">
        <v>316</v>
      </c>
      <c r="Y1240" s="223" t="s">
        <v>280</v>
      </c>
      <c r="Z1240" s="212"/>
      <c r="AA1240" s="212"/>
      <c r="AB1240" s="212"/>
      <c r="AC1240" s="212"/>
      <c r="AD1240" s="212"/>
      <c r="AE1240" s="212"/>
      <c r="AF1240" s="212"/>
      <c r="AG1240" s="212" t="s">
        <v>317</v>
      </c>
      <c r="AH1240" s="212"/>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1" x14ac:dyDescent="0.2">
      <c r="A1241" s="257">
        <v>284</v>
      </c>
      <c r="B1241" s="258" t="s">
        <v>1630</v>
      </c>
      <c r="C1241" s="268" t="s">
        <v>1631</v>
      </c>
      <c r="D1241" s="259" t="s">
        <v>543</v>
      </c>
      <c r="E1241" s="260">
        <v>896.48</v>
      </c>
      <c r="F1241" s="261"/>
      <c r="G1241" s="262">
        <f>ROUND(E1241*F1241,2)</f>
        <v>0</v>
      </c>
      <c r="H1241" s="261"/>
      <c r="I1241" s="262">
        <f>ROUND(E1241*H1241,2)</f>
        <v>0</v>
      </c>
      <c r="J1241" s="261"/>
      <c r="K1241" s="262">
        <f>ROUND(E1241*J1241,2)</f>
        <v>0</v>
      </c>
      <c r="L1241" s="262">
        <v>21</v>
      </c>
      <c r="M1241" s="262">
        <f>G1241*(1+L1241/100)</f>
        <v>0</v>
      </c>
      <c r="N1241" s="260">
        <v>0</v>
      </c>
      <c r="O1241" s="260">
        <f>ROUND(E1241*N1241,2)</f>
        <v>0</v>
      </c>
      <c r="P1241" s="260">
        <v>5.9999999999999995E-4</v>
      </c>
      <c r="Q1241" s="260">
        <f>ROUND(E1241*P1241,2)</f>
        <v>0.54</v>
      </c>
      <c r="R1241" s="262"/>
      <c r="S1241" s="262" t="s">
        <v>668</v>
      </c>
      <c r="T1241" s="263" t="s">
        <v>278</v>
      </c>
      <c r="U1241" s="223">
        <v>0.23400000000000001</v>
      </c>
      <c r="V1241" s="223">
        <f>ROUND(E1241*U1241,2)</f>
        <v>209.78</v>
      </c>
      <c r="W1241" s="223"/>
      <c r="X1241" s="223" t="s">
        <v>316</v>
      </c>
      <c r="Y1241" s="223" t="s">
        <v>280</v>
      </c>
      <c r="Z1241" s="212"/>
      <c r="AA1241" s="212"/>
      <c r="AB1241" s="212"/>
      <c r="AC1241" s="212"/>
      <c r="AD1241" s="212"/>
      <c r="AE1241" s="212"/>
      <c r="AF1241" s="212"/>
      <c r="AG1241" s="212" t="s">
        <v>317</v>
      </c>
      <c r="AH1241" s="212"/>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ht="22.5" outlineLevel="1" x14ac:dyDescent="0.2">
      <c r="A1242" s="257">
        <v>285</v>
      </c>
      <c r="B1242" s="258" t="s">
        <v>1632</v>
      </c>
      <c r="C1242" s="268" t="s">
        <v>1633</v>
      </c>
      <c r="D1242" s="259" t="s">
        <v>823</v>
      </c>
      <c r="E1242" s="260">
        <v>30</v>
      </c>
      <c r="F1242" s="261"/>
      <c r="G1242" s="262">
        <f>ROUND(E1242*F1242,2)</f>
        <v>0</v>
      </c>
      <c r="H1242" s="261"/>
      <c r="I1242" s="262">
        <f>ROUND(E1242*H1242,2)</f>
        <v>0</v>
      </c>
      <c r="J1242" s="261"/>
      <c r="K1242" s="262">
        <f>ROUND(E1242*J1242,2)</f>
        <v>0</v>
      </c>
      <c r="L1242" s="262">
        <v>21</v>
      </c>
      <c r="M1242" s="262">
        <f>G1242*(1+L1242/100)</f>
        <v>0</v>
      </c>
      <c r="N1242" s="260">
        <v>0</v>
      </c>
      <c r="O1242" s="260">
        <f>ROUND(E1242*N1242,2)</f>
        <v>0</v>
      </c>
      <c r="P1242" s="260">
        <v>0</v>
      </c>
      <c r="Q1242" s="260">
        <f>ROUND(E1242*P1242,2)</f>
        <v>0</v>
      </c>
      <c r="R1242" s="262"/>
      <c r="S1242" s="262" t="s">
        <v>668</v>
      </c>
      <c r="T1242" s="263" t="s">
        <v>278</v>
      </c>
      <c r="U1242" s="223">
        <v>1</v>
      </c>
      <c r="V1242" s="223">
        <f>ROUND(E1242*U1242,2)</f>
        <v>30</v>
      </c>
      <c r="W1242" s="223"/>
      <c r="X1242" s="223" t="s">
        <v>1634</v>
      </c>
      <c r="Y1242" s="223" t="s">
        <v>280</v>
      </c>
      <c r="Z1242" s="212"/>
      <c r="AA1242" s="212"/>
      <c r="AB1242" s="212"/>
      <c r="AC1242" s="212"/>
      <c r="AD1242" s="212"/>
      <c r="AE1242" s="212"/>
      <c r="AF1242" s="212"/>
      <c r="AG1242" s="212" t="s">
        <v>1635</v>
      </c>
      <c r="AH1242" s="212"/>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row>
    <row r="1243" spans="1:60" ht="33.75" outlineLevel="1" x14ac:dyDescent="0.2">
      <c r="A1243" s="257">
        <v>286</v>
      </c>
      <c r="B1243" s="258" t="s">
        <v>1636</v>
      </c>
      <c r="C1243" s="268" t="s">
        <v>1637</v>
      </c>
      <c r="D1243" s="259" t="s">
        <v>1567</v>
      </c>
      <c r="E1243" s="260">
        <v>1172</v>
      </c>
      <c r="F1243" s="261"/>
      <c r="G1243" s="262">
        <f>ROUND(E1243*F1243,2)</f>
        <v>0</v>
      </c>
      <c r="H1243" s="261"/>
      <c r="I1243" s="262">
        <f>ROUND(E1243*H1243,2)</f>
        <v>0</v>
      </c>
      <c r="J1243" s="261"/>
      <c r="K1243" s="262">
        <f>ROUND(E1243*J1243,2)</f>
        <v>0</v>
      </c>
      <c r="L1243" s="262">
        <v>21</v>
      </c>
      <c r="M1243" s="262">
        <f>G1243*(1+L1243/100)</f>
        <v>0</v>
      </c>
      <c r="N1243" s="260">
        <v>1E-3</v>
      </c>
      <c r="O1243" s="260">
        <f>ROUND(E1243*N1243,2)</f>
        <v>1.17</v>
      </c>
      <c r="P1243" s="260">
        <v>0</v>
      </c>
      <c r="Q1243" s="260">
        <f>ROUND(E1243*P1243,2)</f>
        <v>0</v>
      </c>
      <c r="R1243" s="262"/>
      <c r="S1243" s="262" t="s">
        <v>668</v>
      </c>
      <c r="T1243" s="263" t="s">
        <v>278</v>
      </c>
      <c r="U1243" s="223">
        <v>0</v>
      </c>
      <c r="V1243" s="223">
        <f>ROUND(E1243*U1243,2)</f>
        <v>0</v>
      </c>
      <c r="W1243" s="223"/>
      <c r="X1243" s="223" t="s">
        <v>481</v>
      </c>
      <c r="Y1243" s="223" t="s">
        <v>280</v>
      </c>
      <c r="Z1243" s="212"/>
      <c r="AA1243" s="212"/>
      <c r="AB1243" s="212"/>
      <c r="AC1243" s="212"/>
      <c r="AD1243" s="212"/>
      <c r="AE1243" s="212"/>
      <c r="AF1243" s="212"/>
      <c r="AG1243" s="212" t="s">
        <v>482</v>
      </c>
      <c r="AH1243" s="212"/>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outlineLevel="1" x14ac:dyDescent="0.2">
      <c r="A1244" s="257">
        <v>287</v>
      </c>
      <c r="B1244" s="258" t="s">
        <v>1638</v>
      </c>
      <c r="C1244" s="268" t="s">
        <v>1639</v>
      </c>
      <c r="D1244" s="259" t="s">
        <v>387</v>
      </c>
      <c r="E1244" s="260">
        <v>1310</v>
      </c>
      <c r="F1244" s="261"/>
      <c r="G1244" s="262">
        <f>ROUND(E1244*F1244,2)</f>
        <v>0</v>
      </c>
      <c r="H1244" s="261"/>
      <c r="I1244" s="262">
        <f>ROUND(E1244*H1244,2)</f>
        <v>0</v>
      </c>
      <c r="J1244" s="261"/>
      <c r="K1244" s="262">
        <f>ROUND(E1244*J1244,2)</f>
        <v>0</v>
      </c>
      <c r="L1244" s="262">
        <v>21</v>
      </c>
      <c r="M1244" s="262">
        <f>G1244*(1+L1244/100)</f>
        <v>0</v>
      </c>
      <c r="N1244" s="260">
        <v>0</v>
      </c>
      <c r="O1244" s="260">
        <f>ROUND(E1244*N1244,2)</f>
        <v>0</v>
      </c>
      <c r="P1244" s="260">
        <v>0</v>
      </c>
      <c r="Q1244" s="260">
        <f>ROUND(E1244*P1244,2)</f>
        <v>0</v>
      </c>
      <c r="R1244" s="262"/>
      <c r="S1244" s="262" t="s">
        <v>668</v>
      </c>
      <c r="T1244" s="263" t="s">
        <v>278</v>
      </c>
      <c r="U1244" s="223">
        <v>0</v>
      </c>
      <c r="V1244" s="223">
        <f>ROUND(E1244*U1244,2)</f>
        <v>0</v>
      </c>
      <c r="W1244" s="223"/>
      <c r="X1244" s="223" t="s">
        <v>481</v>
      </c>
      <c r="Y1244" s="223" t="s">
        <v>280</v>
      </c>
      <c r="Z1244" s="212"/>
      <c r="AA1244" s="212"/>
      <c r="AB1244" s="212"/>
      <c r="AC1244" s="212"/>
      <c r="AD1244" s="212"/>
      <c r="AE1244" s="212"/>
      <c r="AF1244" s="212"/>
      <c r="AG1244" s="212" t="s">
        <v>482</v>
      </c>
      <c r="AH1244" s="212"/>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2"/>
      <c r="BH1244" s="212"/>
    </row>
    <row r="1245" spans="1:60" ht="22.5" outlineLevel="1" x14ac:dyDescent="0.2">
      <c r="A1245" s="235">
        <v>288</v>
      </c>
      <c r="B1245" s="236" t="s">
        <v>1640</v>
      </c>
      <c r="C1245" s="245" t="s">
        <v>1641</v>
      </c>
      <c r="D1245" s="237" t="s">
        <v>423</v>
      </c>
      <c r="E1245" s="238">
        <v>10.17365</v>
      </c>
      <c r="F1245" s="239"/>
      <c r="G1245" s="240">
        <f>ROUND(E1245*F1245,2)</f>
        <v>0</v>
      </c>
      <c r="H1245" s="239"/>
      <c r="I1245" s="240">
        <f>ROUND(E1245*H1245,2)</f>
        <v>0</v>
      </c>
      <c r="J1245" s="239"/>
      <c r="K1245" s="240">
        <f>ROUND(E1245*J1245,2)</f>
        <v>0</v>
      </c>
      <c r="L1245" s="240">
        <v>21</v>
      </c>
      <c r="M1245" s="240">
        <f>G1245*(1+L1245/100)</f>
        <v>0</v>
      </c>
      <c r="N1245" s="238">
        <v>0</v>
      </c>
      <c r="O1245" s="238">
        <f>ROUND(E1245*N1245,2)</f>
        <v>0</v>
      </c>
      <c r="P1245" s="238">
        <v>0</v>
      </c>
      <c r="Q1245" s="238">
        <f>ROUND(E1245*P1245,2)</f>
        <v>0</v>
      </c>
      <c r="R1245" s="240" t="s">
        <v>369</v>
      </c>
      <c r="S1245" s="240" t="s">
        <v>277</v>
      </c>
      <c r="T1245" s="241" t="s">
        <v>277</v>
      </c>
      <c r="U1245" s="223">
        <v>0.9385</v>
      </c>
      <c r="V1245" s="223">
        <f>ROUND(E1245*U1245,2)</f>
        <v>9.5500000000000007</v>
      </c>
      <c r="W1245" s="223"/>
      <c r="X1245" s="223" t="s">
        <v>1599</v>
      </c>
      <c r="Y1245" s="223" t="s">
        <v>280</v>
      </c>
      <c r="Z1245" s="212"/>
      <c r="AA1245" s="212"/>
      <c r="AB1245" s="212"/>
      <c r="AC1245" s="212"/>
      <c r="AD1245" s="212"/>
      <c r="AE1245" s="212"/>
      <c r="AF1245" s="212"/>
      <c r="AG1245" s="212" t="s">
        <v>1600</v>
      </c>
      <c r="AH1245" s="212"/>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2" x14ac:dyDescent="0.2">
      <c r="A1246" s="219"/>
      <c r="B1246" s="220"/>
      <c r="C1246" s="267" t="s">
        <v>1601</v>
      </c>
      <c r="D1246" s="256"/>
      <c r="E1246" s="256"/>
      <c r="F1246" s="256"/>
      <c r="G1246" s="256"/>
      <c r="H1246" s="223"/>
      <c r="I1246" s="223"/>
      <c r="J1246" s="223"/>
      <c r="K1246" s="223"/>
      <c r="L1246" s="223"/>
      <c r="M1246" s="223"/>
      <c r="N1246" s="222"/>
      <c r="O1246" s="222"/>
      <c r="P1246" s="222"/>
      <c r="Q1246" s="222"/>
      <c r="R1246" s="223"/>
      <c r="S1246" s="223"/>
      <c r="T1246" s="223"/>
      <c r="U1246" s="223"/>
      <c r="V1246" s="223"/>
      <c r="W1246" s="223"/>
      <c r="X1246" s="223"/>
      <c r="Y1246" s="223"/>
      <c r="Z1246" s="212"/>
      <c r="AA1246" s="212"/>
      <c r="AB1246" s="212"/>
      <c r="AC1246" s="212"/>
      <c r="AD1246" s="212"/>
      <c r="AE1246" s="212"/>
      <c r="AF1246" s="212"/>
      <c r="AG1246" s="212" t="s">
        <v>319</v>
      </c>
      <c r="AH1246" s="212"/>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x14ac:dyDescent="0.2">
      <c r="A1247" s="228" t="s">
        <v>272</v>
      </c>
      <c r="B1247" s="229" t="s">
        <v>144</v>
      </c>
      <c r="C1247" s="244" t="s">
        <v>145</v>
      </c>
      <c r="D1247" s="230"/>
      <c r="E1247" s="231"/>
      <c r="F1247" s="232"/>
      <c r="G1247" s="232">
        <f>SUMIF(AG1248:AG1319,"&lt;&gt;NOR",G1248:G1319)</f>
        <v>0</v>
      </c>
      <c r="H1247" s="232"/>
      <c r="I1247" s="232">
        <f>SUM(I1248:I1319)</f>
        <v>0</v>
      </c>
      <c r="J1247" s="232"/>
      <c r="K1247" s="232">
        <f>SUM(K1248:K1319)</f>
        <v>0</v>
      </c>
      <c r="L1247" s="232"/>
      <c r="M1247" s="232">
        <f>SUM(M1248:M1319)</f>
        <v>0</v>
      </c>
      <c r="N1247" s="231"/>
      <c r="O1247" s="231">
        <f>SUM(O1248:O1319)</f>
        <v>0.70000000000000007</v>
      </c>
      <c r="P1247" s="231"/>
      <c r="Q1247" s="231">
        <f>SUM(Q1248:Q1319)</f>
        <v>0</v>
      </c>
      <c r="R1247" s="232"/>
      <c r="S1247" s="232"/>
      <c r="T1247" s="233"/>
      <c r="U1247" s="227"/>
      <c r="V1247" s="227">
        <f>SUM(V1248:V1319)</f>
        <v>115.64999999999998</v>
      </c>
      <c r="W1247" s="227"/>
      <c r="X1247" s="227"/>
      <c r="Y1247" s="227"/>
      <c r="AG1247" t="s">
        <v>273</v>
      </c>
    </row>
    <row r="1248" spans="1:60" ht="22.5" outlineLevel="1" x14ac:dyDescent="0.2">
      <c r="A1248" s="235">
        <v>289</v>
      </c>
      <c r="B1248" s="236" t="s">
        <v>1642</v>
      </c>
      <c r="C1248" s="245" t="s">
        <v>1643</v>
      </c>
      <c r="D1248" s="237" t="s">
        <v>340</v>
      </c>
      <c r="E1248" s="238">
        <v>65.106499999999997</v>
      </c>
      <c r="F1248" s="239"/>
      <c r="G1248" s="240">
        <f>ROUND(E1248*F1248,2)</f>
        <v>0</v>
      </c>
      <c r="H1248" s="239"/>
      <c r="I1248" s="240">
        <f>ROUND(E1248*H1248,2)</f>
        <v>0</v>
      </c>
      <c r="J1248" s="239"/>
      <c r="K1248" s="240">
        <f>ROUND(E1248*J1248,2)</f>
        <v>0</v>
      </c>
      <c r="L1248" s="240">
        <v>21</v>
      </c>
      <c r="M1248" s="240">
        <f>G1248*(1+L1248/100)</f>
        <v>0</v>
      </c>
      <c r="N1248" s="238">
        <v>2.1000000000000001E-4</v>
      </c>
      <c r="O1248" s="238">
        <f>ROUND(E1248*N1248,2)</f>
        <v>0.01</v>
      </c>
      <c r="P1248" s="238">
        <v>0</v>
      </c>
      <c r="Q1248" s="238">
        <f>ROUND(E1248*P1248,2)</f>
        <v>0</v>
      </c>
      <c r="R1248" s="240" t="s">
        <v>1256</v>
      </c>
      <c r="S1248" s="240" t="s">
        <v>277</v>
      </c>
      <c r="T1248" s="241" t="s">
        <v>277</v>
      </c>
      <c r="U1248" s="223">
        <v>9.5000000000000001E-2</v>
      </c>
      <c r="V1248" s="223">
        <f>ROUND(E1248*U1248,2)</f>
        <v>6.19</v>
      </c>
      <c r="W1248" s="223"/>
      <c r="X1248" s="223" t="s">
        <v>316</v>
      </c>
      <c r="Y1248" s="223" t="s">
        <v>280</v>
      </c>
      <c r="Z1248" s="212"/>
      <c r="AA1248" s="212"/>
      <c r="AB1248" s="212"/>
      <c r="AC1248" s="212"/>
      <c r="AD1248" s="212"/>
      <c r="AE1248" s="212"/>
      <c r="AF1248" s="212"/>
      <c r="AG1248" s="212" t="s">
        <v>317</v>
      </c>
      <c r="AH1248" s="212"/>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2" x14ac:dyDescent="0.2">
      <c r="A1249" s="219"/>
      <c r="B1249" s="220"/>
      <c r="C1249" s="247" t="s">
        <v>1644</v>
      </c>
      <c r="D1249" s="225"/>
      <c r="E1249" s="226">
        <v>65.106499999999997</v>
      </c>
      <c r="F1249" s="223"/>
      <c r="G1249" s="223"/>
      <c r="H1249" s="223"/>
      <c r="I1249" s="223"/>
      <c r="J1249" s="223"/>
      <c r="K1249" s="223"/>
      <c r="L1249" s="223"/>
      <c r="M1249" s="223"/>
      <c r="N1249" s="222"/>
      <c r="O1249" s="222"/>
      <c r="P1249" s="222"/>
      <c r="Q1249" s="222"/>
      <c r="R1249" s="223"/>
      <c r="S1249" s="223"/>
      <c r="T1249" s="223"/>
      <c r="U1249" s="223"/>
      <c r="V1249" s="223"/>
      <c r="W1249" s="223"/>
      <c r="X1249" s="223"/>
      <c r="Y1249" s="223"/>
      <c r="Z1249" s="212"/>
      <c r="AA1249" s="212"/>
      <c r="AB1249" s="212"/>
      <c r="AC1249" s="212"/>
      <c r="AD1249" s="212"/>
      <c r="AE1249" s="212"/>
      <c r="AF1249" s="212"/>
      <c r="AG1249" s="212" t="s">
        <v>308</v>
      </c>
      <c r="AH1249" s="212">
        <v>5</v>
      </c>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outlineLevel="1" x14ac:dyDescent="0.2">
      <c r="A1250" s="235">
        <v>290</v>
      </c>
      <c r="B1250" s="236" t="s">
        <v>1645</v>
      </c>
      <c r="C1250" s="245" t="s">
        <v>1646</v>
      </c>
      <c r="D1250" s="237" t="s">
        <v>340</v>
      </c>
      <c r="E1250" s="238">
        <v>65.106499999999997</v>
      </c>
      <c r="F1250" s="239"/>
      <c r="G1250" s="240">
        <f>ROUND(E1250*F1250,2)</f>
        <v>0</v>
      </c>
      <c r="H1250" s="239"/>
      <c r="I1250" s="240">
        <f>ROUND(E1250*H1250,2)</f>
        <v>0</v>
      </c>
      <c r="J1250" s="239"/>
      <c r="K1250" s="240">
        <f>ROUND(E1250*J1250,2)</f>
        <v>0</v>
      </c>
      <c r="L1250" s="240">
        <v>21</v>
      </c>
      <c r="M1250" s="240">
        <f>G1250*(1+L1250/100)</f>
        <v>0</v>
      </c>
      <c r="N1250" s="238">
        <v>3.3999999999999998E-3</v>
      </c>
      <c r="O1250" s="238">
        <f>ROUND(E1250*N1250,2)</f>
        <v>0.22</v>
      </c>
      <c r="P1250" s="238">
        <v>0</v>
      </c>
      <c r="Q1250" s="238">
        <f>ROUND(E1250*P1250,2)</f>
        <v>0</v>
      </c>
      <c r="R1250" s="240" t="s">
        <v>1256</v>
      </c>
      <c r="S1250" s="240" t="s">
        <v>277</v>
      </c>
      <c r="T1250" s="241" t="s">
        <v>277</v>
      </c>
      <c r="U1250" s="223">
        <v>0.38500000000000001</v>
      </c>
      <c r="V1250" s="223">
        <f>ROUND(E1250*U1250,2)</f>
        <v>25.07</v>
      </c>
      <c r="W1250" s="223"/>
      <c r="X1250" s="223" t="s">
        <v>316</v>
      </c>
      <c r="Y1250" s="223" t="s">
        <v>280</v>
      </c>
      <c r="Z1250" s="212"/>
      <c r="AA1250" s="212"/>
      <c r="AB1250" s="212"/>
      <c r="AC1250" s="212"/>
      <c r="AD1250" s="212"/>
      <c r="AE1250" s="212"/>
      <c r="AF1250" s="212"/>
      <c r="AG1250" s="212" t="s">
        <v>317</v>
      </c>
      <c r="AH1250" s="212"/>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2" x14ac:dyDescent="0.2">
      <c r="A1251" s="219"/>
      <c r="B1251" s="220"/>
      <c r="C1251" s="246" t="s">
        <v>1647</v>
      </c>
      <c r="D1251" s="243"/>
      <c r="E1251" s="243"/>
      <c r="F1251" s="243"/>
      <c r="G1251" s="243"/>
      <c r="H1251" s="223"/>
      <c r="I1251" s="223"/>
      <c r="J1251" s="223"/>
      <c r="K1251" s="223"/>
      <c r="L1251" s="223"/>
      <c r="M1251" s="223"/>
      <c r="N1251" s="222"/>
      <c r="O1251" s="222"/>
      <c r="P1251" s="222"/>
      <c r="Q1251" s="222"/>
      <c r="R1251" s="223"/>
      <c r="S1251" s="223"/>
      <c r="T1251" s="223"/>
      <c r="U1251" s="223"/>
      <c r="V1251" s="223"/>
      <c r="W1251" s="223"/>
      <c r="X1251" s="223"/>
      <c r="Y1251" s="223"/>
      <c r="Z1251" s="212"/>
      <c r="AA1251" s="212"/>
      <c r="AB1251" s="212"/>
      <c r="AC1251" s="212"/>
      <c r="AD1251" s="212"/>
      <c r="AE1251" s="212"/>
      <c r="AF1251" s="212"/>
      <c r="AG1251" s="212" t="s">
        <v>283</v>
      </c>
      <c r="AH1251" s="212"/>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2" x14ac:dyDescent="0.2">
      <c r="A1252" s="219"/>
      <c r="B1252" s="220"/>
      <c r="C1252" s="247" t="s">
        <v>1041</v>
      </c>
      <c r="D1252" s="225"/>
      <c r="E1252" s="226"/>
      <c r="F1252" s="223"/>
      <c r="G1252" s="223"/>
      <c r="H1252" s="223"/>
      <c r="I1252" s="223"/>
      <c r="J1252" s="223"/>
      <c r="K1252" s="223"/>
      <c r="L1252" s="223"/>
      <c r="M1252" s="223"/>
      <c r="N1252" s="222"/>
      <c r="O1252" s="222"/>
      <c r="P1252" s="222"/>
      <c r="Q1252" s="222"/>
      <c r="R1252" s="223"/>
      <c r="S1252" s="223"/>
      <c r="T1252" s="223"/>
      <c r="U1252" s="223"/>
      <c r="V1252" s="223"/>
      <c r="W1252" s="223"/>
      <c r="X1252" s="223"/>
      <c r="Y1252" s="223"/>
      <c r="Z1252" s="212"/>
      <c r="AA1252" s="212"/>
      <c r="AB1252" s="212"/>
      <c r="AC1252" s="212"/>
      <c r="AD1252" s="212"/>
      <c r="AE1252" s="212"/>
      <c r="AF1252" s="212"/>
      <c r="AG1252" s="212" t="s">
        <v>308</v>
      </c>
      <c r="AH1252" s="212">
        <v>0</v>
      </c>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ht="33.75" outlineLevel="3" x14ac:dyDescent="0.2">
      <c r="A1253" s="219"/>
      <c r="B1253" s="220"/>
      <c r="C1253" s="247" t="s">
        <v>1648</v>
      </c>
      <c r="D1253" s="225"/>
      <c r="E1253" s="226">
        <v>21.130500000000001</v>
      </c>
      <c r="F1253" s="223"/>
      <c r="G1253" s="223"/>
      <c r="H1253" s="223"/>
      <c r="I1253" s="223"/>
      <c r="J1253" s="223"/>
      <c r="K1253" s="223"/>
      <c r="L1253" s="223"/>
      <c r="M1253" s="223"/>
      <c r="N1253" s="222"/>
      <c r="O1253" s="222"/>
      <c r="P1253" s="222"/>
      <c r="Q1253" s="222"/>
      <c r="R1253" s="223"/>
      <c r="S1253" s="223"/>
      <c r="T1253" s="223"/>
      <c r="U1253" s="223"/>
      <c r="V1253" s="223"/>
      <c r="W1253" s="223"/>
      <c r="X1253" s="223"/>
      <c r="Y1253" s="223"/>
      <c r="Z1253" s="212"/>
      <c r="AA1253" s="212"/>
      <c r="AB1253" s="212"/>
      <c r="AC1253" s="212"/>
      <c r="AD1253" s="212"/>
      <c r="AE1253" s="212"/>
      <c r="AF1253" s="212"/>
      <c r="AG1253" s="212" t="s">
        <v>308</v>
      </c>
      <c r="AH1253" s="212">
        <v>0</v>
      </c>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3" x14ac:dyDescent="0.2">
      <c r="A1254" s="219"/>
      <c r="B1254" s="220"/>
      <c r="C1254" s="247" t="s">
        <v>1649</v>
      </c>
      <c r="D1254" s="225"/>
      <c r="E1254" s="226">
        <v>5.2634999999999996</v>
      </c>
      <c r="F1254" s="223"/>
      <c r="G1254" s="223"/>
      <c r="H1254" s="223"/>
      <c r="I1254" s="223"/>
      <c r="J1254" s="223"/>
      <c r="K1254" s="223"/>
      <c r="L1254" s="223"/>
      <c r="M1254" s="223"/>
      <c r="N1254" s="222"/>
      <c r="O1254" s="222"/>
      <c r="P1254" s="222"/>
      <c r="Q1254" s="222"/>
      <c r="R1254" s="223"/>
      <c r="S1254" s="223"/>
      <c r="T1254" s="223"/>
      <c r="U1254" s="223"/>
      <c r="V1254" s="223"/>
      <c r="W1254" s="223"/>
      <c r="X1254" s="223"/>
      <c r="Y1254" s="223"/>
      <c r="Z1254" s="212"/>
      <c r="AA1254" s="212"/>
      <c r="AB1254" s="212"/>
      <c r="AC1254" s="212"/>
      <c r="AD1254" s="212"/>
      <c r="AE1254" s="212"/>
      <c r="AF1254" s="212"/>
      <c r="AG1254" s="212" t="s">
        <v>308</v>
      </c>
      <c r="AH1254" s="212">
        <v>0</v>
      </c>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3" x14ac:dyDescent="0.2">
      <c r="A1255" s="219"/>
      <c r="B1255" s="220"/>
      <c r="C1255" s="247" t="s">
        <v>1650</v>
      </c>
      <c r="D1255" s="225"/>
      <c r="E1255" s="226">
        <v>3.1139999999999999</v>
      </c>
      <c r="F1255" s="223"/>
      <c r="G1255" s="223"/>
      <c r="H1255" s="223"/>
      <c r="I1255" s="223"/>
      <c r="J1255" s="223"/>
      <c r="K1255" s="223"/>
      <c r="L1255" s="223"/>
      <c r="M1255" s="223"/>
      <c r="N1255" s="222"/>
      <c r="O1255" s="222"/>
      <c r="P1255" s="222"/>
      <c r="Q1255" s="222"/>
      <c r="R1255" s="223"/>
      <c r="S1255" s="223"/>
      <c r="T1255" s="223"/>
      <c r="U1255" s="223"/>
      <c r="V1255" s="223"/>
      <c r="W1255" s="223"/>
      <c r="X1255" s="223"/>
      <c r="Y1255" s="223"/>
      <c r="Z1255" s="212"/>
      <c r="AA1255" s="212"/>
      <c r="AB1255" s="212"/>
      <c r="AC1255" s="212"/>
      <c r="AD1255" s="212"/>
      <c r="AE1255" s="212"/>
      <c r="AF1255" s="212"/>
      <c r="AG1255" s="212" t="s">
        <v>308</v>
      </c>
      <c r="AH1255" s="212">
        <v>0</v>
      </c>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3" x14ac:dyDescent="0.2">
      <c r="A1256" s="219"/>
      <c r="B1256" s="220"/>
      <c r="C1256" s="247" t="s">
        <v>1651</v>
      </c>
      <c r="D1256" s="225"/>
      <c r="E1256" s="226">
        <v>2.496</v>
      </c>
      <c r="F1256" s="223"/>
      <c r="G1256" s="223"/>
      <c r="H1256" s="223"/>
      <c r="I1256" s="223"/>
      <c r="J1256" s="223"/>
      <c r="K1256" s="223"/>
      <c r="L1256" s="223"/>
      <c r="M1256" s="223"/>
      <c r="N1256" s="222"/>
      <c r="O1256" s="222"/>
      <c r="P1256" s="222"/>
      <c r="Q1256" s="222"/>
      <c r="R1256" s="223"/>
      <c r="S1256" s="223"/>
      <c r="T1256" s="223"/>
      <c r="U1256" s="223"/>
      <c r="V1256" s="223"/>
      <c r="W1256" s="223"/>
      <c r="X1256" s="223"/>
      <c r="Y1256" s="223"/>
      <c r="Z1256" s="212"/>
      <c r="AA1256" s="212"/>
      <c r="AB1256" s="212"/>
      <c r="AC1256" s="212"/>
      <c r="AD1256" s="212"/>
      <c r="AE1256" s="212"/>
      <c r="AF1256" s="212"/>
      <c r="AG1256" s="212" t="s">
        <v>308</v>
      </c>
      <c r="AH1256" s="212">
        <v>0</v>
      </c>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row>
    <row r="1257" spans="1:60" outlineLevel="3" x14ac:dyDescent="0.2">
      <c r="A1257" s="219"/>
      <c r="B1257" s="220"/>
      <c r="C1257" s="247" t="s">
        <v>1652</v>
      </c>
      <c r="D1257" s="225"/>
      <c r="E1257" s="226">
        <v>3.4020000000000001</v>
      </c>
      <c r="F1257" s="223"/>
      <c r="G1257" s="223"/>
      <c r="H1257" s="223"/>
      <c r="I1257" s="223"/>
      <c r="J1257" s="223"/>
      <c r="K1257" s="223"/>
      <c r="L1257" s="223"/>
      <c r="M1257" s="223"/>
      <c r="N1257" s="222"/>
      <c r="O1257" s="222"/>
      <c r="P1257" s="222"/>
      <c r="Q1257" s="222"/>
      <c r="R1257" s="223"/>
      <c r="S1257" s="223"/>
      <c r="T1257" s="223"/>
      <c r="U1257" s="223"/>
      <c r="V1257" s="223"/>
      <c r="W1257" s="223"/>
      <c r="X1257" s="223"/>
      <c r="Y1257" s="223"/>
      <c r="Z1257" s="212"/>
      <c r="AA1257" s="212"/>
      <c r="AB1257" s="212"/>
      <c r="AC1257" s="212"/>
      <c r="AD1257" s="212"/>
      <c r="AE1257" s="212"/>
      <c r="AF1257" s="212"/>
      <c r="AG1257" s="212" t="s">
        <v>308</v>
      </c>
      <c r="AH1257" s="212">
        <v>0</v>
      </c>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3" x14ac:dyDescent="0.2">
      <c r="A1258" s="219"/>
      <c r="B1258" s="220"/>
      <c r="C1258" s="247" t="s">
        <v>1051</v>
      </c>
      <c r="D1258" s="225"/>
      <c r="E1258" s="226"/>
      <c r="F1258" s="223"/>
      <c r="G1258" s="223"/>
      <c r="H1258" s="223"/>
      <c r="I1258" s="223"/>
      <c r="J1258" s="223"/>
      <c r="K1258" s="223"/>
      <c r="L1258" s="223"/>
      <c r="M1258" s="223"/>
      <c r="N1258" s="222"/>
      <c r="O1258" s="222"/>
      <c r="P1258" s="222"/>
      <c r="Q1258" s="222"/>
      <c r="R1258" s="223"/>
      <c r="S1258" s="223"/>
      <c r="T1258" s="223"/>
      <c r="U1258" s="223"/>
      <c r="V1258" s="223"/>
      <c r="W1258" s="223"/>
      <c r="X1258" s="223"/>
      <c r="Y1258" s="223"/>
      <c r="Z1258" s="212"/>
      <c r="AA1258" s="212"/>
      <c r="AB1258" s="212"/>
      <c r="AC1258" s="212"/>
      <c r="AD1258" s="212"/>
      <c r="AE1258" s="212"/>
      <c r="AF1258" s="212"/>
      <c r="AG1258" s="212" t="s">
        <v>308</v>
      </c>
      <c r="AH1258" s="212">
        <v>0</v>
      </c>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ht="22.5" outlineLevel="3" x14ac:dyDescent="0.2">
      <c r="A1259" s="219"/>
      <c r="B1259" s="220"/>
      <c r="C1259" s="247" t="s">
        <v>1653</v>
      </c>
      <c r="D1259" s="225"/>
      <c r="E1259" s="226">
        <v>19.8735</v>
      </c>
      <c r="F1259" s="223"/>
      <c r="G1259" s="223"/>
      <c r="H1259" s="223"/>
      <c r="I1259" s="223"/>
      <c r="J1259" s="223"/>
      <c r="K1259" s="223"/>
      <c r="L1259" s="223"/>
      <c r="M1259" s="223"/>
      <c r="N1259" s="222"/>
      <c r="O1259" s="222"/>
      <c r="P1259" s="222"/>
      <c r="Q1259" s="222"/>
      <c r="R1259" s="223"/>
      <c r="S1259" s="223"/>
      <c r="T1259" s="223"/>
      <c r="U1259" s="223"/>
      <c r="V1259" s="223"/>
      <c r="W1259" s="223"/>
      <c r="X1259" s="223"/>
      <c r="Y1259" s="223"/>
      <c r="Z1259" s="212"/>
      <c r="AA1259" s="212"/>
      <c r="AB1259" s="212"/>
      <c r="AC1259" s="212"/>
      <c r="AD1259" s="212"/>
      <c r="AE1259" s="212"/>
      <c r="AF1259" s="212"/>
      <c r="AG1259" s="212" t="s">
        <v>308</v>
      </c>
      <c r="AH1259" s="212">
        <v>0</v>
      </c>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3" x14ac:dyDescent="0.2">
      <c r="A1260" s="219"/>
      <c r="B1260" s="220"/>
      <c r="C1260" s="247" t="s">
        <v>1654</v>
      </c>
      <c r="D1260" s="225"/>
      <c r="E1260" s="226">
        <v>3.0179999999999998</v>
      </c>
      <c r="F1260" s="223"/>
      <c r="G1260" s="223"/>
      <c r="H1260" s="223"/>
      <c r="I1260" s="223"/>
      <c r="J1260" s="223"/>
      <c r="K1260" s="223"/>
      <c r="L1260" s="223"/>
      <c r="M1260" s="223"/>
      <c r="N1260" s="222"/>
      <c r="O1260" s="222"/>
      <c r="P1260" s="222"/>
      <c r="Q1260" s="222"/>
      <c r="R1260" s="223"/>
      <c r="S1260" s="223"/>
      <c r="T1260" s="223"/>
      <c r="U1260" s="223"/>
      <c r="V1260" s="223"/>
      <c r="W1260" s="223"/>
      <c r="X1260" s="223"/>
      <c r="Y1260" s="223"/>
      <c r="Z1260" s="212"/>
      <c r="AA1260" s="212"/>
      <c r="AB1260" s="212"/>
      <c r="AC1260" s="212"/>
      <c r="AD1260" s="212"/>
      <c r="AE1260" s="212"/>
      <c r="AF1260" s="212"/>
      <c r="AG1260" s="212" t="s">
        <v>308</v>
      </c>
      <c r="AH1260" s="212">
        <v>0</v>
      </c>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3" x14ac:dyDescent="0.2">
      <c r="A1261" s="219"/>
      <c r="B1261" s="220"/>
      <c r="C1261" s="247" t="s">
        <v>1655</v>
      </c>
      <c r="D1261" s="225"/>
      <c r="E1261" s="226">
        <v>3.516</v>
      </c>
      <c r="F1261" s="223"/>
      <c r="G1261" s="223"/>
      <c r="H1261" s="223"/>
      <c r="I1261" s="223"/>
      <c r="J1261" s="223"/>
      <c r="K1261" s="223"/>
      <c r="L1261" s="223"/>
      <c r="M1261" s="223"/>
      <c r="N1261" s="222"/>
      <c r="O1261" s="222"/>
      <c r="P1261" s="222"/>
      <c r="Q1261" s="222"/>
      <c r="R1261" s="223"/>
      <c r="S1261" s="223"/>
      <c r="T1261" s="223"/>
      <c r="U1261" s="223"/>
      <c r="V1261" s="223"/>
      <c r="W1261" s="223"/>
      <c r="X1261" s="223"/>
      <c r="Y1261" s="223"/>
      <c r="Z1261" s="212"/>
      <c r="AA1261" s="212"/>
      <c r="AB1261" s="212"/>
      <c r="AC1261" s="212"/>
      <c r="AD1261" s="212"/>
      <c r="AE1261" s="212"/>
      <c r="AF1261" s="212"/>
      <c r="AG1261" s="212" t="s">
        <v>308</v>
      </c>
      <c r="AH1261" s="212">
        <v>0</v>
      </c>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3" x14ac:dyDescent="0.2">
      <c r="A1262" s="219"/>
      <c r="B1262" s="220"/>
      <c r="C1262" s="247" t="s">
        <v>1656</v>
      </c>
      <c r="D1262" s="225"/>
      <c r="E1262" s="226">
        <v>3.2930000000000001</v>
      </c>
      <c r="F1262" s="223"/>
      <c r="G1262" s="223"/>
      <c r="H1262" s="223"/>
      <c r="I1262" s="223"/>
      <c r="J1262" s="223"/>
      <c r="K1262" s="223"/>
      <c r="L1262" s="223"/>
      <c r="M1262" s="223"/>
      <c r="N1262" s="222"/>
      <c r="O1262" s="222"/>
      <c r="P1262" s="222"/>
      <c r="Q1262" s="222"/>
      <c r="R1262" s="223"/>
      <c r="S1262" s="223"/>
      <c r="T1262" s="223"/>
      <c r="U1262" s="223"/>
      <c r="V1262" s="223"/>
      <c r="W1262" s="223"/>
      <c r="X1262" s="223"/>
      <c r="Y1262" s="223"/>
      <c r="Z1262" s="212"/>
      <c r="AA1262" s="212"/>
      <c r="AB1262" s="212"/>
      <c r="AC1262" s="212"/>
      <c r="AD1262" s="212"/>
      <c r="AE1262" s="212"/>
      <c r="AF1262" s="212"/>
      <c r="AG1262" s="212" t="s">
        <v>308</v>
      </c>
      <c r="AH1262" s="212">
        <v>0</v>
      </c>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ht="22.5" outlineLevel="1" x14ac:dyDescent="0.2">
      <c r="A1263" s="235">
        <v>291</v>
      </c>
      <c r="B1263" s="236" t="s">
        <v>1657</v>
      </c>
      <c r="C1263" s="245" t="s">
        <v>1658</v>
      </c>
      <c r="D1263" s="237" t="s">
        <v>340</v>
      </c>
      <c r="E1263" s="238">
        <v>114.02065</v>
      </c>
      <c r="F1263" s="239"/>
      <c r="G1263" s="240">
        <f>ROUND(E1263*F1263,2)</f>
        <v>0</v>
      </c>
      <c r="H1263" s="239"/>
      <c r="I1263" s="240">
        <f>ROUND(E1263*H1263,2)</f>
        <v>0</v>
      </c>
      <c r="J1263" s="239"/>
      <c r="K1263" s="240">
        <f>ROUND(E1263*J1263,2)</f>
        <v>0</v>
      </c>
      <c r="L1263" s="240">
        <v>21</v>
      </c>
      <c r="M1263" s="240">
        <f>G1263*(1+L1263/100)</f>
        <v>0</v>
      </c>
      <c r="N1263" s="238">
        <v>3.2299999999999998E-3</v>
      </c>
      <c r="O1263" s="238">
        <f>ROUND(E1263*N1263,2)</f>
        <v>0.37</v>
      </c>
      <c r="P1263" s="238">
        <v>0</v>
      </c>
      <c r="Q1263" s="238">
        <f>ROUND(E1263*P1263,2)</f>
        <v>0</v>
      </c>
      <c r="R1263" s="240" t="s">
        <v>1256</v>
      </c>
      <c r="S1263" s="240" t="s">
        <v>277</v>
      </c>
      <c r="T1263" s="241" t="s">
        <v>277</v>
      </c>
      <c r="U1263" s="223">
        <v>0.48</v>
      </c>
      <c r="V1263" s="223">
        <f>ROUND(E1263*U1263,2)</f>
        <v>54.73</v>
      </c>
      <c r="W1263" s="223"/>
      <c r="X1263" s="223" t="s">
        <v>316</v>
      </c>
      <c r="Y1263" s="223" t="s">
        <v>280</v>
      </c>
      <c r="Z1263" s="212"/>
      <c r="AA1263" s="212"/>
      <c r="AB1263" s="212"/>
      <c r="AC1263" s="212"/>
      <c r="AD1263" s="212"/>
      <c r="AE1263" s="212"/>
      <c r="AF1263" s="212"/>
      <c r="AG1263" s="212" t="s">
        <v>317</v>
      </c>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2" x14ac:dyDescent="0.2">
      <c r="A1264" s="219"/>
      <c r="B1264" s="220"/>
      <c r="C1264" s="246" t="s">
        <v>1619</v>
      </c>
      <c r="D1264" s="243"/>
      <c r="E1264" s="243"/>
      <c r="F1264" s="243"/>
      <c r="G1264" s="243"/>
      <c r="H1264" s="223"/>
      <c r="I1264" s="223"/>
      <c r="J1264" s="223"/>
      <c r="K1264" s="223"/>
      <c r="L1264" s="223"/>
      <c r="M1264" s="223"/>
      <c r="N1264" s="222"/>
      <c r="O1264" s="222"/>
      <c r="P1264" s="222"/>
      <c r="Q1264" s="222"/>
      <c r="R1264" s="223"/>
      <c r="S1264" s="223"/>
      <c r="T1264" s="223"/>
      <c r="U1264" s="223"/>
      <c r="V1264" s="223"/>
      <c r="W1264" s="223"/>
      <c r="X1264" s="223"/>
      <c r="Y1264" s="223"/>
      <c r="Z1264" s="212"/>
      <c r="AA1264" s="212"/>
      <c r="AB1264" s="212"/>
      <c r="AC1264" s="212"/>
      <c r="AD1264" s="212"/>
      <c r="AE1264" s="212"/>
      <c r="AF1264" s="212"/>
      <c r="AG1264" s="212" t="s">
        <v>283</v>
      </c>
      <c r="AH1264" s="212"/>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2" x14ac:dyDescent="0.2">
      <c r="A1265" s="219"/>
      <c r="B1265" s="220"/>
      <c r="C1265" s="247" t="s">
        <v>1048</v>
      </c>
      <c r="D1265" s="225"/>
      <c r="E1265" s="226"/>
      <c r="F1265" s="223"/>
      <c r="G1265" s="223"/>
      <c r="H1265" s="223"/>
      <c r="I1265" s="223"/>
      <c r="J1265" s="223"/>
      <c r="K1265" s="223"/>
      <c r="L1265" s="223"/>
      <c r="M1265" s="223"/>
      <c r="N1265" s="222"/>
      <c r="O1265" s="222"/>
      <c r="P1265" s="222"/>
      <c r="Q1265" s="222"/>
      <c r="R1265" s="223"/>
      <c r="S1265" s="223"/>
      <c r="T1265" s="223"/>
      <c r="U1265" s="223"/>
      <c r="V1265" s="223"/>
      <c r="W1265" s="223"/>
      <c r="X1265" s="223"/>
      <c r="Y1265" s="223"/>
      <c r="Z1265" s="212"/>
      <c r="AA1265" s="212"/>
      <c r="AB1265" s="212"/>
      <c r="AC1265" s="212"/>
      <c r="AD1265" s="212"/>
      <c r="AE1265" s="212"/>
      <c r="AF1265" s="212"/>
      <c r="AG1265" s="212" t="s">
        <v>308</v>
      </c>
      <c r="AH1265" s="212">
        <v>0</v>
      </c>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3" x14ac:dyDescent="0.2">
      <c r="A1266" s="219"/>
      <c r="B1266" s="220"/>
      <c r="C1266" s="247" t="s">
        <v>736</v>
      </c>
      <c r="D1266" s="225"/>
      <c r="E1266" s="226">
        <v>19.3</v>
      </c>
      <c r="F1266" s="223"/>
      <c r="G1266" s="223"/>
      <c r="H1266" s="223"/>
      <c r="I1266" s="223"/>
      <c r="J1266" s="223"/>
      <c r="K1266" s="223"/>
      <c r="L1266" s="223"/>
      <c r="M1266" s="223"/>
      <c r="N1266" s="222"/>
      <c r="O1266" s="222"/>
      <c r="P1266" s="222"/>
      <c r="Q1266" s="222"/>
      <c r="R1266" s="223"/>
      <c r="S1266" s="223"/>
      <c r="T1266" s="223"/>
      <c r="U1266" s="223"/>
      <c r="V1266" s="223"/>
      <c r="W1266" s="223"/>
      <c r="X1266" s="223"/>
      <c r="Y1266" s="223"/>
      <c r="Z1266" s="212"/>
      <c r="AA1266" s="212"/>
      <c r="AB1266" s="212"/>
      <c r="AC1266" s="212"/>
      <c r="AD1266" s="212"/>
      <c r="AE1266" s="212"/>
      <c r="AF1266" s="212"/>
      <c r="AG1266" s="212" t="s">
        <v>308</v>
      </c>
      <c r="AH1266" s="212">
        <v>0</v>
      </c>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outlineLevel="3" x14ac:dyDescent="0.2">
      <c r="A1267" s="219"/>
      <c r="B1267" s="220"/>
      <c r="C1267" s="247" t="s">
        <v>737</v>
      </c>
      <c r="D1267" s="225"/>
      <c r="E1267" s="226">
        <v>6.4</v>
      </c>
      <c r="F1267" s="223"/>
      <c r="G1267" s="223"/>
      <c r="H1267" s="223"/>
      <c r="I1267" s="223"/>
      <c r="J1267" s="223"/>
      <c r="K1267" s="223"/>
      <c r="L1267" s="223"/>
      <c r="M1267" s="223"/>
      <c r="N1267" s="222"/>
      <c r="O1267" s="222"/>
      <c r="P1267" s="222"/>
      <c r="Q1267" s="222"/>
      <c r="R1267" s="223"/>
      <c r="S1267" s="223"/>
      <c r="T1267" s="223"/>
      <c r="U1267" s="223"/>
      <c r="V1267" s="223"/>
      <c r="W1267" s="223"/>
      <c r="X1267" s="223"/>
      <c r="Y1267" s="223"/>
      <c r="Z1267" s="212"/>
      <c r="AA1267" s="212"/>
      <c r="AB1267" s="212"/>
      <c r="AC1267" s="212"/>
      <c r="AD1267" s="212"/>
      <c r="AE1267" s="212"/>
      <c r="AF1267" s="212"/>
      <c r="AG1267" s="212" t="s">
        <v>308</v>
      </c>
      <c r="AH1267" s="212">
        <v>0</v>
      </c>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outlineLevel="3" x14ac:dyDescent="0.2">
      <c r="A1268" s="219"/>
      <c r="B1268" s="220"/>
      <c r="C1268" s="247" t="s">
        <v>738</v>
      </c>
      <c r="D1268" s="225"/>
      <c r="E1268" s="226">
        <v>15</v>
      </c>
      <c r="F1268" s="223"/>
      <c r="G1268" s="223"/>
      <c r="H1268" s="223"/>
      <c r="I1268" s="223"/>
      <c r="J1268" s="223"/>
      <c r="K1268" s="223"/>
      <c r="L1268" s="223"/>
      <c r="M1268" s="223"/>
      <c r="N1268" s="222"/>
      <c r="O1268" s="222"/>
      <c r="P1268" s="222"/>
      <c r="Q1268" s="222"/>
      <c r="R1268" s="223"/>
      <c r="S1268" s="223"/>
      <c r="T1268" s="223"/>
      <c r="U1268" s="223"/>
      <c r="V1268" s="223"/>
      <c r="W1268" s="223"/>
      <c r="X1268" s="223"/>
      <c r="Y1268" s="223"/>
      <c r="Z1268" s="212"/>
      <c r="AA1268" s="212"/>
      <c r="AB1268" s="212"/>
      <c r="AC1268" s="212"/>
      <c r="AD1268" s="212"/>
      <c r="AE1268" s="212"/>
      <c r="AF1268" s="212"/>
      <c r="AG1268" s="212" t="s">
        <v>308</v>
      </c>
      <c r="AH1268" s="212">
        <v>0</v>
      </c>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3" x14ac:dyDescent="0.2">
      <c r="A1269" s="219"/>
      <c r="B1269" s="220"/>
      <c r="C1269" s="247" t="s">
        <v>1033</v>
      </c>
      <c r="D1269" s="225"/>
      <c r="E1269" s="226"/>
      <c r="F1269" s="223"/>
      <c r="G1269" s="223"/>
      <c r="H1269" s="223"/>
      <c r="I1269" s="223"/>
      <c r="J1269" s="223"/>
      <c r="K1269" s="223"/>
      <c r="L1269" s="223"/>
      <c r="M1269" s="223"/>
      <c r="N1269" s="222"/>
      <c r="O1269" s="222"/>
      <c r="P1269" s="222"/>
      <c r="Q1269" s="222"/>
      <c r="R1269" s="223"/>
      <c r="S1269" s="223"/>
      <c r="T1269" s="223"/>
      <c r="U1269" s="223"/>
      <c r="V1269" s="223"/>
      <c r="W1269" s="223"/>
      <c r="X1269" s="223"/>
      <c r="Y1269" s="223"/>
      <c r="Z1269" s="212"/>
      <c r="AA1269" s="212"/>
      <c r="AB1269" s="212"/>
      <c r="AC1269" s="212"/>
      <c r="AD1269" s="212"/>
      <c r="AE1269" s="212"/>
      <c r="AF1269" s="212"/>
      <c r="AG1269" s="212" t="s">
        <v>308</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3" x14ac:dyDescent="0.2">
      <c r="A1270" s="219"/>
      <c r="B1270" s="220"/>
      <c r="C1270" s="247" t="s">
        <v>1034</v>
      </c>
      <c r="D1270" s="225"/>
      <c r="E1270" s="226">
        <v>13.36</v>
      </c>
      <c r="F1270" s="223"/>
      <c r="G1270" s="223"/>
      <c r="H1270" s="223"/>
      <c r="I1270" s="223"/>
      <c r="J1270" s="223"/>
      <c r="K1270" s="223"/>
      <c r="L1270" s="223"/>
      <c r="M1270" s="223"/>
      <c r="N1270" s="222"/>
      <c r="O1270" s="222"/>
      <c r="P1270" s="222"/>
      <c r="Q1270" s="222"/>
      <c r="R1270" s="223"/>
      <c r="S1270" s="223"/>
      <c r="T1270" s="223"/>
      <c r="U1270" s="223"/>
      <c r="V1270" s="223"/>
      <c r="W1270" s="223"/>
      <c r="X1270" s="223"/>
      <c r="Y1270" s="223"/>
      <c r="Z1270" s="212"/>
      <c r="AA1270" s="212"/>
      <c r="AB1270" s="212"/>
      <c r="AC1270" s="212"/>
      <c r="AD1270" s="212"/>
      <c r="AE1270" s="212"/>
      <c r="AF1270" s="212"/>
      <c r="AG1270" s="212" t="s">
        <v>308</v>
      </c>
      <c r="AH1270" s="212">
        <v>0</v>
      </c>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3" x14ac:dyDescent="0.2">
      <c r="A1271" s="219"/>
      <c r="B1271" s="220"/>
      <c r="C1271" s="247" t="s">
        <v>755</v>
      </c>
      <c r="D1271" s="225"/>
      <c r="E1271" s="226">
        <v>5.5</v>
      </c>
      <c r="F1271" s="223"/>
      <c r="G1271" s="223"/>
      <c r="H1271" s="223"/>
      <c r="I1271" s="223"/>
      <c r="J1271" s="223"/>
      <c r="K1271" s="223"/>
      <c r="L1271" s="223"/>
      <c r="M1271" s="223"/>
      <c r="N1271" s="222"/>
      <c r="O1271" s="222"/>
      <c r="P1271" s="222"/>
      <c r="Q1271" s="222"/>
      <c r="R1271" s="223"/>
      <c r="S1271" s="223"/>
      <c r="T1271" s="223"/>
      <c r="U1271" s="223"/>
      <c r="V1271" s="223"/>
      <c r="W1271" s="223"/>
      <c r="X1271" s="223"/>
      <c r="Y1271" s="223"/>
      <c r="Z1271" s="212"/>
      <c r="AA1271" s="212"/>
      <c r="AB1271" s="212"/>
      <c r="AC1271" s="212"/>
      <c r="AD1271" s="212"/>
      <c r="AE1271" s="212"/>
      <c r="AF1271" s="212"/>
      <c r="AG1271" s="212" t="s">
        <v>308</v>
      </c>
      <c r="AH1271" s="212">
        <v>0</v>
      </c>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3" x14ac:dyDescent="0.2">
      <c r="A1272" s="219"/>
      <c r="B1272" s="220"/>
      <c r="C1272" s="247" t="s">
        <v>756</v>
      </c>
      <c r="D1272" s="225"/>
      <c r="E1272" s="226">
        <v>6.5</v>
      </c>
      <c r="F1272" s="223"/>
      <c r="G1272" s="223"/>
      <c r="H1272" s="223"/>
      <c r="I1272" s="223"/>
      <c r="J1272" s="223"/>
      <c r="K1272" s="223"/>
      <c r="L1272" s="223"/>
      <c r="M1272" s="223"/>
      <c r="N1272" s="222"/>
      <c r="O1272" s="222"/>
      <c r="P1272" s="222"/>
      <c r="Q1272" s="222"/>
      <c r="R1272" s="223"/>
      <c r="S1272" s="223"/>
      <c r="T1272" s="223"/>
      <c r="U1272" s="223"/>
      <c r="V1272" s="223"/>
      <c r="W1272" s="223"/>
      <c r="X1272" s="223"/>
      <c r="Y1272" s="223"/>
      <c r="Z1272" s="212"/>
      <c r="AA1272" s="212"/>
      <c r="AB1272" s="212"/>
      <c r="AC1272" s="212"/>
      <c r="AD1272" s="212"/>
      <c r="AE1272" s="212"/>
      <c r="AF1272" s="212"/>
      <c r="AG1272" s="212" t="s">
        <v>308</v>
      </c>
      <c r="AH1272" s="212">
        <v>0</v>
      </c>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3" x14ac:dyDescent="0.2">
      <c r="A1273" s="219"/>
      <c r="B1273" s="220"/>
      <c r="C1273" s="247" t="s">
        <v>1659</v>
      </c>
      <c r="D1273" s="225"/>
      <c r="E1273" s="226"/>
      <c r="F1273" s="223"/>
      <c r="G1273" s="223"/>
      <c r="H1273" s="223"/>
      <c r="I1273" s="223"/>
      <c r="J1273" s="223"/>
      <c r="K1273" s="223"/>
      <c r="L1273" s="223"/>
      <c r="M1273" s="223"/>
      <c r="N1273" s="222"/>
      <c r="O1273" s="222"/>
      <c r="P1273" s="222"/>
      <c r="Q1273" s="222"/>
      <c r="R1273" s="223"/>
      <c r="S1273" s="223"/>
      <c r="T1273" s="223"/>
      <c r="U1273" s="223"/>
      <c r="V1273" s="223"/>
      <c r="W1273" s="223"/>
      <c r="X1273" s="223"/>
      <c r="Y1273" s="223"/>
      <c r="Z1273" s="212"/>
      <c r="AA1273" s="212"/>
      <c r="AB1273" s="212"/>
      <c r="AC1273" s="212"/>
      <c r="AD1273" s="212"/>
      <c r="AE1273" s="212"/>
      <c r="AF1273" s="212"/>
      <c r="AG1273" s="212" t="s">
        <v>308</v>
      </c>
      <c r="AH1273" s="212">
        <v>0</v>
      </c>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3" x14ac:dyDescent="0.2">
      <c r="A1274" s="219"/>
      <c r="B1274" s="220"/>
      <c r="C1274" s="247" t="s">
        <v>1660</v>
      </c>
      <c r="D1274" s="225"/>
      <c r="E1274" s="226">
        <v>10.5</v>
      </c>
      <c r="F1274" s="223"/>
      <c r="G1274" s="223"/>
      <c r="H1274" s="223"/>
      <c r="I1274" s="223"/>
      <c r="J1274" s="223"/>
      <c r="K1274" s="223"/>
      <c r="L1274" s="223"/>
      <c r="M1274" s="223"/>
      <c r="N1274" s="222"/>
      <c r="O1274" s="222"/>
      <c r="P1274" s="222"/>
      <c r="Q1274" s="222"/>
      <c r="R1274" s="223"/>
      <c r="S1274" s="223"/>
      <c r="T1274" s="223"/>
      <c r="U1274" s="223"/>
      <c r="V1274" s="223"/>
      <c r="W1274" s="223"/>
      <c r="X1274" s="223"/>
      <c r="Y1274" s="223"/>
      <c r="Z1274" s="212"/>
      <c r="AA1274" s="212"/>
      <c r="AB1274" s="212"/>
      <c r="AC1274" s="212"/>
      <c r="AD1274" s="212"/>
      <c r="AE1274" s="212"/>
      <c r="AF1274" s="212"/>
      <c r="AG1274" s="212" t="s">
        <v>308</v>
      </c>
      <c r="AH1274" s="212">
        <v>0</v>
      </c>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3" x14ac:dyDescent="0.2">
      <c r="A1275" s="219"/>
      <c r="B1275" s="220"/>
      <c r="C1275" s="247" t="s">
        <v>1661</v>
      </c>
      <c r="D1275" s="225"/>
      <c r="E1275" s="226">
        <v>8.0606500000000008</v>
      </c>
      <c r="F1275" s="223"/>
      <c r="G1275" s="223"/>
      <c r="H1275" s="223"/>
      <c r="I1275" s="223"/>
      <c r="J1275" s="223"/>
      <c r="K1275" s="223"/>
      <c r="L1275" s="223"/>
      <c r="M1275" s="223"/>
      <c r="N1275" s="222"/>
      <c r="O1275" s="222"/>
      <c r="P1275" s="222"/>
      <c r="Q1275" s="222"/>
      <c r="R1275" s="223"/>
      <c r="S1275" s="223"/>
      <c r="T1275" s="223"/>
      <c r="U1275" s="223"/>
      <c r="V1275" s="223"/>
      <c r="W1275" s="223"/>
      <c r="X1275" s="223"/>
      <c r="Y1275" s="223"/>
      <c r="Z1275" s="212"/>
      <c r="AA1275" s="212"/>
      <c r="AB1275" s="212"/>
      <c r="AC1275" s="212"/>
      <c r="AD1275" s="212"/>
      <c r="AE1275" s="212"/>
      <c r="AF1275" s="212"/>
      <c r="AG1275" s="212" t="s">
        <v>308</v>
      </c>
      <c r="AH1275" s="212">
        <v>0</v>
      </c>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3" x14ac:dyDescent="0.2">
      <c r="A1276" s="219"/>
      <c r="B1276" s="220"/>
      <c r="C1276" s="247" t="s">
        <v>1662</v>
      </c>
      <c r="D1276" s="225"/>
      <c r="E1276" s="226">
        <v>17.7</v>
      </c>
      <c r="F1276" s="223"/>
      <c r="G1276" s="223"/>
      <c r="H1276" s="223"/>
      <c r="I1276" s="223"/>
      <c r="J1276" s="223"/>
      <c r="K1276" s="223"/>
      <c r="L1276" s="223"/>
      <c r="M1276" s="223"/>
      <c r="N1276" s="222"/>
      <c r="O1276" s="222"/>
      <c r="P1276" s="222"/>
      <c r="Q1276" s="222"/>
      <c r="R1276" s="223"/>
      <c r="S1276" s="223"/>
      <c r="T1276" s="223"/>
      <c r="U1276" s="223"/>
      <c r="V1276" s="223"/>
      <c r="W1276" s="223"/>
      <c r="X1276" s="223"/>
      <c r="Y1276" s="223"/>
      <c r="Z1276" s="212"/>
      <c r="AA1276" s="212"/>
      <c r="AB1276" s="212"/>
      <c r="AC1276" s="212"/>
      <c r="AD1276" s="212"/>
      <c r="AE1276" s="212"/>
      <c r="AF1276" s="212"/>
      <c r="AG1276" s="212" t="s">
        <v>308</v>
      </c>
      <c r="AH1276" s="212">
        <v>0</v>
      </c>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3" x14ac:dyDescent="0.2">
      <c r="A1277" s="219"/>
      <c r="B1277" s="220"/>
      <c r="C1277" s="247" t="s">
        <v>1663</v>
      </c>
      <c r="D1277" s="225"/>
      <c r="E1277" s="226">
        <v>3</v>
      </c>
      <c r="F1277" s="223"/>
      <c r="G1277" s="223"/>
      <c r="H1277" s="223"/>
      <c r="I1277" s="223"/>
      <c r="J1277" s="223"/>
      <c r="K1277" s="223"/>
      <c r="L1277" s="223"/>
      <c r="M1277" s="223"/>
      <c r="N1277" s="222"/>
      <c r="O1277" s="222"/>
      <c r="P1277" s="222"/>
      <c r="Q1277" s="222"/>
      <c r="R1277" s="223"/>
      <c r="S1277" s="223"/>
      <c r="T1277" s="223"/>
      <c r="U1277" s="223"/>
      <c r="V1277" s="223"/>
      <c r="W1277" s="223"/>
      <c r="X1277" s="223"/>
      <c r="Y1277" s="223"/>
      <c r="Z1277" s="212"/>
      <c r="AA1277" s="212"/>
      <c r="AB1277" s="212"/>
      <c r="AC1277" s="212"/>
      <c r="AD1277" s="212"/>
      <c r="AE1277" s="212"/>
      <c r="AF1277" s="212"/>
      <c r="AG1277" s="212" t="s">
        <v>308</v>
      </c>
      <c r="AH1277" s="212">
        <v>0</v>
      </c>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3" x14ac:dyDescent="0.2">
      <c r="A1278" s="219"/>
      <c r="B1278" s="220"/>
      <c r="C1278" s="247" t="s">
        <v>1664</v>
      </c>
      <c r="D1278" s="225"/>
      <c r="E1278" s="226"/>
      <c r="F1278" s="223"/>
      <c r="G1278" s="223"/>
      <c r="H1278" s="223"/>
      <c r="I1278" s="223"/>
      <c r="J1278" s="223"/>
      <c r="K1278" s="223"/>
      <c r="L1278" s="223"/>
      <c r="M1278" s="223"/>
      <c r="N1278" s="222"/>
      <c r="O1278" s="222"/>
      <c r="P1278" s="222"/>
      <c r="Q1278" s="222"/>
      <c r="R1278" s="223"/>
      <c r="S1278" s="223"/>
      <c r="T1278" s="223"/>
      <c r="U1278" s="223"/>
      <c r="V1278" s="223"/>
      <c r="W1278" s="223"/>
      <c r="X1278" s="223"/>
      <c r="Y1278" s="223"/>
      <c r="Z1278" s="212"/>
      <c r="AA1278" s="212"/>
      <c r="AB1278" s="212"/>
      <c r="AC1278" s="212"/>
      <c r="AD1278" s="212"/>
      <c r="AE1278" s="212"/>
      <c r="AF1278" s="212"/>
      <c r="AG1278" s="212" t="s">
        <v>308</v>
      </c>
      <c r="AH1278" s="212">
        <v>0</v>
      </c>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3" x14ac:dyDescent="0.2">
      <c r="A1279" s="219"/>
      <c r="B1279" s="220"/>
      <c r="C1279" s="247" t="s">
        <v>1665</v>
      </c>
      <c r="D1279" s="225"/>
      <c r="E1279" s="226">
        <v>2.8</v>
      </c>
      <c r="F1279" s="223"/>
      <c r="G1279" s="223"/>
      <c r="H1279" s="223"/>
      <c r="I1279" s="223"/>
      <c r="J1279" s="223"/>
      <c r="K1279" s="223"/>
      <c r="L1279" s="223"/>
      <c r="M1279" s="223"/>
      <c r="N1279" s="222"/>
      <c r="O1279" s="222"/>
      <c r="P1279" s="222"/>
      <c r="Q1279" s="222"/>
      <c r="R1279" s="223"/>
      <c r="S1279" s="223"/>
      <c r="T1279" s="223"/>
      <c r="U1279" s="223"/>
      <c r="V1279" s="223"/>
      <c r="W1279" s="223"/>
      <c r="X1279" s="223"/>
      <c r="Y1279" s="223"/>
      <c r="Z1279" s="212"/>
      <c r="AA1279" s="212"/>
      <c r="AB1279" s="212"/>
      <c r="AC1279" s="212"/>
      <c r="AD1279" s="212"/>
      <c r="AE1279" s="212"/>
      <c r="AF1279" s="212"/>
      <c r="AG1279" s="212" t="s">
        <v>308</v>
      </c>
      <c r="AH1279" s="212">
        <v>0</v>
      </c>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3" x14ac:dyDescent="0.2">
      <c r="A1280" s="219"/>
      <c r="B1280" s="220"/>
      <c r="C1280" s="247" t="s">
        <v>1666</v>
      </c>
      <c r="D1280" s="225"/>
      <c r="E1280" s="226">
        <v>2.5</v>
      </c>
      <c r="F1280" s="223"/>
      <c r="G1280" s="223"/>
      <c r="H1280" s="223"/>
      <c r="I1280" s="223"/>
      <c r="J1280" s="223"/>
      <c r="K1280" s="223"/>
      <c r="L1280" s="223"/>
      <c r="M1280" s="223"/>
      <c r="N1280" s="222"/>
      <c r="O1280" s="222"/>
      <c r="P1280" s="222"/>
      <c r="Q1280" s="222"/>
      <c r="R1280" s="223"/>
      <c r="S1280" s="223"/>
      <c r="T1280" s="223"/>
      <c r="U1280" s="223"/>
      <c r="V1280" s="223"/>
      <c r="W1280" s="223"/>
      <c r="X1280" s="223"/>
      <c r="Y1280" s="223"/>
      <c r="Z1280" s="212"/>
      <c r="AA1280" s="212"/>
      <c r="AB1280" s="212"/>
      <c r="AC1280" s="212"/>
      <c r="AD1280" s="212"/>
      <c r="AE1280" s="212"/>
      <c r="AF1280" s="212"/>
      <c r="AG1280" s="212" t="s">
        <v>308</v>
      </c>
      <c r="AH1280" s="212">
        <v>0</v>
      </c>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outlineLevel="3" x14ac:dyDescent="0.2">
      <c r="A1281" s="219"/>
      <c r="B1281" s="220"/>
      <c r="C1281" s="247" t="s">
        <v>1667</v>
      </c>
      <c r="D1281" s="225"/>
      <c r="E1281" s="226">
        <v>2</v>
      </c>
      <c r="F1281" s="223"/>
      <c r="G1281" s="223"/>
      <c r="H1281" s="223"/>
      <c r="I1281" s="223"/>
      <c r="J1281" s="223"/>
      <c r="K1281" s="223"/>
      <c r="L1281" s="223"/>
      <c r="M1281" s="223"/>
      <c r="N1281" s="222"/>
      <c r="O1281" s="222"/>
      <c r="P1281" s="222"/>
      <c r="Q1281" s="222"/>
      <c r="R1281" s="223"/>
      <c r="S1281" s="223"/>
      <c r="T1281" s="223"/>
      <c r="U1281" s="223"/>
      <c r="V1281" s="223"/>
      <c r="W1281" s="223"/>
      <c r="X1281" s="223"/>
      <c r="Y1281" s="223"/>
      <c r="Z1281" s="212"/>
      <c r="AA1281" s="212"/>
      <c r="AB1281" s="212"/>
      <c r="AC1281" s="212"/>
      <c r="AD1281" s="212"/>
      <c r="AE1281" s="212"/>
      <c r="AF1281" s="212"/>
      <c r="AG1281" s="212" t="s">
        <v>308</v>
      </c>
      <c r="AH1281" s="212">
        <v>0</v>
      </c>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outlineLevel="3" x14ac:dyDescent="0.2">
      <c r="A1282" s="219"/>
      <c r="B1282" s="220"/>
      <c r="C1282" s="247" t="s">
        <v>1668</v>
      </c>
      <c r="D1282" s="225"/>
      <c r="E1282" s="226">
        <v>1.4</v>
      </c>
      <c r="F1282" s="223"/>
      <c r="G1282" s="223"/>
      <c r="H1282" s="223"/>
      <c r="I1282" s="223"/>
      <c r="J1282" s="223"/>
      <c r="K1282" s="223"/>
      <c r="L1282" s="223"/>
      <c r="M1282" s="223"/>
      <c r="N1282" s="222"/>
      <c r="O1282" s="222"/>
      <c r="P1282" s="222"/>
      <c r="Q1282" s="222"/>
      <c r="R1282" s="223"/>
      <c r="S1282" s="223"/>
      <c r="T1282" s="223"/>
      <c r="U1282" s="223"/>
      <c r="V1282" s="223"/>
      <c r="W1282" s="223"/>
      <c r="X1282" s="223"/>
      <c r="Y1282" s="223"/>
      <c r="Z1282" s="212"/>
      <c r="AA1282" s="212"/>
      <c r="AB1282" s="212"/>
      <c r="AC1282" s="212"/>
      <c r="AD1282" s="212"/>
      <c r="AE1282" s="212"/>
      <c r="AF1282" s="212"/>
      <c r="AG1282" s="212" t="s">
        <v>308</v>
      </c>
      <c r="AH1282" s="212">
        <v>0</v>
      </c>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outlineLevel="1" x14ac:dyDescent="0.2">
      <c r="A1283" s="235">
        <v>292</v>
      </c>
      <c r="B1283" s="236" t="s">
        <v>1669</v>
      </c>
      <c r="C1283" s="245" t="s">
        <v>1670</v>
      </c>
      <c r="D1283" s="237" t="s">
        <v>543</v>
      </c>
      <c r="E1283" s="238">
        <v>74.385000000000005</v>
      </c>
      <c r="F1283" s="239"/>
      <c r="G1283" s="240">
        <f>ROUND(E1283*F1283,2)</f>
        <v>0</v>
      </c>
      <c r="H1283" s="239"/>
      <c r="I1283" s="240">
        <f>ROUND(E1283*H1283,2)</f>
        <v>0</v>
      </c>
      <c r="J1283" s="239"/>
      <c r="K1283" s="240">
        <f>ROUND(E1283*J1283,2)</f>
        <v>0</v>
      </c>
      <c r="L1283" s="240">
        <v>21</v>
      </c>
      <c r="M1283" s="240">
        <f>G1283*(1+L1283/100)</f>
        <v>0</v>
      </c>
      <c r="N1283" s="238">
        <v>2.9E-4</v>
      </c>
      <c r="O1283" s="238">
        <f>ROUND(E1283*N1283,2)</f>
        <v>0.02</v>
      </c>
      <c r="P1283" s="238">
        <v>0</v>
      </c>
      <c r="Q1283" s="238">
        <f>ROUND(E1283*P1283,2)</f>
        <v>0</v>
      </c>
      <c r="R1283" s="240" t="s">
        <v>1256</v>
      </c>
      <c r="S1283" s="240" t="s">
        <v>277</v>
      </c>
      <c r="T1283" s="241" t="s">
        <v>277</v>
      </c>
      <c r="U1283" s="223">
        <v>0.11</v>
      </c>
      <c r="V1283" s="223">
        <f>ROUND(E1283*U1283,2)</f>
        <v>8.18</v>
      </c>
      <c r="W1283" s="223"/>
      <c r="X1283" s="223" t="s">
        <v>316</v>
      </c>
      <c r="Y1283" s="223" t="s">
        <v>280</v>
      </c>
      <c r="Z1283" s="212"/>
      <c r="AA1283" s="212"/>
      <c r="AB1283" s="212"/>
      <c r="AC1283" s="212"/>
      <c r="AD1283" s="212"/>
      <c r="AE1283" s="212"/>
      <c r="AF1283" s="212"/>
      <c r="AG1283" s="212" t="s">
        <v>317</v>
      </c>
      <c r="AH1283" s="212"/>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2"/>
      <c r="BH1283" s="212"/>
    </row>
    <row r="1284" spans="1:60" outlineLevel="2" x14ac:dyDescent="0.2">
      <c r="A1284" s="219"/>
      <c r="B1284" s="220"/>
      <c r="C1284" s="247" t="s">
        <v>1041</v>
      </c>
      <c r="D1284" s="225"/>
      <c r="E1284" s="226"/>
      <c r="F1284" s="223"/>
      <c r="G1284" s="223"/>
      <c r="H1284" s="223"/>
      <c r="I1284" s="223"/>
      <c r="J1284" s="223"/>
      <c r="K1284" s="223"/>
      <c r="L1284" s="223"/>
      <c r="M1284" s="223"/>
      <c r="N1284" s="222"/>
      <c r="O1284" s="222"/>
      <c r="P1284" s="222"/>
      <c r="Q1284" s="222"/>
      <c r="R1284" s="223"/>
      <c r="S1284" s="223"/>
      <c r="T1284" s="223"/>
      <c r="U1284" s="223"/>
      <c r="V1284" s="223"/>
      <c r="W1284" s="223"/>
      <c r="X1284" s="223"/>
      <c r="Y1284" s="223"/>
      <c r="Z1284" s="212"/>
      <c r="AA1284" s="212"/>
      <c r="AB1284" s="212"/>
      <c r="AC1284" s="212"/>
      <c r="AD1284" s="212"/>
      <c r="AE1284" s="212"/>
      <c r="AF1284" s="212"/>
      <c r="AG1284" s="212" t="s">
        <v>308</v>
      </c>
      <c r="AH1284" s="212">
        <v>0</v>
      </c>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outlineLevel="3" x14ac:dyDescent="0.2">
      <c r="A1285" s="219"/>
      <c r="B1285" s="220"/>
      <c r="C1285" s="247" t="s">
        <v>1671</v>
      </c>
      <c r="D1285" s="225"/>
      <c r="E1285" s="226">
        <v>19.864999999999998</v>
      </c>
      <c r="F1285" s="223"/>
      <c r="G1285" s="223"/>
      <c r="H1285" s="223"/>
      <c r="I1285" s="223"/>
      <c r="J1285" s="223"/>
      <c r="K1285" s="223"/>
      <c r="L1285" s="223"/>
      <c r="M1285" s="223"/>
      <c r="N1285" s="222"/>
      <c r="O1285" s="222"/>
      <c r="P1285" s="222"/>
      <c r="Q1285" s="222"/>
      <c r="R1285" s="223"/>
      <c r="S1285" s="223"/>
      <c r="T1285" s="223"/>
      <c r="U1285" s="223"/>
      <c r="V1285" s="223"/>
      <c r="W1285" s="223"/>
      <c r="X1285" s="223"/>
      <c r="Y1285" s="223"/>
      <c r="Z1285" s="212"/>
      <c r="AA1285" s="212"/>
      <c r="AB1285" s="212"/>
      <c r="AC1285" s="212"/>
      <c r="AD1285" s="212"/>
      <c r="AE1285" s="212"/>
      <c r="AF1285" s="212"/>
      <c r="AG1285" s="212" t="s">
        <v>308</v>
      </c>
      <c r="AH1285" s="212">
        <v>0</v>
      </c>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outlineLevel="3" x14ac:dyDescent="0.2">
      <c r="A1286" s="219"/>
      <c r="B1286" s="220"/>
      <c r="C1286" s="247" t="s">
        <v>1672</v>
      </c>
      <c r="D1286" s="225"/>
      <c r="E1286" s="226">
        <v>5.6349999999999998</v>
      </c>
      <c r="F1286" s="223"/>
      <c r="G1286" s="223"/>
      <c r="H1286" s="223"/>
      <c r="I1286" s="223"/>
      <c r="J1286" s="223"/>
      <c r="K1286" s="223"/>
      <c r="L1286" s="223"/>
      <c r="M1286" s="223"/>
      <c r="N1286" s="222"/>
      <c r="O1286" s="222"/>
      <c r="P1286" s="222"/>
      <c r="Q1286" s="222"/>
      <c r="R1286" s="223"/>
      <c r="S1286" s="223"/>
      <c r="T1286" s="223"/>
      <c r="U1286" s="223"/>
      <c r="V1286" s="223"/>
      <c r="W1286" s="223"/>
      <c r="X1286" s="223"/>
      <c r="Y1286" s="223"/>
      <c r="Z1286" s="212"/>
      <c r="AA1286" s="212"/>
      <c r="AB1286" s="212"/>
      <c r="AC1286" s="212"/>
      <c r="AD1286" s="212"/>
      <c r="AE1286" s="212"/>
      <c r="AF1286" s="212"/>
      <c r="AG1286" s="212" t="s">
        <v>308</v>
      </c>
      <c r="AH1286" s="212">
        <v>0</v>
      </c>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outlineLevel="3" x14ac:dyDescent="0.2">
      <c r="A1287" s="219"/>
      <c r="B1287" s="220"/>
      <c r="C1287" s="247" t="s">
        <v>1673</v>
      </c>
      <c r="D1287" s="225"/>
      <c r="E1287" s="226">
        <v>5.14</v>
      </c>
      <c r="F1287" s="223"/>
      <c r="G1287" s="223"/>
      <c r="H1287" s="223"/>
      <c r="I1287" s="223"/>
      <c r="J1287" s="223"/>
      <c r="K1287" s="223"/>
      <c r="L1287" s="223"/>
      <c r="M1287" s="223"/>
      <c r="N1287" s="222"/>
      <c r="O1287" s="222"/>
      <c r="P1287" s="222"/>
      <c r="Q1287" s="222"/>
      <c r="R1287" s="223"/>
      <c r="S1287" s="223"/>
      <c r="T1287" s="223"/>
      <c r="U1287" s="223"/>
      <c r="V1287" s="223"/>
      <c r="W1287" s="223"/>
      <c r="X1287" s="223"/>
      <c r="Y1287" s="223"/>
      <c r="Z1287" s="212"/>
      <c r="AA1287" s="212"/>
      <c r="AB1287" s="212"/>
      <c r="AC1287" s="212"/>
      <c r="AD1287" s="212"/>
      <c r="AE1287" s="212"/>
      <c r="AF1287" s="212"/>
      <c r="AG1287" s="212" t="s">
        <v>308</v>
      </c>
      <c r="AH1287" s="212">
        <v>0</v>
      </c>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3" x14ac:dyDescent="0.2">
      <c r="A1288" s="219"/>
      <c r="B1288" s="220"/>
      <c r="C1288" s="247" t="s">
        <v>1674</v>
      </c>
      <c r="D1288" s="225"/>
      <c r="E1288" s="226">
        <v>4.96</v>
      </c>
      <c r="F1288" s="223"/>
      <c r="G1288" s="223"/>
      <c r="H1288" s="223"/>
      <c r="I1288" s="223"/>
      <c r="J1288" s="223"/>
      <c r="K1288" s="223"/>
      <c r="L1288" s="223"/>
      <c r="M1288" s="223"/>
      <c r="N1288" s="222"/>
      <c r="O1288" s="222"/>
      <c r="P1288" s="222"/>
      <c r="Q1288" s="222"/>
      <c r="R1288" s="223"/>
      <c r="S1288" s="223"/>
      <c r="T1288" s="223"/>
      <c r="U1288" s="223"/>
      <c r="V1288" s="223"/>
      <c r="W1288" s="223"/>
      <c r="X1288" s="223"/>
      <c r="Y1288" s="223"/>
      <c r="Z1288" s="212"/>
      <c r="AA1288" s="212"/>
      <c r="AB1288" s="212"/>
      <c r="AC1288" s="212"/>
      <c r="AD1288" s="212"/>
      <c r="AE1288" s="212"/>
      <c r="AF1288" s="212"/>
      <c r="AG1288" s="212" t="s">
        <v>308</v>
      </c>
      <c r="AH1288" s="212">
        <v>0</v>
      </c>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outlineLevel="3" x14ac:dyDescent="0.2">
      <c r="A1289" s="219"/>
      <c r="B1289" s="220"/>
      <c r="C1289" s="247" t="s">
        <v>1675</v>
      </c>
      <c r="D1289" s="225"/>
      <c r="E1289" s="226">
        <v>6.02</v>
      </c>
      <c r="F1289" s="223"/>
      <c r="G1289" s="223"/>
      <c r="H1289" s="223"/>
      <c r="I1289" s="223"/>
      <c r="J1289" s="223"/>
      <c r="K1289" s="223"/>
      <c r="L1289" s="223"/>
      <c r="M1289" s="223"/>
      <c r="N1289" s="222"/>
      <c r="O1289" s="222"/>
      <c r="P1289" s="222"/>
      <c r="Q1289" s="222"/>
      <c r="R1289" s="223"/>
      <c r="S1289" s="223"/>
      <c r="T1289" s="223"/>
      <c r="U1289" s="223"/>
      <c r="V1289" s="223"/>
      <c r="W1289" s="223"/>
      <c r="X1289" s="223"/>
      <c r="Y1289" s="223"/>
      <c r="Z1289" s="212"/>
      <c r="AA1289" s="212"/>
      <c r="AB1289" s="212"/>
      <c r="AC1289" s="212"/>
      <c r="AD1289" s="212"/>
      <c r="AE1289" s="212"/>
      <c r="AF1289" s="212"/>
      <c r="AG1289" s="212" t="s">
        <v>308</v>
      </c>
      <c r="AH1289" s="212">
        <v>0</v>
      </c>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3" x14ac:dyDescent="0.2">
      <c r="A1290" s="219"/>
      <c r="B1290" s="220"/>
      <c r="C1290" s="247" t="s">
        <v>1051</v>
      </c>
      <c r="D1290" s="225"/>
      <c r="E1290" s="226"/>
      <c r="F1290" s="223"/>
      <c r="G1290" s="223"/>
      <c r="H1290" s="223"/>
      <c r="I1290" s="223"/>
      <c r="J1290" s="223"/>
      <c r="K1290" s="223"/>
      <c r="L1290" s="223"/>
      <c r="M1290" s="223"/>
      <c r="N1290" s="222"/>
      <c r="O1290" s="222"/>
      <c r="P1290" s="222"/>
      <c r="Q1290" s="222"/>
      <c r="R1290" s="223"/>
      <c r="S1290" s="223"/>
      <c r="T1290" s="223"/>
      <c r="U1290" s="223"/>
      <c r="V1290" s="223"/>
      <c r="W1290" s="223"/>
      <c r="X1290" s="223"/>
      <c r="Y1290" s="223"/>
      <c r="Z1290" s="212"/>
      <c r="AA1290" s="212"/>
      <c r="AB1290" s="212"/>
      <c r="AC1290" s="212"/>
      <c r="AD1290" s="212"/>
      <c r="AE1290" s="212"/>
      <c r="AF1290" s="212"/>
      <c r="AG1290" s="212" t="s">
        <v>308</v>
      </c>
      <c r="AH1290" s="212">
        <v>0</v>
      </c>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3" x14ac:dyDescent="0.2">
      <c r="A1291" s="219"/>
      <c r="B1291" s="220"/>
      <c r="C1291" s="247" t="s">
        <v>1676</v>
      </c>
      <c r="D1291" s="225"/>
      <c r="E1291" s="226">
        <v>16.495000000000001</v>
      </c>
      <c r="F1291" s="223"/>
      <c r="G1291" s="223"/>
      <c r="H1291" s="223"/>
      <c r="I1291" s="223"/>
      <c r="J1291" s="223"/>
      <c r="K1291" s="223"/>
      <c r="L1291" s="223"/>
      <c r="M1291" s="223"/>
      <c r="N1291" s="222"/>
      <c r="O1291" s="222"/>
      <c r="P1291" s="222"/>
      <c r="Q1291" s="222"/>
      <c r="R1291" s="223"/>
      <c r="S1291" s="223"/>
      <c r="T1291" s="223"/>
      <c r="U1291" s="223"/>
      <c r="V1291" s="223"/>
      <c r="W1291" s="223"/>
      <c r="X1291" s="223"/>
      <c r="Y1291" s="223"/>
      <c r="Z1291" s="212"/>
      <c r="AA1291" s="212"/>
      <c r="AB1291" s="212"/>
      <c r="AC1291" s="212"/>
      <c r="AD1291" s="212"/>
      <c r="AE1291" s="212"/>
      <c r="AF1291" s="212"/>
      <c r="AG1291" s="212" t="s">
        <v>308</v>
      </c>
      <c r="AH1291" s="212">
        <v>0</v>
      </c>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outlineLevel="3" x14ac:dyDescent="0.2">
      <c r="A1292" s="219"/>
      <c r="B1292" s="220"/>
      <c r="C1292" s="247" t="s">
        <v>1677</v>
      </c>
      <c r="D1292" s="225"/>
      <c r="E1292" s="226">
        <v>4.18</v>
      </c>
      <c r="F1292" s="223"/>
      <c r="G1292" s="223"/>
      <c r="H1292" s="223"/>
      <c r="I1292" s="223"/>
      <c r="J1292" s="223"/>
      <c r="K1292" s="223"/>
      <c r="L1292" s="223"/>
      <c r="M1292" s="223"/>
      <c r="N1292" s="222"/>
      <c r="O1292" s="222"/>
      <c r="P1292" s="222"/>
      <c r="Q1292" s="222"/>
      <c r="R1292" s="223"/>
      <c r="S1292" s="223"/>
      <c r="T1292" s="223"/>
      <c r="U1292" s="223"/>
      <c r="V1292" s="223"/>
      <c r="W1292" s="223"/>
      <c r="X1292" s="223"/>
      <c r="Y1292" s="223"/>
      <c r="Z1292" s="212"/>
      <c r="AA1292" s="212"/>
      <c r="AB1292" s="212"/>
      <c r="AC1292" s="212"/>
      <c r="AD1292" s="212"/>
      <c r="AE1292" s="212"/>
      <c r="AF1292" s="212"/>
      <c r="AG1292" s="212" t="s">
        <v>308</v>
      </c>
      <c r="AH1292" s="212">
        <v>0</v>
      </c>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3" x14ac:dyDescent="0.2">
      <c r="A1293" s="219"/>
      <c r="B1293" s="220"/>
      <c r="C1293" s="247" t="s">
        <v>1678</v>
      </c>
      <c r="D1293" s="225"/>
      <c r="E1293" s="226">
        <v>6.16</v>
      </c>
      <c r="F1293" s="223"/>
      <c r="G1293" s="223"/>
      <c r="H1293" s="223"/>
      <c r="I1293" s="223"/>
      <c r="J1293" s="223"/>
      <c r="K1293" s="223"/>
      <c r="L1293" s="223"/>
      <c r="M1293" s="223"/>
      <c r="N1293" s="222"/>
      <c r="O1293" s="222"/>
      <c r="P1293" s="222"/>
      <c r="Q1293" s="222"/>
      <c r="R1293" s="223"/>
      <c r="S1293" s="223"/>
      <c r="T1293" s="223"/>
      <c r="U1293" s="223"/>
      <c r="V1293" s="223"/>
      <c r="W1293" s="223"/>
      <c r="X1293" s="223"/>
      <c r="Y1293" s="223"/>
      <c r="Z1293" s="212"/>
      <c r="AA1293" s="212"/>
      <c r="AB1293" s="212"/>
      <c r="AC1293" s="212"/>
      <c r="AD1293" s="212"/>
      <c r="AE1293" s="212"/>
      <c r="AF1293" s="212"/>
      <c r="AG1293" s="212" t="s">
        <v>308</v>
      </c>
      <c r="AH1293" s="212">
        <v>0</v>
      </c>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outlineLevel="3" x14ac:dyDescent="0.2">
      <c r="A1294" s="219"/>
      <c r="B1294" s="220"/>
      <c r="C1294" s="247" t="s">
        <v>1679</v>
      </c>
      <c r="D1294" s="225"/>
      <c r="E1294" s="226">
        <v>5.93</v>
      </c>
      <c r="F1294" s="223"/>
      <c r="G1294" s="223"/>
      <c r="H1294" s="223"/>
      <c r="I1294" s="223"/>
      <c r="J1294" s="223"/>
      <c r="K1294" s="223"/>
      <c r="L1294" s="223"/>
      <c r="M1294" s="223"/>
      <c r="N1294" s="222"/>
      <c r="O1294" s="222"/>
      <c r="P1294" s="222"/>
      <c r="Q1294" s="222"/>
      <c r="R1294" s="223"/>
      <c r="S1294" s="223"/>
      <c r="T1294" s="223"/>
      <c r="U1294" s="223"/>
      <c r="V1294" s="223"/>
      <c r="W1294" s="223"/>
      <c r="X1294" s="223"/>
      <c r="Y1294" s="223"/>
      <c r="Z1294" s="212"/>
      <c r="AA1294" s="212"/>
      <c r="AB1294" s="212"/>
      <c r="AC1294" s="212"/>
      <c r="AD1294" s="212"/>
      <c r="AE1294" s="212"/>
      <c r="AF1294" s="212"/>
      <c r="AG1294" s="212" t="s">
        <v>308</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outlineLevel="1" x14ac:dyDescent="0.2">
      <c r="A1295" s="235">
        <v>293</v>
      </c>
      <c r="B1295" s="236" t="s">
        <v>1680</v>
      </c>
      <c r="C1295" s="245" t="s">
        <v>1681</v>
      </c>
      <c r="D1295" s="237" t="s">
        <v>387</v>
      </c>
      <c r="E1295" s="238">
        <v>50</v>
      </c>
      <c r="F1295" s="239"/>
      <c r="G1295" s="240">
        <f>ROUND(E1295*F1295,2)</f>
        <v>0</v>
      </c>
      <c r="H1295" s="239"/>
      <c r="I1295" s="240">
        <f>ROUND(E1295*H1295,2)</f>
        <v>0</v>
      </c>
      <c r="J1295" s="239"/>
      <c r="K1295" s="240">
        <f>ROUND(E1295*J1295,2)</f>
        <v>0</v>
      </c>
      <c r="L1295" s="240">
        <v>21</v>
      </c>
      <c r="M1295" s="240">
        <f>G1295*(1+L1295/100)</f>
        <v>0</v>
      </c>
      <c r="N1295" s="238">
        <v>1.1E-4</v>
      </c>
      <c r="O1295" s="238">
        <f>ROUND(E1295*N1295,2)</f>
        <v>0.01</v>
      </c>
      <c r="P1295" s="238">
        <v>0</v>
      </c>
      <c r="Q1295" s="238">
        <f>ROUND(E1295*P1295,2)</f>
        <v>0</v>
      </c>
      <c r="R1295" s="240" t="s">
        <v>1256</v>
      </c>
      <c r="S1295" s="240" t="s">
        <v>277</v>
      </c>
      <c r="T1295" s="241" t="s">
        <v>277</v>
      </c>
      <c r="U1295" s="223">
        <v>6.7000000000000004E-2</v>
      </c>
      <c r="V1295" s="223">
        <f>ROUND(E1295*U1295,2)</f>
        <v>3.35</v>
      </c>
      <c r="W1295" s="223"/>
      <c r="X1295" s="223" t="s">
        <v>316</v>
      </c>
      <c r="Y1295" s="223" t="s">
        <v>280</v>
      </c>
      <c r="Z1295" s="212"/>
      <c r="AA1295" s="212"/>
      <c r="AB1295" s="212"/>
      <c r="AC1295" s="212"/>
      <c r="AD1295" s="212"/>
      <c r="AE1295" s="212"/>
      <c r="AF1295" s="212"/>
      <c r="AG1295" s="212" t="s">
        <v>317</v>
      </c>
      <c r="AH1295" s="212"/>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2" x14ac:dyDescent="0.2">
      <c r="A1296" s="219"/>
      <c r="B1296" s="220"/>
      <c r="C1296" s="247" t="s">
        <v>759</v>
      </c>
      <c r="D1296" s="225"/>
      <c r="E1296" s="226"/>
      <c r="F1296" s="223"/>
      <c r="G1296" s="223"/>
      <c r="H1296" s="223"/>
      <c r="I1296" s="223"/>
      <c r="J1296" s="223"/>
      <c r="K1296" s="223"/>
      <c r="L1296" s="223"/>
      <c r="M1296" s="223"/>
      <c r="N1296" s="222"/>
      <c r="O1296" s="222"/>
      <c r="P1296" s="222"/>
      <c r="Q1296" s="222"/>
      <c r="R1296" s="223"/>
      <c r="S1296" s="223"/>
      <c r="T1296" s="223"/>
      <c r="U1296" s="223"/>
      <c r="V1296" s="223"/>
      <c r="W1296" s="223"/>
      <c r="X1296" s="223"/>
      <c r="Y1296" s="223"/>
      <c r="Z1296" s="212"/>
      <c r="AA1296" s="212"/>
      <c r="AB1296" s="212"/>
      <c r="AC1296" s="212"/>
      <c r="AD1296" s="212"/>
      <c r="AE1296" s="212"/>
      <c r="AF1296" s="212"/>
      <c r="AG1296" s="212" t="s">
        <v>308</v>
      </c>
      <c r="AH1296" s="212">
        <v>0</v>
      </c>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3" x14ac:dyDescent="0.2">
      <c r="A1297" s="219"/>
      <c r="B1297" s="220"/>
      <c r="C1297" s="247" t="s">
        <v>1682</v>
      </c>
      <c r="D1297" s="225"/>
      <c r="E1297" s="226">
        <v>12</v>
      </c>
      <c r="F1297" s="223"/>
      <c r="G1297" s="223"/>
      <c r="H1297" s="223"/>
      <c r="I1297" s="223"/>
      <c r="J1297" s="223"/>
      <c r="K1297" s="223"/>
      <c r="L1297" s="223"/>
      <c r="M1297" s="223"/>
      <c r="N1297" s="222"/>
      <c r="O1297" s="222"/>
      <c r="P1297" s="222"/>
      <c r="Q1297" s="222"/>
      <c r="R1297" s="223"/>
      <c r="S1297" s="223"/>
      <c r="T1297" s="223"/>
      <c r="U1297" s="223"/>
      <c r="V1297" s="223"/>
      <c r="W1297" s="223"/>
      <c r="X1297" s="223"/>
      <c r="Y1297" s="223"/>
      <c r="Z1297" s="212"/>
      <c r="AA1297" s="212"/>
      <c r="AB1297" s="212"/>
      <c r="AC1297" s="212"/>
      <c r="AD1297" s="212"/>
      <c r="AE1297" s="212"/>
      <c r="AF1297" s="212"/>
      <c r="AG1297" s="212" t="s">
        <v>308</v>
      </c>
      <c r="AH1297" s="212">
        <v>0</v>
      </c>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3" x14ac:dyDescent="0.2">
      <c r="A1298" s="219"/>
      <c r="B1298" s="220"/>
      <c r="C1298" s="247" t="s">
        <v>1683</v>
      </c>
      <c r="D1298" s="225"/>
      <c r="E1298" s="226">
        <v>4</v>
      </c>
      <c r="F1298" s="223"/>
      <c r="G1298" s="223"/>
      <c r="H1298" s="223"/>
      <c r="I1298" s="223"/>
      <c r="J1298" s="223"/>
      <c r="K1298" s="223"/>
      <c r="L1298" s="223"/>
      <c r="M1298" s="223"/>
      <c r="N1298" s="222"/>
      <c r="O1298" s="222"/>
      <c r="P1298" s="222"/>
      <c r="Q1298" s="222"/>
      <c r="R1298" s="223"/>
      <c r="S1298" s="223"/>
      <c r="T1298" s="223"/>
      <c r="U1298" s="223"/>
      <c r="V1298" s="223"/>
      <c r="W1298" s="223"/>
      <c r="X1298" s="223"/>
      <c r="Y1298" s="223"/>
      <c r="Z1298" s="212"/>
      <c r="AA1298" s="212"/>
      <c r="AB1298" s="212"/>
      <c r="AC1298" s="212"/>
      <c r="AD1298" s="212"/>
      <c r="AE1298" s="212"/>
      <c r="AF1298" s="212"/>
      <c r="AG1298" s="212" t="s">
        <v>308</v>
      </c>
      <c r="AH1298" s="212">
        <v>0</v>
      </c>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outlineLevel="3" x14ac:dyDescent="0.2">
      <c r="A1299" s="219"/>
      <c r="B1299" s="220"/>
      <c r="C1299" s="247" t="s">
        <v>1684</v>
      </c>
      <c r="D1299" s="225"/>
      <c r="E1299" s="226">
        <v>4</v>
      </c>
      <c r="F1299" s="223"/>
      <c r="G1299" s="223"/>
      <c r="H1299" s="223"/>
      <c r="I1299" s="223"/>
      <c r="J1299" s="223"/>
      <c r="K1299" s="223"/>
      <c r="L1299" s="223"/>
      <c r="M1299" s="223"/>
      <c r="N1299" s="222"/>
      <c r="O1299" s="222"/>
      <c r="P1299" s="222"/>
      <c r="Q1299" s="222"/>
      <c r="R1299" s="223"/>
      <c r="S1299" s="223"/>
      <c r="T1299" s="223"/>
      <c r="U1299" s="223"/>
      <c r="V1299" s="223"/>
      <c r="W1299" s="223"/>
      <c r="X1299" s="223"/>
      <c r="Y1299" s="223"/>
      <c r="Z1299" s="212"/>
      <c r="AA1299" s="212"/>
      <c r="AB1299" s="212"/>
      <c r="AC1299" s="212"/>
      <c r="AD1299" s="212"/>
      <c r="AE1299" s="212"/>
      <c r="AF1299" s="212"/>
      <c r="AG1299" s="212" t="s">
        <v>308</v>
      </c>
      <c r="AH1299" s="212">
        <v>0</v>
      </c>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outlineLevel="3" x14ac:dyDescent="0.2">
      <c r="A1300" s="219"/>
      <c r="B1300" s="220"/>
      <c r="C1300" s="247" t="s">
        <v>1685</v>
      </c>
      <c r="D1300" s="225"/>
      <c r="E1300" s="226">
        <v>4</v>
      </c>
      <c r="F1300" s="223"/>
      <c r="G1300" s="223"/>
      <c r="H1300" s="223"/>
      <c r="I1300" s="223"/>
      <c r="J1300" s="223"/>
      <c r="K1300" s="223"/>
      <c r="L1300" s="223"/>
      <c r="M1300" s="223"/>
      <c r="N1300" s="222"/>
      <c r="O1300" s="222"/>
      <c r="P1300" s="222"/>
      <c r="Q1300" s="222"/>
      <c r="R1300" s="223"/>
      <c r="S1300" s="223"/>
      <c r="T1300" s="223"/>
      <c r="U1300" s="223"/>
      <c r="V1300" s="223"/>
      <c r="W1300" s="223"/>
      <c r="X1300" s="223"/>
      <c r="Y1300" s="223"/>
      <c r="Z1300" s="212"/>
      <c r="AA1300" s="212"/>
      <c r="AB1300" s="212"/>
      <c r="AC1300" s="212"/>
      <c r="AD1300" s="212"/>
      <c r="AE1300" s="212"/>
      <c r="AF1300" s="212"/>
      <c r="AG1300" s="212" t="s">
        <v>308</v>
      </c>
      <c r="AH1300" s="212">
        <v>0</v>
      </c>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2"/>
      <c r="BH1300" s="212"/>
    </row>
    <row r="1301" spans="1:60" outlineLevel="3" x14ac:dyDescent="0.2">
      <c r="A1301" s="219"/>
      <c r="B1301" s="220"/>
      <c r="C1301" s="247" t="s">
        <v>1686</v>
      </c>
      <c r="D1301" s="225"/>
      <c r="E1301" s="226">
        <v>4</v>
      </c>
      <c r="F1301" s="223"/>
      <c r="G1301" s="223"/>
      <c r="H1301" s="223"/>
      <c r="I1301" s="223"/>
      <c r="J1301" s="223"/>
      <c r="K1301" s="223"/>
      <c r="L1301" s="223"/>
      <c r="M1301" s="223"/>
      <c r="N1301" s="222"/>
      <c r="O1301" s="222"/>
      <c r="P1301" s="222"/>
      <c r="Q1301" s="222"/>
      <c r="R1301" s="223"/>
      <c r="S1301" s="223"/>
      <c r="T1301" s="223"/>
      <c r="U1301" s="223"/>
      <c r="V1301" s="223"/>
      <c r="W1301" s="223"/>
      <c r="X1301" s="223"/>
      <c r="Y1301" s="223"/>
      <c r="Z1301" s="212"/>
      <c r="AA1301" s="212"/>
      <c r="AB1301" s="212"/>
      <c r="AC1301" s="212"/>
      <c r="AD1301" s="212"/>
      <c r="AE1301" s="212"/>
      <c r="AF1301" s="212"/>
      <c r="AG1301" s="212" t="s">
        <v>308</v>
      </c>
      <c r="AH1301" s="212">
        <v>0</v>
      </c>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3" x14ac:dyDescent="0.2">
      <c r="A1302" s="219"/>
      <c r="B1302" s="220"/>
      <c r="C1302" s="247" t="s">
        <v>742</v>
      </c>
      <c r="D1302" s="225"/>
      <c r="E1302" s="226"/>
      <c r="F1302" s="223"/>
      <c r="G1302" s="223"/>
      <c r="H1302" s="223"/>
      <c r="I1302" s="223"/>
      <c r="J1302" s="223"/>
      <c r="K1302" s="223"/>
      <c r="L1302" s="223"/>
      <c r="M1302" s="223"/>
      <c r="N1302" s="222"/>
      <c r="O1302" s="222"/>
      <c r="P1302" s="222"/>
      <c r="Q1302" s="222"/>
      <c r="R1302" s="223"/>
      <c r="S1302" s="223"/>
      <c r="T1302" s="223"/>
      <c r="U1302" s="223"/>
      <c r="V1302" s="223"/>
      <c r="W1302" s="223"/>
      <c r="X1302" s="223"/>
      <c r="Y1302" s="223"/>
      <c r="Z1302" s="212"/>
      <c r="AA1302" s="212"/>
      <c r="AB1302" s="212"/>
      <c r="AC1302" s="212"/>
      <c r="AD1302" s="212"/>
      <c r="AE1302" s="212"/>
      <c r="AF1302" s="212"/>
      <c r="AG1302" s="212" t="s">
        <v>308</v>
      </c>
      <c r="AH1302" s="212">
        <v>0</v>
      </c>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outlineLevel="3" x14ac:dyDescent="0.2">
      <c r="A1303" s="219"/>
      <c r="B1303" s="220"/>
      <c r="C1303" s="247" t="s">
        <v>1687</v>
      </c>
      <c r="D1303" s="225"/>
      <c r="E1303" s="226">
        <v>10</v>
      </c>
      <c r="F1303" s="223"/>
      <c r="G1303" s="223"/>
      <c r="H1303" s="223"/>
      <c r="I1303" s="223"/>
      <c r="J1303" s="223"/>
      <c r="K1303" s="223"/>
      <c r="L1303" s="223"/>
      <c r="M1303" s="223"/>
      <c r="N1303" s="222"/>
      <c r="O1303" s="222"/>
      <c r="P1303" s="222"/>
      <c r="Q1303" s="222"/>
      <c r="R1303" s="223"/>
      <c r="S1303" s="223"/>
      <c r="T1303" s="223"/>
      <c r="U1303" s="223"/>
      <c r="V1303" s="223"/>
      <c r="W1303" s="223"/>
      <c r="X1303" s="223"/>
      <c r="Y1303" s="223"/>
      <c r="Z1303" s="212"/>
      <c r="AA1303" s="212"/>
      <c r="AB1303" s="212"/>
      <c r="AC1303" s="212"/>
      <c r="AD1303" s="212"/>
      <c r="AE1303" s="212"/>
      <c r="AF1303" s="212"/>
      <c r="AG1303" s="212" t="s">
        <v>308</v>
      </c>
      <c r="AH1303" s="212">
        <v>0</v>
      </c>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3" x14ac:dyDescent="0.2">
      <c r="A1304" s="219"/>
      <c r="B1304" s="220"/>
      <c r="C1304" s="247" t="s">
        <v>1688</v>
      </c>
      <c r="D1304" s="225"/>
      <c r="E1304" s="226">
        <v>4</v>
      </c>
      <c r="F1304" s="223"/>
      <c r="G1304" s="223"/>
      <c r="H1304" s="223"/>
      <c r="I1304" s="223"/>
      <c r="J1304" s="223"/>
      <c r="K1304" s="223"/>
      <c r="L1304" s="223"/>
      <c r="M1304" s="223"/>
      <c r="N1304" s="222"/>
      <c r="O1304" s="222"/>
      <c r="P1304" s="222"/>
      <c r="Q1304" s="222"/>
      <c r="R1304" s="223"/>
      <c r="S1304" s="223"/>
      <c r="T1304" s="223"/>
      <c r="U1304" s="223"/>
      <c r="V1304" s="223"/>
      <c r="W1304" s="223"/>
      <c r="X1304" s="223"/>
      <c r="Y1304" s="223"/>
      <c r="Z1304" s="212"/>
      <c r="AA1304" s="212"/>
      <c r="AB1304" s="212"/>
      <c r="AC1304" s="212"/>
      <c r="AD1304" s="212"/>
      <c r="AE1304" s="212"/>
      <c r="AF1304" s="212"/>
      <c r="AG1304" s="212" t="s">
        <v>308</v>
      </c>
      <c r="AH1304" s="212">
        <v>0</v>
      </c>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3" x14ac:dyDescent="0.2">
      <c r="A1305" s="219"/>
      <c r="B1305" s="220"/>
      <c r="C1305" s="247" t="s">
        <v>1689</v>
      </c>
      <c r="D1305" s="225"/>
      <c r="E1305" s="226">
        <v>4</v>
      </c>
      <c r="F1305" s="223"/>
      <c r="G1305" s="223"/>
      <c r="H1305" s="223"/>
      <c r="I1305" s="223"/>
      <c r="J1305" s="223"/>
      <c r="K1305" s="223"/>
      <c r="L1305" s="223"/>
      <c r="M1305" s="223"/>
      <c r="N1305" s="222"/>
      <c r="O1305" s="222"/>
      <c r="P1305" s="222"/>
      <c r="Q1305" s="222"/>
      <c r="R1305" s="223"/>
      <c r="S1305" s="223"/>
      <c r="T1305" s="223"/>
      <c r="U1305" s="223"/>
      <c r="V1305" s="223"/>
      <c r="W1305" s="223"/>
      <c r="X1305" s="223"/>
      <c r="Y1305" s="223"/>
      <c r="Z1305" s="212"/>
      <c r="AA1305" s="212"/>
      <c r="AB1305" s="212"/>
      <c r="AC1305" s="212"/>
      <c r="AD1305" s="212"/>
      <c r="AE1305" s="212"/>
      <c r="AF1305" s="212"/>
      <c r="AG1305" s="212" t="s">
        <v>308</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3" x14ac:dyDescent="0.2">
      <c r="A1306" s="219"/>
      <c r="B1306" s="220"/>
      <c r="C1306" s="247" t="s">
        <v>1690</v>
      </c>
      <c r="D1306" s="225"/>
      <c r="E1306" s="226">
        <v>4</v>
      </c>
      <c r="F1306" s="223"/>
      <c r="G1306" s="223"/>
      <c r="H1306" s="223"/>
      <c r="I1306" s="223"/>
      <c r="J1306" s="223"/>
      <c r="K1306" s="223"/>
      <c r="L1306" s="223"/>
      <c r="M1306" s="223"/>
      <c r="N1306" s="222"/>
      <c r="O1306" s="222"/>
      <c r="P1306" s="222"/>
      <c r="Q1306" s="222"/>
      <c r="R1306" s="223"/>
      <c r="S1306" s="223"/>
      <c r="T1306" s="223"/>
      <c r="U1306" s="223"/>
      <c r="V1306" s="223"/>
      <c r="W1306" s="223"/>
      <c r="X1306" s="223"/>
      <c r="Y1306" s="223"/>
      <c r="Z1306" s="212"/>
      <c r="AA1306" s="212"/>
      <c r="AB1306" s="212"/>
      <c r="AC1306" s="212"/>
      <c r="AD1306" s="212"/>
      <c r="AE1306" s="212"/>
      <c r="AF1306" s="212"/>
      <c r="AG1306" s="212" t="s">
        <v>308</v>
      </c>
      <c r="AH1306" s="212">
        <v>0</v>
      </c>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1" x14ac:dyDescent="0.2">
      <c r="A1307" s="235">
        <v>294</v>
      </c>
      <c r="B1307" s="236" t="s">
        <v>1691</v>
      </c>
      <c r="C1307" s="245" t="s">
        <v>1692</v>
      </c>
      <c r="D1307" s="237" t="s">
        <v>543</v>
      </c>
      <c r="E1307" s="238">
        <v>8.8000000000000007</v>
      </c>
      <c r="F1307" s="239"/>
      <c r="G1307" s="240">
        <f>ROUND(E1307*F1307,2)</f>
        <v>0</v>
      </c>
      <c r="H1307" s="239"/>
      <c r="I1307" s="240">
        <f>ROUND(E1307*H1307,2)</f>
        <v>0</v>
      </c>
      <c r="J1307" s="239"/>
      <c r="K1307" s="240">
        <f>ROUND(E1307*J1307,2)</f>
        <v>0</v>
      </c>
      <c r="L1307" s="240">
        <v>21</v>
      </c>
      <c r="M1307" s="240">
        <f>G1307*(1+L1307/100)</f>
        <v>0</v>
      </c>
      <c r="N1307" s="238">
        <v>2.9E-4</v>
      </c>
      <c r="O1307" s="238">
        <f>ROUND(E1307*N1307,2)</f>
        <v>0</v>
      </c>
      <c r="P1307" s="238">
        <v>0</v>
      </c>
      <c r="Q1307" s="238">
        <f>ROUND(E1307*P1307,2)</f>
        <v>0</v>
      </c>
      <c r="R1307" s="240" t="s">
        <v>1256</v>
      </c>
      <c r="S1307" s="240" t="s">
        <v>277</v>
      </c>
      <c r="T1307" s="241" t="s">
        <v>277</v>
      </c>
      <c r="U1307" s="223">
        <v>0.14000000000000001</v>
      </c>
      <c r="V1307" s="223">
        <f>ROUND(E1307*U1307,2)</f>
        <v>1.23</v>
      </c>
      <c r="W1307" s="223"/>
      <c r="X1307" s="223" t="s">
        <v>316</v>
      </c>
      <c r="Y1307" s="223" t="s">
        <v>280</v>
      </c>
      <c r="Z1307" s="212"/>
      <c r="AA1307" s="212"/>
      <c r="AB1307" s="212"/>
      <c r="AC1307" s="212"/>
      <c r="AD1307" s="212"/>
      <c r="AE1307" s="212"/>
      <c r="AF1307" s="212"/>
      <c r="AG1307" s="212" t="s">
        <v>317</v>
      </c>
      <c r="AH1307" s="212"/>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2" x14ac:dyDescent="0.2">
      <c r="A1308" s="219"/>
      <c r="B1308" s="220"/>
      <c r="C1308" s="247" t="s">
        <v>1693</v>
      </c>
      <c r="D1308" s="225"/>
      <c r="E1308" s="226">
        <v>4.4000000000000004</v>
      </c>
      <c r="F1308" s="223"/>
      <c r="G1308" s="223"/>
      <c r="H1308" s="223"/>
      <c r="I1308" s="223"/>
      <c r="J1308" s="223"/>
      <c r="K1308" s="223"/>
      <c r="L1308" s="223"/>
      <c r="M1308" s="223"/>
      <c r="N1308" s="222"/>
      <c r="O1308" s="222"/>
      <c r="P1308" s="222"/>
      <c r="Q1308" s="222"/>
      <c r="R1308" s="223"/>
      <c r="S1308" s="223"/>
      <c r="T1308" s="223"/>
      <c r="U1308" s="223"/>
      <c r="V1308" s="223"/>
      <c r="W1308" s="223"/>
      <c r="X1308" s="223"/>
      <c r="Y1308" s="223"/>
      <c r="Z1308" s="212"/>
      <c r="AA1308" s="212"/>
      <c r="AB1308" s="212"/>
      <c r="AC1308" s="212"/>
      <c r="AD1308" s="212"/>
      <c r="AE1308" s="212"/>
      <c r="AF1308" s="212"/>
      <c r="AG1308" s="212" t="s">
        <v>308</v>
      </c>
      <c r="AH1308" s="212">
        <v>0</v>
      </c>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3" x14ac:dyDescent="0.2">
      <c r="A1309" s="219"/>
      <c r="B1309" s="220"/>
      <c r="C1309" s="247" t="s">
        <v>1694</v>
      </c>
      <c r="D1309" s="225"/>
      <c r="E1309" s="226">
        <v>4.4000000000000004</v>
      </c>
      <c r="F1309" s="223"/>
      <c r="G1309" s="223"/>
      <c r="H1309" s="223"/>
      <c r="I1309" s="223"/>
      <c r="J1309" s="223"/>
      <c r="K1309" s="223"/>
      <c r="L1309" s="223"/>
      <c r="M1309" s="223"/>
      <c r="N1309" s="222"/>
      <c r="O1309" s="222"/>
      <c r="P1309" s="222"/>
      <c r="Q1309" s="222"/>
      <c r="R1309" s="223"/>
      <c r="S1309" s="223"/>
      <c r="T1309" s="223"/>
      <c r="U1309" s="223"/>
      <c r="V1309" s="223"/>
      <c r="W1309" s="223"/>
      <c r="X1309" s="223"/>
      <c r="Y1309" s="223"/>
      <c r="Z1309" s="212"/>
      <c r="AA1309" s="212"/>
      <c r="AB1309" s="212"/>
      <c r="AC1309" s="212"/>
      <c r="AD1309" s="212"/>
      <c r="AE1309" s="212"/>
      <c r="AF1309" s="212"/>
      <c r="AG1309" s="212" t="s">
        <v>308</v>
      </c>
      <c r="AH1309" s="212">
        <v>0</v>
      </c>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1" x14ac:dyDescent="0.2">
      <c r="A1310" s="235">
        <v>295</v>
      </c>
      <c r="B1310" s="236" t="s">
        <v>1695</v>
      </c>
      <c r="C1310" s="245" t="s">
        <v>1696</v>
      </c>
      <c r="D1310" s="237" t="s">
        <v>340</v>
      </c>
      <c r="E1310" s="238">
        <v>56.37</v>
      </c>
      <c r="F1310" s="239"/>
      <c r="G1310" s="240">
        <f>ROUND(E1310*F1310,2)</f>
        <v>0</v>
      </c>
      <c r="H1310" s="239"/>
      <c r="I1310" s="240">
        <f>ROUND(E1310*H1310,2)</f>
        <v>0</v>
      </c>
      <c r="J1310" s="239"/>
      <c r="K1310" s="240">
        <f>ROUND(E1310*J1310,2)</f>
        <v>0</v>
      </c>
      <c r="L1310" s="240">
        <v>21</v>
      </c>
      <c r="M1310" s="240">
        <f>G1310*(1+L1310/100)</f>
        <v>0</v>
      </c>
      <c r="N1310" s="238">
        <v>1.7000000000000001E-4</v>
      </c>
      <c r="O1310" s="238">
        <f>ROUND(E1310*N1310,2)</f>
        <v>0.01</v>
      </c>
      <c r="P1310" s="238">
        <v>0</v>
      </c>
      <c r="Q1310" s="238">
        <f>ROUND(E1310*P1310,2)</f>
        <v>0</v>
      </c>
      <c r="R1310" s="240" t="s">
        <v>1256</v>
      </c>
      <c r="S1310" s="240" t="s">
        <v>277</v>
      </c>
      <c r="T1310" s="241" t="s">
        <v>277</v>
      </c>
      <c r="U1310" s="223">
        <v>0.16</v>
      </c>
      <c r="V1310" s="223">
        <f>ROUND(E1310*U1310,2)</f>
        <v>9.02</v>
      </c>
      <c r="W1310" s="223"/>
      <c r="X1310" s="223" t="s">
        <v>316</v>
      </c>
      <c r="Y1310" s="223" t="s">
        <v>280</v>
      </c>
      <c r="Z1310" s="212"/>
      <c r="AA1310" s="212"/>
      <c r="AB1310" s="212"/>
      <c r="AC1310" s="212"/>
      <c r="AD1310" s="212"/>
      <c r="AE1310" s="212"/>
      <c r="AF1310" s="212"/>
      <c r="AG1310" s="212" t="s">
        <v>317</v>
      </c>
      <c r="AH1310" s="212"/>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2" x14ac:dyDescent="0.2">
      <c r="A1311" s="219"/>
      <c r="B1311" s="220"/>
      <c r="C1311" s="247" t="s">
        <v>1697</v>
      </c>
      <c r="D1311" s="225"/>
      <c r="E1311" s="226">
        <v>56.37</v>
      </c>
      <c r="F1311" s="223"/>
      <c r="G1311" s="223"/>
      <c r="H1311" s="223"/>
      <c r="I1311" s="223"/>
      <c r="J1311" s="223"/>
      <c r="K1311" s="223"/>
      <c r="L1311" s="223"/>
      <c r="M1311" s="223"/>
      <c r="N1311" s="222"/>
      <c r="O1311" s="222"/>
      <c r="P1311" s="222"/>
      <c r="Q1311" s="222"/>
      <c r="R1311" s="223"/>
      <c r="S1311" s="223"/>
      <c r="T1311" s="223"/>
      <c r="U1311" s="223"/>
      <c r="V1311" s="223"/>
      <c r="W1311" s="223"/>
      <c r="X1311" s="223"/>
      <c r="Y1311" s="223"/>
      <c r="Z1311" s="212"/>
      <c r="AA1311" s="212"/>
      <c r="AB1311" s="212"/>
      <c r="AC1311" s="212"/>
      <c r="AD1311" s="212"/>
      <c r="AE1311" s="212"/>
      <c r="AF1311" s="212"/>
      <c r="AG1311" s="212" t="s">
        <v>308</v>
      </c>
      <c r="AH1311" s="212">
        <v>0</v>
      </c>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1" x14ac:dyDescent="0.2">
      <c r="A1312" s="235">
        <v>296</v>
      </c>
      <c r="B1312" s="236" t="s">
        <v>1698</v>
      </c>
      <c r="C1312" s="245" t="s">
        <v>1699</v>
      </c>
      <c r="D1312" s="237" t="s">
        <v>543</v>
      </c>
      <c r="E1312" s="238">
        <v>56.37</v>
      </c>
      <c r="F1312" s="239"/>
      <c r="G1312" s="240">
        <f>ROUND(E1312*F1312,2)</f>
        <v>0</v>
      </c>
      <c r="H1312" s="239"/>
      <c r="I1312" s="240">
        <f>ROUND(E1312*H1312,2)</f>
        <v>0</v>
      </c>
      <c r="J1312" s="239"/>
      <c r="K1312" s="240">
        <f>ROUND(E1312*J1312,2)</f>
        <v>0</v>
      </c>
      <c r="L1312" s="240">
        <v>21</v>
      </c>
      <c r="M1312" s="240">
        <f>G1312*(1+L1312/100)</f>
        <v>0</v>
      </c>
      <c r="N1312" s="238">
        <v>5.2999999999999998E-4</v>
      </c>
      <c r="O1312" s="238">
        <f>ROUND(E1312*N1312,2)</f>
        <v>0.03</v>
      </c>
      <c r="P1312" s="238">
        <v>0</v>
      </c>
      <c r="Q1312" s="238">
        <f>ROUND(E1312*P1312,2)</f>
        <v>0</v>
      </c>
      <c r="R1312" s="240" t="s">
        <v>1256</v>
      </c>
      <c r="S1312" s="240" t="s">
        <v>277</v>
      </c>
      <c r="T1312" s="241" t="s">
        <v>277</v>
      </c>
      <c r="U1312" s="223">
        <v>0.1</v>
      </c>
      <c r="V1312" s="223">
        <f>ROUND(E1312*U1312,2)</f>
        <v>5.64</v>
      </c>
      <c r="W1312" s="223"/>
      <c r="X1312" s="223" t="s">
        <v>316</v>
      </c>
      <c r="Y1312" s="223" t="s">
        <v>280</v>
      </c>
      <c r="Z1312" s="212"/>
      <c r="AA1312" s="212"/>
      <c r="AB1312" s="212"/>
      <c r="AC1312" s="212"/>
      <c r="AD1312" s="212"/>
      <c r="AE1312" s="212"/>
      <c r="AF1312" s="212"/>
      <c r="AG1312" s="212" t="s">
        <v>317</v>
      </c>
      <c r="AH1312" s="212"/>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2" x14ac:dyDescent="0.2">
      <c r="A1313" s="219"/>
      <c r="B1313" s="220"/>
      <c r="C1313" s="247" t="s">
        <v>1700</v>
      </c>
      <c r="D1313" s="225"/>
      <c r="E1313" s="226">
        <v>56.37</v>
      </c>
      <c r="F1313" s="223"/>
      <c r="G1313" s="223"/>
      <c r="H1313" s="223"/>
      <c r="I1313" s="223"/>
      <c r="J1313" s="223"/>
      <c r="K1313" s="223"/>
      <c r="L1313" s="223"/>
      <c r="M1313" s="223"/>
      <c r="N1313" s="222"/>
      <c r="O1313" s="222"/>
      <c r="P1313" s="222"/>
      <c r="Q1313" s="222"/>
      <c r="R1313" s="223"/>
      <c r="S1313" s="223"/>
      <c r="T1313" s="223"/>
      <c r="U1313" s="223"/>
      <c r="V1313" s="223"/>
      <c r="W1313" s="223"/>
      <c r="X1313" s="223"/>
      <c r="Y1313" s="223"/>
      <c r="Z1313" s="212"/>
      <c r="AA1313" s="212"/>
      <c r="AB1313" s="212"/>
      <c r="AC1313" s="212"/>
      <c r="AD1313" s="212"/>
      <c r="AE1313" s="212"/>
      <c r="AF1313" s="212"/>
      <c r="AG1313" s="212" t="s">
        <v>308</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ht="56.25" outlineLevel="1" x14ac:dyDescent="0.2">
      <c r="A1314" s="235">
        <v>297</v>
      </c>
      <c r="B1314" s="236" t="s">
        <v>1701</v>
      </c>
      <c r="C1314" s="245" t="s">
        <v>1702</v>
      </c>
      <c r="D1314" s="237" t="s">
        <v>340</v>
      </c>
      <c r="E1314" s="238">
        <v>1.35</v>
      </c>
      <c r="F1314" s="239"/>
      <c r="G1314" s="240">
        <f>ROUND(E1314*F1314,2)</f>
        <v>0</v>
      </c>
      <c r="H1314" s="239"/>
      <c r="I1314" s="240">
        <f>ROUND(E1314*H1314,2)</f>
        <v>0</v>
      </c>
      <c r="J1314" s="239"/>
      <c r="K1314" s="240">
        <f>ROUND(E1314*J1314,2)</f>
        <v>0</v>
      </c>
      <c r="L1314" s="240">
        <v>21</v>
      </c>
      <c r="M1314" s="240">
        <f>G1314*(1+L1314/100)</f>
        <v>0</v>
      </c>
      <c r="N1314" s="238">
        <v>5.9199999999999999E-3</v>
      </c>
      <c r="O1314" s="238">
        <f>ROUND(E1314*N1314,2)</f>
        <v>0.01</v>
      </c>
      <c r="P1314" s="238">
        <v>0</v>
      </c>
      <c r="Q1314" s="238">
        <f>ROUND(E1314*P1314,2)</f>
        <v>0</v>
      </c>
      <c r="R1314" s="240" t="s">
        <v>1703</v>
      </c>
      <c r="S1314" s="240" t="s">
        <v>277</v>
      </c>
      <c r="T1314" s="241" t="s">
        <v>277</v>
      </c>
      <c r="U1314" s="223">
        <v>0.26687</v>
      </c>
      <c r="V1314" s="223">
        <f>ROUND(E1314*U1314,2)</f>
        <v>0.36</v>
      </c>
      <c r="W1314" s="223"/>
      <c r="X1314" s="223" t="s">
        <v>828</v>
      </c>
      <c r="Y1314" s="223" t="s">
        <v>280</v>
      </c>
      <c r="Z1314" s="212"/>
      <c r="AA1314" s="212"/>
      <c r="AB1314" s="212"/>
      <c r="AC1314" s="212"/>
      <c r="AD1314" s="212"/>
      <c r="AE1314" s="212"/>
      <c r="AF1314" s="212"/>
      <c r="AG1314" s="212" t="s">
        <v>829</v>
      </c>
      <c r="AH1314" s="212"/>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2" x14ac:dyDescent="0.2">
      <c r="A1315" s="219"/>
      <c r="B1315" s="220"/>
      <c r="C1315" s="247" t="s">
        <v>1704</v>
      </c>
      <c r="D1315" s="225"/>
      <c r="E1315" s="226">
        <v>1.35</v>
      </c>
      <c r="F1315" s="223"/>
      <c r="G1315" s="223"/>
      <c r="H1315" s="223"/>
      <c r="I1315" s="223"/>
      <c r="J1315" s="223"/>
      <c r="K1315" s="223"/>
      <c r="L1315" s="223"/>
      <c r="M1315" s="223"/>
      <c r="N1315" s="222"/>
      <c r="O1315" s="222"/>
      <c r="P1315" s="222"/>
      <c r="Q1315" s="222"/>
      <c r="R1315" s="223"/>
      <c r="S1315" s="223"/>
      <c r="T1315" s="223"/>
      <c r="U1315" s="223"/>
      <c r="V1315" s="223"/>
      <c r="W1315" s="223"/>
      <c r="X1315" s="223"/>
      <c r="Y1315" s="223"/>
      <c r="Z1315" s="212"/>
      <c r="AA1315" s="212"/>
      <c r="AB1315" s="212"/>
      <c r="AC1315" s="212"/>
      <c r="AD1315" s="212"/>
      <c r="AE1315" s="212"/>
      <c r="AF1315" s="212"/>
      <c r="AG1315" s="212" t="s">
        <v>308</v>
      </c>
      <c r="AH1315" s="212">
        <v>0</v>
      </c>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ht="45" outlineLevel="1" x14ac:dyDescent="0.2">
      <c r="A1316" s="235">
        <v>298</v>
      </c>
      <c r="B1316" s="236" t="s">
        <v>1705</v>
      </c>
      <c r="C1316" s="245" t="s">
        <v>1706</v>
      </c>
      <c r="D1316" s="237" t="s">
        <v>340</v>
      </c>
      <c r="E1316" s="238">
        <v>2.5</v>
      </c>
      <c r="F1316" s="239"/>
      <c r="G1316" s="240">
        <f>ROUND(E1316*F1316,2)</f>
        <v>0</v>
      </c>
      <c r="H1316" s="239"/>
      <c r="I1316" s="240">
        <f>ROUND(E1316*H1316,2)</f>
        <v>0</v>
      </c>
      <c r="J1316" s="239"/>
      <c r="K1316" s="240">
        <f>ROUND(E1316*J1316,2)</f>
        <v>0</v>
      </c>
      <c r="L1316" s="240">
        <v>21</v>
      </c>
      <c r="M1316" s="240">
        <f>G1316*(1+L1316/100)</f>
        <v>0</v>
      </c>
      <c r="N1316" s="238">
        <v>6.4999999999999997E-3</v>
      </c>
      <c r="O1316" s="238">
        <f>ROUND(E1316*N1316,2)</f>
        <v>0.02</v>
      </c>
      <c r="P1316" s="238">
        <v>0</v>
      </c>
      <c r="Q1316" s="238">
        <f>ROUND(E1316*P1316,2)</f>
        <v>0</v>
      </c>
      <c r="R1316" s="240" t="s">
        <v>1703</v>
      </c>
      <c r="S1316" s="240" t="s">
        <v>277</v>
      </c>
      <c r="T1316" s="241" t="s">
        <v>277</v>
      </c>
      <c r="U1316" s="223">
        <v>0.32539000000000001</v>
      </c>
      <c r="V1316" s="223">
        <f>ROUND(E1316*U1316,2)</f>
        <v>0.81</v>
      </c>
      <c r="W1316" s="223"/>
      <c r="X1316" s="223" t="s">
        <v>828</v>
      </c>
      <c r="Y1316" s="223" t="s">
        <v>280</v>
      </c>
      <c r="Z1316" s="212"/>
      <c r="AA1316" s="212"/>
      <c r="AB1316" s="212"/>
      <c r="AC1316" s="212"/>
      <c r="AD1316" s="212"/>
      <c r="AE1316" s="212"/>
      <c r="AF1316" s="212"/>
      <c r="AG1316" s="212" t="s">
        <v>829</v>
      </c>
      <c r="AH1316" s="212"/>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outlineLevel="2" x14ac:dyDescent="0.2">
      <c r="A1317" s="219"/>
      <c r="B1317" s="220"/>
      <c r="C1317" s="247" t="s">
        <v>1707</v>
      </c>
      <c r="D1317" s="225"/>
      <c r="E1317" s="226">
        <v>2.5</v>
      </c>
      <c r="F1317" s="223"/>
      <c r="G1317" s="223"/>
      <c r="H1317" s="223"/>
      <c r="I1317" s="223"/>
      <c r="J1317" s="223"/>
      <c r="K1317" s="223"/>
      <c r="L1317" s="223"/>
      <c r="M1317" s="223"/>
      <c r="N1317" s="222"/>
      <c r="O1317" s="222"/>
      <c r="P1317" s="222"/>
      <c r="Q1317" s="222"/>
      <c r="R1317" s="223"/>
      <c r="S1317" s="223"/>
      <c r="T1317" s="223"/>
      <c r="U1317" s="223"/>
      <c r="V1317" s="223"/>
      <c r="W1317" s="223"/>
      <c r="X1317" s="223"/>
      <c r="Y1317" s="223"/>
      <c r="Z1317" s="212"/>
      <c r="AA1317" s="212"/>
      <c r="AB1317" s="212"/>
      <c r="AC1317" s="212"/>
      <c r="AD1317" s="212"/>
      <c r="AE1317" s="212"/>
      <c r="AF1317" s="212"/>
      <c r="AG1317" s="212" t="s">
        <v>308</v>
      </c>
      <c r="AH1317" s="212">
        <v>0</v>
      </c>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1" x14ac:dyDescent="0.2">
      <c r="A1318" s="235">
        <v>299</v>
      </c>
      <c r="B1318" s="236" t="s">
        <v>1708</v>
      </c>
      <c r="C1318" s="245" t="s">
        <v>1709</v>
      </c>
      <c r="D1318" s="237" t="s">
        <v>423</v>
      </c>
      <c r="E1318" s="238">
        <v>0.6724</v>
      </c>
      <c r="F1318" s="239"/>
      <c r="G1318" s="240">
        <f>ROUND(E1318*F1318,2)</f>
        <v>0</v>
      </c>
      <c r="H1318" s="239"/>
      <c r="I1318" s="240">
        <f>ROUND(E1318*H1318,2)</f>
        <v>0</v>
      </c>
      <c r="J1318" s="239"/>
      <c r="K1318" s="240">
        <f>ROUND(E1318*J1318,2)</f>
        <v>0</v>
      </c>
      <c r="L1318" s="240">
        <v>21</v>
      </c>
      <c r="M1318" s="240">
        <f>G1318*(1+L1318/100)</f>
        <v>0</v>
      </c>
      <c r="N1318" s="238">
        <v>0</v>
      </c>
      <c r="O1318" s="238">
        <f>ROUND(E1318*N1318,2)</f>
        <v>0</v>
      </c>
      <c r="P1318" s="238">
        <v>0</v>
      </c>
      <c r="Q1318" s="238">
        <f>ROUND(E1318*P1318,2)</f>
        <v>0</v>
      </c>
      <c r="R1318" s="240" t="s">
        <v>1256</v>
      </c>
      <c r="S1318" s="240" t="s">
        <v>277</v>
      </c>
      <c r="T1318" s="241" t="s">
        <v>277</v>
      </c>
      <c r="U1318" s="223">
        <v>1.5980000000000001</v>
      </c>
      <c r="V1318" s="223">
        <f>ROUND(E1318*U1318,2)</f>
        <v>1.07</v>
      </c>
      <c r="W1318" s="223"/>
      <c r="X1318" s="223" t="s">
        <v>1599</v>
      </c>
      <c r="Y1318" s="223" t="s">
        <v>280</v>
      </c>
      <c r="Z1318" s="212"/>
      <c r="AA1318" s="212"/>
      <c r="AB1318" s="212"/>
      <c r="AC1318" s="212"/>
      <c r="AD1318" s="212"/>
      <c r="AE1318" s="212"/>
      <c r="AF1318" s="212"/>
      <c r="AG1318" s="212" t="s">
        <v>1600</v>
      </c>
      <c r="AH1318" s="212"/>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2" x14ac:dyDescent="0.2">
      <c r="A1319" s="219"/>
      <c r="B1319" s="220"/>
      <c r="C1319" s="267" t="s">
        <v>1710</v>
      </c>
      <c r="D1319" s="256"/>
      <c r="E1319" s="256"/>
      <c r="F1319" s="256"/>
      <c r="G1319" s="256"/>
      <c r="H1319" s="223"/>
      <c r="I1319" s="223"/>
      <c r="J1319" s="223"/>
      <c r="K1319" s="223"/>
      <c r="L1319" s="223"/>
      <c r="M1319" s="223"/>
      <c r="N1319" s="222"/>
      <c r="O1319" s="222"/>
      <c r="P1319" s="222"/>
      <c r="Q1319" s="222"/>
      <c r="R1319" s="223"/>
      <c r="S1319" s="223"/>
      <c r="T1319" s="223"/>
      <c r="U1319" s="223"/>
      <c r="V1319" s="223"/>
      <c r="W1319" s="223"/>
      <c r="X1319" s="223"/>
      <c r="Y1319" s="223"/>
      <c r="Z1319" s="212"/>
      <c r="AA1319" s="212"/>
      <c r="AB1319" s="212"/>
      <c r="AC1319" s="212"/>
      <c r="AD1319" s="212"/>
      <c r="AE1319" s="212"/>
      <c r="AF1319" s="212"/>
      <c r="AG1319" s="212" t="s">
        <v>319</v>
      </c>
      <c r="AH1319" s="212"/>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x14ac:dyDescent="0.2">
      <c r="A1320" s="228" t="s">
        <v>272</v>
      </c>
      <c r="B1320" s="229" t="s">
        <v>146</v>
      </c>
      <c r="C1320" s="244" t="s">
        <v>147</v>
      </c>
      <c r="D1320" s="230"/>
      <c r="E1320" s="231"/>
      <c r="F1320" s="232"/>
      <c r="G1320" s="232">
        <f>SUMIF(AG1321:AG1324,"&lt;&gt;NOR",G1321:G1324)</f>
        <v>0</v>
      </c>
      <c r="H1320" s="232"/>
      <c r="I1320" s="232">
        <f>SUM(I1321:I1324)</f>
        <v>0</v>
      </c>
      <c r="J1320" s="232"/>
      <c r="K1320" s="232">
        <f>SUM(K1321:K1324)</f>
        <v>0</v>
      </c>
      <c r="L1320" s="232"/>
      <c r="M1320" s="232">
        <f>SUM(M1321:M1324)</f>
        <v>0</v>
      </c>
      <c r="N1320" s="231"/>
      <c r="O1320" s="231">
        <f>SUM(O1321:O1324)</f>
        <v>0.2</v>
      </c>
      <c r="P1320" s="231"/>
      <c r="Q1320" s="231">
        <f>SUM(Q1321:Q1324)</f>
        <v>0</v>
      </c>
      <c r="R1320" s="232"/>
      <c r="S1320" s="232"/>
      <c r="T1320" s="233"/>
      <c r="U1320" s="227"/>
      <c r="V1320" s="227">
        <f>SUM(V1321:V1324)</f>
        <v>10.57</v>
      </c>
      <c r="W1320" s="227"/>
      <c r="X1320" s="227"/>
      <c r="Y1320" s="227"/>
      <c r="AG1320" t="s">
        <v>273</v>
      </c>
    </row>
    <row r="1321" spans="1:60" ht="45" outlineLevel="1" x14ac:dyDescent="0.2">
      <c r="A1321" s="235">
        <v>300</v>
      </c>
      <c r="B1321" s="236" t="s">
        <v>1711</v>
      </c>
      <c r="C1321" s="245" t="s">
        <v>1712</v>
      </c>
      <c r="D1321" s="237" t="s">
        <v>340</v>
      </c>
      <c r="E1321" s="238">
        <v>49.5</v>
      </c>
      <c r="F1321" s="239"/>
      <c r="G1321" s="240">
        <f>ROUND(E1321*F1321,2)</f>
        <v>0</v>
      </c>
      <c r="H1321" s="239"/>
      <c r="I1321" s="240">
        <f>ROUND(E1321*H1321,2)</f>
        <v>0</v>
      </c>
      <c r="J1321" s="239"/>
      <c r="K1321" s="240">
        <f>ROUND(E1321*J1321,2)</f>
        <v>0</v>
      </c>
      <c r="L1321" s="240">
        <v>21</v>
      </c>
      <c r="M1321" s="240">
        <f>G1321*(1+L1321/100)</f>
        <v>0</v>
      </c>
      <c r="N1321" s="238">
        <v>4.0299999999999997E-3</v>
      </c>
      <c r="O1321" s="238">
        <f>ROUND(E1321*N1321,2)</f>
        <v>0.2</v>
      </c>
      <c r="P1321" s="238">
        <v>0</v>
      </c>
      <c r="Q1321" s="238">
        <f>ROUND(E1321*P1321,2)</f>
        <v>0</v>
      </c>
      <c r="R1321" s="240" t="s">
        <v>1256</v>
      </c>
      <c r="S1321" s="240" t="s">
        <v>277</v>
      </c>
      <c r="T1321" s="241" t="s">
        <v>277</v>
      </c>
      <c r="U1321" s="223">
        <v>0.20699999999999999</v>
      </c>
      <c r="V1321" s="223">
        <f>ROUND(E1321*U1321,2)</f>
        <v>10.25</v>
      </c>
      <c r="W1321" s="223"/>
      <c r="X1321" s="223" t="s">
        <v>316</v>
      </c>
      <c r="Y1321" s="223" t="s">
        <v>280</v>
      </c>
      <c r="Z1321" s="212"/>
      <c r="AA1321" s="212"/>
      <c r="AB1321" s="212"/>
      <c r="AC1321" s="212"/>
      <c r="AD1321" s="212"/>
      <c r="AE1321" s="212"/>
      <c r="AF1321" s="212"/>
      <c r="AG1321" s="212" t="s">
        <v>317</v>
      </c>
      <c r="AH1321" s="212"/>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outlineLevel="2" x14ac:dyDescent="0.2">
      <c r="A1322" s="219"/>
      <c r="B1322" s="220"/>
      <c r="C1322" s="247" t="s">
        <v>1713</v>
      </c>
      <c r="D1322" s="225"/>
      <c r="E1322" s="226">
        <v>49.5</v>
      </c>
      <c r="F1322" s="223"/>
      <c r="G1322" s="223"/>
      <c r="H1322" s="223"/>
      <c r="I1322" s="223"/>
      <c r="J1322" s="223"/>
      <c r="K1322" s="223"/>
      <c r="L1322" s="223"/>
      <c r="M1322" s="223"/>
      <c r="N1322" s="222"/>
      <c r="O1322" s="222"/>
      <c r="P1322" s="222"/>
      <c r="Q1322" s="222"/>
      <c r="R1322" s="223"/>
      <c r="S1322" s="223"/>
      <c r="T1322" s="223"/>
      <c r="U1322" s="223"/>
      <c r="V1322" s="223"/>
      <c r="W1322" s="223"/>
      <c r="X1322" s="223"/>
      <c r="Y1322" s="223"/>
      <c r="Z1322" s="212"/>
      <c r="AA1322" s="212"/>
      <c r="AB1322" s="212"/>
      <c r="AC1322" s="212"/>
      <c r="AD1322" s="212"/>
      <c r="AE1322" s="212"/>
      <c r="AF1322" s="212"/>
      <c r="AG1322" s="212" t="s">
        <v>308</v>
      </c>
      <c r="AH1322" s="212">
        <v>0</v>
      </c>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2"/>
      <c r="BH1322" s="212"/>
    </row>
    <row r="1323" spans="1:60" outlineLevel="1" x14ac:dyDescent="0.2">
      <c r="A1323" s="235">
        <v>301</v>
      </c>
      <c r="B1323" s="236" t="s">
        <v>1714</v>
      </c>
      <c r="C1323" s="245" t="s">
        <v>1715</v>
      </c>
      <c r="D1323" s="237" t="s">
        <v>423</v>
      </c>
      <c r="E1323" s="238">
        <v>0.19949</v>
      </c>
      <c r="F1323" s="239"/>
      <c r="G1323" s="240">
        <f>ROUND(E1323*F1323,2)</f>
        <v>0</v>
      </c>
      <c r="H1323" s="239"/>
      <c r="I1323" s="240">
        <f>ROUND(E1323*H1323,2)</f>
        <v>0</v>
      </c>
      <c r="J1323" s="239"/>
      <c r="K1323" s="240">
        <f>ROUND(E1323*J1323,2)</f>
        <v>0</v>
      </c>
      <c r="L1323" s="240">
        <v>21</v>
      </c>
      <c r="M1323" s="240">
        <f>G1323*(1+L1323/100)</f>
        <v>0</v>
      </c>
      <c r="N1323" s="238">
        <v>0</v>
      </c>
      <c r="O1323" s="238">
        <f>ROUND(E1323*N1323,2)</f>
        <v>0</v>
      </c>
      <c r="P1323" s="238">
        <v>0</v>
      </c>
      <c r="Q1323" s="238">
        <f>ROUND(E1323*P1323,2)</f>
        <v>0</v>
      </c>
      <c r="R1323" s="240" t="s">
        <v>1256</v>
      </c>
      <c r="S1323" s="240" t="s">
        <v>277</v>
      </c>
      <c r="T1323" s="241" t="s">
        <v>277</v>
      </c>
      <c r="U1323" s="223">
        <v>1.609</v>
      </c>
      <c r="V1323" s="223">
        <f>ROUND(E1323*U1323,2)</f>
        <v>0.32</v>
      </c>
      <c r="W1323" s="223"/>
      <c r="X1323" s="223" t="s">
        <v>1599</v>
      </c>
      <c r="Y1323" s="223" t="s">
        <v>280</v>
      </c>
      <c r="Z1323" s="212"/>
      <c r="AA1323" s="212"/>
      <c r="AB1323" s="212"/>
      <c r="AC1323" s="212"/>
      <c r="AD1323" s="212"/>
      <c r="AE1323" s="212"/>
      <c r="AF1323" s="212"/>
      <c r="AG1323" s="212" t="s">
        <v>1600</v>
      </c>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outlineLevel="2" x14ac:dyDescent="0.2">
      <c r="A1324" s="219"/>
      <c r="B1324" s="220"/>
      <c r="C1324" s="267" t="s">
        <v>1716</v>
      </c>
      <c r="D1324" s="256"/>
      <c r="E1324" s="256"/>
      <c r="F1324" s="256"/>
      <c r="G1324" s="256"/>
      <c r="H1324" s="223"/>
      <c r="I1324" s="223"/>
      <c r="J1324" s="223"/>
      <c r="K1324" s="223"/>
      <c r="L1324" s="223"/>
      <c r="M1324" s="223"/>
      <c r="N1324" s="222"/>
      <c r="O1324" s="222"/>
      <c r="P1324" s="222"/>
      <c r="Q1324" s="222"/>
      <c r="R1324" s="223"/>
      <c r="S1324" s="223"/>
      <c r="T1324" s="223"/>
      <c r="U1324" s="223"/>
      <c r="V1324" s="223"/>
      <c r="W1324" s="223"/>
      <c r="X1324" s="223"/>
      <c r="Y1324" s="223"/>
      <c r="Z1324" s="212"/>
      <c r="AA1324" s="212"/>
      <c r="AB1324" s="212"/>
      <c r="AC1324" s="212"/>
      <c r="AD1324" s="212"/>
      <c r="AE1324" s="212"/>
      <c r="AF1324" s="212"/>
      <c r="AG1324" s="212" t="s">
        <v>319</v>
      </c>
      <c r="AH1324" s="212"/>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x14ac:dyDescent="0.2">
      <c r="A1325" s="228" t="s">
        <v>272</v>
      </c>
      <c r="B1325" s="229" t="s">
        <v>148</v>
      </c>
      <c r="C1325" s="244" t="s">
        <v>149</v>
      </c>
      <c r="D1325" s="230"/>
      <c r="E1325" s="231"/>
      <c r="F1325" s="232"/>
      <c r="G1325" s="232">
        <f>SUMIF(AG1326:AG1382,"&lt;&gt;NOR",G1326:G1382)</f>
        <v>0</v>
      </c>
      <c r="H1325" s="232"/>
      <c r="I1325" s="232">
        <f>SUM(I1326:I1382)</f>
        <v>0</v>
      </c>
      <c r="J1325" s="232"/>
      <c r="K1325" s="232">
        <f>SUM(K1326:K1382)</f>
        <v>0</v>
      </c>
      <c r="L1325" s="232"/>
      <c r="M1325" s="232">
        <f>SUM(M1326:M1382)</f>
        <v>0</v>
      </c>
      <c r="N1325" s="231"/>
      <c r="O1325" s="231">
        <f>SUM(O1326:O1382)</f>
        <v>2.97</v>
      </c>
      <c r="P1325" s="231"/>
      <c r="Q1325" s="231">
        <f>SUM(Q1326:Q1382)</f>
        <v>0</v>
      </c>
      <c r="R1325" s="232"/>
      <c r="S1325" s="232"/>
      <c r="T1325" s="233"/>
      <c r="U1325" s="227"/>
      <c r="V1325" s="227">
        <f>SUM(V1326:V1382)</f>
        <v>108.28999999999998</v>
      </c>
      <c r="W1325" s="227"/>
      <c r="X1325" s="227"/>
      <c r="Y1325" s="227"/>
      <c r="AG1325" t="s">
        <v>273</v>
      </c>
    </row>
    <row r="1326" spans="1:60" outlineLevel="1" x14ac:dyDescent="0.2">
      <c r="A1326" s="235">
        <v>302</v>
      </c>
      <c r="B1326" s="236" t="s">
        <v>1717</v>
      </c>
      <c r="C1326" s="245" t="s">
        <v>1718</v>
      </c>
      <c r="D1326" s="237" t="s">
        <v>340</v>
      </c>
      <c r="E1326" s="238">
        <v>151.80425</v>
      </c>
      <c r="F1326" s="239"/>
      <c r="G1326" s="240">
        <f>ROUND(E1326*F1326,2)</f>
        <v>0</v>
      </c>
      <c r="H1326" s="239"/>
      <c r="I1326" s="240">
        <f>ROUND(E1326*H1326,2)</f>
        <v>0</v>
      </c>
      <c r="J1326" s="239"/>
      <c r="K1326" s="240">
        <f>ROUND(E1326*J1326,2)</f>
        <v>0</v>
      </c>
      <c r="L1326" s="240">
        <v>21</v>
      </c>
      <c r="M1326" s="240">
        <f>G1326*(1+L1326/100)</f>
        <v>0</v>
      </c>
      <c r="N1326" s="238">
        <v>0</v>
      </c>
      <c r="O1326" s="238">
        <f>ROUND(E1326*N1326,2)</f>
        <v>0</v>
      </c>
      <c r="P1326" s="238">
        <v>0</v>
      </c>
      <c r="Q1326" s="238">
        <f>ROUND(E1326*P1326,2)</f>
        <v>0</v>
      </c>
      <c r="R1326" s="240" t="s">
        <v>1479</v>
      </c>
      <c r="S1326" s="240" t="s">
        <v>277</v>
      </c>
      <c r="T1326" s="241" t="s">
        <v>277</v>
      </c>
      <c r="U1326" s="223">
        <v>0.18</v>
      </c>
      <c r="V1326" s="223">
        <f>ROUND(E1326*U1326,2)</f>
        <v>27.32</v>
      </c>
      <c r="W1326" s="223"/>
      <c r="X1326" s="223" t="s">
        <v>316</v>
      </c>
      <c r="Y1326" s="223" t="s">
        <v>280</v>
      </c>
      <c r="Z1326" s="212"/>
      <c r="AA1326" s="212"/>
      <c r="AB1326" s="212"/>
      <c r="AC1326" s="212"/>
      <c r="AD1326" s="212"/>
      <c r="AE1326" s="212"/>
      <c r="AF1326" s="212"/>
      <c r="AG1326" s="212" t="s">
        <v>317</v>
      </c>
      <c r="AH1326" s="212"/>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2"/>
      <c r="BH1326" s="212"/>
    </row>
    <row r="1327" spans="1:60" outlineLevel="2" x14ac:dyDescent="0.2">
      <c r="A1327" s="219"/>
      <c r="B1327" s="220"/>
      <c r="C1327" s="247" t="s">
        <v>1719</v>
      </c>
      <c r="D1327" s="225"/>
      <c r="E1327" s="226">
        <v>151.80425</v>
      </c>
      <c r="F1327" s="223"/>
      <c r="G1327" s="223"/>
      <c r="H1327" s="223"/>
      <c r="I1327" s="223"/>
      <c r="J1327" s="223"/>
      <c r="K1327" s="223"/>
      <c r="L1327" s="223"/>
      <c r="M1327" s="223"/>
      <c r="N1327" s="222"/>
      <c r="O1327" s="222"/>
      <c r="P1327" s="222"/>
      <c r="Q1327" s="222"/>
      <c r="R1327" s="223"/>
      <c r="S1327" s="223"/>
      <c r="T1327" s="223"/>
      <c r="U1327" s="223"/>
      <c r="V1327" s="223"/>
      <c r="W1327" s="223"/>
      <c r="X1327" s="223"/>
      <c r="Y1327" s="223"/>
      <c r="Z1327" s="212"/>
      <c r="AA1327" s="212"/>
      <c r="AB1327" s="212"/>
      <c r="AC1327" s="212"/>
      <c r="AD1327" s="212"/>
      <c r="AE1327" s="212"/>
      <c r="AF1327" s="212"/>
      <c r="AG1327" s="212" t="s">
        <v>308</v>
      </c>
      <c r="AH1327" s="212">
        <v>0</v>
      </c>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outlineLevel="1" x14ac:dyDescent="0.2">
      <c r="A1328" s="235">
        <v>303</v>
      </c>
      <c r="B1328" s="236" t="s">
        <v>1720</v>
      </c>
      <c r="C1328" s="245" t="s">
        <v>1721</v>
      </c>
      <c r="D1328" s="237" t="s">
        <v>340</v>
      </c>
      <c r="E1328" s="238">
        <v>74.06</v>
      </c>
      <c r="F1328" s="239"/>
      <c r="G1328" s="240">
        <f>ROUND(E1328*F1328,2)</f>
        <v>0</v>
      </c>
      <c r="H1328" s="239"/>
      <c r="I1328" s="240">
        <f>ROUND(E1328*H1328,2)</f>
        <v>0</v>
      </c>
      <c r="J1328" s="239"/>
      <c r="K1328" s="240">
        <f>ROUND(E1328*J1328,2)</f>
        <v>0</v>
      </c>
      <c r="L1328" s="240">
        <v>21</v>
      </c>
      <c r="M1328" s="240">
        <f>G1328*(1+L1328/100)</f>
        <v>0</v>
      </c>
      <c r="N1328" s="238">
        <v>5.2999999999999998E-4</v>
      </c>
      <c r="O1328" s="238">
        <f>ROUND(E1328*N1328,2)</f>
        <v>0.04</v>
      </c>
      <c r="P1328" s="238">
        <v>0</v>
      </c>
      <c r="Q1328" s="238">
        <f>ROUND(E1328*P1328,2)</f>
        <v>0</v>
      </c>
      <c r="R1328" s="240" t="s">
        <v>1479</v>
      </c>
      <c r="S1328" s="240" t="s">
        <v>277</v>
      </c>
      <c r="T1328" s="241" t="s">
        <v>277</v>
      </c>
      <c r="U1328" s="223">
        <v>0.23100000000000001</v>
      </c>
      <c r="V1328" s="223">
        <f>ROUND(E1328*U1328,2)</f>
        <v>17.11</v>
      </c>
      <c r="W1328" s="223"/>
      <c r="X1328" s="223" t="s">
        <v>316</v>
      </c>
      <c r="Y1328" s="223" t="s">
        <v>280</v>
      </c>
      <c r="Z1328" s="212"/>
      <c r="AA1328" s="212"/>
      <c r="AB1328" s="212"/>
      <c r="AC1328" s="212"/>
      <c r="AD1328" s="212"/>
      <c r="AE1328" s="212"/>
      <c r="AF1328" s="212"/>
      <c r="AG1328" s="212" t="s">
        <v>317</v>
      </c>
      <c r="AH1328" s="212"/>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outlineLevel="2" x14ac:dyDescent="0.2">
      <c r="A1329" s="219"/>
      <c r="B1329" s="220"/>
      <c r="C1329" s="247" t="s">
        <v>1722</v>
      </c>
      <c r="D1329" s="225"/>
      <c r="E1329" s="226">
        <v>18.98</v>
      </c>
      <c r="F1329" s="223"/>
      <c r="G1329" s="223"/>
      <c r="H1329" s="223"/>
      <c r="I1329" s="223"/>
      <c r="J1329" s="223"/>
      <c r="K1329" s="223"/>
      <c r="L1329" s="223"/>
      <c r="M1329" s="223"/>
      <c r="N1329" s="222"/>
      <c r="O1329" s="222"/>
      <c r="P1329" s="222"/>
      <c r="Q1329" s="222"/>
      <c r="R1329" s="223"/>
      <c r="S1329" s="223"/>
      <c r="T1329" s="223"/>
      <c r="U1329" s="223"/>
      <c r="V1329" s="223"/>
      <c r="W1329" s="223"/>
      <c r="X1329" s="223"/>
      <c r="Y1329" s="223"/>
      <c r="Z1329" s="212"/>
      <c r="AA1329" s="212"/>
      <c r="AB1329" s="212"/>
      <c r="AC1329" s="212"/>
      <c r="AD1329" s="212"/>
      <c r="AE1329" s="212"/>
      <c r="AF1329" s="212"/>
      <c r="AG1329" s="212" t="s">
        <v>308</v>
      </c>
      <c r="AH1329" s="212">
        <v>0</v>
      </c>
      <c r="AI1329" s="212"/>
      <c r="AJ1329" s="212"/>
      <c r="AK1329" s="212"/>
      <c r="AL1329" s="212"/>
      <c r="AM1329" s="212"/>
      <c r="AN1329" s="212"/>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2"/>
      <c r="BH1329" s="212"/>
    </row>
    <row r="1330" spans="1:60" outlineLevel="3" x14ac:dyDescent="0.2">
      <c r="A1330" s="219"/>
      <c r="B1330" s="220"/>
      <c r="C1330" s="247" t="s">
        <v>1723</v>
      </c>
      <c r="D1330" s="225"/>
      <c r="E1330" s="226">
        <v>55.08</v>
      </c>
      <c r="F1330" s="223"/>
      <c r="G1330" s="223"/>
      <c r="H1330" s="223"/>
      <c r="I1330" s="223"/>
      <c r="J1330" s="223"/>
      <c r="K1330" s="223"/>
      <c r="L1330" s="223"/>
      <c r="M1330" s="223"/>
      <c r="N1330" s="222"/>
      <c r="O1330" s="222"/>
      <c r="P1330" s="222"/>
      <c r="Q1330" s="222"/>
      <c r="R1330" s="223"/>
      <c r="S1330" s="223"/>
      <c r="T1330" s="223"/>
      <c r="U1330" s="223"/>
      <c r="V1330" s="223"/>
      <c r="W1330" s="223"/>
      <c r="X1330" s="223"/>
      <c r="Y1330" s="223"/>
      <c r="Z1330" s="212"/>
      <c r="AA1330" s="212"/>
      <c r="AB1330" s="212"/>
      <c r="AC1330" s="212"/>
      <c r="AD1330" s="212"/>
      <c r="AE1330" s="212"/>
      <c r="AF1330" s="212"/>
      <c r="AG1330" s="212" t="s">
        <v>308</v>
      </c>
      <c r="AH1330" s="212">
        <v>0</v>
      </c>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1" x14ac:dyDescent="0.2">
      <c r="A1331" s="235">
        <v>304</v>
      </c>
      <c r="B1331" s="236" t="s">
        <v>1724</v>
      </c>
      <c r="C1331" s="245" t="s">
        <v>1725</v>
      </c>
      <c r="D1331" s="237" t="s">
        <v>340</v>
      </c>
      <c r="E1331" s="238">
        <v>83.1</v>
      </c>
      <c r="F1331" s="239"/>
      <c r="G1331" s="240">
        <f>ROUND(E1331*F1331,2)</f>
        <v>0</v>
      </c>
      <c r="H1331" s="239"/>
      <c r="I1331" s="240">
        <f>ROUND(E1331*H1331,2)</f>
        <v>0</v>
      </c>
      <c r="J1331" s="239"/>
      <c r="K1331" s="240">
        <f>ROUND(E1331*J1331,2)</f>
        <v>0</v>
      </c>
      <c r="L1331" s="240">
        <v>21</v>
      </c>
      <c r="M1331" s="240">
        <f>G1331*(1+L1331/100)</f>
        <v>0</v>
      </c>
      <c r="N1331" s="238">
        <v>2.3000000000000001E-4</v>
      </c>
      <c r="O1331" s="238">
        <f>ROUND(E1331*N1331,2)</f>
        <v>0.02</v>
      </c>
      <c r="P1331" s="238">
        <v>0</v>
      </c>
      <c r="Q1331" s="238">
        <f>ROUND(E1331*P1331,2)</f>
        <v>0</v>
      </c>
      <c r="R1331" s="240" t="s">
        <v>1479</v>
      </c>
      <c r="S1331" s="240" t="s">
        <v>277</v>
      </c>
      <c r="T1331" s="241" t="s">
        <v>277</v>
      </c>
      <c r="U1331" s="223">
        <v>0.18099999999999999</v>
      </c>
      <c r="V1331" s="223">
        <f>ROUND(E1331*U1331,2)</f>
        <v>15.04</v>
      </c>
      <c r="W1331" s="223"/>
      <c r="X1331" s="223" t="s">
        <v>316</v>
      </c>
      <c r="Y1331" s="223" t="s">
        <v>280</v>
      </c>
      <c r="Z1331" s="212"/>
      <c r="AA1331" s="212"/>
      <c r="AB1331" s="212"/>
      <c r="AC1331" s="212"/>
      <c r="AD1331" s="212"/>
      <c r="AE1331" s="212"/>
      <c r="AF1331" s="212"/>
      <c r="AG1331" s="212" t="s">
        <v>317</v>
      </c>
      <c r="AH1331" s="212"/>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outlineLevel="2" x14ac:dyDescent="0.2">
      <c r="A1332" s="219"/>
      <c r="B1332" s="220"/>
      <c r="C1332" s="247" t="s">
        <v>1726</v>
      </c>
      <c r="D1332" s="225"/>
      <c r="E1332" s="226">
        <v>21.9</v>
      </c>
      <c r="F1332" s="223"/>
      <c r="G1332" s="223"/>
      <c r="H1332" s="223"/>
      <c r="I1332" s="223"/>
      <c r="J1332" s="223"/>
      <c r="K1332" s="223"/>
      <c r="L1332" s="223"/>
      <c r="M1332" s="223"/>
      <c r="N1332" s="222"/>
      <c r="O1332" s="222"/>
      <c r="P1332" s="222"/>
      <c r="Q1332" s="222"/>
      <c r="R1332" s="223"/>
      <c r="S1332" s="223"/>
      <c r="T1332" s="223"/>
      <c r="U1332" s="223"/>
      <c r="V1332" s="223"/>
      <c r="W1332" s="223"/>
      <c r="X1332" s="223"/>
      <c r="Y1332" s="223"/>
      <c r="Z1332" s="212"/>
      <c r="AA1332" s="212"/>
      <c r="AB1332" s="212"/>
      <c r="AC1332" s="212"/>
      <c r="AD1332" s="212"/>
      <c r="AE1332" s="212"/>
      <c r="AF1332" s="212"/>
      <c r="AG1332" s="212" t="s">
        <v>308</v>
      </c>
      <c r="AH1332" s="212">
        <v>0</v>
      </c>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outlineLevel="3" x14ac:dyDescent="0.2">
      <c r="A1333" s="219"/>
      <c r="B1333" s="220"/>
      <c r="C1333" s="247" t="s">
        <v>1727</v>
      </c>
      <c r="D1333" s="225"/>
      <c r="E1333" s="226">
        <v>61.2</v>
      </c>
      <c r="F1333" s="223"/>
      <c r="G1333" s="223"/>
      <c r="H1333" s="223"/>
      <c r="I1333" s="223"/>
      <c r="J1333" s="223"/>
      <c r="K1333" s="223"/>
      <c r="L1333" s="223"/>
      <c r="M1333" s="223"/>
      <c r="N1333" s="222"/>
      <c r="O1333" s="222"/>
      <c r="P1333" s="222"/>
      <c r="Q1333" s="222"/>
      <c r="R1333" s="223"/>
      <c r="S1333" s="223"/>
      <c r="T1333" s="223"/>
      <c r="U1333" s="223"/>
      <c r="V1333" s="223"/>
      <c r="W1333" s="223"/>
      <c r="X1333" s="223"/>
      <c r="Y1333" s="223"/>
      <c r="Z1333" s="212"/>
      <c r="AA1333" s="212"/>
      <c r="AB1333" s="212"/>
      <c r="AC1333" s="212"/>
      <c r="AD1333" s="212"/>
      <c r="AE1333" s="212"/>
      <c r="AF1333" s="212"/>
      <c r="AG1333" s="212" t="s">
        <v>308</v>
      </c>
      <c r="AH1333" s="212">
        <v>0</v>
      </c>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ht="22.5" outlineLevel="1" x14ac:dyDescent="0.2">
      <c r="A1334" s="235">
        <v>305</v>
      </c>
      <c r="B1334" s="236" t="s">
        <v>1728</v>
      </c>
      <c r="C1334" s="245" t="s">
        <v>1729</v>
      </c>
      <c r="D1334" s="237" t="s">
        <v>340</v>
      </c>
      <c r="E1334" s="238">
        <v>151.80425</v>
      </c>
      <c r="F1334" s="239"/>
      <c r="G1334" s="240">
        <f>ROUND(E1334*F1334,2)</f>
        <v>0</v>
      </c>
      <c r="H1334" s="239"/>
      <c r="I1334" s="240">
        <f>ROUND(E1334*H1334,2)</f>
        <v>0</v>
      </c>
      <c r="J1334" s="239"/>
      <c r="K1334" s="240">
        <f>ROUND(E1334*J1334,2)</f>
        <v>0</v>
      </c>
      <c r="L1334" s="240">
        <v>21</v>
      </c>
      <c r="M1334" s="240">
        <f>G1334*(1+L1334/100)</f>
        <v>0</v>
      </c>
      <c r="N1334" s="238">
        <v>2.1000000000000001E-4</v>
      </c>
      <c r="O1334" s="238">
        <f>ROUND(E1334*N1334,2)</f>
        <v>0.03</v>
      </c>
      <c r="P1334" s="238">
        <v>0</v>
      </c>
      <c r="Q1334" s="238">
        <f>ROUND(E1334*P1334,2)</f>
        <v>0</v>
      </c>
      <c r="R1334" s="240" t="s">
        <v>1479</v>
      </c>
      <c r="S1334" s="240" t="s">
        <v>277</v>
      </c>
      <c r="T1334" s="241" t="s">
        <v>277</v>
      </c>
      <c r="U1334" s="223">
        <v>0.16</v>
      </c>
      <c r="V1334" s="223">
        <f>ROUND(E1334*U1334,2)</f>
        <v>24.29</v>
      </c>
      <c r="W1334" s="223"/>
      <c r="X1334" s="223" t="s">
        <v>316</v>
      </c>
      <c r="Y1334" s="223" t="s">
        <v>280</v>
      </c>
      <c r="Z1334" s="212"/>
      <c r="AA1334" s="212"/>
      <c r="AB1334" s="212"/>
      <c r="AC1334" s="212"/>
      <c r="AD1334" s="212"/>
      <c r="AE1334" s="212"/>
      <c r="AF1334" s="212"/>
      <c r="AG1334" s="212" t="s">
        <v>317</v>
      </c>
      <c r="AH1334" s="212"/>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2" x14ac:dyDescent="0.2">
      <c r="A1335" s="219"/>
      <c r="B1335" s="220"/>
      <c r="C1335" s="246" t="s">
        <v>1730</v>
      </c>
      <c r="D1335" s="243"/>
      <c r="E1335" s="243"/>
      <c r="F1335" s="243"/>
      <c r="G1335" s="243"/>
      <c r="H1335" s="223"/>
      <c r="I1335" s="223"/>
      <c r="J1335" s="223"/>
      <c r="K1335" s="223"/>
      <c r="L1335" s="223"/>
      <c r="M1335" s="223"/>
      <c r="N1335" s="222"/>
      <c r="O1335" s="222"/>
      <c r="P1335" s="222"/>
      <c r="Q1335" s="222"/>
      <c r="R1335" s="223"/>
      <c r="S1335" s="223"/>
      <c r="T1335" s="223"/>
      <c r="U1335" s="223"/>
      <c r="V1335" s="223"/>
      <c r="W1335" s="223"/>
      <c r="X1335" s="223"/>
      <c r="Y1335" s="223"/>
      <c r="Z1335" s="212"/>
      <c r="AA1335" s="212"/>
      <c r="AB1335" s="212"/>
      <c r="AC1335" s="212"/>
      <c r="AD1335" s="212"/>
      <c r="AE1335" s="212"/>
      <c r="AF1335" s="212"/>
      <c r="AG1335" s="212" t="s">
        <v>283</v>
      </c>
      <c r="AH1335" s="212"/>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outlineLevel="1" x14ac:dyDescent="0.2">
      <c r="A1336" s="235">
        <v>306</v>
      </c>
      <c r="B1336" s="236" t="s">
        <v>1731</v>
      </c>
      <c r="C1336" s="245" t="s">
        <v>1732</v>
      </c>
      <c r="D1336" s="237" t="s">
        <v>340</v>
      </c>
      <c r="E1336" s="238">
        <v>35.668950000000002</v>
      </c>
      <c r="F1336" s="239"/>
      <c r="G1336" s="240">
        <f>ROUND(E1336*F1336,2)</f>
        <v>0</v>
      </c>
      <c r="H1336" s="239"/>
      <c r="I1336" s="240">
        <f>ROUND(E1336*H1336,2)</f>
        <v>0</v>
      </c>
      <c r="J1336" s="239"/>
      <c r="K1336" s="240">
        <f>ROUND(E1336*J1336,2)</f>
        <v>0</v>
      </c>
      <c r="L1336" s="240">
        <v>21</v>
      </c>
      <c r="M1336" s="240">
        <f>G1336*(1+L1336/100)</f>
        <v>0</v>
      </c>
      <c r="N1336" s="238">
        <v>0</v>
      </c>
      <c r="O1336" s="238">
        <f>ROUND(E1336*N1336,2)</f>
        <v>0</v>
      </c>
      <c r="P1336" s="238">
        <v>0</v>
      </c>
      <c r="Q1336" s="238">
        <f>ROUND(E1336*P1336,2)</f>
        <v>0</v>
      </c>
      <c r="R1336" s="240" t="s">
        <v>1479</v>
      </c>
      <c r="S1336" s="240" t="s">
        <v>277</v>
      </c>
      <c r="T1336" s="241" t="s">
        <v>277</v>
      </c>
      <c r="U1336" s="223">
        <v>0.08</v>
      </c>
      <c r="V1336" s="223">
        <f>ROUND(E1336*U1336,2)</f>
        <v>2.85</v>
      </c>
      <c r="W1336" s="223"/>
      <c r="X1336" s="223" t="s">
        <v>316</v>
      </c>
      <c r="Y1336" s="223" t="s">
        <v>280</v>
      </c>
      <c r="Z1336" s="212"/>
      <c r="AA1336" s="212"/>
      <c r="AB1336" s="212"/>
      <c r="AC1336" s="212"/>
      <c r="AD1336" s="212"/>
      <c r="AE1336" s="212"/>
      <c r="AF1336" s="212"/>
      <c r="AG1336" s="212" t="s">
        <v>317</v>
      </c>
      <c r="AH1336" s="212"/>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2" x14ac:dyDescent="0.2">
      <c r="A1337" s="219"/>
      <c r="B1337" s="220"/>
      <c r="C1337" s="247" t="s">
        <v>1733</v>
      </c>
      <c r="D1337" s="225"/>
      <c r="E1337" s="226"/>
      <c r="F1337" s="223"/>
      <c r="G1337" s="223"/>
      <c r="H1337" s="223"/>
      <c r="I1337" s="223"/>
      <c r="J1337" s="223"/>
      <c r="K1337" s="223"/>
      <c r="L1337" s="223"/>
      <c r="M1337" s="223"/>
      <c r="N1337" s="222"/>
      <c r="O1337" s="222"/>
      <c r="P1337" s="222"/>
      <c r="Q1337" s="222"/>
      <c r="R1337" s="223"/>
      <c r="S1337" s="223"/>
      <c r="T1337" s="223"/>
      <c r="U1337" s="223"/>
      <c r="V1337" s="223"/>
      <c r="W1337" s="223"/>
      <c r="X1337" s="223"/>
      <c r="Y1337" s="223"/>
      <c r="Z1337" s="212"/>
      <c r="AA1337" s="212"/>
      <c r="AB1337" s="212"/>
      <c r="AC1337" s="212"/>
      <c r="AD1337" s="212"/>
      <c r="AE1337" s="212"/>
      <c r="AF1337" s="212"/>
      <c r="AG1337" s="212" t="s">
        <v>308</v>
      </c>
      <c r="AH1337" s="212">
        <v>0</v>
      </c>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3" x14ac:dyDescent="0.2">
      <c r="A1338" s="219"/>
      <c r="B1338" s="220"/>
      <c r="C1338" s="247" t="s">
        <v>1734</v>
      </c>
      <c r="D1338" s="225"/>
      <c r="E1338" s="226">
        <v>35.668950000000002</v>
      </c>
      <c r="F1338" s="223"/>
      <c r="G1338" s="223"/>
      <c r="H1338" s="223"/>
      <c r="I1338" s="223"/>
      <c r="J1338" s="223"/>
      <c r="K1338" s="223"/>
      <c r="L1338" s="223"/>
      <c r="M1338" s="223"/>
      <c r="N1338" s="222"/>
      <c r="O1338" s="222"/>
      <c r="P1338" s="222"/>
      <c r="Q1338" s="222"/>
      <c r="R1338" s="223"/>
      <c r="S1338" s="223"/>
      <c r="T1338" s="223"/>
      <c r="U1338" s="223"/>
      <c r="V1338" s="223"/>
      <c r="W1338" s="223"/>
      <c r="X1338" s="223"/>
      <c r="Y1338" s="223"/>
      <c r="Z1338" s="212"/>
      <c r="AA1338" s="212"/>
      <c r="AB1338" s="212"/>
      <c r="AC1338" s="212"/>
      <c r="AD1338" s="212"/>
      <c r="AE1338" s="212"/>
      <c r="AF1338" s="212"/>
      <c r="AG1338" s="212" t="s">
        <v>308</v>
      </c>
      <c r="AH1338" s="212">
        <v>0</v>
      </c>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1" x14ac:dyDescent="0.2">
      <c r="A1339" s="235">
        <v>307</v>
      </c>
      <c r="B1339" s="236" t="s">
        <v>1735</v>
      </c>
      <c r="C1339" s="245" t="s">
        <v>1736</v>
      </c>
      <c r="D1339" s="237" t="s">
        <v>340</v>
      </c>
      <c r="E1339" s="238">
        <v>23.4815</v>
      </c>
      <c r="F1339" s="239"/>
      <c r="G1339" s="240">
        <f>ROUND(E1339*F1339,2)</f>
        <v>0</v>
      </c>
      <c r="H1339" s="239"/>
      <c r="I1339" s="240">
        <f>ROUND(E1339*H1339,2)</f>
        <v>0</v>
      </c>
      <c r="J1339" s="239"/>
      <c r="K1339" s="240">
        <f>ROUND(E1339*J1339,2)</f>
        <v>0</v>
      </c>
      <c r="L1339" s="240">
        <v>21</v>
      </c>
      <c r="M1339" s="240">
        <f>G1339*(1+L1339/100)</f>
        <v>0</v>
      </c>
      <c r="N1339" s="238">
        <v>0</v>
      </c>
      <c r="O1339" s="238">
        <f>ROUND(E1339*N1339,2)</f>
        <v>0</v>
      </c>
      <c r="P1339" s="238">
        <v>0</v>
      </c>
      <c r="Q1339" s="238">
        <f>ROUND(E1339*P1339,2)</f>
        <v>0</v>
      </c>
      <c r="R1339" s="240" t="s">
        <v>1479</v>
      </c>
      <c r="S1339" s="240" t="s">
        <v>277</v>
      </c>
      <c r="T1339" s="241" t="s">
        <v>277</v>
      </c>
      <c r="U1339" s="223">
        <v>0.15</v>
      </c>
      <c r="V1339" s="223">
        <f>ROUND(E1339*U1339,2)</f>
        <v>3.52</v>
      </c>
      <c r="W1339" s="223"/>
      <c r="X1339" s="223" t="s">
        <v>316</v>
      </c>
      <c r="Y1339" s="223" t="s">
        <v>280</v>
      </c>
      <c r="Z1339" s="212"/>
      <c r="AA1339" s="212"/>
      <c r="AB1339" s="212"/>
      <c r="AC1339" s="212"/>
      <c r="AD1339" s="212"/>
      <c r="AE1339" s="212"/>
      <c r="AF1339" s="212"/>
      <c r="AG1339" s="212" t="s">
        <v>317</v>
      </c>
      <c r="AH1339" s="212"/>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2" x14ac:dyDescent="0.2">
      <c r="A1340" s="219"/>
      <c r="B1340" s="220"/>
      <c r="C1340" s="246" t="s">
        <v>1737</v>
      </c>
      <c r="D1340" s="243"/>
      <c r="E1340" s="243"/>
      <c r="F1340" s="243"/>
      <c r="G1340" s="243"/>
      <c r="H1340" s="223"/>
      <c r="I1340" s="223"/>
      <c r="J1340" s="223"/>
      <c r="K1340" s="223"/>
      <c r="L1340" s="223"/>
      <c r="M1340" s="223"/>
      <c r="N1340" s="222"/>
      <c r="O1340" s="222"/>
      <c r="P1340" s="222"/>
      <c r="Q1340" s="222"/>
      <c r="R1340" s="223"/>
      <c r="S1340" s="223"/>
      <c r="T1340" s="223"/>
      <c r="U1340" s="223"/>
      <c r="V1340" s="223"/>
      <c r="W1340" s="223"/>
      <c r="X1340" s="223"/>
      <c r="Y1340" s="223"/>
      <c r="Z1340" s="212"/>
      <c r="AA1340" s="212"/>
      <c r="AB1340" s="212"/>
      <c r="AC1340" s="212"/>
      <c r="AD1340" s="212"/>
      <c r="AE1340" s="212"/>
      <c r="AF1340" s="212"/>
      <c r="AG1340" s="212" t="s">
        <v>283</v>
      </c>
      <c r="AH1340" s="212"/>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2" x14ac:dyDescent="0.2">
      <c r="A1341" s="219"/>
      <c r="B1341" s="220"/>
      <c r="C1341" s="247" t="s">
        <v>1738</v>
      </c>
      <c r="D1341" s="225"/>
      <c r="E1341" s="226">
        <v>9.8815000000000008</v>
      </c>
      <c r="F1341" s="223"/>
      <c r="G1341" s="223"/>
      <c r="H1341" s="223"/>
      <c r="I1341" s="223"/>
      <c r="J1341" s="223"/>
      <c r="K1341" s="223"/>
      <c r="L1341" s="223"/>
      <c r="M1341" s="223"/>
      <c r="N1341" s="222"/>
      <c r="O1341" s="222"/>
      <c r="P1341" s="222"/>
      <c r="Q1341" s="222"/>
      <c r="R1341" s="223"/>
      <c r="S1341" s="223"/>
      <c r="T1341" s="223"/>
      <c r="U1341" s="223"/>
      <c r="V1341" s="223"/>
      <c r="W1341" s="223"/>
      <c r="X1341" s="223"/>
      <c r="Y1341" s="223"/>
      <c r="Z1341" s="212"/>
      <c r="AA1341" s="212"/>
      <c r="AB1341" s="212"/>
      <c r="AC1341" s="212"/>
      <c r="AD1341" s="212"/>
      <c r="AE1341" s="212"/>
      <c r="AF1341" s="212"/>
      <c r="AG1341" s="212" t="s">
        <v>308</v>
      </c>
      <c r="AH1341" s="212">
        <v>0</v>
      </c>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3" x14ac:dyDescent="0.2">
      <c r="A1342" s="219"/>
      <c r="B1342" s="220"/>
      <c r="C1342" s="247" t="s">
        <v>1739</v>
      </c>
      <c r="D1342" s="225"/>
      <c r="E1342" s="226">
        <v>13.6</v>
      </c>
      <c r="F1342" s="223"/>
      <c r="G1342" s="223"/>
      <c r="H1342" s="223"/>
      <c r="I1342" s="223"/>
      <c r="J1342" s="223"/>
      <c r="K1342" s="223"/>
      <c r="L1342" s="223"/>
      <c r="M1342" s="223"/>
      <c r="N1342" s="222"/>
      <c r="O1342" s="222"/>
      <c r="P1342" s="222"/>
      <c r="Q1342" s="222"/>
      <c r="R1342" s="223"/>
      <c r="S1342" s="223"/>
      <c r="T1342" s="223"/>
      <c r="U1342" s="223"/>
      <c r="V1342" s="223"/>
      <c r="W1342" s="223"/>
      <c r="X1342" s="223"/>
      <c r="Y1342" s="223"/>
      <c r="Z1342" s="212"/>
      <c r="AA1342" s="212"/>
      <c r="AB1342" s="212"/>
      <c r="AC1342" s="212"/>
      <c r="AD1342" s="212"/>
      <c r="AE1342" s="212"/>
      <c r="AF1342" s="212"/>
      <c r="AG1342" s="212" t="s">
        <v>308</v>
      </c>
      <c r="AH1342" s="212">
        <v>0</v>
      </c>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ht="22.5" outlineLevel="1" x14ac:dyDescent="0.2">
      <c r="A1343" s="235">
        <v>308</v>
      </c>
      <c r="B1343" s="236" t="s">
        <v>1740</v>
      </c>
      <c r="C1343" s="245" t="s">
        <v>1741</v>
      </c>
      <c r="D1343" s="237" t="s">
        <v>340</v>
      </c>
      <c r="E1343" s="238">
        <v>13.505000000000001</v>
      </c>
      <c r="F1343" s="239"/>
      <c r="G1343" s="240">
        <f>ROUND(E1343*F1343,2)</f>
        <v>0</v>
      </c>
      <c r="H1343" s="239"/>
      <c r="I1343" s="240">
        <f>ROUND(E1343*H1343,2)</f>
        <v>0</v>
      </c>
      <c r="J1343" s="239"/>
      <c r="K1343" s="240">
        <f>ROUND(E1343*J1343,2)</f>
        <v>0</v>
      </c>
      <c r="L1343" s="240">
        <v>21</v>
      </c>
      <c r="M1343" s="240">
        <f>G1343*(1+L1343/100)</f>
        <v>0</v>
      </c>
      <c r="N1343" s="238">
        <v>0</v>
      </c>
      <c r="O1343" s="238">
        <f>ROUND(E1343*N1343,2)</f>
        <v>0</v>
      </c>
      <c r="P1343" s="238">
        <v>0</v>
      </c>
      <c r="Q1343" s="238">
        <f>ROUND(E1343*P1343,2)</f>
        <v>0</v>
      </c>
      <c r="R1343" s="240" t="s">
        <v>1479</v>
      </c>
      <c r="S1343" s="240" t="s">
        <v>277</v>
      </c>
      <c r="T1343" s="241" t="s">
        <v>277</v>
      </c>
      <c r="U1343" s="223">
        <v>0.37440000000000001</v>
      </c>
      <c r="V1343" s="223">
        <f>ROUND(E1343*U1343,2)</f>
        <v>5.0599999999999996</v>
      </c>
      <c r="W1343" s="223"/>
      <c r="X1343" s="223" t="s">
        <v>316</v>
      </c>
      <c r="Y1343" s="223" t="s">
        <v>280</v>
      </c>
      <c r="Z1343" s="212"/>
      <c r="AA1343" s="212"/>
      <c r="AB1343" s="212"/>
      <c r="AC1343" s="212"/>
      <c r="AD1343" s="212"/>
      <c r="AE1343" s="212"/>
      <c r="AF1343" s="212"/>
      <c r="AG1343" s="212" t="s">
        <v>317</v>
      </c>
      <c r="AH1343" s="212"/>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outlineLevel="2" x14ac:dyDescent="0.2">
      <c r="A1344" s="219"/>
      <c r="B1344" s="220"/>
      <c r="C1344" s="247" t="s">
        <v>1742</v>
      </c>
      <c r="D1344" s="225"/>
      <c r="E1344" s="226">
        <v>13.505000000000001</v>
      </c>
      <c r="F1344" s="223"/>
      <c r="G1344" s="223"/>
      <c r="H1344" s="223"/>
      <c r="I1344" s="223"/>
      <c r="J1344" s="223"/>
      <c r="K1344" s="223"/>
      <c r="L1344" s="223"/>
      <c r="M1344" s="223"/>
      <c r="N1344" s="222"/>
      <c r="O1344" s="222"/>
      <c r="P1344" s="222"/>
      <c r="Q1344" s="222"/>
      <c r="R1344" s="223"/>
      <c r="S1344" s="223"/>
      <c r="T1344" s="223"/>
      <c r="U1344" s="223"/>
      <c r="V1344" s="223"/>
      <c r="W1344" s="223"/>
      <c r="X1344" s="223"/>
      <c r="Y1344" s="223"/>
      <c r="Z1344" s="212"/>
      <c r="AA1344" s="212"/>
      <c r="AB1344" s="212"/>
      <c r="AC1344" s="212"/>
      <c r="AD1344" s="212"/>
      <c r="AE1344" s="212"/>
      <c r="AF1344" s="212"/>
      <c r="AG1344" s="212" t="s">
        <v>308</v>
      </c>
      <c r="AH1344" s="212">
        <v>0</v>
      </c>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ht="22.5" outlineLevel="1" x14ac:dyDescent="0.2">
      <c r="A1345" s="235">
        <v>309</v>
      </c>
      <c r="B1345" s="236" t="s">
        <v>1743</v>
      </c>
      <c r="C1345" s="245" t="s">
        <v>1744</v>
      </c>
      <c r="D1345" s="237" t="s">
        <v>340</v>
      </c>
      <c r="E1345" s="238">
        <v>66.785449999999997</v>
      </c>
      <c r="F1345" s="239"/>
      <c r="G1345" s="240">
        <f>ROUND(E1345*F1345,2)</f>
        <v>0</v>
      </c>
      <c r="H1345" s="239"/>
      <c r="I1345" s="240">
        <f>ROUND(E1345*H1345,2)</f>
        <v>0</v>
      </c>
      <c r="J1345" s="239"/>
      <c r="K1345" s="240">
        <f>ROUND(E1345*J1345,2)</f>
        <v>0</v>
      </c>
      <c r="L1345" s="240">
        <v>21</v>
      </c>
      <c r="M1345" s="240">
        <f>G1345*(1+L1345/100)</f>
        <v>0</v>
      </c>
      <c r="N1345" s="238">
        <v>1.0000000000000001E-5</v>
      </c>
      <c r="O1345" s="238">
        <f>ROUND(E1345*N1345,2)</f>
        <v>0</v>
      </c>
      <c r="P1345" s="238">
        <v>0</v>
      </c>
      <c r="Q1345" s="238">
        <f>ROUND(E1345*P1345,2)</f>
        <v>0</v>
      </c>
      <c r="R1345" s="240" t="s">
        <v>1479</v>
      </c>
      <c r="S1345" s="240" t="s">
        <v>277</v>
      </c>
      <c r="T1345" s="241" t="s">
        <v>277</v>
      </c>
      <c r="U1345" s="223">
        <v>7.0000000000000007E-2</v>
      </c>
      <c r="V1345" s="223">
        <f>ROUND(E1345*U1345,2)</f>
        <v>4.67</v>
      </c>
      <c r="W1345" s="223"/>
      <c r="X1345" s="223" t="s">
        <v>316</v>
      </c>
      <c r="Y1345" s="223" t="s">
        <v>280</v>
      </c>
      <c r="Z1345" s="212"/>
      <c r="AA1345" s="212"/>
      <c r="AB1345" s="212"/>
      <c r="AC1345" s="212"/>
      <c r="AD1345" s="212"/>
      <c r="AE1345" s="212"/>
      <c r="AF1345" s="212"/>
      <c r="AG1345" s="212" t="s">
        <v>317</v>
      </c>
      <c r="AH1345" s="212"/>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2" x14ac:dyDescent="0.2">
      <c r="A1346" s="219"/>
      <c r="B1346" s="220"/>
      <c r="C1346" s="247" t="s">
        <v>1738</v>
      </c>
      <c r="D1346" s="225"/>
      <c r="E1346" s="226">
        <v>9.8815000000000008</v>
      </c>
      <c r="F1346" s="223"/>
      <c r="G1346" s="223"/>
      <c r="H1346" s="223"/>
      <c r="I1346" s="223"/>
      <c r="J1346" s="223"/>
      <c r="K1346" s="223"/>
      <c r="L1346" s="223"/>
      <c r="M1346" s="223"/>
      <c r="N1346" s="222"/>
      <c r="O1346" s="222"/>
      <c r="P1346" s="222"/>
      <c r="Q1346" s="222"/>
      <c r="R1346" s="223"/>
      <c r="S1346" s="223"/>
      <c r="T1346" s="223"/>
      <c r="U1346" s="223"/>
      <c r="V1346" s="223"/>
      <c r="W1346" s="223"/>
      <c r="X1346" s="223"/>
      <c r="Y1346" s="223"/>
      <c r="Z1346" s="212"/>
      <c r="AA1346" s="212"/>
      <c r="AB1346" s="212"/>
      <c r="AC1346" s="212"/>
      <c r="AD1346" s="212"/>
      <c r="AE1346" s="212"/>
      <c r="AF1346" s="212"/>
      <c r="AG1346" s="212" t="s">
        <v>308</v>
      </c>
      <c r="AH1346" s="212">
        <v>0</v>
      </c>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3" x14ac:dyDescent="0.2">
      <c r="A1347" s="219"/>
      <c r="B1347" s="220"/>
      <c r="C1347" s="247" t="s">
        <v>1734</v>
      </c>
      <c r="D1347" s="225"/>
      <c r="E1347" s="226">
        <v>35.668950000000002</v>
      </c>
      <c r="F1347" s="223"/>
      <c r="G1347" s="223"/>
      <c r="H1347" s="223"/>
      <c r="I1347" s="223"/>
      <c r="J1347" s="223"/>
      <c r="K1347" s="223"/>
      <c r="L1347" s="223"/>
      <c r="M1347" s="223"/>
      <c r="N1347" s="222"/>
      <c r="O1347" s="222"/>
      <c r="P1347" s="222"/>
      <c r="Q1347" s="222"/>
      <c r="R1347" s="223"/>
      <c r="S1347" s="223"/>
      <c r="T1347" s="223"/>
      <c r="U1347" s="223"/>
      <c r="V1347" s="223"/>
      <c r="W1347" s="223"/>
      <c r="X1347" s="223"/>
      <c r="Y1347" s="223"/>
      <c r="Z1347" s="212"/>
      <c r="AA1347" s="212"/>
      <c r="AB1347" s="212"/>
      <c r="AC1347" s="212"/>
      <c r="AD1347" s="212"/>
      <c r="AE1347" s="212"/>
      <c r="AF1347" s="212"/>
      <c r="AG1347" s="212" t="s">
        <v>308</v>
      </c>
      <c r="AH1347" s="212">
        <v>0</v>
      </c>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ht="22.5" outlineLevel="3" x14ac:dyDescent="0.2">
      <c r="A1348" s="219"/>
      <c r="B1348" s="220"/>
      <c r="C1348" s="247" t="s">
        <v>1745</v>
      </c>
      <c r="D1348" s="225"/>
      <c r="E1348" s="226">
        <v>21.234999999999999</v>
      </c>
      <c r="F1348" s="223"/>
      <c r="G1348" s="223"/>
      <c r="H1348" s="223"/>
      <c r="I1348" s="223"/>
      <c r="J1348" s="223"/>
      <c r="K1348" s="223"/>
      <c r="L1348" s="223"/>
      <c r="M1348" s="223"/>
      <c r="N1348" s="222"/>
      <c r="O1348" s="222"/>
      <c r="P1348" s="222"/>
      <c r="Q1348" s="222"/>
      <c r="R1348" s="223"/>
      <c r="S1348" s="223"/>
      <c r="T1348" s="223"/>
      <c r="U1348" s="223"/>
      <c r="V1348" s="223"/>
      <c r="W1348" s="223"/>
      <c r="X1348" s="223"/>
      <c r="Y1348" s="223"/>
      <c r="Z1348" s="212"/>
      <c r="AA1348" s="212"/>
      <c r="AB1348" s="212"/>
      <c r="AC1348" s="212"/>
      <c r="AD1348" s="212"/>
      <c r="AE1348" s="212"/>
      <c r="AF1348" s="212"/>
      <c r="AG1348" s="212" t="s">
        <v>308</v>
      </c>
      <c r="AH1348" s="212">
        <v>0</v>
      </c>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ht="22.5" outlineLevel="1" x14ac:dyDescent="0.2">
      <c r="A1349" s="235">
        <v>310</v>
      </c>
      <c r="B1349" s="236" t="s">
        <v>1746</v>
      </c>
      <c r="C1349" s="245" t="s">
        <v>1747</v>
      </c>
      <c r="D1349" s="237" t="s">
        <v>543</v>
      </c>
      <c r="E1349" s="238">
        <v>59.701999999999998</v>
      </c>
      <c r="F1349" s="239"/>
      <c r="G1349" s="240">
        <f>ROUND(E1349*F1349,2)</f>
        <v>0</v>
      </c>
      <c r="H1349" s="239"/>
      <c r="I1349" s="240">
        <f>ROUND(E1349*H1349,2)</f>
        <v>0</v>
      </c>
      <c r="J1349" s="239"/>
      <c r="K1349" s="240">
        <f>ROUND(E1349*J1349,2)</f>
        <v>0</v>
      </c>
      <c r="L1349" s="240">
        <v>21</v>
      </c>
      <c r="M1349" s="240">
        <f>G1349*(1+L1349/100)</f>
        <v>0</v>
      </c>
      <c r="N1349" s="238">
        <v>0</v>
      </c>
      <c r="O1349" s="238">
        <f>ROUND(E1349*N1349,2)</f>
        <v>0</v>
      </c>
      <c r="P1349" s="238">
        <v>0</v>
      </c>
      <c r="Q1349" s="238">
        <f>ROUND(E1349*P1349,2)</f>
        <v>0</v>
      </c>
      <c r="R1349" s="240" t="s">
        <v>1479</v>
      </c>
      <c r="S1349" s="240" t="s">
        <v>277</v>
      </c>
      <c r="T1349" s="241" t="s">
        <v>277</v>
      </c>
      <c r="U1349" s="223">
        <v>0.05</v>
      </c>
      <c r="V1349" s="223">
        <f>ROUND(E1349*U1349,2)</f>
        <v>2.99</v>
      </c>
      <c r="W1349" s="223"/>
      <c r="X1349" s="223" t="s">
        <v>316</v>
      </c>
      <c r="Y1349" s="223" t="s">
        <v>280</v>
      </c>
      <c r="Z1349" s="212"/>
      <c r="AA1349" s="212"/>
      <c r="AB1349" s="212"/>
      <c r="AC1349" s="212"/>
      <c r="AD1349" s="212"/>
      <c r="AE1349" s="212"/>
      <c r="AF1349" s="212"/>
      <c r="AG1349" s="212" t="s">
        <v>317</v>
      </c>
      <c r="AH1349" s="212"/>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outlineLevel="2" x14ac:dyDescent="0.2">
      <c r="A1350" s="219"/>
      <c r="B1350" s="220"/>
      <c r="C1350" s="247" t="s">
        <v>1748</v>
      </c>
      <c r="D1350" s="225"/>
      <c r="E1350" s="226"/>
      <c r="F1350" s="223"/>
      <c r="G1350" s="223"/>
      <c r="H1350" s="223"/>
      <c r="I1350" s="223"/>
      <c r="J1350" s="223"/>
      <c r="K1350" s="223"/>
      <c r="L1350" s="223"/>
      <c r="M1350" s="223"/>
      <c r="N1350" s="222"/>
      <c r="O1350" s="222"/>
      <c r="P1350" s="222"/>
      <c r="Q1350" s="222"/>
      <c r="R1350" s="223"/>
      <c r="S1350" s="223"/>
      <c r="T1350" s="223"/>
      <c r="U1350" s="223"/>
      <c r="V1350" s="223"/>
      <c r="W1350" s="223"/>
      <c r="X1350" s="223"/>
      <c r="Y1350" s="223"/>
      <c r="Z1350" s="212"/>
      <c r="AA1350" s="212"/>
      <c r="AB1350" s="212"/>
      <c r="AC1350" s="212"/>
      <c r="AD1350" s="212"/>
      <c r="AE1350" s="212"/>
      <c r="AF1350" s="212"/>
      <c r="AG1350" s="212" t="s">
        <v>308</v>
      </c>
      <c r="AH1350" s="212">
        <v>0</v>
      </c>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2"/>
      <c r="BH1350" s="212"/>
    </row>
    <row r="1351" spans="1:60" outlineLevel="3" x14ac:dyDescent="0.2">
      <c r="A1351" s="219"/>
      <c r="B1351" s="220"/>
      <c r="C1351" s="247" t="s">
        <v>1749</v>
      </c>
      <c r="D1351" s="225"/>
      <c r="E1351" s="226">
        <v>8.1999999999999993</v>
      </c>
      <c r="F1351" s="223"/>
      <c r="G1351" s="223"/>
      <c r="H1351" s="223"/>
      <c r="I1351" s="223"/>
      <c r="J1351" s="223"/>
      <c r="K1351" s="223"/>
      <c r="L1351" s="223"/>
      <c r="M1351" s="223"/>
      <c r="N1351" s="222"/>
      <c r="O1351" s="222"/>
      <c r="P1351" s="222"/>
      <c r="Q1351" s="222"/>
      <c r="R1351" s="223"/>
      <c r="S1351" s="223"/>
      <c r="T1351" s="223"/>
      <c r="U1351" s="223"/>
      <c r="V1351" s="223"/>
      <c r="W1351" s="223"/>
      <c r="X1351" s="223"/>
      <c r="Y1351" s="223"/>
      <c r="Z1351" s="212"/>
      <c r="AA1351" s="212"/>
      <c r="AB1351" s="212"/>
      <c r="AC1351" s="212"/>
      <c r="AD1351" s="212"/>
      <c r="AE1351" s="212"/>
      <c r="AF1351" s="212"/>
      <c r="AG1351" s="212" t="s">
        <v>308</v>
      </c>
      <c r="AH1351" s="212">
        <v>0</v>
      </c>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outlineLevel="3" x14ac:dyDescent="0.2">
      <c r="A1352" s="219"/>
      <c r="B1352" s="220"/>
      <c r="C1352" s="247" t="s">
        <v>1750</v>
      </c>
      <c r="D1352" s="225"/>
      <c r="E1352" s="226">
        <v>12.21</v>
      </c>
      <c r="F1352" s="223"/>
      <c r="G1352" s="223"/>
      <c r="H1352" s="223"/>
      <c r="I1352" s="223"/>
      <c r="J1352" s="223"/>
      <c r="K1352" s="223"/>
      <c r="L1352" s="223"/>
      <c r="M1352" s="223"/>
      <c r="N1352" s="222"/>
      <c r="O1352" s="222"/>
      <c r="P1352" s="222"/>
      <c r="Q1352" s="222"/>
      <c r="R1352" s="223"/>
      <c r="S1352" s="223"/>
      <c r="T1352" s="223"/>
      <c r="U1352" s="223"/>
      <c r="V1352" s="223"/>
      <c r="W1352" s="223"/>
      <c r="X1352" s="223"/>
      <c r="Y1352" s="223"/>
      <c r="Z1352" s="212"/>
      <c r="AA1352" s="212"/>
      <c r="AB1352" s="212"/>
      <c r="AC1352" s="212"/>
      <c r="AD1352" s="212"/>
      <c r="AE1352" s="212"/>
      <c r="AF1352" s="212"/>
      <c r="AG1352" s="212" t="s">
        <v>308</v>
      </c>
      <c r="AH1352" s="212">
        <v>0</v>
      </c>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2"/>
      <c r="BH1352" s="212"/>
    </row>
    <row r="1353" spans="1:60" outlineLevel="3" x14ac:dyDescent="0.2">
      <c r="A1353" s="219"/>
      <c r="B1353" s="220"/>
      <c r="C1353" s="247" t="s">
        <v>1751</v>
      </c>
      <c r="D1353" s="225"/>
      <c r="E1353" s="226">
        <v>8.5</v>
      </c>
      <c r="F1353" s="223"/>
      <c r="G1353" s="223"/>
      <c r="H1353" s="223"/>
      <c r="I1353" s="223"/>
      <c r="J1353" s="223"/>
      <c r="K1353" s="223"/>
      <c r="L1353" s="223"/>
      <c r="M1353" s="223"/>
      <c r="N1353" s="222"/>
      <c r="O1353" s="222"/>
      <c r="P1353" s="222"/>
      <c r="Q1353" s="222"/>
      <c r="R1353" s="223"/>
      <c r="S1353" s="223"/>
      <c r="T1353" s="223"/>
      <c r="U1353" s="223"/>
      <c r="V1353" s="223"/>
      <c r="W1353" s="223"/>
      <c r="X1353" s="223"/>
      <c r="Y1353" s="223"/>
      <c r="Z1353" s="212"/>
      <c r="AA1353" s="212"/>
      <c r="AB1353" s="212"/>
      <c r="AC1353" s="212"/>
      <c r="AD1353" s="212"/>
      <c r="AE1353" s="212"/>
      <c r="AF1353" s="212"/>
      <c r="AG1353" s="212" t="s">
        <v>308</v>
      </c>
      <c r="AH1353" s="212">
        <v>0</v>
      </c>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3" x14ac:dyDescent="0.2">
      <c r="A1354" s="219"/>
      <c r="B1354" s="220"/>
      <c r="C1354" s="247" t="s">
        <v>759</v>
      </c>
      <c r="D1354" s="225"/>
      <c r="E1354" s="226"/>
      <c r="F1354" s="223"/>
      <c r="G1354" s="223"/>
      <c r="H1354" s="223"/>
      <c r="I1354" s="223"/>
      <c r="J1354" s="223"/>
      <c r="K1354" s="223"/>
      <c r="L1354" s="223"/>
      <c r="M1354" s="223"/>
      <c r="N1354" s="222"/>
      <c r="O1354" s="222"/>
      <c r="P1354" s="222"/>
      <c r="Q1354" s="222"/>
      <c r="R1354" s="223"/>
      <c r="S1354" s="223"/>
      <c r="T1354" s="223"/>
      <c r="U1354" s="223"/>
      <c r="V1354" s="223"/>
      <c r="W1354" s="223"/>
      <c r="X1354" s="223"/>
      <c r="Y1354" s="223"/>
      <c r="Z1354" s="212"/>
      <c r="AA1354" s="212"/>
      <c r="AB1354" s="212"/>
      <c r="AC1354" s="212"/>
      <c r="AD1354" s="212"/>
      <c r="AE1354" s="212"/>
      <c r="AF1354" s="212"/>
      <c r="AG1354" s="212" t="s">
        <v>308</v>
      </c>
      <c r="AH1354" s="212">
        <v>0</v>
      </c>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3" x14ac:dyDescent="0.2">
      <c r="A1355" s="219"/>
      <c r="B1355" s="220"/>
      <c r="C1355" s="247" t="s">
        <v>1752</v>
      </c>
      <c r="D1355" s="225"/>
      <c r="E1355" s="226">
        <v>30.792000000000002</v>
      </c>
      <c r="F1355" s="223"/>
      <c r="G1355" s="223"/>
      <c r="H1355" s="223"/>
      <c r="I1355" s="223"/>
      <c r="J1355" s="223"/>
      <c r="K1355" s="223"/>
      <c r="L1355" s="223"/>
      <c r="M1355" s="223"/>
      <c r="N1355" s="222"/>
      <c r="O1355" s="222"/>
      <c r="P1355" s="222"/>
      <c r="Q1355" s="222"/>
      <c r="R1355" s="223"/>
      <c r="S1355" s="223"/>
      <c r="T1355" s="223"/>
      <c r="U1355" s="223"/>
      <c r="V1355" s="223"/>
      <c r="W1355" s="223"/>
      <c r="X1355" s="223"/>
      <c r="Y1355" s="223"/>
      <c r="Z1355" s="212"/>
      <c r="AA1355" s="212"/>
      <c r="AB1355" s="212"/>
      <c r="AC1355" s="212"/>
      <c r="AD1355" s="212"/>
      <c r="AE1355" s="212"/>
      <c r="AF1355" s="212"/>
      <c r="AG1355" s="212" t="s">
        <v>308</v>
      </c>
      <c r="AH1355" s="212">
        <v>0</v>
      </c>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ht="22.5" outlineLevel="1" x14ac:dyDescent="0.2">
      <c r="A1356" s="235">
        <v>311</v>
      </c>
      <c r="B1356" s="236" t="s">
        <v>1753</v>
      </c>
      <c r="C1356" s="245" t="s">
        <v>1754</v>
      </c>
      <c r="D1356" s="237" t="s">
        <v>314</v>
      </c>
      <c r="E1356" s="238">
        <v>2.3951099999999999</v>
      </c>
      <c r="F1356" s="239"/>
      <c r="G1356" s="240">
        <f>ROUND(E1356*F1356,2)</f>
        <v>0</v>
      </c>
      <c r="H1356" s="239"/>
      <c r="I1356" s="240">
        <f>ROUND(E1356*H1356,2)</f>
        <v>0</v>
      </c>
      <c r="J1356" s="239"/>
      <c r="K1356" s="240">
        <f>ROUND(E1356*J1356,2)</f>
        <v>0</v>
      </c>
      <c r="L1356" s="240">
        <v>21</v>
      </c>
      <c r="M1356" s="240">
        <f>G1356*(1+L1356/100)</f>
        <v>0</v>
      </c>
      <c r="N1356" s="238">
        <v>2.5000000000000001E-2</v>
      </c>
      <c r="O1356" s="238">
        <f>ROUND(E1356*N1356,2)</f>
        <v>0.06</v>
      </c>
      <c r="P1356" s="238">
        <v>0</v>
      </c>
      <c r="Q1356" s="238">
        <f>ROUND(E1356*P1356,2)</f>
        <v>0</v>
      </c>
      <c r="R1356" s="240" t="s">
        <v>480</v>
      </c>
      <c r="S1356" s="240" t="s">
        <v>277</v>
      </c>
      <c r="T1356" s="241" t="s">
        <v>277</v>
      </c>
      <c r="U1356" s="223">
        <v>0</v>
      </c>
      <c r="V1356" s="223">
        <f>ROUND(E1356*U1356,2)</f>
        <v>0</v>
      </c>
      <c r="W1356" s="223"/>
      <c r="X1356" s="223" t="s">
        <v>481</v>
      </c>
      <c r="Y1356" s="223" t="s">
        <v>280</v>
      </c>
      <c r="Z1356" s="212"/>
      <c r="AA1356" s="212"/>
      <c r="AB1356" s="212"/>
      <c r="AC1356" s="212"/>
      <c r="AD1356" s="212"/>
      <c r="AE1356" s="212"/>
      <c r="AF1356" s="212"/>
      <c r="AG1356" s="212" t="s">
        <v>482</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2" x14ac:dyDescent="0.2">
      <c r="A1357" s="219"/>
      <c r="B1357" s="220"/>
      <c r="C1357" s="270" t="s">
        <v>715</v>
      </c>
      <c r="D1357" s="252"/>
      <c r="E1357" s="253"/>
      <c r="F1357" s="223"/>
      <c r="G1357" s="223"/>
      <c r="H1357" s="223"/>
      <c r="I1357" s="223"/>
      <c r="J1357" s="223"/>
      <c r="K1357" s="223"/>
      <c r="L1357" s="223"/>
      <c r="M1357" s="223"/>
      <c r="N1357" s="222"/>
      <c r="O1357" s="222"/>
      <c r="P1357" s="222"/>
      <c r="Q1357" s="222"/>
      <c r="R1357" s="223"/>
      <c r="S1357" s="223"/>
      <c r="T1357" s="223"/>
      <c r="U1357" s="223"/>
      <c r="V1357" s="223"/>
      <c r="W1357" s="223"/>
      <c r="X1357" s="223"/>
      <c r="Y1357" s="223"/>
      <c r="Z1357" s="212"/>
      <c r="AA1357" s="212"/>
      <c r="AB1357" s="212"/>
      <c r="AC1357" s="212"/>
      <c r="AD1357" s="212"/>
      <c r="AE1357" s="212"/>
      <c r="AF1357" s="212"/>
      <c r="AG1357" s="212" t="s">
        <v>308</v>
      </c>
      <c r="AH1357" s="212"/>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3" x14ac:dyDescent="0.2">
      <c r="A1358" s="219"/>
      <c r="B1358" s="220"/>
      <c r="C1358" s="271" t="s">
        <v>1755</v>
      </c>
      <c r="D1358" s="252"/>
      <c r="E1358" s="253">
        <v>9.8815000000000008</v>
      </c>
      <c r="F1358" s="223"/>
      <c r="G1358" s="223"/>
      <c r="H1358" s="223"/>
      <c r="I1358" s="223"/>
      <c r="J1358" s="223"/>
      <c r="K1358" s="223"/>
      <c r="L1358" s="223"/>
      <c r="M1358" s="223"/>
      <c r="N1358" s="222"/>
      <c r="O1358" s="222"/>
      <c r="P1358" s="222"/>
      <c r="Q1358" s="222"/>
      <c r="R1358" s="223"/>
      <c r="S1358" s="223"/>
      <c r="T1358" s="223"/>
      <c r="U1358" s="223"/>
      <c r="V1358" s="223"/>
      <c r="W1358" s="223"/>
      <c r="X1358" s="223"/>
      <c r="Y1358" s="223"/>
      <c r="Z1358" s="212"/>
      <c r="AA1358" s="212"/>
      <c r="AB1358" s="212"/>
      <c r="AC1358" s="212"/>
      <c r="AD1358" s="212"/>
      <c r="AE1358" s="212"/>
      <c r="AF1358" s="212"/>
      <c r="AG1358" s="212" t="s">
        <v>308</v>
      </c>
      <c r="AH1358" s="212">
        <v>2</v>
      </c>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3" x14ac:dyDescent="0.2">
      <c r="A1359" s="219"/>
      <c r="B1359" s="220"/>
      <c r="C1359" s="271" t="s">
        <v>1756</v>
      </c>
      <c r="D1359" s="252"/>
      <c r="E1359" s="253">
        <v>13.6</v>
      </c>
      <c r="F1359" s="223"/>
      <c r="G1359" s="223"/>
      <c r="H1359" s="223"/>
      <c r="I1359" s="223"/>
      <c r="J1359" s="223"/>
      <c r="K1359" s="223"/>
      <c r="L1359" s="223"/>
      <c r="M1359" s="223"/>
      <c r="N1359" s="222"/>
      <c r="O1359" s="222"/>
      <c r="P1359" s="222"/>
      <c r="Q1359" s="222"/>
      <c r="R1359" s="223"/>
      <c r="S1359" s="223"/>
      <c r="T1359" s="223"/>
      <c r="U1359" s="223"/>
      <c r="V1359" s="223"/>
      <c r="W1359" s="223"/>
      <c r="X1359" s="223"/>
      <c r="Y1359" s="223"/>
      <c r="Z1359" s="212"/>
      <c r="AA1359" s="212"/>
      <c r="AB1359" s="212"/>
      <c r="AC1359" s="212"/>
      <c r="AD1359" s="212"/>
      <c r="AE1359" s="212"/>
      <c r="AF1359" s="212"/>
      <c r="AG1359" s="212" t="s">
        <v>308</v>
      </c>
      <c r="AH1359" s="212">
        <v>2</v>
      </c>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3" x14ac:dyDescent="0.2">
      <c r="A1360" s="219"/>
      <c r="B1360" s="220"/>
      <c r="C1360" s="272" t="s">
        <v>720</v>
      </c>
      <c r="D1360" s="254"/>
      <c r="E1360" s="255">
        <v>23.4815</v>
      </c>
      <c r="F1360" s="223"/>
      <c r="G1360" s="223"/>
      <c r="H1360" s="223"/>
      <c r="I1360" s="223"/>
      <c r="J1360" s="223"/>
      <c r="K1360" s="223"/>
      <c r="L1360" s="223"/>
      <c r="M1360" s="223"/>
      <c r="N1360" s="222"/>
      <c r="O1360" s="222"/>
      <c r="P1360" s="222"/>
      <c r="Q1360" s="222"/>
      <c r="R1360" s="223"/>
      <c r="S1360" s="223"/>
      <c r="T1360" s="223"/>
      <c r="U1360" s="223"/>
      <c r="V1360" s="223"/>
      <c r="W1360" s="223"/>
      <c r="X1360" s="223"/>
      <c r="Y1360" s="223"/>
      <c r="Z1360" s="212"/>
      <c r="AA1360" s="212"/>
      <c r="AB1360" s="212"/>
      <c r="AC1360" s="212"/>
      <c r="AD1360" s="212"/>
      <c r="AE1360" s="212"/>
      <c r="AF1360" s="212"/>
      <c r="AG1360" s="212" t="s">
        <v>308</v>
      </c>
      <c r="AH1360" s="212">
        <v>3</v>
      </c>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outlineLevel="3" x14ac:dyDescent="0.2">
      <c r="A1361" s="219"/>
      <c r="B1361" s="220"/>
      <c r="C1361" s="270" t="s">
        <v>721</v>
      </c>
      <c r="D1361" s="252"/>
      <c r="E1361" s="253"/>
      <c r="F1361" s="223"/>
      <c r="G1361" s="223"/>
      <c r="H1361" s="223"/>
      <c r="I1361" s="223"/>
      <c r="J1361" s="223"/>
      <c r="K1361" s="223"/>
      <c r="L1361" s="223"/>
      <c r="M1361" s="223"/>
      <c r="N1361" s="222"/>
      <c r="O1361" s="222"/>
      <c r="P1361" s="222"/>
      <c r="Q1361" s="222"/>
      <c r="R1361" s="223"/>
      <c r="S1361" s="223"/>
      <c r="T1361" s="223"/>
      <c r="U1361" s="223"/>
      <c r="V1361" s="223"/>
      <c r="W1361" s="223"/>
      <c r="X1361" s="223"/>
      <c r="Y1361" s="223"/>
      <c r="Z1361" s="212"/>
      <c r="AA1361" s="212"/>
      <c r="AB1361" s="212"/>
      <c r="AC1361" s="212"/>
      <c r="AD1361" s="212"/>
      <c r="AE1361" s="212"/>
      <c r="AF1361" s="212"/>
      <c r="AG1361" s="212" t="s">
        <v>308</v>
      </c>
      <c r="AH1361" s="212"/>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3" x14ac:dyDescent="0.2">
      <c r="A1362" s="219"/>
      <c r="B1362" s="220"/>
      <c r="C1362" s="247" t="s">
        <v>1757</v>
      </c>
      <c r="D1362" s="225"/>
      <c r="E1362" s="226">
        <v>2.3951099999999999</v>
      </c>
      <c r="F1362" s="223"/>
      <c r="G1362" s="223"/>
      <c r="H1362" s="223"/>
      <c r="I1362" s="223"/>
      <c r="J1362" s="223"/>
      <c r="K1362" s="223"/>
      <c r="L1362" s="223"/>
      <c r="M1362" s="223"/>
      <c r="N1362" s="222"/>
      <c r="O1362" s="222"/>
      <c r="P1362" s="222"/>
      <c r="Q1362" s="222"/>
      <c r="R1362" s="223"/>
      <c r="S1362" s="223"/>
      <c r="T1362" s="223"/>
      <c r="U1362" s="223"/>
      <c r="V1362" s="223"/>
      <c r="W1362" s="223"/>
      <c r="X1362" s="223"/>
      <c r="Y1362" s="223"/>
      <c r="Z1362" s="212"/>
      <c r="AA1362" s="212"/>
      <c r="AB1362" s="212"/>
      <c r="AC1362" s="212"/>
      <c r="AD1362" s="212"/>
      <c r="AE1362" s="212"/>
      <c r="AF1362" s="212"/>
      <c r="AG1362" s="212" t="s">
        <v>308</v>
      </c>
      <c r="AH1362" s="212">
        <v>0</v>
      </c>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ht="22.5" outlineLevel="1" x14ac:dyDescent="0.2">
      <c r="A1363" s="235">
        <v>312</v>
      </c>
      <c r="B1363" s="236" t="s">
        <v>1758</v>
      </c>
      <c r="C1363" s="245" t="s">
        <v>1759</v>
      </c>
      <c r="D1363" s="237" t="s">
        <v>340</v>
      </c>
      <c r="E1363" s="238">
        <v>154.84034</v>
      </c>
      <c r="F1363" s="239"/>
      <c r="G1363" s="240">
        <f>ROUND(E1363*F1363,2)</f>
        <v>0</v>
      </c>
      <c r="H1363" s="239"/>
      <c r="I1363" s="240">
        <f>ROUND(E1363*H1363,2)</f>
        <v>0</v>
      </c>
      <c r="J1363" s="239"/>
      <c r="K1363" s="240">
        <f>ROUND(E1363*J1363,2)</f>
        <v>0</v>
      </c>
      <c r="L1363" s="240">
        <v>21</v>
      </c>
      <c r="M1363" s="240">
        <f>G1363*(1+L1363/100)</f>
        <v>0</v>
      </c>
      <c r="N1363" s="238">
        <v>3.5999999999999999E-3</v>
      </c>
      <c r="O1363" s="238">
        <f>ROUND(E1363*N1363,2)</f>
        <v>0.56000000000000005</v>
      </c>
      <c r="P1363" s="238">
        <v>0</v>
      </c>
      <c r="Q1363" s="238">
        <f>ROUND(E1363*P1363,2)</f>
        <v>0</v>
      </c>
      <c r="R1363" s="240" t="s">
        <v>480</v>
      </c>
      <c r="S1363" s="240" t="s">
        <v>277</v>
      </c>
      <c r="T1363" s="241" t="s">
        <v>277</v>
      </c>
      <c r="U1363" s="223">
        <v>0</v>
      </c>
      <c r="V1363" s="223">
        <f>ROUND(E1363*U1363,2)</f>
        <v>0</v>
      </c>
      <c r="W1363" s="223"/>
      <c r="X1363" s="223" t="s">
        <v>481</v>
      </c>
      <c r="Y1363" s="223" t="s">
        <v>280</v>
      </c>
      <c r="Z1363" s="212"/>
      <c r="AA1363" s="212"/>
      <c r="AB1363" s="212"/>
      <c r="AC1363" s="212"/>
      <c r="AD1363" s="212"/>
      <c r="AE1363" s="212"/>
      <c r="AF1363" s="212"/>
      <c r="AG1363" s="212" t="s">
        <v>482</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2" x14ac:dyDescent="0.2">
      <c r="A1364" s="219"/>
      <c r="B1364" s="220"/>
      <c r="C1364" s="247" t="s">
        <v>1760</v>
      </c>
      <c r="D1364" s="225"/>
      <c r="E1364" s="226"/>
      <c r="F1364" s="223"/>
      <c r="G1364" s="223"/>
      <c r="H1364" s="223"/>
      <c r="I1364" s="223"/>
      <c r="J1364" s="223"/>
      <c r="K1364" s="223"/>
      <c r="L1364" s="223"/>
      <c r="M1364" s="223"/>
      <c r="N1364" s="222"/>
      <c r="O1364" s="222"/>
      <c r="P1364" s="222"/>
      <c r="Q1364" s="222"/>
      <c r="R1364" s="223"/>
      <c r="S1364" s="223"/>
      <c r="T1364" s="223"/>
      <c r="U1364" s="223"/>
      <c r="V1364" s="223"/>
      <c r="W1364" s="223"/>
      <c r="X1364" s="223"/>
      <c r="Y1364" s="223"/>
      <c r="Z1364" s="212"/>
      <c r="AA1364" s="212"/>
      <c r="AB1364" s="212"/>
      <c r="AC1364" s="212"/>
      <c r="AD1364" s="212"/>
      <c r="AE1364" s="212"/>
      <c r="AF1364" s="212"/>
      <c r="AG1364" s="212" t="s">
        <v>308</v>
      </c>
      <c r="AH1364" s="212">
        <v>0</v>
      </c>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3" x14ac:dyDescent="0.2">
      <c r="A1365" s="219"/>
      <c r="B1365" s="220"/>
      <c r="C1365" s="247" t="s">
        <v>1761</v>
      </c>
      <c r="D1365" s="225"/>
      <c r="E1365" s="226">
        <v>154.84034</v>
      </c>
      <c r="F1365" s="223"/>
      <c r="G1365" s="223"/>
      <c r="H1365" s="223"/>
      <c r="I1365" s="223"/>
      <c r="J1365" s="223"/>
      <c r="K1365" s="223"/>
      <c r="L1365" s="223"/>
      <c r="M1365" s="223"/>
      <c r="N1365" s="222"/>
      <c r="O1365" s="222"/>
      <c r="P1365" s="222"/>
      <c r="Q1365" s="222"/>
      <c r="R1365" s="223"/>
      <c r="S1365" s="223"/>
      <c r="T1365" s="223"/>
      <c r="U1365" s="223"/>
      <c r="V1365" s="223"/>
      <c r="W1365" s="223"/>
      <c r="X1365" s="223"/>
      <c r="Y1365" s="223"/>
      <c r="Z1365" s="212"/>
      <c r="AA1365" s="212"/>
      <c r="AB1365" s="212"/>
      <c r="AC1365" s="212"/>
      <c r="AD1365" s="212"/>
      <c r="AE1365" s="212"/>
      <c r="AF1365" s="212"/>
      <c r="AG1365" s="212" t="s">
        <v>308</v>
      </c>
      <c r="AH1365" s="212">
        <v>5</v>
      </c>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ht="22.5" outlineLevel="1" x14ac:dyDescent="0.2">
      <c r="A1366" s="235">
        <v>313</v>
      </c>
      <c r="B1366" s="236" t="s">
        <v>1762</v>
      </c>
      <c r="C1366" s="245" t="s">
        <v>1763</v>
      </c>
      <c r="D1366" s="237" t="s">
        <v>340</v>
      </c>
      <c r="E1366" s="238">
        <v>84.762</v>
      </c>
      <c r="F1366" s="239"/>
      <c r="G1366" s="240">
        <f>ROUND(E1366*F1366,2)</f>
        <v>0</v>
      </c>
      <c r="H1366" s="239"/>
      <c r="I1366" s="240">
        <f>ROUND(E1366*H1366,2)</f>
        <v>0</v>
      </c>
      <c r="J1366" s="239"/>
      <c r="K1366" s="240">
        <f>ROUND(E1366*J1366,2)</f>
        <v>0</v>
      </c>
      <c r="L1366" s="240">
        <v>21</v>
      </c>
      <c r="M1366" s="240">
        <f>G1366*(1+L1366/100)</f>
        <v>0</v>
      </c>
      <c r="N1366" s="238">
        <v>4.1999999999999997E-3</v>
      </c>
      <c r="O1366" s="238">
        <f>ROUND(E1366*N1366,2)</f>
        <v>0.36</v>
      </c>
      <c r="P1366" s="238">
        <v>0</v>
      </c>
      <c r="Q1366" s="238">
        <f>ROUND(E1366*P1366,2)</f>
        <v>0</v>
      </c>
      <c r="R1366" s="240" t="s">
        <v>480</v>
      </c>
      <c r="S1366" s="240" t="s">
        <v>277</v>
      </c>
      <c r="T1366" s="241" t="s">
        <v>277</v>
      </c>
      <c r="U1366" s="223">
        <v>0</v>
      </c>
      <c r="V1366" s="223">
        <f>ROUND(E1366*U1366,2)</f>
        <v>0</v>
      </c>
      <c r="W1366" s="223"/>
      <c r="X1366" s="223" t="s">
        <v>481</v>
      </c>
      <c r="Y1366" s="223" t="s">
        <v>280</v>
      </c>
      <c r="Z1366" s="212"/>
      <c r="AA1366" s="212"/>
      <c r="AB1366" s="212"/>
      <c r="AC1366" s="212"/>
      <c r="AD1366" s="212"/>
      <c r="AE1366" s="212"/>
      <c r="AF1366" s="212"/>
      <c r="AG1366" s="212" t="s">
        <v>482</v>
      </c>
      <c r="AH1366" s="212"/>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2" x14ac:dyDescent="0.2">
      <c r="A1367" s="219"/>
      <c r="B1367" s="220"/>
      <c r="C1367" s="247" t="s">
        <v>1760</v>
      </c>
      <c r="D1367" s="225"/>
      <c r="E1367" s="226"/>
      <c r="F1367" s="223"/>
      <c r="G1367" s="223"/>
      <c r="H1367" s="223"/>
      <c r="I1367" s="223"/>
      <c r="J1367" s="223"/>
      <c r="K1367" s="223"/>
      <c r="L1367" s="223"/>
      <c r="M1367" s="223"/>
      <c r="N1367" s="222"/>
      <c r="O1367" s="222"/>
      <c r="P1367" s="222"/>
      <c r="Q1367" s="222"/>
      <c r="R1367" s="223"/>
      <c r="S1367" s="223"/>
      <c r="T1367" s="223"/>
      <c r="U1367" s="223"/>
      <c r="V1367" s="223"/>
      <c r="W1367" s="223"/>
      <c r="X1367" s="223"/>
      <c r="Y1367" s="223"/>
      <c r="Z1367" s="212"/>
      <c r="AA1367" s="212"/>
      <c r="AB1367" s="212"/>
      <c r="AC1367" s="212"/>
      <c r="AD1367" s="212"/>
      <c r="AE1367" s="212"/>
      <c r="AF1367" s="212"/>
      <c r="AG1367" s="212" t="s">
        <v>308</v>
      </c>
      <c r="AH1367" s="212">
        <v>0</v>
      </c>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3" x14ac:dyDescent="0.2">
      <c r="A1368" s="219"/>
      <c r="B1368" s="220"/>
      <c r="C1368" s="247" t="s">
        <v>1764</v>
      </c>
      <c r="D1368" s="225"/>
      <c r="E1368" s="226">
        <v>84.762</v>
      </c>
      <c r="F1368" s="223"/>
      <c r="G1368" s="223"/>
      <c r="H1368" s="223"/>
      <c r="I1368" s="223"/>
      <c r="J1368" s="223"/>
      <c r="K1368" s="223"/>
      <c r="L1368" s="223"/>
      <c r="M1368" s="223"/>
      <c r="N1368" s="222"/>
      <c r="O1368" s="222"/>
      <c r="P1368" s="222"/>
      <c r="Q1368" s="222"/>
      <c r="R1368" s="223"/>
      <c r="S1368" s="223"/>
      <c r="T1368" s="223"/>
      <c r="U1368" s="223"/>
      <c r="V1368" s="223"/>
      <c r="W1368" s="223"/>
      <c r="X1368" s="223"/>
      <c r="Y1368" s="223"/>
      <c r="Z1368" s="212"/>
      <c r="AA1368" s="212"/>
      <c r="AB1368" s="212"/>
      <c r="AC1368" s="212"/>
      <c r="AD1368" s="212"/>
      <c r="AE1368" s="212"/>
      <c r="AF1368" s="212"/>
      <c r="AG1368" s="212" t="s">
        <v>308</v>
      </c>
      <c r="AH1368" s="212">
        <v>5</v>
      </c>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ht="22.5" outlineLevel="1" x14ac:dyDescent="0.2">
      <c r="A1369" s="235">
        <v>314</v>
      </c>
      <c r="B1369" s="236" t="s">
        <v>1765</v>
      </c>
      <c r="C1369" s="245" t="s">
        <v>1766</v>
      </c>
      <c r="D1369" s="237" t="s">
        <v>340</v>
      </c>
      <c r="E1369" s="238">
        <v>75.541200000000003</v>
      </c>
      <c r="F1369" s="239"/>
      <c r="G1369" s="240">
        <f>ROUND(E1369*F1369,2)</f>
        <v>0</v>
      </c>
      <c r="H1369" s="239"/>
      <c r="I1369" s="240">
        <f>ROUND(E1369*H1369,2)</f>
        <v>0</v>
      </c>
      <c r="J1369" s="239"/>
      <c r="K1369" s="240">
        <f>ROUND(E1369*J1369,2)</f>
        <v>0</v>
      </c>
      <c r="L1369" s="240">
        <v>21</v>
      </c>
      <c r="M1369" s="240">
        <f>G1369*(1+L1369/100)</f>
        <v>0</v>
      </c>
      <c r="N1369" s="238">
        <v>5.5999999999999999E-3</v>
      </c>
      <c r="O1369" s="238">
        <f>ROUND(E1369*N1369,2)</f>
        <v>0.42</v>
      </c>
      <c r="P1369" s="238">
        <v>0</v>
      </c>
      <c r="Q1369" s="238">
        <f>ROUND(E1369*P1369,2)</f>
        <v>0</v>
      </c>
      <c r="R1369" s="240" t="s">
        <v>480</v>
      </c>
      <c r="S1369" s="240" t="s">
        <v>277</v>
      </c>
      <c r="T1369" s="241" t="s">
        <v>277</v>
      </c>
      <c r="U1369" s="223">
        <v>0</v>
      </c>
      <c r="V1369" s="223">
        <f>ROUND(E1369*U1369,2)</f>
        <v>0</v>
      </c>
      <c r="W1369" s="223"/>
      <c r="X1369" s="223" t="s">
        <v>481</v>
      </c>
      <c r="Y1369" s="223" t="s">
        <v>280</v>
      </c>
      <c r="Z1369" s="212"/>
      <c r="AA1369" s="212"/>
      <c r="AB1369" s="212"/>
      <c r="AC1369" s="212"/>
      <c r="AD1369" s="212"/>
      <c r="AE1369" s="212"/>
      <c r="AF1369" s="212"/>
      <c r="AG1369" s="212" t="s">
        <v>482</v>
      </c>
      <c r="AH1369" s="212"/>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outlineLevel="2" x14ac:dyDescent="0.2">
      <c r="A1370" s="219"/>
      <c r="B1370" s="220"/>
      <c r="C1370" s="247" t="s">
        <v>1760</v>
      </c>
      <c r="D1370" s="225"/>
      <c r="E1370" s="226"/>
      <c r="F1370" s="223"/>
      <c r="G1370" s="223"/>
      <c r="H1370" s="223"/>
      <c r="I1370" s="223"/>
      <c r="J1370" s="223"/>
      <c r="K1370" s="223"/>
      <c r="L1370" s="223"/>
      <c r="M1370" s="223"/>
      <c r="N1370" s="222"/>
      <c r="O1370" s="222"/>
      <c r="P1370" s="222"/>
      <c r="Q1370" s="222"/>
      <c r="R1370" s="223"/>
      <c r="S1370" s="223"/>
      <c r="T1370" s="223"/>
      <c r="U1370" s="223"/>
      <c r="V1370" s="223"/>
      <c r="W1370" s="223"/>
      <c r="X1370" s="223"/>
      <c r="Y1370" s="223"/>
      <c r="Z1370" s="212"/>
      <c r="AA1370" s="212"/>
      <c r="AB1370" s="212"/>
      <c r="AC1370" s="212"/>
      <c r="AD1370" s="212"/>
      <c r="AE1370" s="212"/>
      <c r="AF1370" s="212"/>
      <c r="AG1370" s="212" t="s">
        <v>308</v>
      </c>
      <c r="AH1370" s="212">
        <v>0</v>
      </c>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3" x14ac:dyDescent="0.2">
      <c r="A1371" s="219"/>
      <c r="B1371" s="220"/>
      <c r="C1371" s="247" t="s">
        <v>1767</v>
      </c>
      <c r="D1371" s="225"/>
      <c r="E1371" s="226">
        <v>75.541200000000003</v>
      </c>
      <c r="F1371" s="223"/>
      <c r="G1371" s="223"/>
      <c r="H1371" s="223"/>
      <c r="I1371" s="223"/>
      <c r="J1371" s="223"/>
      <c r="K1371" s="223"/>
      <c r="L1371" s="223"/>
      <c r="M1371" s="223"/>
      <c r="N1371" s="222"/>
      <c r="O1371" s="222"/>
      <c r="P1371" s="222"/>
      <c r="Q1371" s="222"/>
      <c r="R1371" s="223"/>
      <c r="S1371" s="223"/>
      <c r="T1371" s="223"/>
      <c r="U1371" s="223"/>
      <c r="V1371" s="223"/>
      <c r="W1371" s="223"/>
      <c r="X1371" s="223"/>
      <c r="Y1371" s="223"/>
      <c r="Z1371" s="212"/>
      <c r="AA1371" s="212"/>
      <c r="AB1371" s="212"/>
      <c r="AC1371" s="212"/>
      <c r="AD1371" s="212"/>
      <c r="AE1371" s="212"/>
      <c r="AF1371" s="212"/>
      <c r="AG1371" s="212" t="s">
        <v>308</v>
      </c>
      <c r="AH1371" s="212">
        <v>5</v>
      </c>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ht="22.5" outlineLevel="1" x14ac:dyDescent="0.2">
      <c r="A1372" s="235">
        <v>315</v>
      </c>
      <c r="B1372" s="236" t="s">
        <v>1768</v>
      </c>
      <c r="C1372" s="245" t="s">
        <v>1769</v>
      </c>
      <c r="D1372" s="237" t="s">
        <v>340</v>
      </c>
      <c r="E1372" s="238">
        <v>154.84034</v>
      </c>
      <c r="F1372" s="239"/>
      <c r="G1372" s="240">
        <f>ROUND(E1372*F1372,2)</f>
        <v>0</v>
      </c>
      <c r="H1372" s="239"/>
      <c r="I1372" s="240">
        <f>ROUND(E1372*H1372,2)</f>
        <v>0</v>
      </c>
      <c r="J1372" s="239"/>
      <c r="K1372" s="240">
        <f>ROUND(E1372*J1372,2)</f>
        <v>0</v>
      </c>
      <c r="L1372" s="240">
        <v>21</v>
      </c>
      <c r="M1372" s="240">
        <f>G1372*(1+L1372/100)</f>
        <v>0</v>
      </c>
      <c r="N1372" s="238">
        <v>6.4000000000000003E-3</v>
      </c>
      <c r="O1372" s="238">
        <f>ROUND(E1372*N1372,2)</f>
        <v>0.99</v>
      </c>
      <c r="P1372" s="238">
        <v>0</v>
      </c>
      <c r="Q1372" s="238">
        <f>ROUND(E1372*P1372,2)</f>
        <v>0</v>
      </c>
      <c r="R1372" s="240" t="s">
        <v>480</v>
      </c>
      <c r="S1372" s="240" t="s">
        <v>277</v>
      </c>
      <c r="T1372" s="241" t="s">
        <v>277</v>
      </c>
      <c r="U1372" s="223">
        <v>0</v>
      </c>
      <c r="V1372" s="223">
        <f>ROUND(E1372*U1372,2)</f>
        <v>0</v>
      </c>
      <c r="W1372" s="223"/>
      <c r="X1372" s="223" t="s">
        <v>481</v>
      </c>
      <c r="Y1372" s="223" t="s">
        <v>280</v>
      </c>
      <c r="Z1372" s="212"/>
      <c r="AA1372" s="212"/>
      <c r="AB1372" s="212"/>
      <c r="AC1372" s="212"/>
      <c r="AD1372" s="212"/>
      <c r="AE1372" s="212"/>
      <c r="AF1372" s="212"/>
      <c r="AG1372" s="212" t="s">
        <v>482</v>
      </c>
      <c r="AH1372" s="212"/>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outlineLevel="2" x14ac:dyDescent="0.2">
      <c r="A1373" s="219"/>
      <c r="B1373" s="220"/>
      <c r="C1373" s="247" t="s">
        <v>1760</v>
      </c>
      <c r="D1373" s="225"/>
      <c r="E1373" s="226"/>
      <c r="F1373" s="223"/>
      <c r="G1373" s="223"/>
      <c r="H1373" s="223"/>
      <c r="I1373" s="223"/>
      <c r="J1373" s="223"/>
      <c r="K1373" s="223"/>
      <c r="L1373" s="223"/>
      <c r="M1373" s="223"/>
      <c r="N1373" s="222"/>
      <c r="O1373" s="222"/>
      <c r="P1373" s="222"/>
      <c r="Q1373" s="222"/>
      <c r="R1373" s="223"/>
      <c r="S1373" s="223"/>
      <c r="T1373" s="223"/>
      <c r="U1373" s="223"/>
      <c r="V1373" s="223"/>
      <c r="W1373" s="223"/>
      <c r="X1373" s="223"/>
      <c r="Y1373" s="223"/>
      <c r="Z1373" s="212"/>
      <c r="AA1373" s="212"/>
      <c r="AB1373" s="212"/>
      <c r="AC1373" s="212"/>
      <c r="AD1373" s="212"/>
      <c r="AE1373" s="212"/>
      <c r="AF1373" s="212"/>
      <c r="AG1373" s="212" t="s">
        <v>308</v>
      </c>
      <c r="AH1373" s="212">
        <v>0</v>
      </c>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2"/>
      <c r="BH1373" s="212"/>
    </row>
    <row r="1374" spans="1:60" outlineLevel="3" x14ac:dyDescent="0.2">
      <c r="A1374" s="219"/>
      <c r="B1374" s="220"/>
      <c r="C1374" s="247" t="s">
        <v>1761</v>
      </c>
      <c r="D1374" s="225"/>
      <c r="E1374" s="226">
        <v>154.84034</v>
      </c>
      <c r="F1374" s="223"/>
      <c r="G1374" s="223"/>
      <c r="H1374" s="223"/>
      <c r="I1374" s="223"/>
      <c r="J1374" s="223"/>
      <c r="K1374" s="223"/>
      <c r="L1374" s="223"/>
      <c r="M1374" s="223"/>
      <c r="N1374" s="222"/>
      <c r="O1374" s="222"/>
      <c r="P1374" s="222"/>
      <c r="Q1374" s="222"/>
      <c r="R1374" s="223"/>
      <c r="S1374" s="223"/>
      <c r="T1374" s="223"/>
      <c r="U1374" s="223"/>
      <c r="V1374" s="223"/>
      <c r="W1374" s="223"/>
      <c r="X1374" s="223"/>
      <c r="Y1374" s="223"/>
      <c r="Z1374" s="212"/>
      <c r="AA1374" s="212"/>
      <c r="AB1374" s="212"/>
      <c r="AC1374" s="212"/>
      <c r="AD1374" s="212"/>
      <c r="AE1374" s="212"/>
      <c r="AF1374" s="212"/>
      <c r="AG1374" s="212" t="s">
        <v>308</v>
      </c>
      <c r="AH1374" s="212">
        <v>5</v>
      </c>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ht="33.75" outlineLevel="1" x14ac:dyDescent="0.2">
      <c r="A1375" s="235">
        <v>316</v>
      </c>
      <c r="B1375" s="236" t="s">
        <v>1770</v>
      </c>
      <c r="C1375" s="245" t="s">
        <v>1771</v>
      </c>
      <c r="D1375" s="237" t="s">
        <v>340</v>
      </c>
      <c r="E1375" s="238">
        <v>13.7751</v>
      </c>
      <c r="F1375" s="239"/>
      <c r="G1375" s="240">
        <f>ROUND(E1375*F1375,2)</f>
        <v>0</v>
      </c>
      <c r="H1375" s="239"/>
      <c r="I1375" s="240">
        <f>ROUND(E1375*H1375,2)</f>
        <v>0</v>
      </c>
      <c r="J1375" s="239"/>
      <c r="K1375" s="240">
        <f>ROUND(E1375*J1375,2)</f>
        <v>0</v>
      </c>
      <c r="L1375" s="240">
        <v>21</v>
      </c>
      <c r="M1375" s="240">
        <f>G1375*(1+L1375/100)</f>
        <v>0</v>
      </c>
      <c r="N1375" s="238">
        <v>2.1000000000000001E-2</v>
      </c>
      <c r="O1375" s="238">
        <f>ROUND(E1375*N1375,2)</f>
        <v>0.28999999999999998</v>
      </c>
      <c r="P1375" s="238">
        <v>0</v>
      </c>
      <c r="Q1375" s="238">
        <f>ROUND(E1375*P1375,2)</f>
        <v>0</v>
      </c>
      <c r="R1375" s="240" t="s">
        <v>480</v>
      </c>
      <c r="S1375" s="240" t="s">
        <v>277</v>
      </c>
      <c r="T1375" s="241" t="s">
        <v>277</v>
      </c>
      <c r="U1375" s="223">
        <v>0</v>
      </c>
      <c r="V1375" s="223">
        <f>ROUND(E1375*U1375,2)</f>
        <v>0</v>
      </c>
      <c r="W1375" s="223"/>
      <c r="X1375" s="223" t="s">
        <v>481</v>
      </c>
      <c r="Y1375" s="223" t="s">
        <v>280</v>
      </c>
      <c r="Z1375" s="212"/>
      <c r="AA1375" s="212"/>
      <c r="AB1375" s="212"/>
      <c r="AC1375" s="212"/>
      <c r="AD1375" s="212"/>
      <c r="AE1375" s="212"/>
      <c r="AF1375" s="212"/>
      <c r="AG1375" s="212" t="s">
        <v>482</v>
      </c>
      <c r="AH1375" s="212"/>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2" x14ac:dyDescent="0.2">
      <c r="A1376" s="219"/>
      <c r="B1376" s="220"/>
      <c r="C1376" s="247" t="s">
        <v>1760</v>
      </c>
      <c r="D1376" s="225"/>
      <c r="E1376" s="226"/>
      <c r="F1376" s="223"/>
      <c r="G1376" s="223"/>
      <c r="H1376" s="223"/>
      <c r="I1376" s="223"/>
      <c r="J1376" s="223"/>
      <c r="K1376" s="223"/>
      <c r="L1376" s="223"/>
      <c r="M1376" s="223"/>
      <c r="N1376" s="222"/>
      <c r="O1376" s="222"/>
      <c r="P1376" s="222"/>
      <c r="Q1376" s="222"/>
      <c r="R1376" s="223"/>
      <c r="S1376" s="223"/>
      <c r="T1376" s="223"/>
      <c r="U1376" s="223"/>
      <c r="V1376" s="223"/>
      <c r="W1376" s="223"/>
      <c r="X1376" s="223"/>
      <c r="Y1376" s="223"/>
      <c r="Z1376" s="212"/>
      <c r="AA1376" s="212"/>
      <c r="AB1376" s="212"/>
      <c r="AC1376" s="212"/>
      <c r="AD1376" s="212"/>
      <c r="AE1376" s="212"/>
      <c r="AF1376" s="212"/>
      <c r="AG1376" s="212" t="s">
        <v>308</v>
      </c>
      <c r="AH1376" s="212">
        <v>0</v>
      </c>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
      <c r="A1377" s="219"/>
      <c r="B1377" s="220"/>
      <c r="C1377" s="247" t="s">
        <v>1772</v>
      </c>
      <c r="D1377" s="225"/>
      <c r="E1377" s="226">
        <v>13.7751</v>
      </c>
      <c r="F1377" s="223"/>
      <c r="G1377" s="223"/>
      <c r="H1377" s="223"/>
      <c r="I1377" s="223"/>
      <c r="J1377" s="223"/>
      <c r="K1377" s="223"/>
      <c r="L1377" s="223"/>
      <c r="M1377" s="223"/>
      <c r="N1377" s="222"/>
      <c r="O1377" s="222"/>
      <c r="P1377" s="222"/>
      <c r="Q1377" s="222"/>
      <c r="R1377" s="223"/>
      <c r="S1377" s="223"/>
      <c r="T1377" s="223"/>
      <c r="U1377" s="223"/>
      <c r="V1377" s="223"/>
      <c r="W1377" s="223"/>
      <c r="X1377" s="223"/>
      <c r="Y1377" s="223"/>
      <c r="Z1377" s="212"/>
      <c r="AA1377" s="212"/>
      <c r="AB1377" s="212"/>
      <c r="AC1377" s="212"/>
      <c r="AD1377" s="212"/>
      <c r="AE1377" s="212"/>
      <c r="AF1377" s="212"/>
      <c r="AG1377" s="212" t="s">
        <v>308</v>
      </c>
      <c r="AH1377" s="212">
        <v>5</v>
      </c>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ht="22.5" outlineLevel="1" x14ac:dyDescent="0.2">
      <c r="A1378" s="235">
        <v>317</v>
      </c>
      <c r="B1378" s="236" t="s">
        <v>1773</v>
      </c>
      <c r="C1378" s="245" t="s">
        <v>1774</v>
      </c>
      <c r="D1378" s="237" t="s">
        <v>340</v>
      </c>
      <c r="E1378" s="238">
        <v>36.382330000000003</v>
      </c>
      <c r="F1378" s="239"/>
      <c r="G1378" s="240">
        <f>ROUND(E1378*F1378,2)</f>
        <v>0</v>
      </c>
      <c r="H1378" s="239"/>
      <c r="I1378" s="240">
        <f>ROUND(E1378*H1378,2)</f>
        <v>0</v>
      </c>
      <c r="J1378" s="239"/>
      <c r="K1378" s="240">
        <f>ROUND(E1378*J1378,2)</f>
        <v>0</v>
      </c>
      <c r="L1378" s="240">
        <v>21</v>
      </c>
      <c r="M1378" s="240">
        <f>G1378*(1+L1378/100)</f>
        <v>0</v>
      </c>
      <c r="N1378" s="238">
        <v>5.5999999999999999E-3</v>
      </c>
      <c r="O1378" s="238">
        <f>ROUND(E1378*N1378,2)</f>
        <v>0.2</v>
      </c>
      <c r="P1378" s="238">
        <v>0</v>
      </c>
      <c r="Q1378" s="238">
        <f>ROUND(E1378*P1378,2)</f>
        <v>0</v>
      </c>
      <c r="R1378" s="240" t="s">
        <v>480</v>
      </c>
      <c r="S1378" s="240" t="s">
        <v>277</v>
      </c>
      <c r="T1378" s="241" t="s">
        <v>277</v>
      </c>
      <c r="U1378" s="223">
        <v>0</v>
      </c>
      <c r="V1378" s="223">
        <f>ROUND(E1378*U1378,2)</f>
        <v>0</v>
      </c>
      <c r="W1378" s="223"/>
      <c r="X1378" s="223" t="s">
        <v>481</v>
      </c>
      <c r="Y1378" s="223" t="s">
        <v>280</v>
      </c>
      <c r="Z1378" s="212"/>
      <c r="AA1378" s="212"/>
      <c r="AB1378" s="212"/>
      <c r="AC1378" s="212"/>
      <c r="AD1378" s="212"/>
      <c r="AE1378" s="212"/>
      <c r="AF1378" s="212"/>
      <c r="AG1378" s="212" t="s">
        <v>482</v>
      </c>
      <c r="AH1378" s="212"/>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2" x14ac:dyDescent="0.2">
      <c r="A1379" s="219"/>
      <c r="B1379" s="220"/>
      <c r="C1379" s="247" t="s">
        <v>1760</v>
      </c>
      <c r="D1379" s="225"/>
      <c r="E1379" s="226"/>
      <c r="F1379" s="223"/>
      <c r="G1379" s="223"/>
      <c r="H1379" s="223"/>
      <c r="I1379" s="223"/>
      <c r="J1379" s="223"/>
      <c r="K1379" s="223"/>
      <c r="L1379" s="223"/>
      <c r="M1379" s="223"/>
      <c r="N1379" s="222"/>
      <c r="O1379" s="222"/>
      <c r="P1379" s="222"/>
      <c r="Q1379" s="222"/>
      <c r="R1379" s="223"/>
      <c r="S1379" s="223"/>
      <c r="T1379" s="223"/>
      <c r="U1379" s="223"/>
      <c r="V1379" s="223"/>
      <c r="W1379" s="223"/>
      <c r="X1379" s="223"/>
      <c r="Y1379" s="223"/>
      <c r="Z1379" s="212"/>
      <c r="AA1379" s="212"/>
      <c r="AB1379" s="212"/>
      <c r="AC1379" s="212"/>
      <c r="AD1379" s="212"/>
      <c r="AE1379" s="212"/>
      <c r="AF1379" s="212"/>
      <c r="AG1379" s="212" t="s">
        <v>308</v>
      </c>
      <c r="AH1379" s="212">
        <v>0</v>
      </c>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
      <c r="A1380" s="219"/>
      <c r="B1380" s="220"/>
      <c r="C1380" s="247" t="s">
        <v>1775</v>
      </c>
      <c r="D1380" s="225"/>
      <c r="E1380" s="226">
        <v>36.382330000000003</v>
      </c>
      <c r="F1380" s="223"/>
      <c r="G1380" s="223"/>
      <c r="H1380" s="223"/>
      <c r="I1380" s="223"/>
      <c r="J1380" s="223"/>
      <c r="K1380" s="223"/>
      <c r="L1380" s="223"/>
      <c r="M1380" s="223"/>
      <c r="N1380" s="222"/>
      <c r="O1380" s="222"/>
      <c r="P1380" s="222"/>
      <c r="Q1380" s="222"/>
      <c r="R1380" s="223"/>
      <c r="S1380" s="223"/>
      <c r="T1380" s="223"/>
      <c r="U1380" s="223"/>
      <c r="V1380" s="223"/>
      <c r="W1380" s="223"/>
      <c r="X1380" s="223"/>
      <c r="Y1380" s="223"/>
      <c r="Z1380" s="212"/>
      <c r="AA1380" s="212"/>
      <c r="AB1380" s="212"/>
      <c r="AC1380" s="212"/>
      <c r="AD1380" s="212"/>
      <c r="AE1380" s="212"/>
      <c r="AF1380" s="212"/>
      <c r="AG1380" s="212" t="s">
        <v>308</v>
      </c>
      <c r="AH1380" s="212">
        <v>5</v>
      </c>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1" x14ac:dyDescent="0.2">
      <c r="A1381" s="235">
        <v>318</v>
      </c>
      <c r="B1381" s="236" t="s">
        <v>1776</v>
      </c>
      <c r="C1381" s="245" t="s">
        <v>1777</v>
      </c>
      <c r="D1381" s="237" t="s">
        <v>423</v>
      </c>
      <c r="E1381" s="238">
        <v>2.9712399999999999</v>
      </c>
      <c r="F1381" s="239"/>
      <c r="G1381" s="240">
        <f>ROUND(E1381*F1381,2)</f>
        <v>0</v>
      </c>
      <c r="H1381" s="239"/>
      <c r="I1381" s="240">
        <f>ROUND(E1381*H1381,2)</f>
        <v>0</v>
      </c>
      <c r="J1381" s="239"/>
      <c r="K1381" s="240">
        <f>ROUND(E1381*J1381,2)</f>
        <v>0</v>
      </c>
      <c r="L1381" s="240">
        <v>21</v>
      </c>
      <c r="M1381" s="240">
        <f>G1381*(1+L1381/100)</f>
        <v>0</v>
      </c>
      <c r="N1381" s="238">
        <v>0</v>
      </c>
      <c r="O1381" s="238">
        <f>ROUND(E1381*N1381,2)</f>
        <v>0</v>
      </c>
      <c r="P1381" s="238">
        <v>0</v>
      </c>
      <c r="Q1381" s="238">
        <f>ROUND(E1381*P1381,2)</f>
        <v>0</v>
      </c>
      <c r="R1381" s="240" t="s">
        <v>1479</v>
      </c>
      <c r="S1381" s="240" t="s">
        <v>277</v>
      </c>
      <c r="T1381" s="241" t="s">
        <v>277</v>
      </c>
      <c r="U1381" s="223">
        <v>1.831</v>
      </c>
      <c r="V1381" s="223">
        <f>ROUND(E1381*U1381,2)</f>
        <v>5.44</v>
      </c>
      <c r="W1381" s="223"/>
      <c r="X1381" s="223" t="s">
        <v>1599</v>
      </c>
      <c r="Y1381" s="223" t="s">
        <v>280</v>
      </c>
      <c r="Z1381" s="212"/>
      <c r="AA1381" s="212"/>
      <c r="AB1381" s="212"/>
      <c r="AC1381" s="212"/>
      <c r="AD1381" s="212"/>
      <c r="AE1381" s="212"/>
      <c r="AF1381" s="212"/>
      <c r="AG1381" s="212" t="s">
        <v>1600</v>
      </c>
      <c r="AH1381" s="212"/>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2" x14ac:dyDescent="0.2">
      <c r="A1382" s="219"/>
      <c r="B1382" s="220"/>
      <c r="C1382" s="267" t="s">
        <v>1716</v>
      </c>
      <c r="D1382" s="256"/>
      <c r="E1382" s="256"/>
      <c r="F1382" s="256"/>
      <c r="G1382" s="256"/>
      <c r="H1382" s="223"/>
      <c r="I1382" s="223"/>
      <c r="J1382" s="223"/>
      <c r="K1382" s="223"/>
      <c r="L1382" s="223"/>
      <c r="M1382" s="223"/>
      <c r="N1382" s="222"/>
      <c r="O1382" s="222"/>
      <c r="P1382" s="222"/>
      <c r="Q1382" s="222"/>
      <c r="R1382" s="223"/>
      <c r="S1382" s="223"/>
      <c r="T1382" s="223"/>
      <c r="U1382" s="223"/>
      <c r="V1382" s="223"/>
      <c r="W1382" s="223"/>
      <c r="X1382" s="223"/>
      <c r="Y1382" s="223"/>
      <c r="Z1382" s="212"/>
      <c r="AA1382" s="212"/>
      <c r="AB1382" s="212"/>
      <c r="AC1382" s="212"/>
      <c r="AD1382" s="212"/>
      <c r="AE1382" s="212"/>
      <c r="AF1382" s="212"/>
      <c r="AG1382" s="212" t="s">
        <v>319</v>
      </c>
      <c r="AH1382" s="212"/>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x14ac:dyDescent="0.2">
      <c r="A1383" s="228" t="s">
        <v>272</v>
      </c>
      <c r="B1383" s="229" t="s">
        <v>150</v>
      </c>
      <c r="C1383" s="244" t="s">
        <v>151</v>
      </c>
      <c r="D1383" s="230"/>
      <c r="E1383" s="231"/>
      <c r="F1383" s="232"/>
      <c r="G1383" s="232">
        <f>SUMIF(AG1384:AG1390,"&lt;&gt;NOR",G1384:G1390)</f>
        <v>0</v>
      </c>
      <c r="H1383" s="232"/>
      <c r="I1383" s="232">
        <f>SUM(I1384:I1390)</f>
        <v>0</v>
      </c>
      <c r="J1383" s="232"/>
      <c r="K1383" s="232">
        <f>SUM(K1384:K1390)</f>
        <v>0</v>
      </c>
      <c r="L1383" s="232"/>
      <c r="M1383" s="232">
        <f>SUM(M1384:M1390)</f>
        <v>0</v>
      </c>
      <c r="N1383" s="231"/>
      <c r="O1383" s="231">
        <f>SUM(O1384:O1390)</f>
        <v>0.02</v>
      </c>
      <c r="P1383" s="231"/>
      <c r="Q1383" s="231">
        <f>SUM(Q1384:Q1390)</f>
        <v>0</v>
      </c>
      <c r="R1383" s="232"/>
      <c r="S1383" s="232"/>
      <c r="T1383" s="233"/>
      <c r="U1383" s="227"/>
      <c r="V1383" s="227">
        <f>SUM(V1384:V1390)</f>
        <v>3.0300000000000002</v>
      </c>
      <c r="W1383" s="227"/>
      <c r="X1383" s="227"/>
      <c r="Y1383" s="227"/>
      <c r="AG1383" t="s">
        <v>273</v>
      </c>
    </row>
    <row r="1384" spans="1:60" outlineLevel="1" x14ac:dyDescent="0.2">
      <c r="A1384" s="235">
        <v>319</v>
      </c>
      <c r="B1384" s="236" t="s">
        <v>1778</v>
      </c>
      <c r="C1384" s="245" t="s">
        <v>1779</v>
      </c>
      <c r="D1384" s="237" t="s">
        <v>387</v>
      </c>
      <c r="E1384" s="238">
        <v>2</v>
      </c>
      <c r="F1384" s="239"/>
      <c r="G1384" s="240">
        <f>ROUND(E1384*F1384,2)</f>
        <v>0</v>
      </c>
      <c r="H1384" s="239"/>
      <c r="I1384" s="240">
        <f>ROUND(E1384*H1384,2)</f>
        <v>0</v>
      </c>
      <c r="J1384" s="239"/>
      <c r="K1384" s="240">
        <f>ROUND(E1384*J1384,2)</f>
        <v>0</v>
      </c>
      <c r="L1384" s="240">
        <v>21</v>
      </c>
      <c r="M1384" s="240">
        <f>G1384*(1+L1384/100)</f>
        <v>0</v>
      </c>
      <c r="N1384" s="238">
        <v>5.0000000000000002E-5</v>
      </c>
      <c r="O1384" s="238">
        <f>ROUND(E1384*N1384,2)</f>
        <v>0</v>
      </c>
      <c r="P1384" s="238">
        <v>0</v>
      </c>
      <c r="Q1384" s="238">
        <f>ROUND(E1384*P1384,2)</f>
        <v>0</v>
      </c>
      <c r="R1384" s="240" t="s">
        <v>1479</v>
      </c>
      <c r="S1384" s="240" t="s">
        <v>277</v>
      </c>
      <c r="T1384" s="241" t="s">
        <v>277</v>
      </c>
      <c r="U1384" s="223">
        <v>0.55000000000000004</v>
      </c>
      <c r="V1384" s="223">
        <f>ROUND(E1384*U1384,2)</f>
        <v>1.1000000000000001</v>
      </c>
      <c r="W1384" s="223"/>
      <c r="X1384" s="223" t="s">
        <v>316</v>
      </c>
      <c r="Y1384" s="223" t="s">
        <v>280</v>
      </c>
      <c r="Z1384" s="212"/>
      <c r="AA1384" s="212"/>
      <c r="AB1384" s="212"/>
      <c r="AC1384" s="212"/>
      <c r="AD1384" s="212"/>
      <c r="AE1384" s="212"/>
      <c r="AF1384" s="212"/>
      <c r="AG1384" s="212" t="s">
        <v>317</v>
      </c>
      <c r="AH1384" s="212"/>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ht="22.5" outlineLevel="2" x14ac:dyDescent="0.2">
      <c r="A1385" s="219"/>
      <c r="B1385" s="220"/>
      <c r="C1385" s="246" t="s">
        <v>1780</v>
      </c>
      <c r="D1385" s="243"/>
      <c r="E1385" s="243"/>
      <c r="F1385" s="243"/>
      <c r="G1385" s="243"/>
      <c r="H1385" s="223"/>
      <c r="I1385" s="223"/>
      <c r="J1385" s="223"/>
      <c r="K1385" s="223"/>
      <c r="L1385" s="223"/>
      <c r="M1385" s="223"/>
      <c r="N1385" s="222"/>
      <c r="O1385" s="222"/>
      <c r="P1385" s="222"/>
      <c r="Q1385" s="222"/>
      <c r="R1385" s="223"/>
      <c r="S1385" s="223"/>
      <c r="T1385" s="223"/>
      <c r="U1385" s="223"/>
      <c r="V1385" s="223"/>
      <c r="W1385" s="223"/>
      <c r="X1385" s="223"/>
      <c r="Y1385" s="223"/>
      <c r="Z1385" s="212"/>
      <c r="AA1385" s="212"/>
      <c r="AB1385" s="212"/>
      <c r="AC1385" s="212"/>
      <c r="AD1385" s="212"/>
      <c r="AE1385" s="212"/>
      <c r="AF1385" s="212"/>
      <c r="AG1385" s="212" t="s">
        <v>283</v>
      </c>
      <c r="AH1385" s="212"/>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42" t="str">
        <f>C1385</f>
        <v>Montáž manžety ke stěně nebo stropu pomocí rozpěrné hmoždinky se šroubem. Cena obsahuje i dodávku manžety a spojovacích prostředků.</v>
      </c>
      <c r="BB1385" s="212"/>
      <c r="BC1385" s="212"/>
      <c r="BD1385" s="212"/>
      <c r="BE1385" s="212"/>
      <c r="BF1385" s="212"/>
      <c r="BG1385" s="212"/>
      <c r="BH1385" s="212"/>
    </row>
    <row r="1386" spans="1:60" ht="22.5" outlineLevel="1" x14ac:dyDescent="0.2">
      <c r="A1386" s="235">
        <v>320</v>
      </c>
      <c r="B1386" s="236" t="s">
        <v>1781</v>
      </c>
      <c r="C1386" s="245" t="s">
        <v>1782</v>
      </c>
      <c r="D1386" s="237" t="s">
        <v>387</v>
      </c>
      <c r="E1386" s="238">
        <v>1</v>
      </c>
      <c r="F1386" s="239"/>
      <c r="G1386" s="240">
        <f>ROUND(E1386*F1386,2)</f>
        <v>0</v>
      </c>
      <c r="H1386" s="239"/>
      <c r="I1386" s="240">
        <f>ROUND(E1386*H1386,2)</f>
        <v>0</v>
      </c>
      <c r="J1386" s="239"/>
      <c r="K1386" s="240">
        <f>ROUND(E1386*J1386,2)</f>
        <v>0</v>
      </c>
      <c r="L1386" s="240">
        <v>21</v>
      </c>
      <c r="M1386" s="240">
        <f>G1386*(1+L1386/100)</f>
        <v>0</v>
      </c>
      <c r="N1386" s="238">
        <v>1.9290000000000002E-2</v>
      </c>
      <c r="O1386" s="238">
        <f>ROUND(E1386*N1386,2)</f>
        <v>0.02</v>
      </c>
      <c r="P1386" s="238">
        <v>0</v>
      </c>
      <c r="Q1386" s="238">
        <f>ROUND(E1386*P1386,2)</f>
        <v>0</v>
      </c>
      <c r="R1386" s="240"/>
      <c r="S1386" s="240" t="s">
        <v>668</v>
      </c>
      <c r="T1386" s="241" t="s">
        <v>277</v>
      </c>
      <c r="U1386" s="223">
        <v>1.89</v>
      </c>
      <c r="V1386" s="223">
        <f>ROUND(E1386*U1386,2)</f>
        <v>1.89</v>
      </c>
      <c r="W1386" s="223"/>
      <c r="X1386" s="223" t="s">
        <v>316</v>
      </c>
      <c r="Y1386" s="223" t="s">
        <v>280</v>
      </c>
      <c r="Z1386" s="212"/>
      <c r="AA1386" s="212"/>
      <c r="AB1386" s="212"/>
      <c r="AC1386" s="212"/>
      <c r="AD1386" s="212"/>
      <c r="AE1386" s="212"/>
      <c r="AF1386" s="212"/>
      <c r="AG1386" s="212" t="s">
        <v>317</v>
      </c>
      <c r="AH1386" s="212"/>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2" x14ac:dyDescent="0.2">
      <c r="A1387" s="219"/>
      <c r="B1387" s="220"/>
      <c r="C1387" s="246" t="s">
        <v>1783</v>
      </c>
      <c r="D1387" s="243"/>
      <c r="E1387" s="243"/>
      <c r="F1387" s="243"/>
      <c r="G1387" s="243"/>
      <c r="H1387" s="223"/>
      <c r="I1387" s="223"/>
      <c r="J1387" s="223"/>
      <c r="K1387" s="223"/>
      <c r="L1387" s="223"/>
      <c r="M1387" s="223"/>
      <c r="N1387" s="222"/>
      <c r="O1387" s="222"/>
      <c r="P1387" s="222"/>
      <c r="Q1387" s="222"/>
      <c r="R1387" s="223"/>
      <c r="S1387" s="223"/>
      <c r="T1387" s="223"/>
      <c r="U1387" s="223"/>
      <c r="V1387" s="223"/>
      <c r="W1387" s="223"/>
      <c r="X1387" s="223"/>
      <c r="Y1387" s="223"/>
      <c r="Z1387" s="212"/>
      <c r="AA1387" s="212"/>
      <c r="AB1387" s="212"/>
      <c r="AC1387" s="212"/>
      <c r="AD1387" s="212"/>
      <c r="AE1387" s="212"/>
      <c r="AF1387" s="212"/>
      <c r="AG1387" s="212" t="s">
        <v>283</v>
      </c>
      <c r="AH1387" s="212"/>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2" x14ac:dyDescent="0.2">
      <c r="A1388" s="219"/>
      <c r="B1388" s="220"/>
      <c r="C1388" s="247" t="s">
        <v>1784</v>
      </c>
      <c r="D1388" s="225"/>
      <c r="E1388" s="226">
        <v>1</v>
      </c>
      <c r="F1388" s="223"/>
      <c r="G1388" s="223"/>
      <c r="H1388" s="223"/>
      <c r="I1388" s="223"/>
      <c r="J1388" s="223"/>
      <c r="K1388" s="223"/>
      <c r="L1388" s="223"/>
      <c r="M1388" s="223"/>
      <c r="N1388" s="222"/>
      <c r="O1388" s="222"/>
      <c r="P1388" s="222"/>
      <c r="Q1388" s="222"/>
      <c r="R1388" s="223"/>
      <c r="S1388" s="223"/>
      <c r="T1388" s="223"/>
      <c r="U1388" s="223"/>
      <c r="V1388" s="223"/>
      <c r="W1388" s="223"/>
      <c r="X1388" s="223"/>
      <c r="Y1388" s="223"/>
      <c r="Z1388" s="212"/>
      <c r="AA1388" s="212"/>
      <c r="AB1388" s="212"/>
      <c r="AC1388" s="212"/>
      <c r="AD1388" s="212"/>
      <c r="AE1388" s="212"/>
      <c r="AF1388" s="212"/>
      <c r="AG1388" s="212" t="s">
        <v>308</v>
      </c>
      <c r="AH1388" s="212">
        <v>0</v>
      </c>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1" x14ac:dyDescent="0.2">
      <c r="A1389" s="235">
        <v>321</v>
      </c>
      <c r="B1389" s="236" t="s">
        <v>1785</v>
      </c>
      <c r="C1389" s="245" t="s">
        <v>1786</v>
      </c>
      <c r="D1389" s="237" t="s">
        <v>423</v>
      </c>
      <c r="E1389" s="238">
        <v>1.9390000000000001E-2</v>
      </c>
      <c r="F1389" s="239"/>
      <c r="G1389" s="240">
        <f>ROUND(E1389*F1389,2)</f>
        <v>0</v>
      </c>
      <c r="H1389" s="239"/>
      <c r="I1389" s="240">
        <f>ROUND(E1389*H1389,2)</f>
        <v>0</v>
      </c>
      <c r="J1389" s="239"/>
      <c r="K1389" s="240">
        <f>ROUND(E1389*J1389,2)</f>
        <v>0</v>
      </c>
      <c r="L1389" s="240">
        <v>21</v>
      </c>
      <c r="M1389" s="240">
        <f>G1389*(1+L1389/100)</f>
        <v>0</v>
      </c>
      <c r="N1389" s="238">
        <v>0</v>
      </c>
      <c r="O1389" s="238">
        <f>ROUND(E1389*N1389,2)</f>
        <v>0</v>
      </c>
      <c r="P1389" s="238">
        <v>0</v>
      </c>
      <c r="Q1389" s="238">
        <f>ROUND(E1389*P1389,2)</f>
        <v>0</v>
      </c>
      <c r="R1389" s="240" t="s">
        <v>1787</v>
      </c>
      <c r="S1389" s="240" t="s">
        <v>277</v>
      </c>
      <c r="T1389" s="241" t="s">
        <v>277</v>
      </c>
      <c r="U1389" s="223">
        <v>2.056</v>
      </c>
      <c r="V1389" s="223">
        <f>ROUND(E1389*U1389,2)</f>
        <v>0.04</v>
      </c>
      <c r="W1389" s="223"/>
      <c r="X1389" s="223" t="s">
        <v>1599</v>
      </c>
      <c r="Y1389" s="223" t="s">
        <v>280</v>
      </c>
      <c r="Z1389" s="212"/>
      <c r="AA1389" s="212"/>
      <c r="AB1389" s="212"/>
      <c r="AC1389" s="212"/>
      <c r="AD1389" s="212"/>
      <c r="AE1389" s="212"/>
      <c r="AF1389" s="212"/>
      <c r="AG1389" s="212" t="s">
        <v>1600</v>
      </c>
      <c r="AH1389" s="212"/>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2" x14ac:dyDescent="0.2">
      <c r="A1390" s="219"/>
      <c r="B1390" s="220"/>
      <c r="C1390" s="267" t="s">
        <v>1788</v>
      </c>
      <c r="D1390" s="256"/>
      <c r="E1390" s="256"/>
      <c r="F1390" s="256"/>
      <c r="G1390" s="256"/>
      <c r="H1390" s="223"/>
      <c r="I1390" s="223"/>
      <c r="J1390" s="223"/>
      <c r="K1390" s="223"/>
      <c r="L1390" s="223"/>
      <c r="M1390" s="223"/>
      <c r="N1390" s="222"/>
      <c r="O1390" s="222"/>
      <c r="P1390" s="222"/>
      <c r="Q1390" s="222"/>
      <c r="R1390" s="223"/>
      <c r="S1390" s="223"/>
      <c r="T1390" s="223"/>
      <c r="U1390" s="223"/>
      <c r="V1390" s="223"/>
      <c r="W1390" s="223"/>
      <c r="X1390" s="223"/>
      <c r="Y1390" s="223"/>
      <c r="Z1390" s="212"/>
      <c r="AA1390" s="212"/>
      <c r="AB1390" s="212"/>
      <c r="AC1390" s="212"/>
      <c r="AD1390" s="212"/>
      <c r="AE1390" s="212"/>
      <c r="AF1390" s="212"/>
      <c r="AG1390" s="212" t="s">
        <v>319</v>
      </c>
      <c r="AH1390" s="212"/>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x14ac:dyDescent="0.2">
      <c r="A1391" s="228" t="s">
        <v>272</v>
      </c>
      <c r="B1391" s="229" t="s">
        <v>200</v>
      </c>
      <c r="C1391" s="244" t="s">
        <v>201</v>
      </c>
      <c r="D1391" s="230"/>
      <c r="E1391" s="231"/>
      <c r="F1391" s="232"/>
      <c r="G1391" s="232">
        <f>SUMIF(AG1392:AG1637,"&lt;&gt;NOR",G1392:G1637)</f>
        <v>0</v>
      </c>
      <c r="H1391" s="232"/>
      <c r="I1391" s="232">
        <f>SUM(I1392:I1637)</f>
        <v>0</v>
      </c>
      <c r="J1391" s="232"/>
      <c r="K1391" s="232">
        <f>SUM(K1392:K1637)</f>
        <v>0</v>
      </c>
      <c r="L1391" s="232"/>
      <c r="M1391" s="232">
        <f>SUM(M1392:M1637)</f>
        <v>0</v>
      </c>
      <c r="N1391" s="231"/>
      <c r="O1391" s="231">
        <f>SUM(O1392:O1637)</f>
        <v>10.020000000000001</v>
      </c>
      <c r="P1391" s="231"/>
      <c r="Q1391" s="231">
        <f>SUM(Q1392:Q1637)</f>
        <v>2.4799999999999995</v>
      </c>
      <c r="R1391" s="232"/>
      <c r="S1391" s="232"/>
      <c r="T1391" s="233"/>
      <c r="U1391" s="227"/>
      <c r="V1391" s="227">
        <f>SUM(V1392:V1637)</f>
        <v>685.3</v>
      </c>
      <c r="W1391" s="227"/>
      <c r="X1391" s="227"/>
      <c r="Y1391" s="227"/>
      <c r="AG1391" t="s">
        <v>273</v>
      </c>
    </row>
    <row r="1392" spans="1:60" ht="22.5" outlineLevel="1" x14ac:dyDescent="0.2">
      <c r="A1392" s="257">
        <v>322</v>
      </c>
      <c r="B1392" s="258" t="s">
        <v>1789</v>
      </c>
      <c r="C1392" s="268" t="s">
        <v>1790</v>
      </c>
      <c r="D1392" s="259" t="s">
        <v>387</v>
      </c>
      <c r="E1392" s="260">
        <v>30</v>
      </c>
      <c r="F1392" s="261"/>
      <c r="G1392" s="262">
        <f>ROUND(E1392*F1392,2)</f>
        <v>0</v>
      </c>
      <c r="H1392" s="261"/>
      <c r="I1392" s="262">
        <f>ROUND(E1392*H1392,2)</f>
        <v>0</v>
      </c>
      <c r="J1392" s="261"/>
      <c r="K1392" s="262">
        <f>ROUND(E1392*J1392,2)</f>
        <v>0</v>
      </c>
      <c r="L1392" s="262">
        <v>21</v>
      </c>
      <c r="M1392" s="262">
        <f>G1392*(1+L1392/100)</f>
        <v>0</v>
      </c>
      <c r="N1392" s="260">
        <v>0</v>
      </c>
      <c r="O1392" s="260">
        <f>ROUND(E1392*N1392,2)</f>
        <v>0</v>
      </c>
      <c r="P1392" s="260">
        <v>0</v>
      </c>
      <c r="Q1392" s="260">
        <f>ROUND(E1392*P1392,2)</f>
        <v>0</v>
      </c>
      <c r="R1392" s="262" t="s">
        <v>369</v>
      </c>
      <c r="S1392" s="262" t="s">
        <v>277</v>
      </c>
      <c r="T1392" s="263" t="s">
        <v>277</v>
      </c>
      <c r="U1392" s="223">
        <v>0.158</v>
      </c>
      <c r="V1392" s="223">
        <f>ROUND(E1392*U1392,2)</f>
        <v>4.74</v>
      </c>
      <c r="W1392" s="223"/>
      <c r="X1392" s="223" t="s">
        <v>316</v>
      </c>
      <c r="Y1392" s="223" t="s">
        <v>280</v>
      </c>
      <c r="Z1392" s="212"/>
      <c r="AA1392" s="212"/>
      <c r="AB1392" s="212"/>
      <c r="AC1392" s="212"/>
      <c r="AD1392" s="212"/>
      <c r="AE1392" s="212"/>
      <c r="AF1392" s="212"/>
      <c r="AG1392" s="212" t="s">
        <v>317</v>
      </c>
      <c r="AH1392" s="212"/>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ht="22.5" outlineLevel="1" x14ac:dyDescent="0.2">
      <c r="A1393" s="257">
        <v>323</v>
      </c>
      <c r="B1393" s="258" t="s">
        <v>1791</v>
      </c>
      <c r="C1393" s="268" t="s">
        <v>1792</v>
      </c>
      <c r="D1393" s="259" t="s">
        <v>387</v>
      </c>
      <c r="E1393" s="260">
        <v>6</v>
      </c>
      <c r="F1393" s="261"/>
      <c r="G1393" s="262">
        <f>ROUND(E1393*F1393,2)</f>
        <v>0</v>
      </c>
      <c r="H1393" s="261"/>
      <c r="I1393" s="262">
        <f>ROUND(E1393*H1393,2)</f>
        <v>0</v>
      </c>
      <c r="J1393" s="261"/>
      <c r="K1393" s="262">
        <f>ROUND(E1393*J1393,2)</f>
        <v>0</v>
      </c>
      <c r="L1393" s="262">
        <v>21</v>
      </c>
      <c r="M1393" s="262">
        <f>G1393*(1+L1393/100)</f>
        <v>0</v>
      </c>
      <c r="N1393" s="260">
        <v>0</v>
      </c>
      <c r="O1393" s="260">
        <f>ROUND(E1393*N1393,2)</f>
        <v>0</v>
      </c>
      <c r="P1393" s="260">
        <v>0</v>
      </c>
      <c r="Q1393" s="260">
        <f>ROUND(E1393*P1393,2)</f>
        <v>0</v>
      </c>
      <c r="R1393" s="262" t="s">
        <v>369</v>
      </c>
      <c r="S1393" s="262" t="s">
        <v>277</v>
      </c>
      <c r="T1393" s="263" t="s">
        <v>277</v>
      </c>
      <c r="U1393" s="223">
        <v>0.158</v>
      </c>
      <c r="V1393" s="223">
        <f>ROUND(E1393*U1393,2)</f>
        <v>0.95</v>
      </c>
      <c r="W1393" s="223"/>
      <c r="X1393" s="223" t="s">
        <v>316</v>
      </c>
      <c r="Y1393" s="223" t="s">
        <v>280</v>
      </c>
      <c r="Z1393" s="212"/>
      <c r="AA1393" s="212"/>
      <c r="AB1393" s="212"/>
      <c r="AC1393" s="212"/>
      <c r="AD1393" s="212"/>
      <c r="AE1393" s="212"/>
      <c r="AF1393" s="212"/>
      <c r="AG1393" s="212" t="s">
        <v>317</v>
      </c>
      <c r="AH1393" s="212"/>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outlineLevel="1" x14ac:dyDescent="0.2">
      <c r="A1394" s="235">
        <v>324</v>
      </c>
      <c r="B1394" s="236" t="s">
        <v>1793</v>
      </c>
      <c r="C1394" s="245" t="s">
        <v>1794</v>
      </c>
      <c r="D1394" s="237" t="s">
        <v>340</v>
      </c>
      <c r="E1394" s="238">
        <v>45.097999999999999</v>
      </c>
      <c r="F1394" s="239"/>
      <c r="G1394" s="240">
        <f>ROUND(E1394*F1394,2)</f>
        <v>0</v>
      </c>
      <c r="H1394" s="239"/>
      <c r="I1394" s="240">
        <f>ROUND(E1394*H1394,2)</f>
        <v>0</v>
      </c>
      <c r="J1394" s="239"/>
      <c r="K1394" s="240">
        <f>ROUND(E1394*J1394,2)</f>
        <v>0</v>
      </c>
      <c r="L1394" s="240">
        <v>21</v>
      </c>
      <c r="M1394" s="240">
        <f>G1394*(1+L1394/100)</f>
        <v>0</v>
      </c>
      <c r="N1394" s="238">
        <v>7.6000000000000004E-4</v>
      </c>
      <c r="O1394" s="238">
        <f>ROUND(E1394*N1394,2)</f>
        <v>0.03</v>
      </c>
      <c r="P1394" s="238">
        <v>0</v>
      </c>
      <c r="Q1394" s="238">
        <f>ROUND(E1394*P1394,2)</f>
        <v>0</v>
      </c>
      <c r="R1394" s="240" t="s">
        <v>1479</v>
      </c>
      <c r="S1394" s="240" t="s">
        <v>277</v>
      </c>
      <c r="T1394" s="241" t="s">
        <v>277</v>
      </c>
      <c r="U1394" s="223">
        <v>1.0209999999999999</v>
      </c>
      <c r="V1394" s="223">
        <f>ROUND(E1394*U1394,2)</f>
        <v>46.05</v>
      </c>
      <c r="W1394" s="223"/>
      <c r="X1394" s="223" t="s">
        <v>316</v>
      </c>
      <c r="Y1394" s="223" t="s">
        <v>280</v>
      </c>
      <c r="Z1394" s="212"/>
      <c r="AA1394" s="212"/>
      <c r="AB1394" s="212"/>
      <c r="AC1394" s="212"/>
      <c r="AD1394" s="212"/>
      <c r="AE1394" s="212"/>
      <c r="AF1394" s="212"/>
      <c r="AG1394" s="212" t="s">
        <v>317</v>
      </c>
      <c r="AH1394" s="212"/>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2" x14ac:dyDescent="0.2">
      <c r="A1395" s="219"/>
      <c r="B1395" s="220"/>
      <c r="C1395" s="246" t="s">
        <v>1795</v>
      </c>
      <c r="D1395" s="243"/>
      <c r="E1395" s="243"/>
      <c r="F1395" s="243"/>
      <c r="G1395" s="243"/>
      <c r="H1395" s="223"/>
      <c r="I1395" s="223"/>
      <c r="J1395" s="223"/>
      <c r="K1395" s="223"/>
      <c r="L1395" s="223"/>
      <c r="M1395" s="223"/>
      <c r="N1395" s="222"/>
      <c r="O1395" s="222"/>
      <c r="P1395" s="222"/>
      <c r="Q1395" s="222"/>
      <c r="R1395" s="223"/>
      <c r="S1395" s="223"/>
      <c r="T1395" s="223"/>
      <c r="U1395" s="223"/>
      <c r="V1395" s="223"/>
      <c r="W1395" s="223"/>
      <c r="X1395" s="223"/>
      <c r="Y1395" s="223"/>
      <c r="Z1395" s="212"/>
      <c r="AA1395" s="212"/>
      <c r="AB1395" s="212"/>
      <c r="AC1395" s="212"/>
      <c r="AD1395" s="212"/>
      <c r="AE1395" s="212"/>
      <c r="AF1395" s="212"/>
      <c r="AG1395" s="212" t="s">
        <v>283</v>
      </c>
      <c r="AH1395" s="212"/>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42" t="str">
        <f>C1395</f>
        <v>Provedení jedné vrstvy zpěňujícího protipožárního nátěru a vrstvy krycího protipožárního nátěru včetně dodávky.</v>
      </c>
      <c r="BB1395" s="212"/>
      <c r="BC1395" s="212"/>
      <c r="BD1395" s="212"/>
      <c r="BE1395" s="212"/>
      <c r="BF1395" s="212"/>
      <c r="BG1395" s="212"/>
      <c r="BH1395" s="212"/>
    </row>
    <row r="1396" spans="1:60" outlineLevel="2" x14ac:dyDescent="0.2">
      <c r="A1396" s="219"/>
      <c r="B1396" s="220"/>
      <c r="C1396" s="247" t="s">
        <v>1796</v>
      </c>
      <c r="D1396" s="225"/>
      <c r="E1396" s="226">
        <v>4.5540000000000003</v>
      </c>
      <c r="F1396" s="223"/>
      <c r="G1396" s="223"/>
      <c r="H1396" s="223"/>
      <c r="I1396" s="223"/>
      <c r="J1396" s="223"/>
      <c r="K1396" s="223"/>
      <c r="L1396" s="223"/>
      <c r="M1396" s="223"/>
      <c r="N1396" s="222"/>
      <c r="O1396" s="222"/>
      <c r="P1396" s="222"/>
      <c r="Q1396" s="222"/>
      <c r="R1396" s="223"/>
      <c r="S1396" s="223"/>
      <c r="T1396" s="223"/>
      <c r="U1396" s="223"/>
      <c r="V1396" s="223"/>
      <c r="W1396" s="223"/>
      <c r="X1396" s="223"/>
      <c r="Y1396" s="223"/>
      <c r="Z1396" s="212"/>
      <c r="AA1396" s="212"/>
      <c r="AB1396" s="212"/>
      <c r="AC1396" s="212"/>
      <c r="AD1396" s="212"/>
      <c r="AE1396" s="212"/>
      <c r="AF1396" s="212"/>
      <c r="AG1396" s="212" t="s">
        <v>308</v>
      </c>
      <c r="AH1396" s="212">
        <v>0</v>
      </c>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3" x14ac:dyDescent="0.2">
      <c r="A1397" s="219"/>
      <c r="B1397" s="220"/>
      <c r="C1397" s="247" t="s">
        <v>1797</v>
      </c>
      <c r="D1397" s="225"/>
      <c r="E1397" s="226">
        <v>4.8959999999999999</v>
      </c>
      <c r="F1397" s="223"/>
      <c r="G1397" s="223"/>
      <c r="H1397" s="223"/>
      <c r="I1397" s="223"/>
      <c r="J1397" s="223"/>
      <c r="K1397" s="223"/>
      <c r="L1397" s="223"/>
      <c r="M1397" s="223"/>
      <c r="N1397" s="222"/>
      <c r="O1397" s="222"/>
      <c r="P1397" s="222"/>
      <c r="Q1397" s="222"/>
      <c r="R1397" s="223"/>
      <c r="S1397" s="223"/>
      <c r="T1397" s="223"/>
      <c r="U1397" s="223"/>
      <c r="V1397" s="223"/>
      <c r="W1397" s="223"/>
      <c r="X1397" s="223"/>
      <c r="Y1397" s="223"/>
      <c r="Z1397" s="212"/>
      <c r="AA1397" s="212"/>
      <c r="AB1397" s="212"/>
      <c r="AC1397" s="212"/>
      <c r="AD1397" s="212"/>
      <c r="AE1397" s="212"/>
      <c r="AF1397" s="212"/>
      <c r="AG1397" s="212" t="s">
        <v>308</v>
      </c>
      <c r="AH1397" s="212">
        <v>0</v>
      </c>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3" x14ac:dyDescent="0.2">
      <c r="A1398" s="219"/>
      <c r="B1398" s="220"/>
      <c r="C1398" s="247" t="s">
        <v>1798</v>
      </c>
      <c r="D1398" s="225"/>
      <c r="E1398" s="226">
        <v>5.0880000000000001</v>
      </c>
      <c r="F1398" s="223"/>
      <c r="G1398" s="223"/>
      <c r="H1398" s="223"/>
      <c r="I1398" s="223"/>
      <c r="J1398" s="223"/>
      <c r="K1398" s="223"/>
      <c r="L1398" s="223"/>
      <c r="M1398" s="223"/>
      <c r="N1398" s="222"/>
      <c r="O1398" s="222"/>
      <c r="P1398" s="222"/>
      <c r="Q1398" s="222"/>
      <c r="R1398" s="223"/>
      <c r="S1398" s="223"/>
      <c r="T1398" s="223"/>
      <c r="U1398" s="223"/>
      <c r="V1398" s="223"/>
      <c r="W1398" s="223"/>
      <c r="X1398" s="223"/>
      <c r="Y1398" s="223"/>
      <c r="Z1398" s="212"/>
      <c r="AA1398" s="212"/>
      <c r="AB1398" s="212"/>
      <c r="AC1398" s="212"/>
      <c r="AD1398" s="212"/>
      <c r="AE1398" s="212"/>
      <c r="AF1398" s="212"/>
      <c r="AG1398" s="212" t="s">
        <v>308</v>
      </c>
      <c r="AH1398" s="212">
        <v>0</v>
      </c>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3" x14ac:dyDescent="0.2">
      <c r="A1399" s="219"/>
      <c r="B1399" s="220"/>
      <c r="C1399" s="247" t="s">
        <v>1799</v>
      </c>
      <c r="D1399" s="225"/>
      <c r="E1399" s="226">
        <v>3.84</v>
      </c>
      <c r="F1399" s="223"/>
      <c r="G1399" s="223"/>
      <c r="H1399" s="223"/>
      <c r="I1399" s="223"/>
      <c r="J1399" s="223"/>
      <c r="K1399" s="223"/>
      <c r="L1399" s="223"/>
      <c r="M1399" s="223"/>
      <c r="N1399" s="222"/>
      <c r="O1399" s="222"/>
      <c r="P1399" s="222"/>
      <c r="Q1399" s="222"/>
      <c r="R1399" s="223"/>
      <c r="S1399" s="223"/>
      <c r="T1399" s="223"/>
      <c r="U1399" s="223"/>
      <c r="V1399" s="223"/>
      <c r="W1399" s="223"/>
      <c r="X1399" s="223"/>
      <c r="Y1399" s="223"/>
      <c r="Z1399" s="212"/>
      <c r="AA1399" s="212"/>
      <c r="AB1399" s="212"/>
      <c r="AC1399" s="212"/>
      <c r="AD1399" s="212"/>
      <c r="AE1399" s="212"/>
      <c r="AF1399" s="212"/>
      <c r="AG1399" s="212" t="s">
        <v>308</v>
      </c>
      <c r="AH1399" s="212">
        <v>0</v>
      </c>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3" x14ac:dyDescent="0.2">
      <c r="A1400" s="219"/>
      <c r="B1400" s="220"/>
      <c r="C1400" s="247" t="s">
        <v>1800</v>
      </c>
      <c r="D1400" s="225"/>
      <c r="E1400" s="226">
        <v>2.3039999999999998</v>
      </c>
      <c r="F1400" s="223"/>
      <c r="G1400" s="223"/>
      <c r="H1400" s="223"/>
      <c r="I1400" s="223"/>
      <c r="J1400" s="223"/>
      <c r="K1400" s="223"/>
      <c r="L1400" s="223"/>
      <c r="M1400" s="223"/>
      <c r="N1400" s="222"/>
      <c r="O1400" s="222"/>
      <c r="P1400" s="222"/>
      <c r="Q1400" s="222"/>
      <c r="R1400" s="223"/>
      <c r="S1400" s="223"/>
      <c r="T1400" s="223"/>
      <c r="U1400" s="223"/>
      <c r="V1400" s="223"/>
      <c r="W1400" s="223"/>
      <c r="X1400" s="223"/>
      <c r="Y1400" s="223"/>
      <c r="Z1400" s="212"/>
      <c r="AA1400" s="212"/>
      <c r="AB1400" s="212"/>
      <c r="AC1400" s="212"/>
      <c r="AD1400" s="212"/>
      <c r="AE1400" s="212"/>
      <c r="AF1400" s="212"/>
      <c r="AG1400" s="212" t="s">
        <v>308</v>
      </c>
      <c r="AH1400" s="212">
        <v>0</v>
      </c>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
      <c r="A1401" s="219"/>
      <c r="B1401" s="220"/>
      <c r="C1401" s="247" t="s">
        <v>1801</v>
      </c>
      <c r="D1401" s="225"/>
      <c r="E1401" s="226">
        <v>4.3520000000000003</v>
      </c>
      <c r="F1401" s="223"/>
      <c r="G1401" s="223"/>
      <c r="H1401" s="223"/>
      <c r="I1401" s="223"/>
      <c r="J1401" s="223"/>
      <c r="K1401" s="223"/>
      <c r="L1401" s="223"/>
      <c r="M1401" s="223"/>
      <c r="N1401" s="222"/>
      <c r="O1401" s="222"/>
      <c r="P1401" s="222"/>
      <c r="Q1401" s="222"/>
      <c r="R1401" s="223"/>
      <c r="S1401" s="223"/>
      <c r="T1401" s="223"/>
      <c r="U1401" s="223"/>
      <c r="V1401" s="223"/>
      <c r="W1401" s="223"/>
      <c r="X1401" s="223"/>
      <c r="Y1401" s="223"/>
      <c r="Z1401" s="212"/>
      <c r="AA1401" s="212"/>
      <c r="AB1401" s="212"/>
      <c r="AC1401" s="212"/>
      <c r="AD1401" s="212"/>
      <c r="AE1401" s="212"/>
      <c r="AF1401" s="212"/>
      <c r="AG1401" s="212" t="s">
        <v>308</v>
      </c>
      <c r="AH1401" s="212">
        <v>0</v>
      </c>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
      <c r="A1402" s="219"/>
      <c r="B1402" s="220"/>
      <c r="C1402" s="247" t="s">
        <v>1802</v>
      </c>
      <c r="D1402" s="225"/>
      <c r="E1402" s="226">
        <v>5.4720000000000004</v>
      </c>
      <c r="F1402" s="223"/>
      <c r="G1402" s="223"/>
      <c r="H1402" s="223"/>
      <c r="I1402" s="223"/>
      <c r="J1402" s="223"/>
      <c r="K1402" s="223"/>
      <c r="L1402" s="223"/>
      <c r="M1402" s="223"/>
      <c r="N1402" s="222"/>
      <c r="O1402" s="222"/>
      <c r="P1402" s="222"/>
      <c r="Q1402" s="222"/>
      <c r="R1402" s="223"/>
      <c r="S1402" s="223"/>
      <c r="T1402" s="223"/>
      <c r="U1402" s="223"/>
      <c r="V1402" s="223"/>
      <c r="W1402" s="223"/>
      <c r="X1402" s="223"/>
      <c r="Y1402" s="223"/>
      <c r="Z1402" s="212"/>
      <c r="AA1402" s="212"/>
      <c r="AB1402" s="212"/>
      <c r="AC1402" s="212"/>
      <c r="AD1402" s="212"/>
      <c r="AE1402" s="212"/>
      <c r="AF1402" s="212"/>
      <c r="AG1402" s="212" t="s">
        <v>308</v>
      </c>
      <c r="AH1402" s="212">
        <v>0</v>
      </c>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3" x14ac:dyDescent="0.2">
      <c r="A1403" s="219"/>
      <c r="B1403" s="220"/>
      <c r="C1403" s="247" t="s">
        <v>1803</v>
      </c>
      <c r="D1403" s="225"/>
      <c r="E1403" s="226">
        <v>3.968</v>
      </c>
      <c r="F1403" s="223"/>
      <c r="G1403" s="223"/>
      <c r="H1403" s="223"/>
      <c r="I1403" s="223"/>
      <c r="J1403" s="223"/>
      <c r="K1403" s="223"/>
      <c r="L1403" s="223"/>
      <c r="M1403" s="223"/>
      <c r="N1403" s="222"/>
      <c r="O1403" s="222"/>
      <c r="P1403" s="222"/>
      <c r="Q1403" s="222"/>
      <c r="R1403" s="223"/>
      <c r="S1403" s="223"/>
      <c r="T1403" s="223"/>
      <c r="U1403" s="223"/>
      <c r="V1403" s="223"/>
      <c r="W1403" s="223"/>
      <c r="X1403" s="223"/>
      <c r="Y1403" s="223"/>
      <c r="Z1403" s="212"/>
      <c r="AA1403" s="212"/>
      <c r="AB1403" s="212"/>
      <c r="AC1403" s="212"/>
      <c r="AD1403" s="212"/>
      <c r="AE1403" s="212"/>
      <c r="AF1403" s="212"/>
      <c r="AG1403" s="212" t="s">
        <v>308</v>
      </c>
      <c r="AH1403" s="212">
        <v>0</v>
      </c>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3" x14ac:dyDescent="0.2">
      <c r="A1404" s="219"/>
      <c r="B1404" s="220"/>
      <c r="C1404" s="247" t="s">
        <v>1804</v>
      </c>
      <c r="D1404" s="225"/>
      <c r="E1404" s="226">
        <v>6.6559999999999997</v>
      </c>
      <c r="F1404" s="223"/>
      <c r="G1404" s="223"/>
      <c r="H1404" s="223"/>
      <c r="I1404" s="223"/>
      <c r="J1404" s="223"/>
      <c r="K1404" s="223"/>
      <c r="L1404" s="223"/>
      <c r="M1404" s="223"/>
      <c r="N1404" s="222"/>
      <c r="O1404" s="222"/>
      <c r="P1404" s="222"/>
      <c r="Q1404" s="222"/>
      <c r="R1404" s="223"/>
      <c r="S1404" s="223"/>
      <c r="T1404" s="223"/>
      <c r="U1404" s="223"/>
      <c r="V1404" s="223"/>
      <c r="W1404" s="223"/>
      <c r="X1404" s="223"/>
      <c r="Y1404" s="223"/>
      <c r="Z1404" s="212"/>
      <c r="AA1404" s="212"/>
      <c r="AB1404" s="212"/>
      <c r="AC1404" s="212"/>
      <c r="AD1404" s="212"/>
      <c r="AE1404" s="212"/>
      <c r="AF1404" s="212"/>
      <c r="AG1404" s="212" t="s">
        <v>308</v>
      </c>
      <c r="AH1404" s="212">
        <v>0</v>
      </c>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
      <c r="A1405" s="219"/>
      <c r="B1405" s="220"/>
      <c r="C1405" s="247" t="s">
        <v>1805</v>
      </c>
      <c r="D1405" s="225"/>
      <c r="E1405" s="226">
        <v>3.968</v>
      </c>
      <c r="F1405" s="223"/>
      <c r="G1405" s="223"/>
      <c r="H1405" s="223"/>
      <c r="I1405" s="223"/>
      <c r="J1405" s="223"/>
      <c r="K1405" s="223"/>
      <c r="L1405" s="223"/>
      <c r="M1405" s="223"/>
      <c r="N1405" s="222"/>
      <c r="O1405" s="222"/>
      <c r="P1405" s="222"/>
      <c r="Q1405" s="222"/>
      <c r="R1405" s="223"/>
      <c r="S1405" s="223"/>
      <c r="T1405" s="223"/>
      <c r="U1405" s="223"/>
      <c r="V1405" s="223"/>
      <c r="W1405" s="223"/>
      <c r="X1405" s="223"/>
      <c r="Y1405" s="223"/>
      <c r="Z1405" s="212"/>
      <c r="AA1405" s="212"/>
      <c r="AB1405" s="212"/>
      <c r="AC1405" s="212"/>
      <c r="AD1405" s="212"/>
      <c r="AE1405" s="212"/>
      <c r="AF1405" s="212"/>
      <c r="AG1405" s="212" t="s">
        <v>308</v>
      </c>
      <c r="AH1405" s="212">
        <v>0</v>
      </c>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1" x14ac:dyDescent="0.2">
      <c r="A1406" s="235">
        <v>325</v>
      </c>
      <c r="B1406" s="236" t="s">
        <v>1806</v>
      </c>
      <c r="C1406" s="245" t="s">
        <v>1807</v>
      </c>
      <c r="D1406" s="237" t="s">
        <v>314</v>
      </c>
      <c r="E1406" s="238">
        <v>2.0442200000000001</v>
      </c>
      <c r="F1406" s="239"/>
      <c r="G1406" s="240">
        <f>ROUND(E1406*F1406,2)</f>
        <v>0</v>
      </c>
      <c r="H1406" s="239"/>
      <c r="I1406" s="240">
        <f>ROUND(E1406*H1406,2)</f>
        <v>0</v>
      </c>
      <c r="J1406" s="239"/>
      <c r="K1406" s="240">
        <f>ROUND(E1406*J1406,2)</f>
        <v>0</v>
      </c>
      <c r="L1406" s="240">
        <v>21</v>
      </c>
      <c r="M1406" s="240">
        <f>G1406*(1+L1406/100)</f>
        <v>0</v>
      </c>
      <c r="N1406" s="238">
        <v>0</v>
      </c>
      <c r="O1406" s="238">
        <f>ROUND(E1406*N1406,2)</f>
        <v>0</v>
      </c>
      <c r="P1406" s="238">
        <v>0</v>
      </c>
      <c r="Q1406" s="238">
        <f>ROUND(E1406*P1406,2)</f>
        <v>0</v>
      </c>
      <c r="R1406" s="240" t="s">
        <v>662</v>
      </c>
      <c r="S1406" s="240" t="s">
        <v>277</v>
      </c>
      <c r="T1406" s="241" t="s">
        <v>277</v>
      </c>
      <c r="U1406" s="223">
        <v>0</v>
      </c>
      <c r="V1406" s="223">
        <f>ROUND(E1406*U1406,2)</f>
        <v>0</v>
      </c>
      <c r="W1406" s="223"/>
      <c r="X1406" s="223" t="s">
        <v>316</v>
      </c>
      <c r="Y1406" s="223" t="s">
        <v>280</v>
      </c>
      <c r="Z1406" s="212"/>
      <c r="AA1406" s="212"/>
      <c r="AB1406" s="212"/>
      <c r="AC1406" s="212"/>
      <c r="AD1406" s="212"/>
      <c r="AE1406" s="212"/>
      <c r="AF1406" s="212"/>
      <c r="AG1406" s="212" t="s">
        <v>317</v>
      </c>
      <c r="AH1406" s="212"/>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2" x14ac:dyDescent="0.2">
      <c r="A1407" s="219"/>
      <c r="B1407" s="220"/>
      <c r="C1407" s="270" t="s">
        <v>715</v>
      </c>
      <c r="D1407" s="252"/>
      <c r="E1407" s="253"/>
      <c r="F1407" s="223"/>
      <c r="G1407" s="223"/>
      <c r="H1407" s="223"/>
      <c r="I1407" s="223"/>
      <c r="J1407" s="223"/>
      <c r="K1407" s="223"/>
      <c r="L1407" s="223"/>
      <c r="M1407" s="223"/>
      <c r="N1407" s="222"/>
      <c r="O1407" s="222"/>
      <c r="P1407" s="222"/>
      <c r="Q1407" s="222"/>
      <c r="R1407" s="223"/>
      <c r="S1407" s="223"/>
      <c r="T1407" s="223"/>
      <c r="U1407" s="223"/>
      <c r="V1407" s="223"/>
      <c r="W1407" s="223"/>
      <c r="X1407" s="223"/>
      <c r="Y1407" s="223"/>
      <c r="Z1407" s="212"/>
      <c r="AA1407" s="212"/>
      <c r="AB1407" s="212"/>
      <c r="AC1407" s="212"/>
      <c r="AD1407" s="212"/>
      <c r="AE1407" s="212"/>
      <c r="AF1407" s="212"/>
      <c r="AG1407" s="212" t="s">
        <v>308</v>
      </c>
      <c r="AH1407" s="212"/>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
      <c r="A1408" s="219"/>
      <c r="B1408" s="220"/>
      <c r="C1408" s="271" t="s">
        <v>1808</v>
      </c>
      <c r="D1408" s="252"/>
      <c r="E1408" s="253">
        <v>0.47711999999999999</v>
      </c>
      <c r="F1408" s="223"/>
      <c r="G1408" s="223"/>
      <c r="H1408" s="223"/>
      <c r="I1408" s="223"/>
      <c r="J1408" s="223"/>
      <c r="K1408" s="223"/>
      <c r="L1408" s="223"/>
      <c r="M1408" s="223"/>
      <c r="N1408" s="222"/>
      <c r="O1408" s="222"/>
      <c r="P1408" s="222"/>
      <c r="Q1408" s="222"/>
      <c r="R1408" s="223"/>
      <c r="S1408" s="223"/>
      <c r="T1408" s="223"/>
      <c r="U1408" s="223"/>
      <c r="V1408" s="223"/>
      <c r="W1408" s="223"/>
      <c r="X1408" s="223"/>
      <c r="Y1408" s="223"/>
      <c r="Z1408" s="212"/>
      <c r="AA1408" s="212"/>
      <c r="AB1408" s="212"/>
      <c r="AC1408" s="212"/>
      <c r="AD1408" s="212"/>
      <c r="AE1408" s="212"/>
      <c r="AF1408" s="212"/>
      <c r="AG1408" s="212" t="s">
        <v>308</v>
      </c>
      <c r="AH1408" s="212">
        <v>2</v>
      </c>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3" x14ac:dyDescent="0.2">
      <c r="A1409" s="219"/>
      <c r="B1409" s="220"/>
      <c r="C1409" s="271" t="s">
        <v>1809</v>
      </c>
      <c r="D1409" s="252"/>
      <c r="E1409" s="253">
        <v>0.13056000000000001</v>
      </c>
      <c r="F1409" s="223"/>
      <c r="G1409" s="223"/>
      <c r="H1409" s="223"/>
      <c r="I1409" s="223"/>
      <c r="J1409" s="223"/>
      <c r="K1409" s="223"/>
      <c r="L1409" s="223"/>
      <c r="M1409" s="223"/>
      <c r="N1409" s="222"/>
      <c r="O1409" s="222"/>
      <c r="P1409" s="222"/>
      <c r="Q1409" s="222"/>
      <c r="R1409" s="223"/>
      <c r="S1409" s="223"/>
      <c r="T1409" s="223"/>
      <c r="U1409" s="223"/>
      <c r="V1409" s="223"/>
      <c r="W1409" s="223"/>
      <c r="X1409" s="223"/>
      <c r="Y1409" s="223"/>
      <c r="Z1409" s="212"/>
      <c r="AA1409" s="212"/>
      <c r="AB1409" s="212"/>
      <c r="AC1409" s="212"/>
      <c r="AD1409" s="212"/>
      <c r="AE1409" s="212"/>
      <c r="AF1409" s="212"/>
      <c r="AG1409" s="212" t="s">
        <v>308</v>
      </c>
      <c r="AH1409" s="212">
        <v>2</v>
      </c>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
      <c r="A1410" s="219"/>
      <c r="B1410" s="220"/>
      <c r="C1410" s="271" t="s">
        <v>1810</v>
      </c>
      <c r="D1410" s="252"/>
      <c r="E1410" s="253">
        <v>0.13568</v>
      </c>
      <c r="F1410" s="223"/>
      <c r="G1410" s="223"/>
      <c r="H1410" s="223"/>
      <c r="I1410" s="223"/>
      <c r="J1410" s="223"/>
      <c r="K1410" s="223"/>
      <c r="L1410" s="223"/>
      <c r="M1410" s="223"/>
      <c r="N1410" s="222"/>
      <c r="O1410" s="222"/>
      <c r="P1410" s="222"/>
      <c r="Q1410" s="222"/>
      <c r="R1410" s="223"/>
      <c r="S1410" s="223"/>
      <c r="T1410" s="223"/>
      <c r="U1410" s="223"/>
      <c r="V1410" s="223"/>
      <c r="W1410" s="223"/>
      <c r="X1410" s="223"/>
      <c r="Y1410" s="223"/>
      <c r="Z1410" s="212"/>
      <c r="AA1410" s="212"/>
      <c r="AB1410" s="212"/>
      <c r="AC1410" s="212"/>
      <c r="AD1410" s="212"/>
      <c r="AE1410" s="212"/>
      <c r="AF1410" s="212"/>
      <c r="AG1410" s="212" t="s">
        <v>308</v>
      </c>
      <c r="AH1410" s="212">
        <v>2</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71" t="s">
        <v>1811</v>
      </c>
      <c r="D1411" s="252"/>
      <c r="E1411" s="253">
        <v>0.15359999999999999</v>
      </c>
      <c r="F1411" s="223"/>
      <c r="G1411" s="223"/>
      <c r="H1411" s="223"/>
      <c r="I1411" s="223"/>
      <c r="J1411" s="223"/>
      <c r="K1411" s="223"/>
      <c r="L1411" s="223"/>
      <c r="M1411" s="223"/>
      <c r="N1411" s="222"/>
      <c r="O1411" s="222"/>
      <c r="P1411" s="222"/>
      <c r="Q1411" s="222"/>
      <c r="R1411" s="223"/>
      <c r="S1411" s="223"/>
      <c r="T1411" s="223"/>
      <c r="U1411" s="223"/>
      <c r="V1411" s="223"/>
      <c r="W1411" s="223"/>
      <c r="X1411" s="223"/>
      <c r="Y1411" s="223"/>
      <c r="Z1411" s="212"/>
      <c r="AA1411" s="212"/>
      <c r="AB1411" s="212"/>
      <c r="AC1411" s="212"/>
      <c r="AD1411" s="212"/>
      <c r="AE1411" s="212"/>
      <c r="AF1411" s="212"/>
      <c r="AG1411" s="212" t="s">
        <v>308</v>
      </c>
      <c r="AH1411" s="212">
        <v>2</v>
      </c>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3" x14ac:dyDescent="0.2">
      <c r="A1412" s="219"/>
      <c r="B1412" s="220"/>
      <c r="C1412" s="271" t="s">
        <v>1812</v>
      </c>
      <c r="D1412" s="252"/>
      <c r="E1412" s="253">
        <v>9.2160000000000006E-2</v>
      </c>
      <c r="F1412" s="223"/>
      <c r="G1412" s="223"/>
      <c r="H1412" s="223"/>
      <c r="I1412" s="223"/>
      <c r="J1412" s="223"/>
      <c r="K1412" s="223"/>
      <c r="L1412" s="223"/>
      <c r="M1412" s="223"/>
      <c r="N1412" s="222"/>
      <c r="O1412" s="222"/>
      <c r="P1412" s="222"/>
      <c r="Q1412" s="222"/>
      <c r="R1412" s="223"/>
      <c r="S1412" s="223"/>
      <c r="T1412" s="223"/>
      <c r="U1412" s="223"/>
      <c r="V1412" s="223"/>
      <c r="W1412" s="223"/>
      <c r="X1412" s="223"/>
      <c r="Y1412" s="223"/>
      <c r="Z1412" s="212"/>
      <c r="AA1412" s="212"/>
      <c r="AB1412" s="212"/>
      <c r="AC1412" s="212"/>
      <c r="AD1412" s="212"/>
      <c r="AE1412" s="212"/>
      <c r="AF1412" s="212"/>
      <c r="AG1412" s="212" t="s">
        <v>308</v>
      </c>
      <c r="AH1412" s="212">
        <v>2</v>
      </c>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3" x14ac:dyDescent="0.2">
      <c r="A1413" s="219"/>
      <c r="B1413" s="220"/>
      <c r="C1413" s="271" t="s">
        <v>1813</v>
      </c>
      <c r="D1413" s="252"/>
      <c r="E1413" s="253">
        <v>0.17408000000000001</v>
      </c>
      <c r="F1413" s="223"/>
      <c r="G1413" s="223"/>
      <c r="H1413" s="223"/>
      <c r="I1413" s="223"/>
      <c r="J1413" s="223"/>
      <c r="K1413" s="223"/>
      <c r="L1413" s="223"/>
      <c r="M1413" s="223"/>
      <c r="N1413" s="222"/>
      <c r="O1413" s="222"/>
      <c r="P1413" s="222"/>
      <c r="Q1413" s="222"/>
      <c r="R1413" s="223"/>
      <c r="S1413" s="223"/>
      <c r="T1413" s="223"/>
      <c r="U1413" s="223"/>
      <c r="V1413" s="223"/>
      <c r="W1413" s="223"/>
      <c r="X1413" s="223"/>
      <c r="Y1413" s="223"/>
      <c r="Z1413" s="212"/>
      <c r="AA1413" s="212"/>
      <c r="AB1413" s="212"/>
      <c r="AC1413" s="212"/>
      <c r="AD1413" s="212"/>
      <c r="AE1413" s="212"/>
      <c r="AF1413" s="212"/>
      <c r="AG1413" s="212" t="s">
        <v>308</v>
      </c>
      <c r="AH1413" s="212">
        <v>2</v>
      </c>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
      <c r="A1414" s="219"/>
      <c r="B1414" s="220"/>
      <c r="C1414" s="271" t="s">
        <v>1814</v>
      </c>
      <c r="D1414" s="252"/>
      <c r="E1414" s="253">
        <v>0.14591999999999999</v>
      </c>
      <c r="F1414" s="223"/>
      <c r="G1414" s="223"/>
      <c r="H1414" s="223"/>
      <c r="I1414" s="223"/>
      <c r="J1414" s="223"/>
      <c r="K1414" s="223"/>
      <c r="L1414" s="223"/>
      <c r="M1414" s="223"/>
      <c r="N1414" s="222"/>
      <c r="O1414" s="222"/>
      <c r="P1414" s="222"/>
      <c r="Q1414" s="222"/>
      <c r="R1414" s="223"/>
      <c r="S1414" s="223"/>
      <c r="T1414" s="223"/>
      <c r="U1414" s="223"/>
      <c r="V1414" s="223"/>
      <c r="W1414" s="223"/>
      <c r="X1414" s="223"/>
      <c r="Y1414" s="223"/>
      <c r="Z1414" s="212"/>
      <c r="AA1414" s="212"/>
      <c r="AB1414" s="212"/>
      <c r="AC1414" s="212"/>
      <c r="AD1414" s="212"/>
      <c r="AE1414" s="212"/>
      <c r="AF1414" s="212"/>
      <c r="AG1414" s="212" t="s">
        <v>308</v>
      </c>
      <c r="AH1414" s="212">
        <v>2</v>
      </c>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outlineLevel="3" x14ac:dyDescent="0.2">
      <c r="A1415" s="219"/>
      <c r="B1415" s="220"/>
      <c r="C1415" s="271" t="s">
        <v>1815</v>
      </c>
      <c r="D1415" s="252"/>
      <c r="E1415" s="253">
        <v>0.15872</v>
      </c>
      <c r="F1415" s="223"/>
      <c r="G1415" s="223"/>
      <c r="H1415" s="223"/>
      <c r="I1415" s="223"/>
      <c r="J1415" s="223"/>
      <c r="K1415" s="223"/>
      <c r="L1415" s="223"/>
      <c r="M1415" s="223"/>
      <c r="N1415" s="222"/>
      <c r="O1415" s="222"/>
      <c r="P1415" s="222"/>
      <c r="Q1415" s="222"/>
      <c r="R1415" s="223"/>
      <c r="S1415" s="223"/>
      <c r="T1415" s="223"/>
      <c r="U1415" s="223"/>
      <c r="V1415" s="223"/>
      <c r="W1415" s="223"/>
      <c r="X1415" s="223"/>
      <c r="Y1415" s="223"/>
      <c r="Z1415" s="212"/>
      <c r="AA1415" s="212"/>
      <c r="AB1415" s="212"/>
      <c r="AC1415" s="212"/>
      <c r="AD1415" s="212"/>
      <c r="AE1415" s="212"/>
      <c r="AF1415" s="212"/>
      <c r="AG1415" s="212" t="s">
        <v>308</v>
      </c>
      <c r="AH1415" s="212">
        <v>2</v>
      </c>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outlineLevel="3" x14ac:dyDescent="0.2">
      <c r="A1416" s="219"/>
      <c r="B1416" s="220"/>
      <c r="C1416" s="271" t="s">
        <v>1816</v>
      </c>
      <c r="D1416" s="252"/>
      <c r="E1416" s="253">
        <v>0.26623999999999998</v>
      </c>
      <c r="F1416" s="223"/>
      <c r="G1416" s="223"/>
      <c r="H1416" s="223"/>
      <c r="I1416" s="223"/>
      <c r="J1416" s="223"/>
      <c r="K1416" s="223"/>
      <c r="L1416" s="223"/>
      <c r="M1416" s="223"/>
      <c r="N1416" s="222"/>
      <c r="O1416" s="222"/>
      <c r="P1416" s="222"/>
      <c r="Q1416" s="222"/>
      <c r="R1416" s="223"/>
      <c r="S1416" s="223"/>
      <c r="T1416" s="223"/>
      <c r="U1416" s="223"/>
      <c r="V1416" s="223"/>
      <c r="W1416" s="223"/>
      <c r="X1416" s="223"/>
      <c r="Y1416" s="223"/>
      <c r="Z1416" s="212"/>
      <c r="AA1416" s="212"/>
      <c r="AB1416" s="212"/>
      <c r="AC1416" s="212"/>
      <c r="AD1416" s="212"/>
      <c r="AE1416" s="212"/>
      <c r="AF1416" s="212"/>
      <c r="AG1416" s="212" t="s">
        <v>308</v>
      </c>
      <c r="AH1416" s="212">
        <v>2</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3" x14ac:dyDescent="0.2">
      <c r="A1417" s="219"/>
      <c r="B1417" s="220"/>
      <c r="C1417" s="271" t="s">
        <v>1817</v>
      </c>
      <c r="D1417" s="252"/>
      <c r="E1417" s="253">
        <v>0.15872</v>
      </c>
      <c r="F1417" s="223"/>
      <c r="G1417" s="223"/>
      <c r="H1417" s="223"/>
      <c r="I1417" s="223"/>
      <c r="J1417" s="223"/>
      <c r="K1417" s="223"/>
      <c r="L1417" s="223"/>
      <c r="M1417" s="223"/>
      <c r="N1417" s="222"/>
      <c r="O1417" s="222"/>
      <c r="P1417" s="222"/>
      <c r="Q1417" s="222"/>
      <c r="R1417" s="223"/>
      <c r="S1417" s="223"/>
      <c r="T1417" s="223"/>
      <c r="U1417" s="223"/>
      <c r="V1417" s="223"/>
      <c r="W1417" s="223"/>
      <c r="X1417" s="223"/>
      <c r="Y1417" s="223"/>
      <c r="Z1417" s="212"/>
      <c r="AA1417" s="212"/>
      <c r="AB1417" s="212"/>
      <c r="AC1417" s="212"/>
      <c r="AD1417" s="212"/>
      <c r="AE1417" s="212"/>
      <c r="AF1417" s="212"/>
      <c r="AG1417" s="212" t="s">
        <v>308</v>
      </c>
      <c r="AH1417" s="212">
        <v>2</v>
      </c>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3" x14ac:dyDescent="0.2">
      <c r="A1418" s="219"/>
      <c r="B1418" s="220"/>
      <c r="C1418" s="272" t="s">
        <v>720</v>
      </c>
      <c r="D1418" s="254"/>
      <c r="E1418" s="255">
        <v>1.8928</v>
      </c>
      <c r="F1418" s="223"/>
      <c r="G1418" s="223"/>
      <c r="H1418" s="223"/>
      <c r="I1418" s="223"/>
      <c r="J1418" s="223"/>
      <c r="K1418" s="223"/>
      <c r="L1418" s="223"/>
      <c r="M1418" s="223"/>
      <c r="N1418" s="222"/>
      <c r="O1418" s="222"/>
      <c r="P1418" s="222"/>
      <c r="Q1418" s="222"/>
      <c r="R1418" s="223"/>
      <c r="S1418" s="223"/>
      <c r="T1418" s="223"/>
      <c r="U1418" s="223"/>
      <c r="V1418" s="223"/>
      <c r="W1418" s="223"/>
      <c r="X1418" s="223"/>
      <c r="Y1418" s="223"/>
      <c r="Z1418" s="212"/>
      <c r="AA1418" s="212"/>
      <c r="AB1418" s="212"/>
      <c r="AC1418" s="212"/>
      <c r="AD1418" s="212"/>
      <c r="AE1418" s="212"/>
      <c r="AF1418" s="212"/>
      <c r="AG1418" s="212" t="s">
        <v>308</v>
      </c>
      <c r="AH1418" s="212">
        <v>3</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3" x14ac:dyDescent="0.2">
      <c r="A1419" s="219"/>
      <c r="B1419" s="220"/>
      <c r="C1419" s="270" t="s">
        <v>721</v>
      </c>
      <c r="D1419" s="252"/>
      <c r="E1419" s="253"/>
      <c r="F1419" s="223"/>
      <c r="G1419" s="223"/>
      <c r="H1419" s="223"/>
      <c r="I1419" s="223"/>
      <c r="J1419" s="223"/>
      <c r="K1419" s="223"/>
      <c r="L1419" s="223"/>
      <c r="M1419" s="223"/>
      <c r="N1419" s="222"/>
      <c r="O1419" s="222"/>
      <c r="P1419" s="222"/>
      <c r="Q1419" s="222"/>
      <c r="R1419" s="223"/>
      <c r="S1419" s="223"/>
      <c r="T1419" s="223"/>
      <c r="U1419" s="223"/>
      <c r="V1419" s="223"/>
      <c r="W1419" s="223"/>
      <c r="X1419" s="223"/>
      <c r="Y1419" s="223"/>
      <c r="Z1419" s="212"/>
      <c r="AA1419" s="212"/>
      <c r="AB1419" s="212"/>
      <c r="AC1419" s="212"/>
      <c r="AD1419" s="212"/>
      <c r="AE1419" s="212"/>
      <c r="AF1419" s="212"/>
      <c r="AG1419" s="212" t="s">
        <v>308</v>
      </c>
      <c r="AH1419" s="212"/>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3" x14ac:dyDescent="0.2">
      <c r="A1420" s="219"/>
      <c r="B1420" s="220"/>
      <c r="C1420" s="247" t="s">
        <v>1818</v>
      </c>
      <c r="D1420" s="225"/>
      <c r="E1420" s="226">
        <v>2.0442200000000001</v>
      </c>
      <c r="F1420" s="223"/>
      <c r="G1420" s="223"/>
      <c r="H1420" s="223"/>
      <c r="I1420" s="223"/>
      <c r="J1420" s="223"/>
      <c r="K1420" s="223"/>
      <c r="L1420" s="223"/>
      <c r="M1420" s="223"/>
      <c r="N1420" s="222"/>
      <c r="O1420" s="222"/>
      <c r="P1420" s="222"/>
      <c r="Q1420" s="222"/>
      <c r="R1420" s="223"/>
      <c r="S1420" s="223"/>
      <c r="T1420" s="223"/>
      <c r="U1420" s="223"/>
      <c r="V1420" s="223"/>
      <c r="W1420" s="223"/>
      <c r="X1420" s="223"/>
      <c r="Y1420" s="223"/>
      <c r="Z1420" s="212"/>
      <c r="AA1420" s="212"/>
      <c r="AB1420" s="212"/>
      <c r="AC1420" s="212"/>
      <c r="AD1420" s="212"/>
      <c r="AE1420" s="212"/>
      <c r="AF1420" s="212"/>
      <c r="AG1420" s="212" t="s">
        <v>308</v>
      </c>
      <c r="AH1420" s="212">
        <v>0</v>
      </c>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1" x14ac:dyDescent="0.2">
      <c r="A1421" s="235">
        <v>326</v>
      </c>
      <c r="B1421" s="236" t="s">
        <v>1819</v>
      </c>
      <c r="C1421" s="245" t="s">
        <v>1820</v>
      </c>
      <c r="D1421" s="237" t="s">
        <v>340</v>
      </c>
      <c r="E1421" s="238">
        <v>3</v>
      </c>
      <c r="F1421" s="239"/>
      <c r="G1421" s="240">
        <f>ROUND(E1421*F1421,2)</f>
        <v>0</v>
      </c>
      <c r="H1421" s="239"/>
      <c r="I1421" s="240">
        <f>ROUND(E1421*H1421,2)</f>
        <v>0</v>
      </c>
      <c r="J1421" s="239"/>
      <c r="K1421" s="240">
        <f>ROUND(E1421*J1421,2)</f>
        <v>0</v>
      </c>
      <c r="L1421" s="240">
        <v>21</v>
      </c>
      <c r="M1421" s="240">
        <f>G1421*(1+L1421/100)</f>
        <v>0</v>
      </c>
      <c r="N1421" s="238">
        <v>0</v>
      </c>
      <c r="O1421" s="238">
        <f>ROUND(E1421*N1421,2)</f>
        <v>0</v>
      </c>
      <c r="P1421" s="238">
        <v>0</v>
      </c>
      <c r="Q1421" s="238">
        <f>ROUND(E1421*P1421,2)</f>
        <v>0</v>
      </c>
      <c r="R1421" s="240" t="s">
        <v>662</v>
      </c>
      <c r="S1421" s="240" t="s">
        <v>277</v>
      </c>
      <c r="T1421" s="241" t="s">
        <v>277</v>
      </c>
      <c r="U1421" s="223">
        <v>0.17</v>
      </c>
      <c r="V1421" s="223">
        <f>ROUND(E1421*U1421,2)</f>
        <v>0.51</v>
      </c>
      <c r="W1421" s="223"/>
      <c r="X1421" s="223" t="s">
        <v>316</v>
      </c>
      <c r="Y1421" s="223" t="s">
        <v>280</v>
      </c>
      <c r="Z1421" s="212"/>
      <c r="AA1421" s="212"/>
      <c r="AB1421" s="212"/>
      <c r="AC1421" s="212"/>
      <c r="AD1421" s="212"/>
      <c r="AE1421" s="212"/>
      <c r="AF1421" s="212"/>
      <c r="AG1421" s="212" t="s">
        <v>317</v>
      </c>
      <c r="AH1421" s="212"/>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2" x14ac:dyDescent="0.2">
      <c r="A1422" s="219"/>
      <c r="B1422" s="220"/>
      <c r="C1422" s="247" t="s">
        <v>1821</v>
      </c>
      <c r="D1422" s="225"/>
      <c r="E1422" s="226">
        <v>3</v>
      </c>
      <c r="F1422" s="223"/>
      <c r="G1422" s="223"/>
      <c r="H1422" s="223"/>
      <c r="I1422" s="223"/>
      <c r="J1422" s="223"/>
      <c r="K1422" s="223"/>
      <c r="L1422" s="223"/>
      <c r="M1422" s="223"/>
      <c r="N1422" s="222"/>
      <c r="O1422" s="222"/>
      <c r="P1422" s="222"/>
      <c r="Q1422" s="222"/>
      <c r="R1422" s="223"/>
      <c r="S1422" s="223"/>
      <c r="T1422" s="223"/>
      <c r="U1422" s="223"/>
      <c r="V1422" s="223"/>
      <c r="W1422" s="223"/>
      <c r="X1422" s="223"/>
      <c r="Y1422" s="223"/>
      <c r="Z1422" s="212"/>
      <c r="AA1422" s="212"/>
      <c r="AB1422" s="212"/>
      <c r="AC1422" s="212"/>
      <c r="AD1422" s="212"/>
      <c r="AE1422" s="212"/>
      <c r="AF1422" s="212"/>
      <c r="AG1422" s="212" t="s">
        <v>308</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ht="22.5" outlineLevel="1" x14ac:dyDescent="0.2">
      <c r="A1423" s="235">
        <v>327</v>
      </c>
      <c r="B1423" s="236" t="s">
        <v>1822</v>
      </c>
      <c r="C1423" s="245" t="s">
        <v>1823</v>
      </c>
      <c r="D1423" s="237" t="s">
        <v>387</v>
      </c>
      <c r="E1423" s="238">
        <v>1</v>
      </c>
      <c r="F1423" s="239"/>
      <c r="G1423" s="240">
        <f>ROUND(E1423*F1423,2)</f>
        <v>0</v>
      </c>
      <c r="H1423" s="239"/>
      <c r="I1423" s="240">
        <f>ROUND(E1423*H1423,2)</f>
        <v>0</v>
      </c>
      <c r="J1423" s="239"/>
      <c r="K1423" s="240">
        <f>ROUND(E1423*J1423,2)</f>
        <v>0</v>
      </c>
      <c r="L1423" s="240">
        <v>21</v>
      </c>
      <c r="M1423" s="240">
        <f>G1423*(1+L1423/100)</f>
        <v>0</v>
      </c>
      <c r="N1423" s="238">
        <v>0.14369000000000001</v>
      </c>
      <c r="O1423" s="238">
        <f>ROUND(E1423*N1423,2)</f>
        <v>0.14000000000000001</v>
      </c>
      <c r="P1423" s="238">
        <v>0</v>
      </c>
      <c r="Q1423" s="238">
        <f>ROUND(E1423*P1423,2)</f>
        <v>0</v>
      </c>
      <c r="R1423" s="240" t="s">
        <v>662</v>
      </c>
      <c r="S1423" s="240" t="s">
        <v>277</v>
      </c>
      <c r="T1423" s="241" t="s">
        <v>277</v>
      </c>
      <c r="U1423" s="223">
        <v>30</v>
      </c>
      <c r="V1423" s="223">
        <f>ROUND(E1423*U1423,2)</f>
        <v>30</v>
      </c>
      <c r="W1423" s="223"/>
      <c r="X1423" s="223" t="s">
        <v>316</v>
      </c>
      <c r="Y1423" s="223" t="s">
        <v>280</v>
      </c>
      <c r="Z1423" s="212"/>
      <c r="AA1423" s="212"/>
      <c r="AB1423" s="212"/>
      <c r="AC1423" s="212"/>
      <c r="AD1423" s="212"/>
      <c r="AE1423" s="212"/>
      <c r="AF1423" s="212"/>
      <c r="AG1423" s="212" t="s">
        <v>317</v>
      </c>
      <c r="AH1423" s="212"/>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2" x14ac:dyDescent="0.2">
      <c r="A1424" s="219"/>
      <c r="B1424" s="220"/>
      <c r="C1424" s="246" t="s">
        <v>1824</v>
      </c>
      <c r="D1424" s="243"/>
      <c r="E1424" s="243"/>
      <c r="F1424" s="243"/>
      <c r="G1424" s="243"/>
      <c r="H1424" s="223"/>
      <c r="I1424" s="223"/>
      <c r="J1424" s="223"/>
      <c r="K1424" s="223"/>
      <c r="L1424" s="223"/>
      <c r="M1424" s="223"/>
      <c r="N1424" s="222"/>
      <c r="O1424" s="222"/>
      <c r="P1424" s="222"/>
      <c r="Q1424" s="222"/>
      <c r="R1424" s="223"/>
      <c r="S1424" s="223"/>
      <c r="T1424" s="223"/>
      <c r="U1424" s="223"/>
      <c r="V1424" s="223"/>
      <c r="W1424" s="223"/>
      <c r="X1424" s="223"/>
      <c r="Y1424" s="223"/>
      <c r="Z1424" s="212"/>
      <c r="AA1424" s="212"/>
      <c r="AB1424" s="212"/>
      <c r="AC1424" s="212"/>
      <c r="AD1424" s="212"/>
      <c r="AE1424" s="212"/>
      <c r="AF1424" s="212"/>
      <c r="AG1424" s="212" t="s">
        <v>283</v>
      </c>
      <c r="AH1424" s="212"/>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ht="22.5" outlineLevel="1" x14ac:dyDescent="0.2">
      <c r="A1425" s="257">
        <v>328</v>
      </c>
      <c r="B1425" s="258" t="s">
        <v>1825</v>
      </c>
      <c r="C1425" s="268" t="s">
        <v>1826</v>
      </c>
      <c r="D1425" s="259" t="s">
        <v>387</v>
      </c>
      <c r="E1425" s="260">
        <v>70</v>
      </c>
      <c r="F1425" s="261"/>
      <c r="G1425" s="262">
        <f>ROUND(E1425*F1425,2)</f>
        <v>0</v>
      </c>
      <c r="H1425" s="261"/>
      <c r="I1425" s="262">
        <f>ROUND(E1425*H1425,2)</f>
        <v>0</v>
      </c>
      <c r="J1425" s="261"/>
      <c r="K1425" s="262">
        <f>ROUND(E1425*J1425,2)</f>
        <v>0</v>
      </c>
      <c r="L1425" s="262">
        <v>21</v>
      </c>
      <c r="M1425" s="262">
        <f>G1425*(1+L1425/100)</f>
        <v>0</v>
      </c>
      <c r="N1425" s="260">
        <v>3.32E-3</v>
      </c>
      <c r="O1425" s="260">
        <f>ROUND(E1425*N1425,2)</f>
        <v>0.23</v>
      </c>
      <c r="P1425" s="260">
        <v>0</v>
      </c>
      <c r="Q1425" s="260">
        <f>ROUND(E1425*P1425,2)</f>
        <v>0</v>
      </c>
      <c r="R1425" s="262" t="s">
        <v>662</v>
      </c>
      <c r="S1425" s="262" t="s">
        <v>277</v>
      </c>
      <c r="T1425" s="263" t="s">
        <v>277</v>
      </c>
      <c r="U1425" s="223">
        <v>0.377</v>
      </c>
      <c r="V1425" s="223">
        <f>ROUND(E1425*U1425,2)</f>
        <v>26.39</v>
      </c>
      <c r="W1425" s="223"/>
      <c r="X1425" s="223" t="s">
        <v>316</v>
      </c>
      <c r="Y1425" s="223" t="s">
        <v>280</v>
      </c>
      <c r="Z1425" s="212"/>
      <c r="AA1425" s="212"/>
      <c r="AB1425" s="212"/>
      <c r="AC1425" s="212"/>
      <c r="AD1425" s="212"/>
      <c r="AE1425" s="212"/>
      <c r="AF1425" s="212"/>
      <c r="AG1425" s="212" t="s">
        <v>317</v>
      </c>
      <c r="AH1425" s="212"/>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1" x14ac:dyDescent="0.2">
      <c r="A1426" s="257">
        <v>329</v>
      </c>
      <c r="B1426" s="258" t="s">
        <v>1827</v>
      </c>
      <c r="C1426" s="268" t="s">
        <v>1828</v>
      </c>
      <c r="D1426" s="259" t="s">
        <v>387</v>
      </c>
      <c r="E1426" s="260">
        <v>30</v>
      </c>
      <c r="F1426" s="261"/>
      <c r="G1426" s="262">
        <f>ROUND(E1426*F1426,2)</f>
        <v>0</v>
      </c>
      <c r="H1426" s="261"/>
      <c r="I1426" s="262">
        <f>ROUND(E1426*H1426,2)</f>
        <v>0</v>
      </c>
      <c r="J1426" s="261"/>
      <c r="K1426" s="262">
        <f>ROUND(E1426*J1426,2)</f>
        <v>0</v>
      </c>
      <c r="L1426" s="262">
        <v>21</v>
      </c>
      <c r="M1426" s="262">
        <f>G1426*(1+L1426/100)</f>
        <v>0</v>
      </c>
      <c r="N1426" s="260">
        <v>0</v>
      </c>
      <c r="O1426" s="260">
        <f>ROUND(E1426*N1426,2)</f>
        <v>0</v>
      </c>
      <c r="P1426" s="260">
        <v>0</v>
      </c>
      <c r="Q1426" s="260">
        <f>ROUND(E1426*P1426,2)</f>
        <v>0</v>
      </c>
      <c r="R1426" s="262" t="s">
        <v>662</v>
      </c>
      <c r="S1426" s="262" t="s">
        <v>277</v>
      </c>
      <c r="T1426" s="263" t="s">
        <v>277</v>
      </c>
      <c r="U1426" s="223">
        <v>8.4000000000000005E-2</v>
      </c>
      <c r="V1426" s="223">
        <f>ROUND(E1426*U1426,2)</f>
        <v>2.52</v>
      </c>
      <c r="W1426" s="223"/>
      <c r="X1426" s="223" t="s">
        <v>316</v>
      </c>
      <c r="Y1426" s="223" t="s">
        <v>280</v>
      </c>
      <c r="Z1426" s="212"/>
      <c r="AA1426" s="212"/>
      <c r="AB1426" s="212"/>
      <c r="AC1426" s="212"/>
      <c r="AD1426" s="212"/>
      <c r="AE1426" s="212"/>
      <c r="AF1426" s="212"/>
      <c r="AG1426" s="212" t="s">
        <v>317</v>
      </c>
      <c r="AH1426" s="212"/>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1" x14ac:dyDescent="0.2">
      <c r="A1427" s="257">
        <v>330</v>
      </c>
      <c r="B1427" s="258" t="s">
        <v>1829</v>
      </c>
      <c r="C1427" s="268" t="s">
        <v>1830</v>
      </c>
      <c r="D1427" s="259" t="s">
        <v>387</v>
      </c>
      <c r="E1427" s="260">
        <v>300</v>
      </c>
      <c r="F1427" s="261"/>
      <c r="G1427" s="262">
        <f>ROUND(E1427*F1427,2)</f>
        <v>0</v>
      </c>
      <c r="H1427" s="261"/>
      <c r="I1427" s="262">
        <f>ROUND(E1427*H1427,2)</f>
        <v>0</v>
      </c>
      <c r="J1427" s="261"/>
      <c r="K1427" s="262">
        <f>ROUND(E1427*J1427,2)</f>
        <v>0</v>
      </c>
      <c r="L1427" s="262">
        <v>21</v>
      </c>
      <c r="M1427" s="262">
        <f>G1427*(1+L1427/100)</f>
        <v>0</v>
      </c>
      <c r="N1427" s="260">
        <v>0</v>
      </c>
      <c r="O1427" s="260">
        <f>ROUND(E1427*N1427,2)</f>
        <v>0</v>
      </c>
      <c r="P1427" s="260">
        <v>0</v>
      </c>
      <c r="Q1427" s="260">
        <f>ROUND(E1427*P1427,2)</f>
        <v>0</v>
      </c>
      <c r="R1427" s="262" t="s">
        <v>662</v>
      </c>
      <c r="S1427" s="262" t="s">
        <v>277</v>
      </c>
      <c r="T1427" s="263" t="s">
        <v>277</v>
      </c>
      <c r="U1427" s="223">
        <v>0.14599999999999999</v>
      </c>
      <c r="V1427" s="223">
        <f>ROUND(E1427*U1427,2)</f>
        <v>43.8</v>
      </c>
      <c r="W1427" s="223"/>
      <c r="X1427" s="223" t="s">
        <v>316</v>
      </c>
      <c r="Y1427" s="223" t="s">
        <v>280</v>
      </c>
      <c r="Z1427" s="212"/>
      <c r="AA1427" s="212"/>
      <c r="AB1427" s="212"/>
      <c r="AC1427" s="212"/>
      <c r="AD1427" s="212"/>
      <c r="AE1427" s="212"/>
      <c r="AF1427" s="212"/>
      <c r="AG1427" s="212" t="s">
        <v>317</v>
      </c>
      <c r="AH1427" s="212"/>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1" x14ac:dyDescent="0.2">
      <c r="A1428" s="235">
        <v>331</v>
      </c>
      <c r="B1428" s="236" t="s">
        <v>1831</v>
      </c>
      <c r="C1428" s="245" t="s">
        <v>1832</v>
      </c>
      <c r="D1428" s="237" t="s">
        <v>543</v>
      </c>
      <c r="E1428" s="238">
        <v>18</v>
      </c>
      <c r="F1428" s="239"/>
      <c r="G1428" s="240">
        <f>ROUND(E1428*F1428,2)</f>
        <v>0</v>
      </c>
      <c r="H1428" s="239"/>
      <c r="I1428" s="240">
        <f>ROUND(E1428*H1428,2)</f>
        <v>0</v>
      </c>
      <c r="J1428" s="239"/>
      <c r="K1428" s="240">
        <f>ROUND(E1428*J1428,2)</f>
        <v>0</v>
      </c>
      <c r="L1428" s="240">
        <v>21</v>
      </c>
      <c r="M1428" s="240">
        <f>G1428*(1+L1428/100)</f>
        <v>0</v>
      </c>
      <c r="N1428" s="238">
        <v>1.9000000000000001E-4</v>
      </c>
      <c r="O1428" s="238">
        <f>ROUND(E1428*N1428,2)</f>
        <v>0</v>
      </c>
      <c r="P1428" s="238">
        <v>0</v>
      </c>
      <c r="Q1428" s="238">
        <f>ROUND(E1428*P1428,2)</f>
        <v>0</v>
      </c>
      <c r="R1428" s="240" t="s">
        <v>662</v>
      </c>
      <c r="S1428" s="240" t="s">
        <v>277</v>
      </c>
      <c r="T1428" s="241" t="s">
        <v>277</v>
      </c>
      <c r="U1428" s="223">
        <v>0.106</v>
      </c>
      <c r="V1428" s="223">
        <f>ROUND(E1428*U1428,2)</f>
        <v>1.91</v>
      </c>
      <c r="W1428" s="223"/>
      <c r="X1428" s="223" t="s">
        <v>316</v>
      </c>
      <c r="Y1428" s="223" t="s">
        <v>280</v>
      </c>
      <c r="Z1428" s="212"/>
      <c r="AA1428" s="212"/>
      <c r="AB1428" s="212"/>
      <c r="AC1428" s="212"/>
      <c r="AD1428" s="212"/>
      <c r="AE1428" s="212"/>
      <c r="AF1428" s="212"/>
      <c r="AG1428" s="212" t="s">
        <v>317</v>
      </c>
      <c r="AH1428" s="212"/>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2" x14ac:dyDescent="0.2">
      <c r="A1429" s="219"/>
      <c r="B1429" s="220"/>
      <c r="C1429" s="267" t="s">
        <v>1833</v>
      </c>
      <c r="D1429" s="256"/>
      <c r="E1429" s="256"/>
      <c r="F1429" s="256"/>
      <c r="G1429" s="256"/>
      <c r="H1429" s="223"/>
      <c r="I1429" s="223"/>
      <c r="J1429" s="223"/>
      <c r="K1429" s="223"/>
      <c r="L1429" s="223"/>
      <c r="M1429" s="223"/>
      <c r="N1429" s="222"/>
      <c r="O1429" s="222"/>
      <c r="P1429" s="222"/>
      <c r="Q1429" s="222"/>
      <c r="R1429" s="223"/>
      <c r="S1429" s="223"/>
      <c r="T1429" s="223"/>
      <c r="U1429" s="223"/>
      <c r="V1429" s="223"/>
      <c r="W1429" s="223"/>
      <c r="X1429" s="223"/>
      <c r="Y1429" s="223"/>
      <c r="Z1429" s="212"/>
      <c r="AA1429" s="212"/>
      <c r="AB1429" s="212"/>
      <c r="AC1429" s="212"/>
      <c r="AD1429" s="212"/>
      <c r="AE1429" s="212"/>
      <c r="AF1429" s="212"/>
      <c r="AG1429" s="212" t="s">
        <v>319</v>
      </c>
      <c r="AH1429" s="212"/>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2" x14ac:dyDescent="0.2">
      <c r="A1430" s="219"/>
      <c r="B1430" s="220"/>
      <c r="C1430" s="247" t="s">
        <v>1834</v>
      </c>
      <c r="D1430" s="225"/>
      <c r="E1430" s="226">
        <v>18</v>
      </c>
      <c r="F1430" s="223"/>
      <c r="G1430" s="223"/>
      <c r="H1430" s="223"/>
      <c r="I1430" s="223"/>
      <c r="J1430" s="223"/>
      <c r="K1430" s="223"/>
      <c r="L1430" s="223"/>
      <c r="M1430" s="223"/>
      <c r="N1430" s="222"/>
      <c r="O1430" s="222"/>
      <c r="P1430" s="222"/>
      <c r="Q1430" s="222"/>
      <c r="R1430" s="223"/>
      <c r="S1430" s="223"/>
      <c r="T1430" s="223"/>
      <c r="U1430" s="223"/>
      <c r="V1430" s="223"/>
      <c r="W1430" s="223"/>
      <c r="X1430" s="223"/>
      <c r="Y1430" s="223"/>
      <c r="Z1430" s="212"/>
      <c r="AA1430" s="212"/>
      <c r="AB1430" s="212"/>
      <c r="AC1430" s="212"/>
      <c r="AD1430" s="212"/>
      <c r="AE1430" s="212"/>
      <c r="AF1430" s="212"/>
      <c r="AG1430" s="212" t="s">
        <v>308</v>
      </c>
      <c r="AH1430" s="212">
        <v>0</v>
      </c>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ht="22.5" outlineLevel="1" x14ac:dyDescent="0.2">
      <c r="A1431" s="235">
        <v>332</v>
      </c>
      <c r="B1431" s="236" t="s">
        <v>1835</v>
      </c>
      <c r="C1431" s="245" t="s">
        <v>1836</v>
      </c>
      <c r="D1431" s="237" t="s">
        <v>543</v>
      </c>
      <c r="E1431" s="238">
        <v>20</v>
      </c>
      <c r="F1431" s="239"/>
      <c r="G1431" s="240">
        <f>ROUND(E1431*F1431,2)</f>
        <v>0</v>
      </c>
      <c r="H1431" s="239"/>
      <c r="I1431" s="240">
        <f>ROUND(E1431*H1431,2)</f>
        <v>0</v>
      </c>
      <c r="J1431" s="239"/>
      <c r="K1431" s="240">
        <f>ROUND(E1431*J1431,2)</f>
        <v>0</v>
      </c>
      <c r="L1431" s="240">
        <v>21</v>
      </c>
      <c r="M1431" s="240">
        <f>G1431*(1+L1431/100)</f>
        <v>0</v>
      </c>
      <c r="N1431" s="238">
        <v>1.6000000000000001E-4</v>
      </c>
      <c r="O1431" s="238">
        <f>ROUND(E1431*N1431,2)</f>
        <v>0</v>
      </c>
      <c r="P1431" s="238">
        <v>6.6E-3</v>
      </c>
      <c r="Q1431" s="238">
        <f>ROUND(E1431*P1431,2)</f>
        <v>0.13</v>
      </c>
      <c r="R1431" s="240" t="s">
        <v>662</v>
      </c>
      <c r="S1431" s="240" t="s">
        <v>277</v>
      </c>
      <c r="T1431" s="241" t="s">
        <v>277</v>
      </c>
      <c r="U1431" s="223">
        <v>0.27043</v>
      </c>
      <c r="V1431" s="223">
        <f>ROUND(E1431*U1431,2)</f>
        <v>5.41</v>
      </c>
      <c r="W1431" s="223"/>
      <c r="X1431" s="223" t="s">
        <v>316</v>
      </c>
      <c r="Y1431" s="223" t="s">
        <v>280</v>
      </c>
      <c r="Z1431" s="212"/>
      <c r="AA1431" s="212"/>
      <c r="AB1431" s="212"/>
      <c r="AC1431" s="212"/>
      <c r="AD1431" s="212"/>
      <c r="AE1431" s="212"/>
      <c r="AF1431" s="212"/>
      <c r="AG1431" s="212" t="s">
        <v>317</v>
      </c>
      <c r="AH1431" s="212"/>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2" x14ac:dyDescent="0.2">
      <c r="A1432" s="219"/>
      <c r="B1432" s="220"/>
      <c r="C1432" s="247" t="s">
        <v>1837</v>
      </c>
      <c r="D1432" s="225"/>
      <c r="E1432" s="226">
        <v>20</v>
      </c>
      <c r="F1432" s="223"/>
      <c r="G1432" s="223"/>
      <c r="H1432" s="223"/>
      <c r="I1432" s="223"/>
      <c r="J1432" s="223"/>
      <c r="K1432" s="223"/>
      <c r="L1432" s="223"/>
      <c r="M1432" s="223"/>
      <c r="N1432" s="222"/>
      <c r="O1432" s="222"/>
      <c r="P1432" s="222"/>
      <c r="Q1432" s="222"/>
      <c r="R1432" s="223"/>
      <c r="S1432" s="223"/>
      <c r="T1432" s="223"/>
      <c r="U1432" s="223"/>
      <c r="V1432" s="223"/>
      <c r="W1432" s="223"/>
      <c r="X1432" s="223"/>
      <c r="Y1432" s="223"/>
      <c r="Z1432" s="212"/>
      <c r="AA1432" s="212"/>
      <c r="AB1432" s="212"/>
      <c r="AC1432" s="212"/>
      <c r="AD1432" s="212"/>
      <c r="AE1432" s="212"/>
      <c r="AF1432" s="212"/>
      <c r="AG1432" s="212" t="s">
        <v>308</v>
      </c>
      <c r="AH1432" s="212">
        <v>0</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ht="22.5" outlineLevel="1" x14ac:dyDescent="0.2">
      <c r="A1433" s="235">
        <v>333</v>
      </c>
      <c r="B1433" s="236" t="s">
        <v>1838</v>
      </c>
      <c r="C1433" s="245" t="s">
        <v>1839</v>
      </c>
      <c r="D1433" s="237" t="s">
        <v>543</v>
      </c>
      <c r="E1433" s="238">
        <v>33</v>
      </c>
      <c r="F1433" s="239"/>
      <c r="G1433" s="240">
        <f>ROUND(E1433*F1433,2)</f>
        <v>0</v>
      </c>
      <c r="H1433" s="239"/>
      <c r="I1433" s="240">
        <f>ROUND(E1433*H1433,2)</f>
        <v>0</v>
      </c>
      <c r="J1433" s="239"/>
      <c r="K1433" s="240">
        <f>ROUND(E1433*J1433,2)</f>
        <v>0</v>
      </c>
      <c r="L1433" s="240">
        <v>21</v>
      </c>
      <c r="M1433" s="240">
        <f>G1433*(1+L1433/100)</f>
        <v>0</v>
      </c>
      <c r="N1433" s="238">
        <v>1.6000000000000001E-4</v>
      </c>
      <c r="O1433" s="238">
        <f>ROUND(E1433*N1433,2)</f>
        <v>0.01</v>
      </c>
      <c r="P1433" s="238">
        <v>1.2319999999999999E-2</v>
      </c>
      <c r="Q1433" s="238">
        <f>ROUND(E1433*P1433,2)</f>
        <v>0.41</v>
      </c>
      <c r="R1433" s="240" t="s">
        <v>662</v>
      </c>
      <c r="S1433" s="240" t="s">
        <v>277</v>
      </c>
      <c r="T1433" s="241" t="s">
        <v>277</v>
      </c>
      <c r="U1433" s="223">
        <v>0.33815000000000001</v>
      </c>
      <c r="V1433" s="223">
        <f>ROUND(E1433*U1433,2)</f>
        <v>11.16</v>
      </c>
      <c r="W1433" s="223"/>
      <c r="X1433" s="223" t="s">
        <v>316</v>
      </c>
      <c r="Y1433" s="223" t="s">
        <v>280</v>
      </c>
      <c r="Z1433" s="212"/>
      <c r="AA1433" s="212"/>
      <c r="AB1433" s="212"/>
      <c r="AC1433" s="212"/>
      <c r="AD1433" s="212"/>
      <c r="AE1433" s="212"/>
      <c r="AF1433" s="212"/>
      <c r="AG1433" s="212" t="s">
        <v>317</v>
      </c>
      <c r="AH1433" s="212"/>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2" x14ac:dyDescent="0.2">
      <c r="A1434" s="219"/>
      <c r="B1434" s="220"/>
      <c r="C1434" s="247" t="s">
        <v>1840</v>
      </c>
      <c r="D1434" s="225"/>
      <c r="E1434" s="226">
        <v>33</v>
      </c>
      <c r="F1434" s="223"/>
      <c r="G1434" s="223"/>
      <c r="H1434" s="223"/>
      <c r="I1434" s="223"/>
      <c r="J1434" s="223"/>
      <c r="K1434" s="223"/>
      <c r="L1434" s="223"/>
      <c r="M1434" s="223"/>
      <c r="N1434" s="222"/>
      <c r="O1434" s="222"/>
      <c r="P1434" s="222"/>
      <c r="Q1434" s="222"/>
      <c r="R1434" s="223"/>
      <c r="S1434" s="223"/>
      <c r="T1434" s="223"/>
      <c r="U1434" s="223"/>
      <c r="V1434" s="223"/>
      <c r="W1434" s="223"/>
      <c r="X1434" s="223"/>
      <c r="Y1434" s="223"/>
      <c r="Z1434" s="212"/>
      <c r="AA1434" s="212"/>
      <c r="AB1434" s="212"/>
      <c r="AC1434" s="212"/>
      <c r="AD1434" s="212"/>
      <c r="AE1434" s="212"/>
      <c r="AF1434" s="212"/>
      <c r="AG1434" s="212" t="s">
        <v>308</v>
      </c>
      <c r="AH1434" s="212">
        <v>0</v>
      </c>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ht="22.5" outlineLevel="1" x14ac:dyDescent="0.2">
      <c r="A1435" s="235">
        <v>334</v>
      </c>
      <c r="B1435" s="236" t="s">
        <v>1841</v>
      </c>
      <c r="C1435" s="245" t="s">
        <v>1842</v>
      </c>
      <c r="D1435" s="237" t="s">
        <v>543</v>
      </c>
      <c r="E1435" s="238">
        <v>136.4</v>
      </c>
      <c r="F1435" s="239"/>
      <c r="G1435" s="240">
        <f>ROUND(E1435*F1435,2)</f>
        <v>0</v>
      </c>
      <c r="H1435" s="239"/>
      <c r="I1435" s="240">
        <f>ROUND(E1435*H1435,2)</f>
        <v>0</v>
      </c>
      <c r="J1435" s="239"/>
      <c r="K1435" s="240">
        <f>ROUND(E1435*J1435,2)</f>
        <v>0</v>
      </c>
      <c r="L1435" s="240">
        <v>21</v>
      </c>
      <c r="M1435" s="240">
        <f>G1435*(1+L1435/100)</f>
        <v>0</v>
      </c>
      <c r="N1435" s="238">
        <v>1.6000000000000001E-4</v>
      </c>
      <c r="O1435" s="238">
        <f>ROUND(E1435*N1435,2)</f>
        <v>0.02</v>
      </c>
      <c r="P1435" s="238">
        <v>1.2319999999999999E-2</v>
      </c>
      <c r="Q1435" s="238">
        <f>ROUND(E1435*P1435,2)</f>
        <v>1.68</v>
      </c>
      <c r="R1435" s="240" t="s">
        <v>662</v>
      </c>
      <c r="S1435" s="240" t="s">
        <v>277</v>
      </c>
      <c r="T1435" s="241" t="s">
        <v>277</v>
      </c>
      <c r="U1435" s="223">
        <v>0.2477</v>
      </c>
      <c r="V1435" s="223">
        <f>ROUND(E1435*U1435,2)</f>
        <v>33.79</v>
      </c>
      <c r="W1435" s="223"/>
      <c r="X1435" s="223" t="s">
        <v>316</v>
      </c>
      <c r="Y1435" s="223" t="s">
        <v>280</v>
      </c>
      <c r="Z1435" s="212"/>
      <c r="AA1435" s="212"/>
      <c r="AB1435" s="212"/>
      <c r="AC1435" s="212"/>
      <c r="AD1435" s="212"/>
      <c r="AE1435" s="212"/>
      <c r="AF1435" s="212"/>
      <c r="AG1435" s="212" t="s">
        <v>317</v>
      </c>
      <c r="AH1435" s="212"/>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outlineLevel="2" x14ac:dyDescent="0.2">
      <c r="A1436" s="219"/>
      <c r="B1436" s="220"/>
      <c r="C1436" s="247" t="s">
        <v>1843</v>
      </c>
      <c r="D1436" s="225"/>
      <c r="E1436" s="226">
        <v>136.4</v>
      </c>
      <c r="F1436" s="223"/>
      <c r="G1436" s="223"/>
      <c r="H1436" s="223"/>
      <c r="I1436" s="223"/>
      <c r="J1436" s="223"/>
      <c r="K1436" s="223"/>
      <c r="L1436" s="223"/>
      <c r="M1436" s="223"/>
      <c r="N1436" s="222"/>
      <c r="O1436" s="222"/>
      <c r="P1436" s="222"/>
      <c r="Q1436" s="222"/>
      <c r="R1436" s="223"/>
      <c r="S1436" s="223"/>
      <c r="T1436" s="223"/>
      <c r="U1436" s="223"/>
      <c r="V1436" s="223"/>
      <c r="W1436" s="223"/>
      <c r="X1436" s="223"/>
      <c r="Y1436" s="223"/>
      <c r="Z1436" s="212"/>
      <c r="AA1436" s="212"/>
      <c r="AB1436" s="212"/>
      <c r="AC1436" s="212"/>
      <c r="AD1436" s="212"/>
      <c r="AE1436" s="212"/>
      <c r="AF1436" s="212"/>
      <c r="AG1436" s="212" t="s">
        <v>308</v>
      </c>
      <c r="AH1436" s="212">
        <v>0</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ht="22.5" outlineLevel="1" x14ac:dyDescent="0.2">
      <c r="A1437" s="235">
        <v>335</v>
      </c>
      <c r="B1437" s="236" t="s">
        <v>1844</v>
      </c>
      <c r="C1437" s="245" t="s">
        <v>1845</v>
      </c>
      <c r="D1437" s="237" t="s">
        <v>543</v>
      </c>
      <c r="E1437" s="238">
        <v>20.704999999999998</v>
      </c>
      <c r="F1437" s="239"/>
      <c r="G1437" s="240">
        <f>ROUND(E1437*F1437,2)</f>
        <v>0</v>
      </c>
      <c r="H1437" s="239"/>
      <c r="I1437" s="240">
        <f>ROUND(E1437*H1437,2)</f>
        <v>0</v>
      </c>
      <c r="J1437" s="239"/>
      <c r="K1437" s="240">
        <f>ROUND(E1437*J1437,2)</f>
        <v>0</v>
      </c>
      <c r="L1437" s="240">
        <v>21</v>
      </c>
      <c r="M1437" s="240">
        <f>G1437*(1+L1437/100)</f>
        <v>0</v>
      </c>
      <c r="N1437" s="238">
        <v>1.6000000000000001E-4</v>
      </c>
      <c r="O1437" s="238">
        <f>ROUND(E1437*N1437,2)</f>
        <v>0</v>
      </c>
      <c r="P1437" s="238">
        <v>1.2319999999999999E-2</v>
      </c>
      <c r="Q1437" s="238">
        <f>ROUND(E1437*P1437,2)</f>
        <v>0.26</v>
      </c>
      <c r="R1437" s="240" t="s">
        <v>662</v>
      </c>
      <c r="S1437" s="240" t="s">
        <v>277</v>
      </c>
      <c r="T1437" s="241" t="s">
        <v>277</v>
      </c>
      <c r="U1437" s="223">
        <v>0.18759999999999999</v>
      </c>
      <c r="V1437" s="223">
        <f>ROUND(E1437*U1437,2)</f>
        <v>3.88</v>
      </c>
      <c r="W1437" s="223"/>
      <c r="X1437" s="223" t="s">
        <v>316</v>
      </c>
      <c r="Y1437" s="223" t="s">
        <v>280</v>
      </c>
      <c r="Z1437" s="212"/>
      <c r="AA1437" s="212"/>
      <c r="AB1437" s="212"/>
      <c r="AC1437" s="212"/>
      <c r="AD1437" s="212"/>
      <c r="AE1437" s="212"/>
      <c r="AF1437" s="212"/>
      <c r="AG1437" s="212" t="s">
        <v>317</v>
      </c>
      <c r="AH1437" s="212"/>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2" x14ac:dyDescent="0.2">
      <c r="A1438" s="219"/>
      <c r="B1438" s="220"/>
      <c r="C1438" s="247" t="s">
        <v>1846</v>
      </c>
      <c r="D1438" s="225"/>
      <c r="E1438" s="226">
        <v>10.355</v>
      </c>
      <c r="F1438" s="223"/>
      <c r="G1438" s="223"/>
      <c r="H1438" s="223"/>
      <c r="I1438" s="223"/>
      <c r="J1438" s="223"/>
      <c r="K1438" s="223"/>
      <c r="L1438" s="223"/>
      <c r="M1438" s="223"/>
      <c r="N1438" s="222"/>
      <c r="O1438" s="222"/>
      <c r="P1438" s="222"/>
      <c r="Q1438" s="222"/>
      <c r="R1438" s="223"/>
      <c r="S1438" s="223"/>
      <c r="T1438" s="223"/>
      <c r="U1438" s="223"/>
      <c r="V1438" s="223"/>
      <c r="W1438" s="223"/>
      <c r="X1438" s="223"/>
      <c r="Y1438" s="223"/>
      <c r="Z1438" s="212"/>
      <c r="AA1438" s="212"/>
      <c r="AB1438" s="212"/>
      <c r="AC1438" s="212"/>
      <c r="AD1438" s="212"/>
      <c r="AE1438" s="212"/>
      <c r="AF1438" s="212"/>
      <c r="AG1438" s="212" t="s">
        <v>308</v>
      </c>
      <c r="AH1438" s="212">
        <v>0</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3" x14ac:dyDescent="0.2">
      <c r="A1439" s="219"/>
      <c r="B1439" s="220"/>
      <c r="C1439" s="247" t="s">
        <v>1847</v>
      </c>
      <c r="D1439" s="225"/>
      <c r="E1439" s="226">
        <v>10.35</v>
      </c>
      <c r="F1439" s="223"/>
      <c r="G1439" s="223"/>
      <c r="H1439" s="223"/>
      <c r="I1439" s="223"/>
      <c r="J1439" s="223"/>
      <c r="K1439" s="223"/>
      <c r="L1439" s="223"/>
      <c r="M1439" s="223"/>
      <c r="N1439" s="222"/>
      <c r="O1439" s="222"/>
      <c r="P1439" s="222"/>
      <c r="Q1439" s="222"/>
      <c r="R1439" s="223"/>
      <c r="S1439" s="223"/>
      <c r="T1439" s="223"/>
      <c r="U1439" s="223"/>
      <c r="V1439" s="223"/>
      <c r="W1439" s="223"/>
      <c r="X1439" s="223"/>
      <c r="Y1439" s="223"/>
      <c r="Z1439" s="212"/>
      <c r="AA1439" s="212"/>
      <c r="AB1439" s="212"/>
      <c r="AC1439" s="212"/>
      <c r="AD1439" s="212"/>
      <c r="AE1439" s="212"/>
      <c r="AF1439" s="212"/>
      <c r="AG1439" s="212" t="s">
        <v>308</v>
      </c>
      <c r="AH1439" s="212">
        <v>0</v>
      </c>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ht="22.5" outlineLevel="1" x14ac:dyDescent="0.2">
      <c r="A1440" s="235">
        <v>336</v>
      </c>
      <c r="B1440" s="236" t="s">
        <v>1848</v>
      </c>
      <c r="C1440" s="245" t="s">
        <v>1849</v>
      </c>
      <c r="D1440" s="237" t="s">
        <v>543</v>
      </c>
      <c r="E1440" s="238">
        <v>10.35</v>
      </c>
      <c r="F1440" s="239"/>
      <c r="G1440" s="240">
        <f>ROUND(E1440*F1440,2)</f>
        <v>0</v>
      </c>
      <c r="H1440" s="239"/>
      <c r="I1440" s="240">
        <f>ROUND(E1440*H1440,2)</f>
        <v>0</v>
      </c>
      <c r="J1440" s="239"/>
      <c r="K1440" s="240">
        <f>ROUND(E1440*J1440,2)</f>
        <v>0</v>
      </c>
      <c r="L1440" s="240">
        <v>21</v>
      </c>
      <c r="M1440" s="240">
        <f>G1440*(1+L1440/100)</f>
        <v>0</v>
      </c>
      <c r="N1440" s="238">
        <v>6.9999999999999994E-5</v>
      </c>
      <c r="O1440" s="238">
        <f>ROUND(E1440*N1440,2)</f>
        <v>0</v>
      </c>
      <c r="P1440" s="238">
        <v>0</v>
      </c>
      <c r="Q1440" s="238">
        <f>ROUND(E1440*P1440,2)</f>
        <v>0</v>
      </c>
      <c r="R1440" s="240" t="s">
        <v>662</v>
      </c>
      <c r="S1440" s="240" t="s">
        <v>277</v>
      </c>
      <c r="T1440" s="241" t="s">
        <v>277</v>
      </c>
      <c r="U1440" s="223">
        <v>0.34200000000000003</v>
      </c>
      <c r="V1440" s="223">
        <f>ROUND(E1440*U1440,2)</f>
        <v>3.54</v>
      </c>
      <c r="W1440" s="223"/>
      <c r="X1440" s="223" t="s">
        <v>316</v>
      </c>
      <c r="Y1440" s="223" t="s">
        <v>280</v>
      </c>
      <c r="Z1440" s="212"/>
      <c r="AA1440" s="212"/>
      <c r="AB1440" s="212"/>
      <c r="AC1440" s="212"/>
      <c r="AD1440" s="212"/>
      <c r="AE1440" s="212"/>
      <c r="AF1440" s="212"/>
      <c r="AG1440" s="212" t="s">
        <v>317</v>
      </c>
      <c r="AH1440" s="212"/>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outlineLevel="2" x14ac:dyDescent="0.2">
      <c r="A1441" s="219"/>
      <c r="B1441" s="220"/>
      <c r="C1441" s="247" t="s">
        <v>1850</v>
      </c>
      <c r="D1441" s="225"/>
      <c r="E1441" s="226">
        <v>10.35</v>
      </c>
      <c r="F1441" s="223"/>
      <c r="G1441" s="223"/>
      <c r="H1441" s="223"/>
      <c r="I1441" s="223"/>
      <c r="J1441" s="223"/>
      <c r="K1441" s="223"/>
      <c r="L1441" s="223"/>
      <c r="M1441" s="223"/>
      <c r="N1441" s="222"/>
      <c r="O1441" s="222"/>
      <c r="P1441" s="222"/>
      <c r="Q1441" s="222"/>
      <c r="R1441" s="223"/>
      <c r="S1441" s="223"/>
      <c r="T1441" s="223"/>
      <c r="U1441" s="223"/>
      <c r="V1441" s="223"/>
      <c r="W1441" s="223"/>
      <c r="X1441" s="223"/>
      <c r="Y1441" s="223"/>
      <c r="Z1441" s="212"/>
      <c r="AA1441" s="212"/>
      <c r="AB1441" s="212"/>
      <c r="AC1441" s="212"/>
      <c r="AD1441" s="212"/>
      <c r="AE1441" s="212"/>
      <c r="AF1441" s="212"/>
      <c r="AG1441" s="212" t="s">
        <v>308</v>
      </c>
      <c r="AH1441" s="212">
        <v>0</v>
      </c>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ht="22.5" outlineLevel="1" x14ac:dyDescent="0.2">
      <c r="A1442" s="235">
        <v>337</v>
      </c>
      <c r="B1442" s="236" t="s">
        <v>1851</v>
      </c>
      <c r="C1442" s="245" t="s">
        <v>1852</v>
      </c>
      <c r="D1442" s="237" t="s">
        <v>543</v>
      </c>
      <c r="E1442" s="238">
        <v>460.29</v>
      </c>
      <c r="F1442" s="239"/>
      <c r="G1442" s="240">
        <f>ROUND(E1442*F1442,2)</f>
        <v>0</v>
      </c>
      <c r="H1442" s="239"/>
      <c r="I1442" s="240">
        <f>ROUND(E1442*H1442,2)</f>
        <v>0</v>
      </c>
      <c r="J1442" s="239"/>
      <c r="K1442" s="240">
        <f>ROUND(E1442*J1442,2)</f>
        <v>0</v>
      </c>
      <c r="L1442" s="240">
        <v>21</v>
      </c>
      <c r="M1442" s="240">
        <f>G1442*(1+L1442/100)</f>
        <v>0</v>
      </c>
      <c r="N1442" s="238">
        <v>9.0000000000000006E-5</v>
      </c>
      <c r="O1442" s="238">
        <f>ROUND(E1442*N1442,2)</f>
        <v>0.04</v>
      </c>
      <c r="P1442" s="238">
        <v>0</v>
      </c>
      <c r="Q1442" s="238">
        <f>ROUND(E1442*P1442,2)</f>
        <v>0</v>
      </c>
      <c r="R1442" s="240" t="s">
        <v>662</v>
      </c>
      <c r="S1442" s="240" t="s">
        <v>277</v>
      </c>
      <c r="T1442" s="241" t="s">
        <v>277</v>
      </c>
      <c r="U1442" s="223">
        <v>0.41599999999999998</v>
      </c>
      <c r="V1442" s="223">
        <f>ROUND(E1442*U1442,2)</f>
        <v>191.48</v>
      </c>
      <c r="W1442" s="223"/>
      <c r="X1442" s="223" t="s">
        <v>316</v>
      </c>
      <c r="Y1442" s="223" t="s">
        <v>280</v>
      </c>
      <c r="Z1442" s="212"/>
      <c r="AA1442" s="212"/>
      <c r="AB1442" s="212"/>
      <c r="AC1442" s="212"/>
      <c r="AD1442" s="212"/>
      <c r="AE1442" s="212"/>
      <c r="AF1442" s="212"/>
      <c r="AG1442" s="212" t="s">
        <v>317</v>
      </c>
      <c r="AH1442" s="212"/>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2" x14ac:dyDescent="0.2">
      <c r="A1443" s="219"/>
      <c r="B1443" s="220"/>
      <c r="C1443" s="247" t="s">
        <v>1853</v>
      </c>
      <c r="D1443" s="225"/>
      <c r="E1443" s="226">
        <v>44.59</v>
      </c>
      <c r="F1443" s="223"/>
      <c r="G1443" s="223"/>
      <c r="H1443" s="223"/>
      <c r="I1443" s="223"/>
      <c r="J1443" s="223"/>
      <c r="K1443" s="223"/>
      <c r="L1443" s="223"/>
      <c r="M1443" s="223"/>
      <c r="N1443" s="222"/>
      <c r="O1443" s="222"/>
      <c r="P1443" s="222"/>
      <c r="Q1443" s="222"/>
      <c r="R1443" s="223"/>
      <c r="S1443" s="223"/>
      <c r="T1443" s="223"/>
      <c r="U1443" s="223"/>
      <c r="V1443" s="223"/>
      <c r="W1443" s="223"/>
      <c r="X1443" s="223"/>
      <c r="Y1443" s="223"/>
      <c r="Z1443" s="212"/>
      <c r="AA1443" s="212"/>
      <c r="AB1443" s="212"/>
      <c r="AC1443" s="212"/>
      <c r="AD1443" s="212"/>
      <c r="AE1443" s="212"/>
      <c r="AF1443" s="212"/>
      <c r="AG1443" s="212" t="s">
        <v>308</v>
      </c>
      <c r="AH1443" s="212">
        <v>0</v>
      </c>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3" x14ac:dyDescent="0.2">
      <c r="A1444" s="219"/>
      <c r="B1444" s="220"/>
      <c r="C1444" s="247" t="s">
        <v>1854</v>
      </c>
      <c r="D1444" s="225"/>
      <c r="E1444" s="226">
        <v>12.8</v>
      </c>
      <c r="F1444" s="223"/>
      <c r="G1444" s="223"/>
      <c r="H1444" s="223"/>
      <c r="I1444" s="223"/>
      <c r="J1444" s="223"/>
      <c r="K1444" s="223"/>
      <c r="L1444" s="223"/>
      <c r="M1444" s="223"/>
      <c r="N1444" s="222"/>
      <c r="O1444" s="222"/>
      <c r="P1444" s="222"/>
      <c r="Q1444" s="222"/>
      <c r="R1444" s="223"/>
      <c r="S1444" s="223"/>
      <c r="T1444" s="223"/>
      <c r="U1444" s="223"/>
      <c r="V1444" s="223"/>
      <c r="W1444" s="223"/>
      <c r="X1444" s="223"/>
      <c r="Y1444" s="223"/>
      <c r="Z1444" s="212"/>
      <c r="AA1444" s="212"/>
      <c r="AB1444" s="212"/>
      <c r="AC1444" s="212"/>
      <c r="AD1444" s="212"/>
      <c r="AE1444" s="212"/>
      <c r="AF1444" s="212"/>
      <c r="AG1444" s="212" t="s">
        <v>308</v>
      </c>
      <c r="AH1444" s="212">
        <v>0</v>
      </c>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3" x14ac:dyDescent="0.2">
      <c r="A1445" s="219"/>
      <c r="B1445" s="220"/>
      <c r="C1445" s="247" t="s">
        <v>1855</v>
      </c>
      <c r="D1445" s="225"/>
      <c r="E1445" s="226">
        <v>4</v>
      </c>
      <c r="F1445" s="223"/>
      <c r="G1445" s="223"/>
      <c r="H1445" s="223"/>
      <c r="I1445" s="223"/>
      <c r="J1445" s="223"/>
      <c r="K1445" s="223"/>
      <c r="L1445" s="223"/>
      <c r="M1445" s="223"/>
      <c r="N1445" s="222"/>
      <c r="O1445" s="222"/>
      <c r="P1445" s="222"/>
      <c r="Q1445" s="222"/>
      <c r="R1445" s="223"/>
      <c r="S1445" s="223"/>
      <c r="T1445" s="223"/>
      <c r="U1445" s="223"/>
      <c r="V1445" s="223"/>
      <c r="W1445" s="223"/>
      <c r="X1445" s="223"/>
      <c r="Y1445" s="223"/>
      <c r="Z1445" s="212"/>
      <c r="AA1445" s="212"/>
      <c r="AB1445" s="212"/>
      <c r="AC1445" s="212"/>
      <c r="AD1445" s="212"/>
      <c r="AE1445" s="212"/>
      <c r="AF1445" s="212"/>
      <c r="AG1445" s="212" t="s">
        <v>308</v>
      </c>
      <c r="AH1445" s="212">
        <v>0</v>
      </c>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3" x14ac:dyDescent="0.2">
      <c r="A1446" s="219"/>
      <c r="B1446" s="220"/>
      <c r="C1446" s="247" t="s">
        <v>1856</v>
      </c>
      <c r="D1446" s="225"/>
      <c r="E1446" s="226">
        <v>17</v>
      </c>
      <c r="F1446" s="223"/>
      <c r="G1446" s="223"/>
      <c r="H1446" s="223"/>
      <c r="I1446" s="223"/>
      <c r="J1446" s="223"/>
      <c r="K1446" s="223"/>
      <c r="L1446" s="223"/>
      <c r="M1446" s="223"/>
      <c r="N1446" s="222"/>
      <c r="O1446" s="222"/>
      <c r="P1446" s="222"/>
      <c r="Q1446" s="222"/>
      <c r="R1446" s="223"/>
      <c r="S1446" s="223"/>
      <c r="T1446" s="223"/>
      <c r="U1446" s="223"/>
      <c r="V1446" s="223"/>
      <c r="W1446" s="223"/>
      <c r="X1446" s="223"/>
      <c r="Y1446" s="223"/>
      <c r="Z1446" s="212"/>
      <c r="AA1446" s="212"/>
      <c r="AB1446" s="212"/>
      <c r="AC1446" s="212"/>
      <c r="AD1446" s="212"/>
      <c r="AE1446" s="212"/>
      <c r="AF1446" s="212"/>
      <c r="AG1446" s="212" t="s">
        <v>308</v>
      </c>
      <c r="AH1446" s="212">
        <v>0</v>
      </c>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47" t="s">
        <v>1857</v>
      </c>
      <c r="D1447" s="225"/>
      <c r="E1447" s="226">
        <v>28.4</v>
      </c>
      <c r="F1447" s="223"/>
      <c r="G1447" s="223"/>
      <c r="H1447" s="223"/>
      <c r="I1447" s="223"/>
      <c r="J1447" s="223"/>
      <c r="K1447" s="223"/>
      <c r="L1447" s="223"/>
      <c r="M1447" s="223"/>
      <c r="N1447" s="222"/>
      <c r="O1447" s="222"/>
      <c r="P1447" s="222"/>
      <c r="Q1447" s="222"/>
      <c r="R1447" s="223"/>
      <c r="S1447" s="223"/>
      <c r="T1447" s="223"/>
      <c r="U1447" s="223"/>
      <c r="V1447" s="223"/>
      <c r="W1447" s="223"/>
      <c r="X1447" s="223"/>
      <c r="Y1447" s="223"/>
      <c r="Z1447" s="212"/>
      <c r="AA1447" s="212"/>
      <c r="AB1447" s="212"/>
      <c r="AC1447" s="212"/>
      <c r="AD1447" s="212"/>
      <c r="AE1447" s="212"/>
      <c r="AF1447" s="212"/>
      <c r="AG1447" s="212" t="s">
        <v>308</v>
      </c>
      <c r="AH1447" s="212">
        <v>0</v>
      </c>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3" x14ac:dyDescent="0.2">
      <c r="A1448" s="219"/>
      <c r="B1448" s="220"/>
      <c r="C1448" s="247" t="s">
        <v>1843</v>
      </c>
      <c r="D1448" s="225"/>
      <c r="E1448" s="226">
        <v>136.4</v>
      </c>
      <c r="F1448" s="223"/>
      <c r="G1448" s="223"/>
      <c r="H1448" s="223"/>
      <c r="I1448" s="223"/>
      <c r="J1448" s="223"/>
      <c r="K1448" s="223"/>
      <c r="L1448" s="223"/>
      <c r="M1448" s="223"/>
      <c r="N1448" s="222"/>
      <c r="O1448" s="222"/>
      <c r="P1448" s="222"/>
      <c r="Q1448" s="222"/>
      <c r="R1448" s="223"/>
      <c r="S1448" s="223"/>
      <c r="T1448" s="223"/>
      <c r="U1448" s="223"/>
      <c r="V1448" s="223"/>
      <c r="W1448" s="223"/>
      <c r="X1448" s="223"/>
      <c r="Y1448" s="223"/>
      <c r="Z1448" s="212"/>
      <c r="AA1448" s="212"/>
      <c r="AB1448" s="212"/>
      <c r="AC1448" s="212"/>
      <c r="AD1448" s="212"/>
      <c r="AE1448" s="212"/>
      <c r="AF1448" s="212"/>
      <c r="AG1448" s="212" t="s">
        <v>308</v>
      </c>
      <c r="AH1448" s="212">
        <v>0</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3" x14ac:dyDescent="0.2">
      <c r="A1449" s="219"/>
      <c r="B1449" s="220"/>
      <c r="C1449" s="247" t="s">
        <v>1858</v>
      </c>
      <c r="D1449" s="225"/>
      <c r="E1449" s="226">
        <v>23.4</v>
      </c>
      <c r="F1449" s="223"/>
      <c r="G1449" s="223"/>
      <c r="H1449" s="223"/>
      <c r="I1449" s="223"/>
      <c r="J1449" s="223"/>
      <c r="K1449" s="223"/>
      <c r="L1449" s="223"/>
      <c r="M1449" s="223"/>
      <c r="N1449" s="222"/>
      <c r="O1449" s="222"/>
      <c r="P1449" s="222"/>
      <c r="Q1449" s="222"/>
      <c r="R1449" s="223"/>
      <c r="S1449" s="223"/>
      <c r="T1449" s="223"/>
      <c r="U1449" s="223"/>
      <c r="V1449" s="223"/>
      <c r="W1449" s="223"/>
      <c r="X1449" s="223"/>
      <c r="Y1449" s="223"/>
      <c r="Z1449" s="212"/>
      <c r="AA1449" s="212"/>
      <c r="AB1449" s="212"/>
      <c r="AC1449" s="212"/>
      <c r="AD1449" s="212"/>
      <c r="AE1449" s="212"/>
      <c r="AF1449" s="212"/>
      <c r="AG1449" s="212" t="s">
        <v>308</v>
      </c>
      <c r="AH1449" s="212">
        <v>0</v>
      </c>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3" x14ac:dyDescent="0.2">
      <c r="A1450" s="219"/>
      <c r="B1450" s="220"/>
      <c r="C1450" s="247" t="s">
        <v>1859</v>
      </c>
      <c r="D1450" s="225"/>
      <c r="E1450" s="226">
        <v>12.4</v>
      </c>
      <c r="F1450" s="223"/>
      <c r="G1450" s="223"/>
      <c r="H1450" s="223"/>
      <c r="I1450" s="223"/>
      <c r="J1450" s="223"/>
      <c r="K1450" s="223"/>
      <c r="L1450" s="223"/>
      <c r="M1450" s="223"/>
      <c r="N1450" s="222"/>
      <c r="O1450" s="222"/>
      <c r="P1450" s="222"/>
      <c r="Q1450" s="222"/>
      <c r="R1450" s="223"/>
      <c r="S1450" s="223"/>
      <c r="T1450" s="223"/>
      <c r="U1450" s="223"/>
      <c r="V1450" s="223"/>
      <c r="W1450" s="223"/>
      <c r="X1450" s="223"/>
      <c r="Y1450" s="223"/>
      <c r="Z1450" s="212"/>
      <c r="AA1450" s="212"/>
      <c r="AB1450" s="212"/>
      <c r="AC1450" s="212"/>
      <c r="AD1450" s="212"/>
      <c r="AE1450" s="212"/>
      <c r="AF1450" s="212"/>
      <c r="AG1450" s="212" t="s">
        <v>308</v>
      </c>
      <c r="AH1450" s="212">
        <v>0</v>
      </c>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3" x14ac:dyDescent="0.2">
      <c r="A1451" s="219"/>
      <c r="B1451" s="220"/>
      <c r="C1451" s="247" t="s">
        <v>1860</v>
      </c>
      <c r="D1451" s="225"/>
      <c r="E1451" s="226">
        <v>25.2</v>
      </c>
      <c r="F1451" s="223"/>
      <c r="G1451" s="223"/>
      <c r="H1451" s="223"/>
      <c r="I1451" s="223"/>
      <c r="J1451" s="223"/>
      <c r="K1451" s="223"/>
      <c r="L1451" s="223"/>
      <c r="M1451" s="223"/>
      <c r="N1451" s="222"/>
      <c r="O1451" s="222"/>
      <c r="P1451" s="222"/>
      <c r="Q1451" s="222"/>
      <c r="R1451" s="223"/>
      <c r="S1451" s="223"/>
      <c r="T1451" s="223"/>
      <c r="U1451" s="223"/>
      <c r="V1451" s="223"/>
      <c r="W1451" s="223"/>
      <c r="X1451" s="223"/>
      <c r="Y1451" s="223"/>
      <c r="Z1451" s="212"/>
      <c r="AA1451" s="212"/>
      <c r="AB1451" s="212"/>
      <c r="AC1451" s="212"/>
      <c r="AD1451" s="212"/>
      <c r="AE1451" s="212"/>
      <c r="AF1451" s="212"/>
      <c r="AG1451" s="212" t="s">
        <v>308</v>
      </c>
      <c r="AH1451" s="212">
        <v>0</v>
      </c>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3" x14ac:dyDescent="0.2">
      <c r="A1452" s="219"/>
      <c r="B1452" s="220"/>
      <c r="C1452" s="247" t="s">
        <v>1861</v>
      </c>
      <c r="D1452" s="225"/>
      <c r="E1452" s="226">
        <v>63.8</v>
      </c>
      <c r="F1452" s="223"/>
      <c r="G1452" s="223"/>
      <c r="H1452" s="223"/>
      <c r="I1452" s="223"/>
      <c r="J1452" s="223"/>
      <c r="K1452" s="223"/>
      <c r="L1452" s="223"/>
      <c r="M1452" s="223"/>
      <c r="N1452" s="222"/>
      <c r="O1452" s="222"/>
      <c r="P1452" s="222"/>
      <c r="Q1452" s="222"/>
      <c r="R1452" s="223"/>
      <c r="S1452" s="223"/>
      <c r="T1452" s="223"/>
      <c r="U1452" s="223"/>
      <c r="V1452" s="223"/>
      <c r="W1452" s="223"/>
      <c r="X1452" s="223"/>
      <c r="Y1452" s="223"/>
      <c r="Z1452" s="212"/>
      <c r="AA1452" s="212"/>
      <c r="AB1452" s="212"/>
      <c r="AC1452" s="212"/>
      <c r="AD1452" s="212"/>
      <c r="AE1452" s="212"/>
      <c r="AF1452" s="212"/>
      <c r="AG1452" s="212" t="s">
        <v>308</v>
      </c>
      <c r="AH1452" s="212">
        <v>0</v>
      </c>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3" x14ac:dyDescent="0.2">
      <c r="A1453" s="219"/>
      <c r="B1453" s="220"/>
      <c r="C1453" s="247" t="s">
        <v>1862</v>
      </c>
      <c r="D1453" s="225"/>
      <c r="E1453" s="226">
        <v>19.2</v>
      </c>
      <c r="F1453" s="223"/>
      <c r="G1453" s="223"/>
      <c r="H1453" s="223"/>
      <c r="I1453" s="223"/>
      <c r="J1453" s="223"/>
      <c r="K1453" s="223"/>
      <c r="L1453" s="223"/>
      <c r="M1453" s="223"/>
      <c r="N1453" s="222"/>
      <c r="O1453" s="222"/>
      <c r="P1453" s="222"/>
      <c r="Q1453" s="222"/>
      <c r="R1453" s="223"/>
      <c r="S1453" s="223"/>
      <c r="T1453" s="223"/>
      <c r="U1453" s="223"/>
      <c r="V1453" s="223"/>
      <c r="W1453" s="223"/>
      <c r="X1453" s="223"/>
      <c r="Y1453" s="223"/>
      <c r="Z1453" s="212"/>
      <c r="AA1453" s="212"/>
      <c r="AB1453" s="212"/>
      <c r="AC1453" s="212"/>
      <c r="AD1453" s="212"/>
      <c r="AE1453" s="212"/>
      <c r="AF1453" s="212"/>
      <c r="AG1453" s="212" t="s">
        <v>308</v>
      </c>
      <c r="AH1453" s="212">
        <v>0</v>
      </c>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outlineLevel="3" x14ac:dyDescent="0.2">
      <c r="A1454" s="219"/>
      <c r="B1454" s="220"/>
      <c r="C1454" s="247" t="s">
        <v>1863</v>
      </c>
      <c r="D1454" s="225"/>
      <c r="E1454" s="226">
        <v>20.7</v>
      </c>
      <c r="F1454" s="223"/>
      <c r="G1454" s="223"/>
      <c r="H1454" s="223"/>
      <c r="I1454" s="223"/>
      <c r="J1454" s="223"/>
      <c r="K1454" s="223"/>
      <c r="L1454" s="223"/>
      <c r="M1454" s="223"/>
      <c r="N1454" s="222"/>
      <c r="O1454" s="222"/>
      <c r="P1454" s="222"/>
      <c r="Q1454" s="222"/>
      <c r="R1454" s="223"/>
      <c r="S1454" s="223"/>
      <c r="T1454" s="223"/>
      <c r="U1454" s="223"/>
      <c r="V1454" s="223"/>
      <c r="W1454" s="223"/>
      <c r="X1454" s="223"/>
      <c r="Y1454" s="223"/>
      <c r="Z1454" s="212"/>
      <c r="AA1454" s="212"/>
      <c r="AB1454" s="212"/>
      <c r="AC1454" s="212"/>
      <c r="AD1454" s="212"/>
      <c r="AE1454" s="212"/>
      <c r="AF1454" s="212"/>
      <c r="AG1454" s="212" t="s">
        <v>308</v>
      </c>
      <c r="AH1454" s="212">
        <v>0</v>
      </c>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outlineLevel="3" x14ac:dyDescent="0.2">
      <c r="A1455" s="219"/>
      <c r="B1455" s="220"/>
      <c r="C1455" s="247" t="s">
        <v>1864</v>
      </c>
      <c r="D1455" s="225"/>
      <c r="E1455" s="226">
        <v>10.199999999999999</v>
      </c>
      <c r="F1455" s="223"/>
      <c r="G1455" s="223"/>
      <c r="H1455" s="223"/>
      <c r="I1455" s="223"/>
      <c r="J1455" s="223"/>
      <c r="K1455" s="223"/>
      <c r="L1455" s="223"/>
      <c r="M1455" s="223"/>
      <c r="N1455" s="222"/>
      <c r="O1455" s="222"/>
      <c r="P1455" s="222"/>
      <c r="Q1455" s="222"/>
      <c r="R1455" s="223"/>
      <c r="S1455" s="223"/>
      <c r="T1455" s="223"/>
      <c r="U1455" s="223"/>
      <c r="V1455" s="223"/>
      <c r="W1455" s="223"/>
      <c r="X1455" s="223"/>
      <c r="Y1455" s="223"/>
      <c r="Z1455" s="212"/>
      <c r="AA1455" s="212"/>
      <c r="AB1455" s="212"/>
      <c r="AC1455" s="212"/>
      <c r="AD1455" s="212"/>
      <c r="AE1455" s="212"/>
      <c r="AF1455" s="212"/>
      <c r="AG1455" s="212" t="s">
        <v>308</v>
      </c>
      <c r="AH1455" s="212">
        <v>0</v>
      </c>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3" x14ac:dyDescent="0.2">
      <c r="A1456" s="219"/>
      <c r="B1456" s="220"/>
      <c r="C1456" s="247" t="s">
        <v>1865</v>
      </c>
      <c r="D1456" s="225"/>
      <c r="E1456" s="226">
        <v>10.6</v>
      </c>
      <c r="F1456" s="223"/>
      <c r="G1456" s="223"/>
      <c r="H1456" s="223"/>
      <c r="I1456" s="223"/>
      <c r="J1456" s="223"/>
      <c r="K1456" s="223"/>
      <c r="L1456" s="223"/>
      <c r="M1456" s="223"/>
      <c r="N1456" s="222"/>
      <c r="O1456" s="222"/>
      <c r="P1456" s="222"/>
      <c r="Q1456" s="222"/>
      <c r="R1456" s="223"/>
      <c r="S1456" s="223"/>
      <c r="T1456" s="223"/>
      <c r="U1456" s="223"/>
      <c r="V1456" s="223"/>
      <c r="W1456" s="223"/>
      <c r="X1456" s="223"/>
      <c r="Y1456" s="223"/>
      <c r="Z1456" s="212"/>
      <c r="AA1456" s="212"/>
      <c r="AB1456" s="212"/>
      <c r="AC1456" s="212"/>
      <c r="AD1456" s="212"/>
      <c r="AE1456" s="212"/>
      <c r="AF1456" s="212"/>
      <c r="AG1456" s="212" t="s">
        <v>308</v>
      </c>
      <c r="AH1456" s="212">
        <v>0</v>
      </c>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3" x14ac:dyDescent="0.2">
      <c r="A1457" s="219"/>
      <c r="B1457" s="220"/>
      <c r="C1457" s="247" t="s">
        <v>1866</v>
      </c>
      <c r="D1457" s="225"/>
      <c r="E1457" s="226">
        <v>11.4</v>
      </c>
      <c r="F1457" s="223"/>
      <c r="G1457" s="223"/>
      <c r="H1457" s="223"/>
      <c r="I1457" s="223"/>
      <c r="J1457" s="223"/>
      <c r="K1457" s="223"/>
      <c r="L1457" s="223"/>
      <c r="M1457" s="223"/>
      <c r="N1457" s="222"/>
      <c r="O1457" s="222"/>
      <c r="P1457" s="222"/>
      <c r="Q1457" s="222"/>
      <c r="R1457" s="223"/>
      <c r="S1457" s="223"/>
      <c r="T1457" s="223"/>
      <c r="U1457" s="223"/>
      <c r="V1457" s="223"/>
      <c r="W1457" s="223"/>
      <c r="X1457" s="223"/>
      <c r="Y1457" s="223"/>
      <c r="Z1457" s="212"/>
      <c r="AA1457" s="212"/>
      <c r="AB1457" s="212"/>
      <c r="AC1457" s="212"/>
      <c r="AD1457" s="212"/>
      <c r="AE1457" s="212"/>
      <c r="AF1457" s="212"/>
      <c r="AG1457" s="212" t="s">
        <v>308</v>
      </c>
      <c r="AH1457" s="212">
        <v>0</v>
      </c>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outlineLevel="3" x14ac:dyDescent="0.2">
      <c r="A1458" s="219"/>
      <c r="B1458" s="220"/>
      <c r="C1458" s="247" t="s">
        <v>1867</v>
      </c>
      <c r="D1458" s="225"/>
      <c r="E1458" s="226">
        <v>10.5</v>
      </c>
      <c r="F1458" s="223"/>
      <c r="G1458" s="223"/>
      <c r="H1458" s="223"/>
      <c r="I1458" s="223"/>
      <c r="J1458" s="223"/>
      <c r="K1458" s="223"/>
      <c r="L1458" s="223"/>
      <c r="M1458" s="223"/>
      <c r="N1458" s="222"/>
      <c r="O1458" s="222"/>
      <c r="P1458" s="222"/>
      <c r="Q1458" s="222"/>
      <c r="R1458" s="223"/>
      <c r="S1458" s="223"/>
      <c r="T1458" s="223"/>
      <c r="U1458" s="223"/>
      <c r="V1458" s="223"/>
      <c r="W1458" s="223"/>
      <c r="X1458" s="223"/>
      <c r="Y1458" s="223"/>
      <c r="Z1458" s="212"/>
      <c r="AA1458" s="212"/>
      <c r="AB1458" s="212"/>
      <c r="AC1458" s="212"/>
      <c r="AD1458" s="212"/>
      <c r="AE1458" s="212"/>
      <c r="AF1458" s="212"/>
      <c r="AG1458" s="212" t="s">
        <v>308</v>
      </c>
      <c r="AH1458" s="212">
        <v>0</v>
      </c>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2"/>
      <c r="BH1458" s="212"/>
    </row>
    <row r="1459" spans="1:60" outlineLevel="3" x14ac:dyDescent="0.2">
      <c r="A1459" s="219"/>
      <c r="B1459" s="220"/>
      <c r="C1459" s="247" t="s">
        <v>1868</v>
      </c>
      <c r="D1459" s="225"/>
      <c r="E1459" s="226">
        <v>3</v>
      </c>
      <c r="F1459" s="223"/>
      <c r="G1459" s="223"/>
      <c r="H1459" s="223"/>
      <c r="I1459" s="223"/>
      <c r="J1459" s="223"/>
      <c r="K1459" s="223"/>
      <c r="L1459" s="223"/>
      <c r="M1459" s="223"/>
      <c r="N1459" s="222"/>
      <c r="O1459" s="222"/>
      <c r="P1459" s="222"/>
      <c r="Q1459" s="222"/>
      <c r="R1459" s="223"/>
      <c r="S1459" s="223"/>
      <c r="T1459" s="223"/>
      <c r="U1459" s="223"/>
      <c r="V1459" s="223"/>
      <c r="W1459" s="223"/>
      <c r="X1459" s="223"/>
      <c r="Y1459" s="223"/>
      <c r="Z1459" s="212"/>
      <c r="AA1459" s="212"/>
      <c r="AB1459" s="212"/>
      <c r="AC1459" s="212"/>
      <c r="AD1459" s="212"/>
      <c r="AE1459" s="212"/>
      <c r="AF1459" s="212"/>
      <c r="AG1459" s="212" t="s">
        <v>308</v>
      </c>
      <c r="AH1459" s="212">
        <v>0</v>
      </c>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3" x14ac:dyDescent="0.2">
      <c r="A1460" s="219"/>
      <c r="B1460" s="220"/>
      <c r="C1460" s="247" t="s">
        <v>1869</v>
      </c>
      <c r="D1460" s="225"/>
      <c r="E1460" s="226">
        <v>6.7</v>
      </c>
      <c r="F1460" s="223"/>
      <c r="G1460" s="223"/>
      <c r="H1460" s="223"/>
      <c r="I1460" s="223"/>
      <c r="J1460" s="223"/>
      <c r="K1460" s="223"/>
      <c r="L1460" s="223"/>
      <c r="M1460" s="223"/>
      <c r="N1460" s="222"/>
      <c r="O1460" s="222"/>
      <c r="P1460" s="222"/>
      <c r="Q1460" s="222"/>
      <c r="R1460" s="223"/>
      <c r="S1460" s="223"/>
      <c r="T1460" s="223"/>
      <c r="U1460" s="223"/>
      <c r="V1460" s="223"/>
      <c r="W1460" s="223"/>
      <c r="X1460" s="223"/>
      <c r="Y1460" s="223"/>
      <c r="Z1460" s="212"/>
      <c r="AA1460" s="212"/>
      <c r="AB1460" s="212"/>
      <c r="AC1460" s="212"/>
      <c r="AD1460" s="212"/>
      <c r="AE1460" s="212"/>
      <c r="AF1460" s="212"/>
      <c r="AG1460" s="212" t="s">
        <v>308</v>
      </c>
      <c r="AH1460" s="212">
        <v>0</v>
      </c>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ht="22.5" outlineLevel="1" x14ac:dyDescent="0.2">
      <c r="A1461" s="235">
        <v>338</v>
      </c>
      <c r="B1461" s="236" t="s">
        <v>1870</v>
      </c>
      <c r="C1461" s="245" t="s">
        <v>1871</v>
      </c>
      <c r="D1461" s="237" t="s">
        <v>543</v>
      </c>
      <c r="E1461" s="238">
        <v>131.6</v>
      </c>
      <c r="F1461" s="239"/>
      <c r="G1461" s="240">
        <f>ROUND(E1461*F1461,2)</f>
        <v>0</v>
      </c>
      <c r="H1461" s="239"/>
      <c r="I1461" s="240">
        <f>ROUND(E1461*H1461,2)</f>
        <v>0</v>
      </c>
      <c r="J1461" s="239"/>
      <c r="K1461" s="240">
        <f>ROUND(E1461*J1461,2)</f>
        <v>0</v>
      </c>
      <c r="L1461" s="240">
        <v>21</v>
      </c>
      <c r="M1461" s="240">
        <f>G1461*(1+L1461/100)</f>
        <v>0</v>
      </c>
      <c r="N1461" s="238">
        <v>1E-4</v>
      </c>
      <c r="O1461" s="238">
        <f>ROUND(E1461*N1461,2)</f>
        <v>0.01</v>
      </c>
      <c r="P1461" s="238">
        <v>0</v>
      </c>
      <c r="Q1461" s="238">
        <f>ROUND(E1461*P1461,2)</f>
        <v>0</v>
      </c>
      <c r="R1461" s="240" t="s">
        <v>662</v>
      </c>
      <c r="S1461" s="240" t="s">
        <v>277</v>
      </c>
      <c r="T1461" s="241" t="s">
        <v>277</v>
      </c>
      <c r="U1461" s="223">
        <v>0.496</v>
      </c>
      <c r="V1461" s="223">
        <f>ROUND(E1461*U1461,2)</f>
        <v>65.27</v>
      </c>
      <c r="W1461" s="223"/>
      <c r="X1461" s="223" t="s">
        <v>316</v>
      </c>
      <c r="Y1461" s="223" t="s">
        <v>280</v>
      </c>
      <c r="Z1461" s="212"/>
      <c r="AA1461" s="212"/>
      <c r="AB1461" s="212"/>
      <c r="AC1461" s="212"/>
      <c r="AD1461" s="212"/>
      <c r="AE1461" s="212"/>
      <c r="AF1461" s="212"/>
      <c r="AG1461" s="212" t="s">
        <v>317</v>
      </c>
      <c r="AH1461" s="212"/>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2" x14ac:dyDescent="0.2">
      <c r="A1462" s="219"/>
      <c r="B1462" s="220"/>
      <c r="C1462" s="247" t="s">
        <v>1872</v>
      </c>
      <c r="D1462" s="225"/>
      <c r="E1462" s="226">
        <v>19.75</v>
      </c>
      <c r="F1462" s="223"/>
      <c r="G1462" s="223"/>
      <c r="H1462" s="223"/>
      <c r="I1462" s="223"/>
      <c r="J1462" s="223"/>
      <c r="K1462" s="223"/>
      <c r="L1462" s="223"/>
      <c r="M1462" s="223"/>
      <c r="N1462" s="222"/>
      <c r="O1462" s="222"/>
      <c r="P1462" s="222"/>
      <c r="Q1462" s="222"/>
      <c r="R1462" s="223"/>
      <c r="S1462" s="223"/>
      <c r="T1462" s="223"/>
      <c r="U1462" s="223"/>
      <c r="V1462" s="223"/>
      <c r="W1462" s="223"/>
      <c r="X1462" s="223"/>
      <c r="Y1462" s="223"/>
      <c r="Z1462" s="212"/>
      <c r="AA1462" s="212"/>
      <c r="AB1462" s="212"/>
      <c r="AC1462" s="212"/>
      <c r="AD1462" s="212"/>
      <c r="AE1462" s="212"/>
      <c r="AF1462" s="212"/>
      <c r="AG1462" s="212" t="s">
        <v>308</v>
      </c>
      <c r="AH1462" s="212">
        <v>0</v>
      </c>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47" t="s">
        <v>1873</v>
      </c>
      <c r="D1463" s="225"/>
      <c r="E1463" s="226">
        <v>12</v>
      </c>
      <c r="F1463" s="223"/>
      <c r="G1463" s="223"/>
      <c r="H1463" s="223"/>
      <c r="I1463" s="223"/>
      <c r="J1463" s="223"/>
      <c r="K1463" s="223"/>
      <c r="L1463" s="223"/>
      <c r="M1463" s="223"/>
      <c r="N1463" s="222"/>
      <c r="O1463" s="222"/>
      <c r="P1463" s="222"/>
      <c r="Q1463" s="222"/>
      <c r="R1463" s="223"/>
      <c r="S1463" s="223"/>
      <c r="T1463" s="223"/>
      <c r="U1463" s="223"/>
      <c r="V1463" s="223"/>
      <c r="W1463" s="223"/>
      <c r="X1463" s="223"/>
      <c r="Y1463" s="223"/>
      <c r="Z1463" s="212"/>
      <c r="AA1463" s="212"/>
      <c r="AB1463" s="212"/>
      <c r="AC1463" s="212"/>
      <c r="AD1463" s="212"/>
      <c r="AE1463" s="212"/>
      <c r="AF1463" s="212"/>
      <c r="AG1463" s="212" t="s">
        <v>308</v>
      </c>
      <c r="AH1463" s="212">
        <v>0</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outlineLevel="3" x14ac:dyDescent="0.2">
      <c r="A1464" s="219"/>
      <c r="B1464" s="220"/>
      <c r="C1464" s="247" t="s">
        <v>1874</v>
      </c>
      <c r="D1464" s="225"/>
      <c r="E1464" s="226">
        <v>19.75</v>
      </c>
      <c r="F1464" s="223"/>
      <c r="G1464" s="223"/>
      <c r="H1464" s="223"/>
      <c r="I1464" s="223"/>
      <c r="J1464" s="223"/>
      <c r="K1464" s="223"/>
      <c r="L1464" s="223"/>
      <c r="M1464" s="223"/>
      <c r="N1464" s="222"/>
      <c r="O1464" s="222"/>
      <c r="P1464" s="222"/>
      <c r="Q1464" s="222"/>
      <c r="R1464" s="223"/>
      <c r="S1464" s="223"/>
      <c r="T1464" s="223"/>
      <c r="U1464" s="223"/>
      <c r="V1464" s="223"/>
      <c r="W1464" s="223"/>
      <c r="X1464" s="223"/>
      <c r="Y1464" s="223"/>
      <c r="Z1464" s="212"/>
      <c r="AA1464" s="212"/>
      <c r="AB1464" s="212"/>
      <c r="AC1464" s="212"/>
      <c r="AD1464" s="212"/>
      <c r="AE1464" s="212"/>
      <c r="AF1464" s="212"/>
      <c r="AG1464" s="212" t="s">
        <v>308</v>
      </c>
      <c r="AH1464" s="212">
        <v>0</v>
      </c>
      <c r="AI1464" s="212"/>
      <c r="AJ1464" s="212"/>
      <c r="AK1464" s="212"/>
      <c r="AL1464" s="212"/>
      <c r="AM1464" s="212"/>
      <c r="AN1464" s="212"/>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2"/>
      <c r="BH1464" s="212"/>
    </row>
    <row r="1465" spans="1:60" outlineLevel="3" x14ac:dyDescent="0.2">
      <c r="A1465" s="219"/>
      <c r="B1465" s="220"/>
      <c r="C1465" s="247" t="s">
        <v>1875</v>
      </c>
      <c r="D1465" s="225"/>
      <c r="E1465" s="226">
        <v>10.35</v>
      </c>
      <c r="F1465" s="223"/>
      <c r="G1465" s="223"/>
      <c r="H1465" s="223"/>
      <c r="I1465" s="223"/>
      <c r="J1465" s="223"/>
      <c r="K1465" s="223"/>
      <c r="L1465" s="223"/>
      <c r="M1465" s="223"/>
      <c r="N1465" s="222"/>
      <c r="O1465" s="222"/>
      <c r="P1465" s="222"/>
      <c r="Q1465" s="222"/>
      <c r="R1465" s="223"/>
      <c r="S1465" s="223"/>
      <c r="T1465" s="223"/>
      <c r="U1465" s="223"/>
      <c r="V1465" s="223"/>
      <c r="W1465" s="223"/>
      <c r="X1465" s="223"/>
      <c r="Y1465" s="223"/>
      <c r="Z1465" s="212"/>
      <c r="AA1465" s="212"/>
      <c r="AB1465" s="212"/>
      <c r="AC1465" s="212"/>
      <c r="AD1465" s="212"/>
      <c r="AE1465" s="212"/>
      <c r="AF1465" s="212"/>
      <c r="AG1465" s="212" t="s">
        <v>308</v>
      </c>
      <c r="AH1465" s="212">
        <v>0</v>
      </c>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3" x14ac:dyDescent="0.2">
      <c r="A1466" s="219"/>
      <c r="B1466" s="220"/>
      <c r="C1466" s="247" t="s">
        <v>1876</v>
      </c>
      <c r="D1466" s="225"/>
      <c r="E1466" s="226">
        <v>7.2</v>
      </c>
      <c r="F1466" s="223"/>
      <c r="G1466" s="223"/>
      <c r="H1466" s="223"/>
      <c r="I1466" s="223"/>
      <c r="J1466" s="223"/>
      <c r="K1466" s="223"/>
      <c r="L1466" s="223"/>
      <c r="M1466" s="223"/>
      <c r="N1466" s="222"/>
      <c r="O1466" s="222"/>
      <c r="P1466" s="222"/>
      <c r="Q1466" s="222"/>
      <c r="R1466" s="223"/>
      <c r="S1466" s="223"/>
      <c r="T1466" s="223"/>
      <c r="U1466" s="223"/>
      <c r="V1466" s="223"/>
      <c r="W1466" s="223"/>
      <c r="X1466" s="223"/>
      <c r="Y1466" s="223"/>
      <c r="Z1466" s="212"/>
      <c r="AA1466" s="212"/>
      <c r="AB1466" s="212"/>
      <c r="AC1466" s="212"/>
      <c r="AD1466" s="212"/>
      <c r="AE1466" s="212"/>
      <c r="AF1466" s="212"/>
      <c r="AG1466" s="212" t="s">
        <v>308</v>
      </c>
      <c r="AH1466" s="212">
        <v>0</v>
      </c>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3" x14ac:dyDescent="0.2">
      <c r="A1467" s="219"/>
      <c r="B1467" s="220"/>
      <c r="C1467" s="247" t="s">
        <v>1877</v>
      </c>
      <c r="D1467" s="225"/>
      <c r="E1467" s="226">
        <v>6</v>
      </c>
      <c r="F1467" s="223"/>
      <c r="G1467" s="223"/>
      <c r="H1467" s="223"/>
      <c r="I1467" s="223"/>
      <c r="J1467" s="223"/>
      <c r="K1467" s="223"/>
      <c r="L1467" s="223"/>
      <c r="M1467" s="223"/>
      <c r="N1467" s="222"/>
      <c r="O1467" s="222"/>
      <c r="P1467" s="222"/>
      <c r="Q1467" s="222"/>
      <c r="R1467" s="223"/>
      <c r="S1467" s="223"/>
      <c r="T1467" s="223"/>
      <c r="U1467" s="223"/>
      <c r="V1467" s="223"/>
      <c r="W1467" s="223"/>
      <c r="X1467" s="223"/>
      <c r="Y1467" s="223"/>
      <c r="Z1467" s="212"/>
      <c r="AA1467" s="212"/>
      <c r="AB1467" s="212"/>
      <c r="AC1467" s="212"/>
      <c r="AD1467" s="212"/>
      <c r="AE1467" s="212"/>
      <c r="AF1467" s="212"/>
      <c r="AG1467" s="212" t="s">
        <v>308</v>
      </c>
      <c r="AH1467" s="212">
        <v>0</v>
      </c>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3" x14ac:dyDescent="0.2">
      <c r="A1468" s="219"/>
      <c r="B1468" s="220"/>
      <c r="C1468" s="247" t="s">
        <v>1878</v>
      </c>
      <c r="D1468" s="225"/>
      <c r="E1468" s="226">
        <v>3.6</v>
      </c>
      <c r="F1468" s="223"/>
      <c r="G1468" s="223"/>
      <c r="H1468" s="223"/>
      <c r="I1468" s="223"/>
      <c r="J1468" s="223"/>
      <c r="K1468" s="223"/>
      <c r="L1468" s="223"/>
      <c r="M1468" s="223"/>
      <c r="N1468" s="222"/>
      <c r="O1468" s="222"/>
      <c r="P1468" s="222"/>
      <c r="Q1468" s="222"/>
      <c r="R1468" s="223"/>
      <c r="S1468" s="223"/>
      <c r="T1468" s="223"/>
      <c r="U1468" s="223"/>
      <c r="V1468" s="223"/>
      <c r="W1468" s="223"/>
      <c r="X1468" s="223"/>
      <c r="Y1468" s="223"/>
      <c r="Z1468" s="212"/>
      <c r="AA1468" s="212"/>
      <c r="AB1468" s="212"/>
      <c r="AC1468" s="212"/>
      <c r="AD1468" s="212"/>
      <c r="AE1468" s="212"/>
      <c r="AF1468" s="212"/>
      <c r="AG1468" s="212" t="s">
        <v>308</v>
      </c>
      <c r="AH1468" s="212">
        <v>0</v>
      </c>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outlineLevel="3" x14ac:dyDescent="0.2">
      <c r="A1469" s="219"/>
      <c r="B1469" s="220"/>
      <c r="C1469" s="247" t="s">
        <v>1879</v>
      </c>
      <c r="D1469" s="225"/>
      <c r="E1469" s="226">
        <v>6.8</v>
      </c>
      <c r="F1469" s="223"/>
      <c r="G1469" s="223"/>
      <c r="H1469" s="223"/>
      <c r="I1469" s="223"/>
      <c r="J1469" s="223"/>
      <c r="K1469" s="223"/>
      <c r="L1469" s="223"/>
      <c r="M1469" s="223"/>
      <c r="N1469" s="222"/>
      <c r="O1469" s="222"/>
      <c r="P1469" s="222"/>
      <c r="Q1469" s="222"/>
      <c r="R1469" s="223"/>
      <c r="S1469" s="223"/>
      <c r="T1469" s="223"/>
      <c r="U1469" s="223"/>
      <c r="V1469" s="223"/>
      <c r="W1469" s="223"/>
      <c r="X1469" s="223"/>
      <c r="Y1469" s="223"/>
      <c r="Z1469" s="212"/>
      <c r="AA1469" s="212"/>
      <c r="AB1469" s="212"/>
      <c r="AC1469" s="212"/>
      <c r="AD1469" s="212"/>
      <c r="AE1469" s="212"/>
      <c r="AF1469" s="212"/>
      <c r="AG1469" s="212" t="s">
        <v>308</v>
      </c>
      <c r="AH1469" s="212">
        <v>0</v>
      </c>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3" x14ac:dyDescent="0.2">
      <c r="A1470" s="219"/>
      <c r="B1470" s="220"/>
      <c r="C1470" s="247" t="s">
        <v>1880</v>
      </c>
      <c r="D1470" s="225"/>
      <c r="E1470" s="226">
        <v>8</v>
      </c>
      <c r="F1470" s="223"/>
      <c r="G1470" s="223"/>
      <c r="H1470" s="223"/>
      <c r="I1470" s="223"/>
      <c r="J1470" s="223"/>
      <c r="K1470" s="223"/>
      <c r="L1470" s="223"/>
      <c r="M1470" s="223"/>
      <c r="N1470" s="222"/>
      <c r="O1470" s="222"/>
      <c r="P1470" s="222"/>
      <c r="Q1470" s="222"/>
      <c r="R1470" s="223"/>
      <c r="S1470" s="223"/>
      <c r="T1470" s="223"/>
      <c r="U1470" s="223"/>
      <c r="V1470" s="223"/>
      <c r="W1470" s="223"/>
      <c r="X1470" s="223"/>
      <c r="Y1470" s="223"/>
      <c r="Z1470" s="212"/>
      <c r="AA1470" s="212"/>
      <c r="AB1470" s="212"/>
      <c r="AC1470" s="212"/>
      <c r="AD1470" s="212"/>
      <c r="AE1470" s="212"/>
      <c r="AF1470" s="212"/>
      <c r="AG1470" s="212" t="s">
        <v>308</v>
      </c>
      <c r="AH1470" s="212">
        <v>0</v>
      </c>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outlineLevel="3" x14ac:dyDescent="0.2">
      <c r="A1471" s="219"/>
      <c r="B1471" s="220"/>
      <c r="C1471" s="247" t="s">
        <v>1881</v>
      </c>
      <c r="D1471" s="225"/>
      <c r="E1471" s="226">
        <v>6.2</v>
      </c>
      <c r="F1471" s="223"/>
      <c r="G1471" s="223"/>
      <c r="H1471" s="223"/>
      <c r="I1471" s="223"/>
      <c r="J1471" s="223"/>
      <c r="K1471" s="223"/>
      <c r="L1471" s="223"/>
      <c r="M1471" s="223"/>
      <c r="N1471" s="222"/>
      <c r="O1471" s="222"/>
      <c r="P1471" s="222"/>
      <c r="Q1471" s="222"/>
      <c r="R1471" s="223"/>
      <c r="S1471" s="223"/>
      <c r="T1471" s="223"/>
      <c r="U1471" s="223"/>
      <c r="V1471" s="223"/>
      <c r="W1471" s="223"/>
      <c r="X1471" s="223"/>
      <c r="Y1471" s="223"/>
      <c r="Z1471" s="212"/>
      <c r="AA1471" s="212"/>
      <c r="AB1471" s="212"/>
      <c r="AC1471" s="212"/>
      <c r="AD1471" s="212"/>
      <c r="AE1471" s="212"/>
      <c r="AF1471" s="212"/>
      <c r="AG1471" s="212" t="s">
        <v>308</v>
      </c>
      <c r="AH1471" s="212">
        <v>0</v>
      </c>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outlineLevel="3" x14ac:dyDescent="0.2">
      <c r="A1472" s="219"/>
      <c r="B1472" s="220"/>
      <c r="C1472" s="247" t="s">
        <v>1882</v>
      </c>
      <c r="D1472" s="225"/>
      <c r="E1472" s="226">
        <v>10.4</v>
      </c>
      <c r="F1472" s="223"/>
      <c r="G1472" s="223"/>
      <c r="H1472" s="223"/>
      <c r="I1472" s="223"/>
      <c r="J1472" s="223"/>
      <c r="K1472" s="223"/>
      <c r="L1472" s="223"/>
      <c r="M1472" s="223"/>
      <c r="N1472" s="222"/>
      <c r="O1472" s="222"/>
      <c r="P1472" s="222"/>
      <c r="Q1472" s="222"/>
      <c r="R1472" s="223"/>
      <c r="S1472" s="223"/>
      <c r="T1472" s="223"/>
      <c r="U1472" s="223"/>
      <c r="V1472" s="223"/>
      <c r="W1472" s="223"/>
      <c r="X1472" s="223"/>
      <c r="Y1472" s="223"/>
      <c r="Z1472" s="212"/>
      <c r="AA1472" s="212"/>
      <c r="AB1472" s="212"/>
      <c r="AC1472" s="212"/>
      <c r="AD1472" s="212"/>
      <c r="AE1472" s="212"/>
      <c r="AF1472" s="212"/>
      <c r="AG1472" s="212" t="s">
        <v>308</v>
      </c>
      <c r="AH1472" s="212">
        <v>0</v>
      </c>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outlineLevel="3" x14ac:dyDescent="0.2">
      <c r="A1473" s="219"/>
      <c r="B1473" s="220"/>
      <c r="C1473" s="247" t="s">
        <v>1883</v>
      </c>
      <c r="D1473" s="225"/>
      <c r="E1473" s="226">
        <v>6.2</v>
      </c>
      <c r="F1473" s="223"/>
      <c r="G1473" s="223"/>
      <c r="H1473" s="223"/>
      <c r="I1473" s="223"/>
      <c r="J1473" s="223"/>
      <c r="K1473" s="223"/>
      <c r="L1473" s="223"/>
      <c r="M1473" s="223"/>
      <c r="N1473" s="222"/>
      <c r="O1473" s="222"/>
      <c r="P1473" s="222"/>
      <c r="Q1473" s="222"/>
      <c r="R1473" s="223"/>
      <c r="S1473" s="223"/>
      <c r="T1473" s="223"/>
      <c r="U1473" s="223"/>
      <c r="V1473" s="223"/>
      <c r="W1473" s="223"/>
      <c r="X1473" s="223"/>
      <c r="Y1473" s="223"/>
      <c r="Z1473" s="212"/>
      <c r="AA1473" s="212"/>
      <c r="AB1473" s="212"/>
      <c r="AC1473" s="212"/>
      <c r="AD1473" s="212"/>
      <c r="AE1473" s="212"/>
      <c r="AF1473" s="212"/>
      <c r="AG1473" s="212" t="s">
        <v>308</v>
      </c>
      <c r="AH1473" s="212">
        <v>0</v>
      </c>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3" x14ac:dyDescent="0.2">
      <c r="A1474" s="219"/>
      <c r="B1474" s="220"/>
      <c r="C1474" s="247" t="s">
        <v>1884</v>
      </c>
      <c r="D1474" s="225"/>
      <c r="E1474" s="226">
        <v>3.35</v>
      </c>
      <c r="F1474" s="223"/>
      <c r="G1474" s="223"/>
      <c r="H1474" s="223"/>
      <c r="I1474" s="223"/>
      <c r="J1474" s="223"/>
      <c r="K1474" s="223"/>
      <c r="L1474" s="223"/>
      <c r="M1474" s="223"/>
      <c r="N1474" s="222"/>
      <c r="O1474" s="222"/>
      <c r="P1474" s="222"/>
      <c r="Q1474" s="222"/>
      <c r="R1474" s="223"/>
      <c r="S1474" s="223"/>
      <c r="T1474" s="223"/>
      <c r="U1474" s="223"/>
      <c r="V1474" s="223"/>
      <c r="W1474" s="223"/>
      <c r="X1474" s="223"/>
      <c r="Y1474" s="223"/>
      <c r="Z1474" s="212"/>
      <c r="AA1474" s="212"/>
      <c r="AB1474" s="212"/>
      <c r="AC1474" s="212"/>
      <c r="AD1474" s="212"/>
      <c r="AE1474" s="212"/>
      <c r="AF1474" s="212"/>
      <c r="AG1474" s="212" t="s">
        <v>308</v>
      </c>
      <c r="AH1474" s="212">
        <v>0</v>
      </c>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3" x14ac:dyDescent="0.2">
      <c r="A1475" s="219"/>
      <c r="B1475" s="220"/>
      <c r="C1475" s="247" t="s">
        <v>1885</v>
      </c>
      <c r="D1475" s="225"/>
      <c r="E1475" s="226">
        <v>4</v>
      </c>
      <c r="F1475" s="223"/>
      <c r="G1475" s="223"/>
      <c r="H1475" s="223"/>
      <c r="I1475" s="223"/>
      <c r="J1475" s="223"/>
      <c r="K1475" s="223"/>
      <c r="L1475" s="223"/>
      <c r="M1475" s="223"/>
      <c r="N1475" s="222"/>
      <c r="O1475" s="222"/>
      <c r="P1475" s="222"/>
      <c r="Q1475" s="222"/>
      <c r="R1475" s="223"/>
      <c r="S1475" s="223"/>
      <c r="T1475" s="223"/>
      <c r="U1475" s="223"/>
      <c r="V1475" s="223"/>
      <c r="W1475" s="223"/>
      <c r="X1475" s="223"/>
      <c r="Y1475" s="223"/>
      <c r="Z1475" s="212"/>
      <c r="AA1475" s="212"/>
      <c r="AB1475" s="212"/>
      <c r="AC1475" s="212"/>
      <c r="AD1475" s="212"/>
      <c r="AE1475" s="212"/>
      <c r="AF1475" s="212"/>
      <c r="AG1475" s="212" t="s">
        <v>308</v>
      </c>
      <c r="AH1475" s="212">
        <v>0</v>
      </c>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outlineLevel="3" x14ac:dyDescent="0.2">
      <c r="A1476" s="219"/>
      <c r="B1476" s="220"/>
      <c r="C1476" s="247" t="s">
        <v>1886</v>
      </c>
      <c r="D1476" s="225"/>
      <c r="E1476" s="226">
        <v>8</v>
      </c>
      <c r="F1476" s="223"/>
      <c r="G1476" s="223"/>
      <c r="H1476" s="223"/>
      <c r="I1476" s="223"/>
      <c r="J1476" s="223"/>
      <c r="K1476" s="223"/>
      <c r="L1476" s="223"/>
      <c r="M1476" s="223"/>
      <c r="N1476" s="222"/>
      <c r="O1476" s="222"/>
      <c r="P1476" s="222"/>
      <c r="Q1476" s="222"/>
      <c r="R1476" s="223"/>
      <c r="S1476" s="223"/>
      <c r="T1476" s="223"/>
      <c r="U1476" s="223"/>
      <c r="V1476" s="223"/>
      <c r="W1476" s="223"/>
      <c r="X1476" s="223"/>
      <c r="Y1476" s="223"/>
      <c r="Z1476" s="212"/>
      <c r="AA1476" s="212"/>
      <c r="AB1476" s="212"/>
      <c r="AC1476" s="212"/>
      <c r="AD1476" s="212"/>
      <c r="AE1476" s="212"/>
      <c r="AF1476" s="212"/>
      <c r="AG1476" s="212" t="s">
        <v>308</v>
      </c>
      <c r="AH1476" s="212">
        <v>0</v>
      </c>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ht="22.5" outlineLevel="1" x14ac:dyDescent="0.2">
      <c r="A1477" s="235">
        <v>339</v>
      </c>
      <c r="B1477" s="236" t="s">
        <v>1887</v>
      </c>
      <c r="C1477" s="245" t="s">
        <v>1888</v>
      </c>
      <c r="D1477" s="237" t="s">
        <v>340</v>
      </c>
      <c r="E1477" s="238">
        <v>49.5</v>
      </c>
      <c r="F1477" s="239"/>
      <c r="G1477" s="240">
        <f>ROUND(E1477*F1477,2)</f>
        <v>0</v>
      </c>
      <c r="H1477" s="239"/>
      <c r="I1477" s="240">
        <f>ROUND(E1477*H1477,2)</f>
        <v>0</v>
      </c>
      <c r="J1477" s="239"/>
      <c r="K1477" s="240">
        <f>ROUND(E1477*J1477,2)</f>
        <v>0</v>
      </c>
      <c r="L1477" s="240">
        <v>21</v>
      </c>
      <c r="M1477" s="240">
        <f>G1477*(1+L1477/100)</f>
        <v>0</v>
      </c>
      <c r="N1477" s="238">
        <v>0</v>
      </c>
      <c r="O1477" s="238">
        <f>ROUND(E1477*N1477,2)</f>
        <v>0</v>
      </c>
      <c r="P1477" s="238">
        <v>0</v>
      </c>
      <c r="Q1477" s="238">
        <f>ROUND(E1477*P1477,2)</f>
        <v>0</v>
      </c>
      <c r="R1477" s="240" t="s">
        <v>662</v>
      </c>
      <c r="S1477" s="240" t="s">
        <v>277</v>
      </c>
      <c r="T1477" s="241" t="s">
        <v>277</v>
      </c>
      <c r="U1477" s="223">
        <v>0.27</v>
      </c>
      <c r="V1477" s="223">
        <f>ROUND(E1477*U1477,2)</f>
        <v>13.37</v>
      </c>
      <c r="W1477" s="223"/>
      <c r="X1477" s="223" t="s">
        <v>316</v>
      </c>
      <c r="Y1477" s="223" t="s">
        <v>280</v>
      </c>
      <c r="Z1477" s="212"/>
      <c r="AA1477" s="212"/>
      <c r="AB1477" s="212"/>
      <c r="AC1477" s="212"/>
      <c r="AD1477" s="212"/>
      <c r="AE1477" s="212"/>
      <c r="AF1477" s="212"/>
      <c r="AG1477" s="212" t="s">
        <v>317</v>
      </c>
      <c r="AH1477" s="212"/>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outlineLevel="2" x14ac:dyDescent="0.2">
      <c r="A1478" s="219"/>
      <c r="B1478" s="220"/>
      <c r="C1478" s="267" t="s">
        <v>1889</v>
      </c>
      <c r="D1478" s="256"/>
      <c r="E1478" s="256"/>
      <c r="F1478" s="256"/>
      <c r="G1478" s="256"/>
      <c r="H1478" s="223"/>
      <c r="I1478" s="223"/>
      <c r="J1478" s="223"/>
      <c r="K1478" s="223"/>
      <c r="L1478" s="223"/>
      <c r="M1478" s="223"/>
      <c r="N1478" s="222"/>
      <c r="O1478" s="222"/>
      <c r="P1478" s="222"/>
      <c r="Q1478" s="222"/>
      <c r="R1478" s="223"/>
      <c r="S1478" s="223"/>
      <c r="T1478" s="223"/>
      <c r="U1478" s="223"/>
      <c r="V1478" s="223"/>
      <c r="W1478" s="223"/>
      <c r="X1478" s="223"/>
      <c r="Y1478" s="223"/>
      <c r="Z1478" s="212"/>
      <c r="AA1478" s="212"/>
      <c r="AB1478" s="212"/>
      <c r="AC1478" s="212"/>
      <c r="AD1478" s="212"/>
      <c r="AE1478" s="212"/>
      <c r="AF1478" s="212"/>
      <c r="AG1478" s="212" t="s">
        <v>319</v>
      </c>
      <c r="AH1478" s="212"/>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2"/>
      <c r="BH1478" s="212"/>
    </row>
    <row r="1479" spans="1:60" outlineLevel="2" x14ac:dyDescent="0.2">
      <c r="A1479" s="219"/>
      <c r="B1479" s="220"/>
      <c r="C1479" s="247" t="s">
        <v>1713</v>
      </c>
      <c r="D1479" s="225"/>
      <c r="E1479" s="226">
        <v>49.5</v>
      </c>
      <c r="F1479" s="223"/>
      <c r="G1479" s="223"/>
      <c r="H1479" s="223"/>
      <c r="I1479" s="223"/>
      <c r="J1479" s="223"/>
      <c r="K1479" s="223"/>
      <c r="L1479" s="223"/>
      <c r="M1479" s="223"/>
      <c r="N1479" s="222"/>
      <c r="O1479" s="222"/>
      <c r="P1479" s="222"/>
      <c r="Q1479" s="222"/>
      <c r="R1479" s="223"/>
      <c r="S1479" s="223"/>
      <c r="T1479" s="223"/>
      <c r="U1479" s="223"/>
      <c r="V1479" s="223"/>
      <c r="W1479" s="223"/>
      <c r="X1479" s="223"/>
      <c r="Y1479" s="223"/>
      <c r="Z1479" s="212"/>
      <c r="AA1479" s="212"/>
      <c r="AB1479" s="212"/>
      <c r="AC1479" s="212"/>
      <c r="AD1479" s="212"/>
      <c r="AE1479" s="212"/>
      <c r="AF1479" s="212"/>
      <c r="AG1479" s="212" t="s">
        <v>308</v>
      </c>
      <c r="AH1479" s="212">
        <v>0</v>
      </c>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2"/>
      <c r="BH1479" s="212"/>
    </row>
    <row r="1480" spans="1:60" ht="22.5" outlineLevel="1" x14ac:dyDescent="0.2">
      <c r="A1480" s="235">
        <v>340</v>
      </c>
      <c r="B1480" s="236" t="s">
        <v>1890</v>
      </c>
      <c r="C1480" s="245" t="s">
        <v>1891</v>
      </c>
      <c r="D1480" s="237" t="s">
        <v>340</v>
      </c>
      <c r="E1480" s="238">
        <v>275</v>
      </c>
      <c r="F1480" s="239"/>
      <c r="G1480" s="240">
        <f>ROUND(E1480*F1480,2)</f>
        <v>0</v>
      </c>
      <c r="H1480" s="239"/>
      <c r="I1480" s="240">
        <f>ROUND(E1480*H1480,2)</f>
        <v>0</v>
      </c>
      <c r="J1480" s="239"/>
      <c r="K1480" s="240">
        <f>ROUND(E1480*J1480,2)</f>
        <v>0</v>
      </c>
      <c r="L1480" s="240">
        <v>21</v>
      </c>
      <c r="M1480" s="240">
        <f>G1480*(1+L1480/100)</f>
        <v>0</v>
      </c>
      <c r="N1480" s="238">
        <v>6.6E-3</v>
      </c>
      <c r="O1480" s="238">
        <f>ROUND(E1480*N1480,2)</f>
        <v>1.82</v>
      </c>
      <c r="P1480" s="238">
        <v>0</v>
      </c>
      <c r="Q1480" s="238">
        <f>ROUND(E1480*P1480,2)</f>
        <v>0</v>
      </c>
      <c r="R1480" s="240" t="s">
        <v>662</v>
      </c>
      <c r="S1480" s="240" t="s">
        <v>277</v>
      </c>
      <c r="T1480" s="241" t="s">
        <v>277</v>
      </c>
      <c r="U1480" s="223">
        <v>0.20799999999999999</v>
      </c>
      <c r="V1480" s="223">
        <f>ROUND(E1480*U1480,2)</f>
        <v>57.2</v>
      </c>
      <c r="W1480" s="223"/>
      <c r="X1480" s="223" t="s">
        <v>316</v>
      </c>
      <c r="Y1480" s="223" t="s">
        <v>280</v>
      </c>
      <c r="Z1480" s="212"/>
      <c r="AA1480" s="212"/>
      <c r="AB1480" s="212"/>
      <c r="AC1480" s="212"/>
      <c r="AD1480" s="212"/>
      <c r="AE1480" s="212"/>
      <c r="AF1480" s="212"/>
      <c r="AG1480" s="212" t="s">
        <v>317</v>
      </c>
      <c r="AH1480" s="212"/>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outlineLevel="2" x14ac:dyDescent="0.2">
      <c r="A1481" s="219"/>
      <c r="B1481" s="220"/>
      <c r="C1481" s="247" t="s">
        <v>1892</v>
      </c>
      <c r="D1481" s="225"/>
      <c r="E1481" s="226">
        <v>275</v>
      </c>
      <c r="F1481" s="223"/>
      <c r="G1481" s="223"/>
      <c r="H1481" s="223"/>
      <c r="I1481" s="223"/>
      <c r="J1481" s="223"/>
      <c r="K1481" s="223"/>
      <c r="L1481" s="223"/>
      <c r="M1481" s="223"/>
      <c r="N1481" s="222"/>
      <c r="O1481" s="222"/>
      <c r="P1481" s="222"/>
      <c r="Q1481" s="222"/>
      <c r="R1481" s="223"/>
      <c r="S1481" s="223"/>
      <c r="T1481" s="223"/>
      <c r="U1481" s="223"/>
      <c r="V1481" s="223"/>
      <c r="W1481" s="223"/>
      <c r="X1481" s="223"/>
      <c r="Y1481" s="223"/>
      <c r="Z1481" s="212"/>
      <c r="AA1481" s="212"/>
      <c r="AB1481" s="212"/>
      <c r="AC1481" s="212"/>
      <c r="AD1481" s="212"/>
      <c r="AE1481" s="212"/>
      <c r="AF1481" s="212"/>
      <c r="AG1481" s="212" t="s">
        <v>308</v>
      </c>
      <c r="AH1481" s="212">
        <v>0</v>
      </c>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1" x14ac:dyDescent="0.2">
      <c r="A1482" s="235">
        <v>341</v>
      </c>
      <c r="B1482" s="236" t="s">
        <v>1893</v>
      </c>
      <c r="C1482" s="245" t="s">
        <v>1894</v>
      </c>
      <c r="D1482" s="237" t="s">
        <v>340</v>
      </c>
      <c r="E1482" s="238">
        <v>49.5</v>
      </c>
      <c r="F1482" s="239"/>
      <c r="G1482" s="240">
        <f>ROUND(E1482*F1482,2)</f>
        <v>0</v>
      </c>
      <c r="H1482" s="239"/>
      <c r="I1482" s="240">
        <f>ROUND(E1482*H1482,2)</f>
        <v>0</v>
      </c>
      <c r="J1482" s="239"/>
      <c r="K1482" s="240">
        <f>ROUND(E1482*J1482,2)</f>
        <v>0</v>
      </c>
      <c r="L1482" s="240">
        <v>21</v>
      </c>
      <c r="M1482" s="240">
        <f>G1482*(1+L1482/100)</f>
        <v>0</v>
      </c>
      <c r="N1482" s="238">
        <v>2.0000000000000002E-5</v>
      </c>
      <c r="O1482" s="238">
        <f>ROUND(E1482*N1482,2)</f>
        <v>0</v>
      </c>
      <c r="P1482" s="238">
        <v>0</v>
      </c>
      <c r="Q1482" s="238">
        <f>ROUND(E1482*P1482,2)</f>
        <v>0</v>
      </c>
      <c r="R1482" s="240" t="s">
        <v>662</v>
      </c>
      <c r="S1482" s="240" t="s">
        <v>277</v>
      </c>
      <c r="T1482" s="241" t="s">
        <v>277</v>
      </c>
      <c r="U1482" s="223">
        <v>9.5000000000000001E-2</v>
      </c>
      <c r="V1482" s="223">
        <f>ROUND(E1482*U1482,2)</f>
        <v>4.7</v>
      </c>
      <c r="W1482" s="223"/>
      <c r="X1482" s="223" t="s">
        <v>316</v>
      </c>
      <c r="Y1482" s="223" t="s">
        <v>280</v>
      </c>
      <c r="Z1482" s="212"/>
      <c r="AA1482" s="212"/>
      <c r="AB1482" s="212"/>
      <c r="AC1482" s="212"/>
      <c r="AD1482" s="212"/>
      <c r="AE1482" s="212"/>
      <c r="AF1482" s="212"/>
      <c r="AG1482" s="212" t="s">
        <v>317</v>
      </c>
      <c r="AH1482" s="212"/>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2" x14ac:dyDescent="0.2">
      <c r="A1483" s="219"/>
      <c r="B1483" s="220"/>
      <c r="C1483" s="247" t="s">
        <v>1713</v>
      </c>
      <c r="D1483" s="225"/>
      <c r="E1483" s="226">
        <v>49.5</v>
      </c>
      <c r="F1483" s="223"/>
      <c r="G1483" s="223"/>
      <c r="H1483" s="223"/>
      <c r="I1483" s="223"/>
      <c r="J1483" s="223"/>
      <c r="K1483" s="223"/>
      <c r="L1483" s="223"/>
      <c r="M1483" s="223"/>
      <c r="N1483" s="222"/>
      <c r="O1483" s="222"/>
      <c r="P1483" s="222"/>
      <c r="Q1483" s="222"/>
      <c r="R1483" s="223"/>
      <c r="S1483" s="223"/>
      <c r="T1483" s="223"/>
      <c r="U1483" s="223"/>
      <c r="V1483" s="223"/>
      <c r="W1483" s="223"/>
      <c r="X1483" s="223"/>
      <c r="Y1483" s="223"/>
      <c r="Z1483" s="212"/>
      <c r="AA1483" s="212"/>
      <c r="AB1483" s="212"/>
      <c r="AC1483" s="212"/>
      <c r="AD1483" s="212"/>
      <c r="AE1483" s="212"/>
      <c r="AF1483" s="212"/>
      <c r="AG1483" s="212" t="s">
        <v>308</v>
      </c>
      <c r="AH1483" s="212">
        <v>0</v>
      </c>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ht="22.5" outlineLevel="1" x14ac:dyDescent="0.2">
      <c r="A1484" s="235">
        <v>342</v>
      </c>
      <c r="B1484" s="236" t="s">
        <v>1895</v>
      </c>
      <c r="C1484" s="245" t="s">
        <v>1896</v>
      </c>
      <c r="D1484" s="237" t="s">
        <v>340</v>
      </c>
      <c r="E1484" s="238">
        <v>275</v>
      </c>
      <c r="F1484" s="239"/>
      <c r="G1484" s="240">
        <f>ROUND(E1484*F1484,2)</f>
        <v>0</v>
      </c>
      <c r="H1484" s="239"/>
      <c r="I1484" s="240">
        <f>ROUND(E1484*H1484,2)</f>
        <v>0</v>
      </c>
      <c r="J1484" s="239"/>
      <c r="K1484" s="240">
        <f>ROUND(E1484*J1484,2)</f>
        <v>0</v>
      </c>
      <c r="L1484" s="240">
        <v>21</v>
      </c>
      <c r="M1484" s="240">
        <f>G1484*(1+L1484/100)</f>
        <v>0</v>
      </c>
      <c r="N1484" s="238">
        <v>1.5299999999999999E-3</v>
      </c>
      <c r="O1484" s="238">
        <f>ROUND(E1484*N1484,2)</f>
        <v>0.42</v>
      </c>
      <c r="P1484" s="238">
        <v>0</v>
      </c>
      <c r="Q1484" s="238">
        <f>ROUND(E1484*P1484,2)</f>
        <v>0</v>
      </c>
      <c r="R1484" s="240" t="s">
        <v>662</v>
      </c>
      <c r="S1484" s="240" t="s">
        <v>277</v>
      </c>
      <c r="T1484" s="241" t="s">
        <v>277</v>
      </c>
      <c r="U1484" s="223">
        <v>9.5000000000000001E-2</v>
      </c>
      <c r="V1484" s="223">
        <f>ROUND(E1484*U1484,2)</f>
        <v>26.13</v>
      </c>
      <c r="W1484" s="223"/>
      <c r="X1484" s="223" t="s">
        <v>316</v>
      </c>
      <c r="Y1484" s="223" t="s">
        <v>280</v>
      </c>
      <c r="Z1484" s="212"/>
      <c r="AA1484" s="212"/>
      <c r="AB1484" s="212"/>
      <c r="AC1484" s="212"/>
      <c r="AD1484" s="212"/>
      <c r="AE1484" s="212"/>
      <c r="AF1484" s="212"/>
      <c r="AG1484" s="212" t="s">
        <v>317</v>
      </c>
      <c r="AH1484" s="212"/>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outlineLevel="2" x14ac:dyDescent="0.2">
      <c r="A1485" s="219"/>
      <c r="B1485" s="220"/>
      <c r="C1485" s="247" t="s">
        <v>1897</v>
      </c>
      <c r="D1485" s="225"/>
      <c r="E1485" s="226">
        <v>275</v>
      </c>
      <c r="F1485" s="223"/>
      <c r="G1485" s="223"/>
      <c r="H1485" s="223"/>
      <c r="I1485" s="223"/>
      <c r="J1485" s="223"/>
      <c r="K1485" s="223"/>
      <c r="L1485" s="223"/>
      <c r="M1485" s="223"/>
      <c r="N1485" s="222"/>
      <c r="O1485" s="222"/>
      <c r="P1485" s="222"/>
      <c r="Q1485" s="222"/>
      <c r="R1485" s="223"/>
      <c r="S1485" s="223"/>
      <c r="T1485" s="223"/>
      <c r="U1485" s="223"/>
      <c r="V1485" s="223"/>
      <c r="W1485" s="223"/>
      <c r="X1485" s="223"/>
      <c r="Y1485" s="223"/>
      <c r="Z1485" s="212"/>
      <c r="AA1485" s="212"/>
      <c r="AB1485" s="212"/>
      <c r="AC1485" s="212"/>
      <c r="AD1485" s="212"/>
      <c r="AE1485" s="212"/>
      <c r="AF1485" s="212"/>
      <c r="AG1485" s="212" t="s">
        <v>308</v>
      </c>
      <c r="AH1485" s="212">
        <v>0</v>
      </c>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1" x14ac:dyDescent="0.2">
      <c r="A1486" s="235">
        <v>343</v>
      </c>
      <c r="B1486" s="236" t="s">
        <v>1898</v>
      </c>
      <c r="C1486" s="245" t="s">
        <v>1899</v>
      </c>
      <c r="D1486" s="237" t="s">
        <v>340</v>
      </c>
      <c r="E1486" s="238">
        <v>7.2</v>
      </c>
      <c r="F1486" s="239"/>
      <c r="G1486" s="240">
        <f>ROUND(E1486*F1486,2)</f>
        <v>0</v>
      </c>
      <c r="H1486" s="239"/>
      <c r="I1486" s="240">
        <f>ROUND(E1486*H1486,2)</f>
        <v>0</v>
      </c>
      <c r="J1486" s="239"/>
      <c r="K1486" s="240">
        <f>ROUND(E1486*J1486,2)</f>
        <v>0</v>
      </c>
      <c r="L1486" s="240">
        <v>21</v>
      </c>
      <c r="M1486" s="240">
        <f>G1486*(1+L1486/100)</f>
        <v>0</v>
      </c>
      <c r="N1486" s="238">
        <v>0</v>
      </c>
      <c r="O1486" s="238">
        <f>ROUND(E1486*N1486,2)</f>
        <v>0</v>
      </c>
      <c r="P1486" s="238">
        <v>0</v>
      </c>
      <c r="Q1486" s="238">
        <f>ROUND(E1486*P1486,2)</f>
        <v>0</v>
      </c>
      <c r="R1486" s="240" t="s">
        <v>662</v>
      </c>
      <c r="S1486" s="240" t="s">
        <v>277</v>
      </c>
      <c r="T1486" s="241" t="s">
        <v>277</v>
      </c>
      <c r="U1486" s="223">
        <v>0.28699999999999998</v>
      </c>
      <c r="V1486" s="223">
        <f>ROUND(E1486*U1486,2)</f>
        <v>2.0699999999999998</v>
      </c>
      <c r="W1486" s="223"/>
      <c r="X1486" s="223" t="s">
        <v>316</v>
      </c>
      <c r="Y1486" s="223" t="s">
        <v>280</v>
      </c>
      <c r="Z1486" s="212"/>
      <c r="AA1486" s="212"/>
      <c r="AB1486" s="212"/>
      <c r="AC1486" s="212"/>
      <c r="AD1486" s="212"/>
      <c r="AE1486" s="212"/>
      <c r="AF1486" s="212"/>
      <c r="AG1486" s="212" t="s">
        <v>317</v>
      </c>
      <c r="AH1486" s="212"/>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2" x14ac:dyDescent="0.2">
      <c r="A1487" s="219"/>
      <c r="B1487" s="220"/>
      <c r="C1487" s="247" t="s">
        <v>1900</v>
      </c>
      <c r="D1487" s="225"/>
      <c r="E1487" s="226">
        <v>7.2</v>
      </c>
      <c r="F1487" s="223"/>
      <c r="G1487" s="223"/>
      <c r="H1487" s="223"/>
      <c r="I1487" s="223"/>
      <c r="J1487" s="223"/>
      <c r="K1487" s="223"/>
      <c r="L1487" s="223"/>
      <c r="M1487" s="223"/>
      <c r="N1487" s="222"/>
      <c r="O1487" s="222"/>
      <c r="P1487" s="222"/>
      <c r="Q1487" s="222"/>
      <c r="R1487" s="223"/>
      <c r="S1487" s="223"/>
      <c r="T1487" s="223"/>
      <c r="U1487" s="223"/>
      <c r="V1487" s="223"/>
      <c r="W1487" s="223"/>
      <c r="X1487" s="223"/>
      <c r="Y1487" s="223"/>
      <c r="Z1487" s="212"/>
      <c r="AA1487" s="212"/>
      <c r="AB1487" s="212"/>
      <c r="AC1487" s="212"/>
      <c r="AD1487" s="212"/>
      <c r="AE1487" s="212"/>
      <c r="AF1487" s="212"/>
      <c r="AG1487" s="212" t="s">
        <v>308</v>
      </c>
      <c r="AH1487" s="212">
        <v>0</v>
      </c>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ht="22.5" outlineLevel="1" x14ac:dyDescent="0.2">
      <c r="A1488" s="235">
        <v>344</v>
      </c>
      <c r="B1488" s="236" t="s">
        <v>1901</v>
      </c>
      <c r="C1488" s="245" t="s">
        <v>1902</v>
      </c>
      <c r="D1488" s="237" t="s">
        <v>543</v>
      </c>
      <c r="E1488" s="238">
        <v>12.45</v>
      </c>
      <c r="F1488" s="239"/>
      <c r="G1488" s="240">
        <f>ROUND(E1488*F1488,2)</f>
        <v>0</v>
      </c>
      <c r="H1488" s="239"/>
      <c r="I1488" s="240">
        <f>ROUND(E1488*H1488,2)</f>
        <v>0</v>
      </c>
      <c r="J1488" s="239"/>
      <c r="K1488" s="240">
        <f>ROUND(E1488*J1488,2)</f>
        <v>0</v>
      </c>
      <c r="L1488" s="240">
        <v>21</v>
      </c>
      <c r="M1488" s="240">
        <f>G1488*(1+L1488/100)</f>
        <v>0</v>
      </c>
      <c r="N1488" s="238">
        <v>1.6000000000000001E-4</v>
      </c>
      <c r="O1488" s="238">
        <f>ROUND(E1488*N1488,2)</f>
        <v>0</v>
      </c>
      <c r="P1488" s="238">
        <v>0</v>
      </c>
      <c r="Q1488" s="238">
        <f>ROUND(E1488*P1488,2)</f>
        <v>0</v>
      </c>
      <c r="R1488" s="240" t="s">
        <v>662</v>
      </c>
      <c r="S1488" s="240" t="s">
        <v>277</v>
      </c>
      <c r="T1488" s="241" t="s">
        <v>277</v>
      </c>
      <c r="U1488" s="223">
        <v>0.11799999999999999</v>
      </c>
      <c r="V1488" s="223">
        <f>ROUND(E1488*U1488,2)</f>
        <v>1.47</v>
      </c>
      <c r="W1488" s="223"/>
      <c r="X1488" s="223" t="s">
        <v>316</v>
      </c>
      <c r="Y1488" s="223" t="s">
        <v>280</v>
      </c>
      <c r="Z1488" s="212"/>
      <c r="AA1488" s="212"/>
      <c r="AB1488" s="212"/>
      <c r="AC1488" s="212"/>
      <c r="AD1488" s="212"/>
      <c r="AE1488" s="212"/>
      <c r="AF1488" s="212"/>
      <c r="AG1488" s="212" t="s">
        <v>317</v>
      </c>
      <c r="AH1488" s="212"/>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2" x14ac:dyDescent="0.2">
      <c r="A1489" s="219"/>
      <c r="B1489" s="220"/>
      <c r="C1489" s="247" t="s">
        <v>1903</v>
      </c>
      <c r="D1489" s="225"/>
      <c r="E1489" s="226">
        <v>4.1500000000000004</v>
      </c>
      <c r="F1489" s="223"/>
      <c r="G1489" s="223"/>
      <c r="H1489" s="223"/>
      <c r="I1489" s="223"/>
      <c r="J1489" s="223"/>
      <c r="K1489" s="223"/>
      <c r="L1489" s="223"/>
      <c r="M1489" s="223"/>
      <c r="N1489" s="222"/>
      <c r="O1489" s="222"/>
      <c r="P1489" s="222"/>
      <c r="Q1489" s="222"/>
      <c r="R1489" s="223"/>
      <c r="S1489" s="223"/>
      <c r="T1489" s="223"/>
      <c r="U1489" s="223"/>
      <c r="V1489" s="223"/>
      <c r="W1489" s="223"/>
      <c r="X1489" s="223"/>
      <c r="Y1489" s="223"/>
      <c r="Z1489" s="212"/>
      <c r="AA1489" s="212"/>
      <c r="AB1489" s="212"/>
      <c r="AC1489" s="212"/>
      <c r="AD1489" s="212"/>
      <c r="AE1489" s="212"/>
      <c r="AF1489" s="212"/>
      <c r="AG1489" s="212" t="s">
        <v>308</v>
      </c>
      <c r="AH1489" s="212">
        <v>0</v>
      </c>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
      <c r="A1490" s="219"/>
      <c r="B1490" s="220"/>
      <c r="C1490" s="247" t="s">
        <v>1904</v>
      </c>
      <c r="D1490" s="225"/>
      <c r="E1490" s="226">
        <v>4.1500000000000004</v>
      </c>
      <c r="F1490" s="223"/>
      <c r="G1490" s="223"/>
      <c r="H1490" s="223"/>
      <c r="I1490" s="223"/>
      <c r="J1490" s="223"/>
      <c r="K1490" s="223"/>
      <c r="L1490" s="223"/>
      <c r="M1490" s="223"/>
      <c r="N1490" s="222"/>
      <c r="O1490" s="222"/>
      <c r="P1490" s="222"/>
      <c r="Q1490" s="222"/>
      <c r="R1490" s="223"/>
      <c r="S1490" s="223"/>
      <c r="T1490" s="223"/>
      <c r="U1490" s="223"/>
      <c r="V1490" s="223"/>
      <c r="W1490" s="223"/>
      <c r="X1490" s="223"/>
      <c r="Y1490" s="223"/>
      <c r="Z1490" s="212"/>
      <c r="AA1490" s="212"/>
      <c r="AB1490" s="212"/>
      <c r="AC1490" s="212"/>
      <c r="AD1490" s="212"/>
      <c r="AE1490" s="212"/>
      <c r="AF1490" s="212"/>
      <c r="AG1490" s="212" t="s">
        <v>308</v>
      </c>
      <c r="AH1490" s="212">
        <v>0</v>
      </c>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outlineLevel="3" x14ac:dyDescent="0.2">
      <c r="A1491" s="219"/>
      <c r="B1491" s="220"/>
      <c r="C1491" s="247" t="s">
        <v>1905</v>
      </c>
      <c r="D1491" s="225"/>
      <c r="E1491" s="226">
        <v>4.1500000000000004</v>
      </c>
      <c r="F1491" s="223"/>
      <c r="G1491" s="223"/>
      <c r="H1491" s="223"/>
      <c r="I1491" s="223"/>
      <c r="J1491" s="223"/>
      <c r="K1491" s="223"/>
      <c r="L1491" s="223"/>
      <c r="M1491" s="223"/>
      <c r="N1491" s="222"/>
      <c r="O1491" s="222"/>
      <c r="P1491" s="222"/>
      <c r="Q1491" s="222"/>
      <c r="R1491" s="223"/>
      <c r="S1491" s="223"/>
      <c r="T1491" s="223"/>
      <c r="U1491" s="223"/>
      <c r="V1491" s="223"/>
      <c r="W1491" s="223"/>
      <c r="X1491" s="223"/>
      <c r="Y1491" s="223"/>
      <c r="Z1491" s="212"/>
      <c r="AA1491" s="212"/>
      <c r="AB1491" s="212"/>
      <c r="AC1491" s="212"/>
      <c r="AD1491" s="212"/>
      <c r="AE1491" s="212"/>
      <c r="AF1491" s="212"/>
      <c r="AG1491" s="212" t="s">
        <v>308</v>
      </c>
      <c r="AH1491" s="212">
        <v>0</v>
      </c>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row>
    <row r="1492" spans="1:60" ht="22.5" outlineLevel="1" x14ac:dyDescent="0.2">
      <c r="A1492" s="235">
        <v>345</v>
      </c>
      <c r="B1492" s="236" t="s">
        <v>1906</v>
      </c>
      <c r="C1492" s="245" t="s">
        <v>1907</v>
      </c>
      <c r="D1492" s="237" t="s">
        <v>543</v>
      </c>
      <c r="E1492" s="238">
        <v>24.9</v>
      </c>
      <c r="F1492" s="239"/>
      <c r="G1492" s="240">
        <f>ROUND(E1492*F1492,2)</f>
        <v>0</v>
      </c>
      <c r="H1492" s="239"/>
      <c r="I1492" s="240">
        <f>ROUND(E1492*H1492,2)</f>
        <v>0</v>
      </c>
      <c r="J1492" s="239"/>
      <c r="K1492" s="240">
        <f>ROUND(E1492*J1492,2)</f>
        <v>0</v>
      </c>
      <c r="L1492" s="240">
        <v>21</v>
      </c>
      <c r="M1492" s="240">
        <f>G1492*(1+L1492/100)</f>
        <v>0</v>
      </c>
      <c r="N1492" s="238">
        <v>1.6000000000000001E-4</v>
      </c>
      <c r="O1492" s="238">
        <f>ROUND(E1492*N1492,2)</f>
        <v>0</v>
      </c>
      <c r="P1492" s="238">
        <v>0</v>
      </c>
      <c r="Q1492" s="238">
        <f>ROUND(E1492*P1492,2)</f>
        <v>0</v>
      </c>
      <c r="R1492" s="240" t="s">
        <v>662</v>
      </c>
      <c r="S1492" s="240" t="s">
        <v>277</v>
      </c>
      <c r="T1492" s="241" t="s">
        <v>277</v>
      </c>
      <c r="U1492" s="223">
        <v>0.158</v>
      </c>
      <c r="V1492" s="223">
        <f>ROUND(E1492*U1492,2)</f>
        <v>3.93</v>
      </c>
      <c r="W1492" s="223"/>
      <c r="X1492" s="223" t="s">
        <v>316</v>
      </c>
      <c r="Y1492" s="223" t="s">
        <v>280</v>
      </c>
      <c r="Z1492" s="212"/>
      <c r="AA1492" s="212"/>
      <c r="AB1492" s="212"/>
      <c r="AC1492" s="212"/>
      <c r="AD1492" s="212"/>
      <c r="AE1492" s="212"/>
      <c r="AF1492" s="212"/>
      <c r="AG1492" s="212" t="s">
        <v>317</v>
      </c>
      <c r="AH1492" s="212"/>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2" x14ac:dyDescent="0.2">
      <c r="A1493" s="219"/>
      <c r="B1493" s="220"/>
      <c r="C1493" s="247" t="s">
        <v>1908</v>
      </c>
      <c r="D1493" s="225"/>
      <c r="E1493" s="226">
        <v>4.1500000000000004</v>
      </c>
      <c r="F1493" s="223"/>
      <c r="G1493" s="223"/>
      <c r="H1493" s="223"/>
      <c r="I1493" s="223"/>
      <c r="J1493" s="223"/>
      <c r="K1493" s="223"/>
      <c r="L1493" s="223"/>
      <c r="M1493" s="223"/>
      <c r="N1493" s="222"/>
      <c r="O1493" s="222"/>
      <c r="P1493" s="222"/>
      <c r="Q1493" s="222"/>
      <c r="R1493" s="223"/>
      <c r="S1493" s="223"/>
      <c r="T1493" s="223"/>
      <c r="U1493" s="223"/>
      <c r="V1493" s="223"/>
      <c r="W1493" s="223"/>
      <c r="X1493" s="223"/>
      <c r="Y1493" s="223"/>
      <c r="Z1493" s="212"/>
      <c r="AA1493" s="212"/>
      <c r="AB1493" s="212"/>
      <c r="AC1493" s="212"/>
      <c r="AD1493" s="212"/>
      <c r="AE1493" s="212"/>
      <c r="AF1493" s="212"/>
      <c r="AG1493" s="212" t="s">
        <v>308</v>
      </c>
      <c r="AH1493" s="212">
        <v>0</v>
      </c>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outlineLevel="3" x14ac:dyDescent="0.2">
      <c r="A1494" s="219"/>
      <c r="B1494" s="220"/>
      <c r="C1494" s="247" t="s">
        <v>1909</v>
      </c>
      <c r="D1494" s="225"/>
      <c r="E1494" s="226">
        <v>4.1500000000000004</v>
      </c>
      <c r="F1494" s="223"/>
      <c r="G1494" s="223"/>
      <c r="H1494" s="223"/>
      <c r="I1494" s="223"/>
      <c r="J1494" s="223"/>
      <c r="K1494" s="223"/>
      <c r="L1494" s="223"/>
      <c r="M1494" s="223"/>
      <c r="N1494" s="222"/>
      <c r="O1494" s="222"/>
      <c r="P1494" s="222"/>
      <c r="Q1494" s="222"/>
      <c r="R1494" s="223"/>
      <c r="S1494" s="223"/>
      <c r="T1494" s="223"/>
      <c r="U1494" s="223"/>
      <c r="V1494" s="223"/>
      <c r="W1494" s="223"/>
      <c r="X1494" s="223"/>
      <c r="Y1494" s="223"/>
      <c r="Z1494" s="212"/>
      <c r="AA1494" s="212"/>
      <c r="AB1494" s="212"/>
      <c r="AC1494" s="212"/>
      <c r="AD1494" s="212"/>
      <c r="AE1494" s="212"/>
      <c r="AF1494" s="212"/>
      <c r="AG1494" s="212" t="s">
        <v>308</v>
      </c>
      <c r="AH1494" s="212">
        <v>0</v>
      </c>
      <c r="AI1494" s="212"/>
      <c r="AJ1494" s="212"/>
      <c r="AK1494" s="212"/>
      <c r="AL1494" s="212"/>
      <c r="AM1494" s="212"/>
      <c r="AN1494" s="212"/>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2"/>
      <c r="BH1494" s="212"/>
    </row>
    <row r="1495" spans="1:60" outlineLevel="3" x14ac:dyDescent="0.2">
      <c r="A1495" s="219"/>
      <c r="B1495" s="220"/>
      <c r="C1495" s="247" t="s">
        <v>1910</v>
      </c>
      <c r="D1495" s="225"/>
      <c r="E1495" s="226">
        <v>4.1500000000000004</v>
      </c>
      <c r="F1495" s="223"/>
      <c r="G1495" s="223"/>
      <c r="H1495" s="223"/>
      <c r="I1495" s="223"/>
      <c r="J1495" s="223"/>
      <c r="K1495" s="223"/>
      <c r="L1495" s="223"/>
      <c r="M1495" s="223"/>
      <c r="N1495" s="222"/>
      <c r="O1495" s="222"/>
      <c r="P1495" s="222"/>
      <c r="Q1495" s="222"/>
      <c r="R1495" s="223"/>
      <c r="S1495" s="223"/>
      <c r="T1495" s="223"/>
      <c r="U1495" s="223"/>
      <c r="V1495" s="223"/>
      <c r="W1495" s="223"/>
      <c r="X1495" s="223"/>
      <c r="Y1495" s="223"/>
      <c r="Z1495" s="212"/>
      <c r="AA1495" s="212"/>
      <c r="AB1495" s="212"/>
      <c r="AC1495" s="212"/>
      <c r="AD1495" s="212"/>
      <c r="AE1495" s="212"/>
      <c r="AF1495" s="212"/>
      <c r="AG1495" s="212" t="s">
        <v>308</v>
      </c>
      <c r="AH1495" s="212">
        <v>0</v>
      </c>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3" x14ac:dyDescent="0.2">
      <c r="A1496" s="219"/>
      <c r="B1496" s="220"/>
      <c r="C1496" s="247" t="s">
        <v>1911</v>
      </c>
      <c r="D1496" s="225"/>
      <c r="E1496" s="226">
        <v>4.1500000000000004</v>
      </c>
      <c r="F1496" s="223"/>
      <c r="G1496" s="223"/>
      <c r="H1496" s="223"/>
      <c r="I1496" s="223"/>
      <c r="J1496" s="223"/>
      <c r="K1496" s="223"/>
      <c r="L1496" s="223"/>
      <c r="M1496" s="223"/>
      <c r="N1496" s="222"/>
      <c r="O1496" s="222"/>
      <c r="P1496" s="222"/>
      <c r="Q1496" s="222"/>
      <c r="R1496" s="223"/>
      <c r="S1496" s="223"/>
      <c r="T1496" s="223"/>
      <c r="U1496" s="223"/>
      <c r="V1496" s="223"/>
      <c r="W1496" s="223"/>
      <c r="X1496" s="223"/>
      <c r="Y1496" s="223"/>
      <c r="Z1496" s="212"/>
      <c r="AA1496" s="212"/>
      <c r="AB1496" s="212"/>
      <c r="AC1496" s="212"/>
      <c r="AD1496" s="212"/>
      <c r="AE1496" s="212"/>
      <c r="AF1496" s="212"/>
      <c r="AG1496" s="212" t="s">
        <v>308</v>
      </c>
      <c r="AH1496" s="212">
        <v>0</v>
      </c>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outlineLevel="3" x14ac:dyDescent="0.2">
      <c r="A1497" s="219"/>
      <c r="B1497" s="220"/>
      <c r="C1497" s="247" t="s">
        <v>1912</v>
      </c>
      <c r="D1497" s="225"/>
      <c r="E1497" s="226">
        <v>4.1500000000000004</v>
      </c>
      <c r="F1497" s="223"/>
      <c r="G1497" s="223"/>
      <c r="H1497" s="223"/>
      <c r="I1497" s="223"/>
      <c r="J1497" s="223"/>
      <c r="K1497" s="223"/>
      <c r="L1497" s="223"/>
      <c r="M1497" s="223"/>
      <c r="N1497" s="222"/>
      <c r="O1497" s="222"/>
      <c r="P1497" s="222"/>
      <c r="Q1497" s="222"/>
      <c r="R1497" s="223"/>
      <c r="S1497" s="223"/>
      <c r="T1497" s="223"/>
      <c r="U1497" s="223"/>
      <c r="V1497" s="223"/>
      <c r="W1497" s="223"/>
      <c r="X1497" s="223"/>
      <c r="Y1497" s="223"/>
      <c r="Z1497" s="212"/>
      <c r="AA1497" s="212"/>
      <c r="AB1497" s="212"/>
      <c r="AC1497" s="212"/>
      <c r="AD1497" s="212"/>
      <c r="AE1497" s="212"/>
      <c r="AF1497" s="212"/>
      <c r="AG1497" s="212" t="s">
        <v>308</v>
      </c>
      <c r="AH1497" s="212">
        <v>0</v>
      </c>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outlineLevel="3" x14ac:dyDescent="0.2">
      <c r="A1498" s="219"/>
      <c r="B1498" s="220"/>
      <c r="C1498" s="247" t="s">
        <v>1913</v>
      </c>
      <c r="D1498" s="225"/>
      <c r="E1498" s="226">
        <v>4.1500000000000004</v>
      </c>
      <c r="F1498" s="223"/>
      <c r="G1498" s="223"/>
      <c r="H1498" s="223"/>
      <c r="I1498" s="223"/>
      <c r="J1498" s="223"/>
      <c r="K1498" s="223"/>
      <c r="L1498" s="223"/>
      <c r="M1498" s="223"/>
      <c r="N1498" s="222"/>
      <c r="O1498" s="222"/>
      <c r="P1498" s="222"/>
      <c r="Q1498" s="222"/>
      <c r="R1498" s="223"/>
      <c r="S1498" s="223"/>
      <c r="T1498" s="223"/>
      <c r="U1498" s="223"/>
      <c r="V1498" s="223"/>
      <c r="W1498" s="223"/>
      <c r="X1498" s="223"/>
      <c r="Y1498" s="223"/>
      <c r="Z1498" s="212"/>
      <c r="AA1498" s="212"/>
      <c r="AB1498" s="212"/>
      <c r="AC1498" s="212"/>
      <c r="AD1498" s="212"/>
      <c r="AE1498" s="212"/>
      <c r="AF1498" s="212"/>
      <c r="AG1498" s="212" t="s">
        <v>308</v>
      </c>
      <c r="AH1498" s="212">
        <v>0</v>
      </c>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2"/>
      <c r="BH1498" s="212"/>
    </row>
    <row r="1499" spans="1:60" ht="22.5" outlineLevel="1" x14ac:dyDescent="0.2">
      <c r="A1499" s="235">
        <v>346</v>
      </c>
      <c r="B1499" s="236" t="s">
        <v>1914</v>
      </c>
      <c r="C1499" s="245" t="s">
        <v>1915</v>
      </c>
      <c r="D1499" s="237" t="s">
        <v>387</v>
      </c>
      <c r="E1499" s="238">
        <v>9</v>
      </c>
      <c r="F1499" s="239"/>
      <c r="G1499" s="240">
        <f>ROUND(E1499*F1499,2)</f>
        <v>0</v>
      </c>
      <c r="H1499" s="239"/>
      <c r="I1499" s="240">
        <f>ROUND(E1499*H1499,2)</f>
        <v>0</v>
      </c>
      <c r="J1499" s="239"/>
      <c r="K1499" s="240">
        <f>ROUND(E1499*J1499,2)</f>
        <v>0</v>
      </c>
      <c r="L1499" s="240">
        <v>21</v>
      </c>
      <c r="M1499" s="240">
        <f>G1499*(1+L1499/100)</f>
        <v>0</v>
      </c>
      <c r="N1499" s="238">
        <v>3.5E-4</v>
      </c>
      <c r="O1499" s="238">
        <f>ROUND(E1499*N1499,2)</f>
        <v>0</v>
      </c>
      <c r="P1499" s="238">
        <v>0</v>
      </c>
      <c r="Q1499" s="238">
        <f>ROUND(E1499*P1499,2)</f>
        <v>0</v>
      </c>
      <c r="R1499" s="240" t="s">
        <v>662</v>
      </c>
      <c r="S1499" s="240" t="s">
        <v>277</v>
      </c>
      <c r="T1499" s="241" t="s">
        <v>277</v>
      </c>
      <c r="U1499" s="223">
        <v>5.5309999999999997</v>
      </c>
      <c r="V1499" s="223">
        <f>ROUND(E1499*U1499,2)</f>
        <v>49.78</v>
      </c>
      <c r="W1499" s="223"/>
      <c r="X1499" s="223" t="s">
        <v>316</v>
      </c>
      <c r="Y1499" s="223" t="s">
        <v>280</v>
      </c>
      <c r="Z1499" s="212"/>
      <c r="AA1499" s="212"/>
      <c r="AB1499" s="212"/>
      <c r="AC1499" s="212"/>
      <c r="AD1499" s="212"/>
      <c r="AE1499" s="212"/>
      <c r="AF1499" s="212"/>
      <c r="AG1499" s="212" t="s">
        <v>317</v>
      </c>
      <c r="AH1499" s="212"/>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2"/>
      <c r="BH1499" s="212"/>
    </row>
    <row r="1500" spans="1:60" outlineLevel="2" x14ac:dyDescent="0.2">
      <c r="A1500" s="219"/>
      <c r="B1500" s="220"/>
      <c r="C1500" s="247" t="s">
        <v>1916</v>
      </c>
      <c r="D1500" s="225"/>
      <c r="E1500" s="226">
        <v>9</v>
      </c>
      <c r="F1500" s="223"/>
      <c r="G1500" s="223"/>
      <c r="H1500" s="223"/>
      <c r="I1500" s="223"/>
      <c r="J1500" s="223"/>
      <c r="K1500" s="223"/>
      <c r="L1500" s="223"/>
      <c r="M1500" s="223"/>
      <c r="N1500" s="222"/>
      <c r="O1500" s="222"/>
      <c r="P1500" s="222"/>
      <c r="Q1500" s="222"/>
      <c r="R1500" s="223"/>
      <c r="S1500" s="223"/>
      <c r="T1500" s="223"/>
      <c r="U1500" s="223"/>
      <c r="V1500" s="223"/>
      <c r="W1500" s="223"/>
      <c r="X1500" s="223"/>
      <c r="Y1500" s="223"/>
      <c r="Z1500" s="212"/>
      <c r="AA1500" s="212"/>
      <c r="AB1500" s="212"/>
      <c r="AC1500" s="212"/>
      <c r="AD1500" s="212"/>
      <c r="AE1500" s="212"/>
      <c r="AF1500" s="212"/>
      <c r="AG1500" s="212" t="s">
        <v>308</v>
      </c>
      <c r="AH1500" s="212">
        <v>0</v>
      </c>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ht="22.5" outlineLevel="1" x14ac:dyDescent="0.2">
      <c r="A1501" s="235">
        <v>347</v>
      </c>
      <c r="B1501" s="236" t="s">
        <v>1917</v>
      </c>
      <c r="C1501" s="245" t="s">
        <v>1918</v>
      </c>
      <c r="D1501" s="237" t="s">
        <v>340</v>
      </c>
      <c r="E1501" s="238">
        <v>2146.096</v>
      </c>
      <c r="F1501" s="239"/>
      <c r="G1501" s="240">
        <f>ROUND(E1501*F1501,2)</f>
        <v>0</v>
      </c>
      <c r="H1501" s="239"/>
      <c r="I1501" s="240">
        <f>ROUND(E1501*H1501,2)</f>
        <v>0</v>
      </c>
      <c r="J1501" s="239"/>
      <c r="K1501" s="240">
        <f>ROUND(E1501*J1501,2)</f>
        <v>0</v>
      </c>
      <c r="L1501" s="240">
        <v>21</v>
      </c>
      <c r="M1501" s="240">
        <f>G1501*(1+L1501/100)</f>
        <v>0</v>
      </c>
      <c r="N1501" s="238">
        <v>6.0000000000000002E-5</v>
      </c>
      <c r="O1501" s="238">
        <f>ROUND(E1501*N1501,2)</f>
        <v>0.13</v>
      </c>
      <c r="P1501" s="238">
        <v>0</v>
      </c>
      <c r="Q1501" s="238">
        <f>ROUND(E1501*P1501,2)</f>
        <v>0</v>
      </c>
      <c r="R1501" s="240" t="s">
        <v>662</v>
      </c>
      <c r="S1501" s="240" t="s">
        <v>277</v>
      </c>
      <c r="T1501" s="241" t="s">
        <v>277</v>
      </c>
      <c r="U1501" s="223">
        <v>0</v>
      </c>
      <c r="V1501" s="223">
        <f>ROUND(E1501*U1501,2)</f>
        <v>0</v>
      </c>
      <c r="W1501" s="223"/>
      <c r="X1501" s="223" t="s">
        <v>316</v>
      </c>
      <c r="Y1501" s="223" t="s">
        <v>280</v>
      </c>
      <c r="Z1501" s="212"/>
      <c r="AA1501" s="212"/>
      <c r="AB1501" s="212"/>
      <c r="AC1501" s="212"/>
      <c r="AD1501" s="212"/>
      <c r="AE1501" s="212"/>
      <c r="AF1501" s="212"/>
      <c r="AG1501" s="212" t="s">
        <v>317</v>
      </c>
      <c r="AH1501" s="212"/>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2" x14ac:dyDescent="0.2">
      <c r="A1502" s="219"/>
      <c r="B1502" s="220"/>
      <c r="C1502" s="270" t="s">
        <v>715</v>
      </c>
      <c r="D1502" s="252"/>
      <c r="E1502" s="253"/>
      <c r="F1502" s="223"/>
      <c r="G1502" s="223"/>
      <c r="H1502" s="223"/>
      <c r="I1502" s="223"/>
      <c r="J1502" s="223"/>
      <c r="K1502" s="223"/>
      <c r="L1502" s="223"/>
      <c r="M1502" s="223"/>
      <c r="N1502" s="222"/>
      <c r="O1502" s="222"/>
      <c r="P1502" s="222"/>
      <c r="Q1502" s="222"/>
      <c r="R1502" s="223"/>
      <c r="S1502" s="223"/>
      <c r="T1502" s="223"/>
      <c r="U1502" s="223"/>
      <c r="V1502" s="223"/>
      <c r="W1502" s="223"/>
      <c r="X1502" s="223"/>
      <c r="Y1502" s="223"/>
      <c r="Z1502" s="212"/>
      <c r="AA1502" s="212"/>
      <c r="AB1502" s="212"/>
      <c r="AC1502" s="212"/>
      <c r="AD1502" s="212"/>
      <c r="AE1502" s="212"/>
      <c r="AF1502" s="212"/>
      <c r="AG1502" s="212" t="s">
        <v>308</v>
      </c>
      <c r="AH1502" s="212"/>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3" x14ac:dyDescent="0.2">
      <c r="A1503" s="219"/>
      <c r="B1503" s="220"/>
      <c r="C1503" s="271" t="s">
        <v>1919</v>
      </c>
      <c r="D1503" s="252"/>
      <c r="E1503" s="253">
        <v>4.8159999999999998</v>
      </c>
      <c r="F1503" s="223"/>
      <c r="G1503" s="223"/>
      <c r="H1503" s="223"/>
      <c r="I1503" s="223"/>
      <c r="J1503" s="223"/>
      <c r="K1503" s="223"/>
      <c r="L1503" s="223"/>
      <c r="M1503" s="223"/>
      <c r="N1503" s="222"/>
      <c r="O1503" s="222"/>
      <c r="P1503" s="222"/>
      <c r="Q1503" s="222"/>
      <c r="R1503" s="223"/>
      <c r="S1503" s="223"/>
      <c r="T1503" s="223"/>
      <c r="U1503" s="223"/>
      <c r="V1503" s="223"/>
      <c r="W1503" s="223"/>
      <c r="X1503" s="223"/>
      <c r="Y1503" s="223"/>
      <c r="Z1503" s="212"/>
      <c r="AA1503" s="212"/>
      <c r="AB1503" s="212"/>
      <c r="AC1503" s="212"/>
      <c r="AD1503" s="212"/>
      <c r="AE1503" s="212"/>
      <c r="AF1503" s="212"/>
      <c r="AG1503" s="212" t="s">
        <v>308</v>
      </c>
      <c r="AH1503" s="212">
        <v>2</v>
      </c>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3" x14ac:dyDescent="0.2">
      <c r="A1504" s="219"/>
      <c r="B1504" s="220"/>
      <c r="C1504" s="271" t="s">
        <v>1920</v>
      </c>
      <c r="D1504" s="252"/>
      <c r="E1504" s="253">
        <v>149.94</v>
      </c>
      <c r="F1504" s="223"/>
      <c r="G1504" s="223"/>
      <c r="H1504" s="223"/>
      <c r="I1504" s="223"/>
      <c r="J1504" s="223"/>
      <c r="K1504" s="223"/>
      <c r="L1504" s="223"/>
      <c r="M1504" s="223"/>
      <c r="N1504" s="222"/>
      <c r="O1504" s="222"/>
      <c r="P1504" s="222"/>
      <c r="Q1504" s="222"/>
      <c r="R1504" s="223"/>
      <c r="S1504" s="223"/>
      <c r="T1504" s="223"/>
      <c r="U1504" s="223"/>
      <c r="V1504" s="223"/>
      <c r="W1504" s="223"/>
      <c r="X1504" s="223"/>
      <c r="Y1504" s="223"/>
      <c r="Z1504" s="212"/>
      <c r="AA1504" s="212"/>
      <c r="AB1504" s="212"/>
      <c r="AC1504" s="212"/>
      <c r="AD1504" s="212"/>
      <c r="AE1504" s="212"/>
      <c r="AF1504" s="212"/>
      <c r="AG1504" s="212" t="s">
        <v>308</v>
      </c>
      <c r="AH1504" s="212">
        <v>2</v>
      </c>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outlineLevel="3" x14ac:dyDescent="0.2">
      <c r="A1505" s="219"/>
      <c r="B1505" s="220"/>
      <c r="C1505" s="271" t="s">
        <v>1921</v>
      </c>
      <c r="D1505" s="252"/>
      <c r="E1505" s="253">
        <v>54.99</v>
      </c>
      <c r="F1505" s="223"/>
      <c r="G1505" s="223"/>
      <c r="H1505" s="223"/>
      <c r="I1505" s="223"/>
      <c r="J1505" s="223"/>
      <c r="K1505" s="223"/>
      <c r="L1505" s="223"/>
      <c r="M1505" s="223"/>
      <c r="N1505" s="222"/>
      <c r="O1505" s="222"/>
      <c r="P1505" s="222"/>
      <c r="Q1505" s="222"/>
      <c r="R1505" s="223"/>
      <c r="S1505" s="223"/>
      <c r="T1505" s="223"/>
      <c r="U1505" s="223"/>
      <c r="V1505" s="223"/>
      <c r="W1505" s="223"/>
      <c r="X1505" s="223"/>
      <c r="Y1505" s="223"/>
      <c r="Z1505" s="212"/>
      <c r="AA1505" s="212"/>
      <c r="AB1505" s="212"/>
      <c r="AC1505" s="212"/>
      <c r="AD1505" s="212"/>
      <c r="AE1505" s="212"/>
      <c r="AF1505" s="212"/>
      <c r="AG1505" s="212" t="s">
        <v>308</v>
      </c>
      <c r="AH1505" s="212">
        <v>2</v>
      </c>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2"/>
      <c r="BH1505" s="212"/>
    </row>
    <row r="1506" spans="1:60" outlineLevel="3" x14ac:dyDescent="0.2">
      <c r="A1506" s="219"/>
      <c r="B1506" s="220"/>
      <c r="C1506" s="271" t="s">
        <v>1922</v>
      </c>
      <c r="D1506" s="252"/>
      <c r="E1506" s="253">
        <v>4.9880000000000004</v>
      </c>
      <c r="F1506" s="223"/>
      <c r="G1506" s="223"/>
      <c r="H1506" s="223"/>
      <c r="I1506" s="223"/>
      <c r="J1506" s="223"/>
      <c r="K1506" s="223"/>
      <c r="L1506" s="223"/>
      <c r="M1506" s="223"/>
      <c r="N1506" s="222"/>
      <c r="O1506" s="222"/>
      <c r="P1506" s="222"/>
      <c r="Q1506" s="222"/>
      <c r="R1506" s="223"/>
      <c r="S1506" s="223"/>
      <c r="T1506" s="223"/>
      <c r="U1506" s="223"/>
      <c r="V1506" s="223"/>
      <c r="W1506" s="223"/>
      <c r="X1506" s="223"/>
      <c r="Y1506" s="223"/>
      <c r="Z1506" s="212"/>
      <c r="AA1506" s="212"/>
      <c r="AB1506" s="212"/>
      <c r="AC1506" s="212"/>
      <c r="AD1506" s="212"/>
      <c r="AE1506" s="212"/>
      <c r="AF1506" s="212"/>
      <c r="AG1506" s="212" t="s">
        <v>308</v>
      </c>
      <c r="AH1506" s="212">
        <v>2</v>
      </c>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3" x14ac:dyDescent="0.2">
      <c r="A1507" s="219"/>
      <c r="B1507" s="220"/>
      <c r="C1507" s="271" t="s">
        <v>1923</v>
      </c>
      <c r="D1507" s="252"/>
      <c r="E1507" s="253">
        <v>12.64</v>
      </c>
      <c r="F1507" s="223"/>
      <c r="G1507" s="223"/>
      <c r="H1507" s="223"/>
      <c r="I1507" s="223"/>
      <c r="J1507" s="223"/>
      <c r="K1507" s="223"/>
      <c r="L1507" s="223"/>
      <c r="M1507" s="223"/>
      <c r="N1507" s="222"/>
      <c r="O1507" s="222"/>
      <c r="P1507" s="222"/>
      <c r="Q1507" s="222"/>
      <c r="R1507" s="223"/>
      <c r="S1507" s="223"/>
      <c r="T1507" s="223"/>
      <c r="U1507" s="223"/>
      <c r="V1507" s="223"/>
      <c r="W1507" s="223"/>
      <c r="X1507" s="223"/>
      <c r="Y1507" s="223"/>
      <c r="Z1507" s="212"/>
      <c r="AA1507" s="212"/>
      <c r="AB1507" s="212"/>
      <c r="AC1507" s="212"/>
      <c r="AD1507" s="212"/>
      <c r="AE1507" s="212"/>
      <c r="AF1507" s="212"/>
      <c r="AG1507" s="212" t="s">
        <v>308</v>
      </c>
      <c r="AH1507" s="212">
        <v>2</v>
      </c>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3" x14ac:dyDescent="0.2">
      <c r="A1508" s="219"/>
      <c r="B1508" s="220"/>
      <c r="C1508" s="271" t="s">
        <v>1924</v>
      </c>
      <c r="D1508" s="252"/>
      <c r="E1508" s="253">
        <v>7.68</v>
      </c>
      <c r="F1508" s="223"/>
      <c r="G1508" s="223"/>
      <c r="H1508" s="223"/>
      <c r="I1508" s="223"/>
      <c r="J1508" s="223"/>
      <c r="K1508" s="223"/>
      <c r="L1508" s="223"/>
      <c r="M1508" s="223"/>
      <c r="N1508" s="222"/>
      <c r="O1508" s="222"/>
      <c r="P1508" s="222"/>
      <c r="Q1508" s="222"/>
      <c r="R1508" s="223"/>
      <c r="S1508" s="223"/>
      <c r="T1508" s="223"/>
      <c r="U1508" s="223"/>
      <c r="V1508" s="223"/>
      <c r="W1508" s="223"/>
      <c r="X1508" s="223"/>
      <c r="Y1508" s="223"/>
      <c r="Z1508" s="212"/>
      <c r="AA1508" s="212"/>
      <c r="AB1508" s="212"/>
      <c r="AC1508" s="212"/>
      <c r="AD1508" s="212"/>
      <c r="AE1508" s="212"/>
      <c r="AF1508" s="212"/>
      <c r="AG1508" s="212" t="s">
        <v>308</v>
      </c>
      <c r="AH1508" s="212">
        <v>2</v>
      </c>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3" x14ac:dyDescent="0.2">
      <c r="A1509" s="219"/>
      <c r="B1509" s="220"/>
      <c r="C1509" s="271" t="s">
        <v>1925</v>
      </c>
      <c r="D1509" s="252"/>
      <c r="E1509" s="253">
        <v>12.64</v>
      </c>
      <c r="F1509" s="223"/>
      <c r="G1509" s="223"/>
      <c r="H1509" s="223"/>
      <c r="I1509" s="223"/>
      <c r="J1509" s="223"/>
      <c r="K1509" s="223"/>
      <c r="L1509" s="223"/>
      <c r="M1509" s="223"/>
      <c r="N1509" s="222"/>
      <c r="O1509" s="222"/>
      <c r="P1509" s="222"/>
      <c r="Q1509" s="222"/>
      <c r="R1509" s="223"/>
      <c r="S1509" s="223"/>
      <c r="T1509" s="223"/>
      <c r="U1509" s="223"/>
      <c r="V1509" s="223"/>
      <c r="W1509" s="223"/>
      <c r="X1509" s="223"/>
      <c r="Y1509" s="223"/>
      <c r="Z1509" s="212"/>
      <c r="AA1509" s="212"/>
      <c r="AB1509" s="212"/>
      <c r="AC1509" s="212"/>
      <c r="AD1509" s="212"/>
      <c r="AE1509" s="212"/>
      <c r="AF1509" s="212"/>
      <c r="AG1509" s="212" t="s">
        <v>308</v>
      </c>
      <c r="AH1509" s="212">
        <v>2</v>
      </c>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3" x14ac:dyDescent="0.2">
      <c r="A1510" s="219"/>
      <c r="B1510" s="220"/>
      <c r="C1510" s="271" t="s">
        <v>1926</v>
      </c>
      <c r="D1510" s="252"/>
      <c r="E1510" s="253">
        <v>26.754000000000001</v>
      </c>
      <c r="F1510" s="223"/>
      <c r="G1510" s="223"/>
      <c r="H1510" s="223"/>
      <c r="I1510" s="223"/>
      <c r="J1510" s="223"/>
      <c r="K1510" s="223"/>
      <c r="L1510" s="223"/>
      <c r="M1510" s="223"/>
      <c r="N1510" s="222"/>
      <c r="O1510" s="222"/>
      <c r="P1510" s="222"/>
      <c r="Q1510" s="222"/>
      <c r="R1510" s="223"/>
      <c r="S1510" s="223"/>
      <c r="T1510" s="223"/>
      <c r="U1510" s="223"/>
      <c r="V1510" s="223"/>
      <c r="W1510" s="223"/>
      <c r="X1510" s="223"/>
      <c r="Y1510" s="223"/>
      <c r="Z1510" s="212"/>
      <c r="AA1510" s="212"/>
      <c r="AB1510" s="212"/>
      <c r="AC1510" s="212"/>
      <c r="AD1510" s="212"/>
      <c r="AE1510" s="212"/>
      <c r="AF1510" s="212"/>
      <c r="AG1510" s="212" t="s">
        <v>308</v>
      </c>
      <c r="AH1510" s="212">
        <v>2</v>
      </c>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outlineLevel="3" x14ac:dyDescent="0.2">
      <c r="A1511" s="219"/>
      <c r="B1511" s="220"/>
      <c r="C1511" s="271" t="s">
        <v>1927</v>
      </c>
      <c r="D1511" s="252"/>
      <c r="E1511" s="253">
        <v>16.829999999999998</v>
      </c>
      <c r="F1511" s="223"/>
      <c r="G1511" s="223"/>
      <c r="H1511" s="223"/>
      <c r="I1511" s="223"/>
      <c r="J1511" s="223"/>
      <c r="K1511" s="223"/>
      <c r="L1511" s="223"/>
      <c r="M1511" s="223"/>
      <c r="N1511" s="222"/>
      <c r="O1511" s="222"/>
      <c r="P1511" s="222"/>
      <c r="Q1511" s="222"/>
      <c r="R1511" s="223"/>
      <c r="S1511" s="223"/>
      <c r="T1511" s="223"/>
      <c r="U1511" s="223"/>
      <c r="V1511" s="223"/>
      <c r="W1511" s="223"/>
      <c r="X1511" s="223"/>
      <c r="Y1511" s="223"/>
      <c r="Z1511" s="212"/>
      <c r="AA1511" s="212"/>
      <c r="AB1511" s="212"/>
      <c r="AC1511" s="212"/>
      <c r="AD1511" s="212"/>
      <c r="AE1511" s="212"/>
      <c r="AF1511" s="212"/>
      <c r="AG1511" s="212" t="s">
        <v>308</v>
      </c>
      <c r="AH1511" s="212">
        <v>2</v>
      </c>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3" x14ac:dyDescent="0.2">
      <c r="A1512" s="219"/>
      <c r="B1512" s="220"/>
      <c r="C1512" s="271" t="s">
        <v>1928</v>
      </c>
      <c r="D1512" s="252"/>
      <c r="E1512" s="253">
        <v>6.6559999999999997</v>
      </c>
      <c r="F1512" s="223"/>
      <c r="G1512" s="223"/>
      <c r="H1512" s="223"/>
      <c r="I1512" s="223"/>
      <c r="J1512" s="223"/>
      <c r="K1512" s="223"/>
      <c r="L1512" s="223"/>
      <c r="M1512" s="223"/>
      <c r="N1512" s="222"/>
      <c r="O1512" s="222"/>
      <c r="P1512" s="222"/>
      <c r="Q1512" s="222"/>
      <c r="R1512" s="223"/>
      <c r="S1512" s="223"/>
      <c r="T1512" s="223"/>
      <c r="U1512" s="223"/>
      <c r="V1512" s="223"/>
      <c r="W1512" s="223"/>
      <c r="X1512" s="223"/>
      <c r="Y1512" s="223"/>
      <c r="Z1512" s="212"/>
      <c r="AA1512" s="212"/>
      <c r="AB1512" s="212"/>
      <c r="AC1512" s="212"/>
      <c r="AD1512" s="212"/>
      <c r="AE1512" s="212"/>
      <c r="AF1512" s="212"/>
      <c r="AG1512" s="212" t="s">
        <v>308</v>
      </c>
      <c r="AH1512" s="212">
        <v>2</v>
      </c>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outlineLevel="3" x14ac:dyDescent="0.2">
      <c r="A1513" s="219"/>
      <c r="B1513" s="220"/>
      <c r="C1513" s="271" t="s">
        <v>1929</v>
      </c>
      <c r="D1513" s="252"/>
      <c r="E1513" s="253">
        <v>46.41</v>
      </c>
      <c r="F1513" s="223"/>
      <c r="G1513" s="223"/>
      <c r="H1513" s="223"/>
      <c r="I1513" s="223"/>
      <c r="J1513" s="223"/>
      <c r="K1513" s="223"/>
      <c r="L1513" s="223"/>
      <c r="M1513" s="223"/>
      <c r="N1513" s="222"/>
      <c r="O1513" s="222"/>
      <c r="P1513" s="222"/>
      <c r="Q1513" s="222"/>
      <c r="R1513" s="223"/>
      <c r="S1513" s="223"/>
      <c r="T1513" s="223"/>
      <c r="U1513" s="223"/>
      <c r="V1513" s="223"/>
      <c r="W1513" s="223"/>
      <c r="X1513" s="223"/>
      <c r="Y1513" s="223"/>
      <c r="Z1513" s="212"/>
      <c r="AA1513" s="212"/>
      <c r="AB1513" s="212"/>
      <c r="AC1513" s="212"/>
      <c r="AD1513" s="212"/>
      <c r="AE1513" s="212"/>
      <c r="AF1513" s="212"/>
      <c r="AG1513" s="212" t="s">
        <v>308</v>
      </c>
      <c r="AH1513" s="212">
        <v>2</v>
      </c>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outlineLevel="3" x14ac:dyDescent="0.2">
      <c r="A1514" s="219"/>
      <c r="B1514" s="220"/>
      <c r="C1514" s="271" t="s">
        <v>1930</v>
      </c>
      <c r="D1514" s="252"/>
      <c r="E1514" s="253">
        <v>2.08</v>
      </c>
      <c r="F1514" s="223"/>
      <c r="G1514" s="223"/>
      <c r="H1514" s="223"/>
      <c r="I1514" s="223"/>
      <c r="J1514" s="223"/>
      <c r="K1514" s="223"/>
      <c r="L1514" s="223"/>
      <c r="M1514" s="223"/>
      <c r="N1514" s="222"/>
      <c r="O1514" s="222"/>
      <c r="P1514" s="222"/>
      <c r="Q1514" s="222"/>
      <c r="R1514" s="223"/>
      <c r="S1514" s="223"/>
      <c r="T1514" s="223"/>
      <c r="U1514" s="223"/>
      <c r="V1514" s="223"/>
      <c r="W1514" s="223"/>
      <c r="X1514" s="223"/>
      <c r="Y1514" s="223"/>
      <c r="Z1514" s="212"/>
      <c r="AA1514" s="212"/>
      <c r="AB1514" s="212"/>
      <c r="AC1514" s="212"/>
      <c r="AD1514" s="212"/>
      <c r="AE1514" s="212"/>
      <c r="AF1514" s="212"/>
      <c r="AG1514" s="212" t="s">
        <v>308</v>
      </c>
      <c r="AH1514" s="212">
        <v>2</v>
      </c>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outlineLevel="3" x14ac:dyDescent="0.2">
      <c r="A1515" s="219"/>
      <c r="B1515" s="220"/>
      <c r="C1515" s="271" t="s">
        <v>1931</v>
      </c>
      <c r="D1515" s="252"/>
      <c r="E1515" s="253">
        <v>8.84</v>
      </c>
      <c r="F1515" s="223"/>
      <c r="G1515" s="223"/>
      <c r="H1515" s="223"/>
      <c r="I1515" s="223"/>
      <c r="J1515" s="223"/>
      <c r="K1515" s="223"/>
      <c r="L1515" s="223"/>
      <c r="M1515" s="223"/>
      <c r="N1515" s="222"/>
      <c r="O1515" s="222"/>
      <c r="P1515" s="222"/>
      <c r="Q1515" s="222"/>
      <c r="R1515" s="223"/>
      <c r="S1515" s="223"/>
      <c r="T1515" s="223"/>
      <c r="U1515" s="223"/>
      <c r="V1515" s="223"/>
      <c r="W1515" s="223"/>
      <c r="X1515" s="223"/>
      <c r="Y1515" s="223"/>
      <c r="Z1515" s="212"/>
      <c r="AA1515" s="212"/>
      <c r="AB1515" s="212"/>
      <c r="AC1515" s="212"/>
      <c r="AD1515" s="212"/>
      <c r="AE1515" s="212"/>
      <c r="AF1515" s="212"/>
      <c r="AG1515" s="212" t="s">
        <v>308</v>
      </c>
      <c r="AH1515" s="212">
        <v>2</v>
      </c>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3" x14ac:dyDescent="0.2">
      <c r="A1516" s="219"/>
      <c r="B1516" s="220"/>
      <c r="C1516" s="271" t="s">
        <v>1932</v>
      </c>
      <c r="D1516" s="252"/>
      <c r="E1516" s="253">
        <v>8.84</v>
      </c>
      <c r="F1516" s="223"/>
      <c r="G1516" s="223"/>
      <c r="H1516" s="223"/>
      <c r="I1516" s="223"/>
      <c r="J1516" s="223"/>
      <c r="K1516" s="223"/>
      <c r="L1516" s="223"/>
      <c r="M1516" s="223"/>
      <c r="N1516" s="222"/>
      <c r="O1516" s="222"/>
      <c r="P1516" s="222"/>
      <c r="Q1516" s="222"/>
      <c r="R1516" s="223"/>
      <c r="S1516" s="223"/>
      <c r="T1516" s="223"/>
      <c r="U1516" s="223"/>
      <c r="V1516" s="223"/>
      <c r="W1516" s="223"/>
      <c r="X1516" s="223"/>
      <c r="Y1516" s="223"/>
      <c r="Z1516" s="212"/>
      <c r="AA1516" s="212"/>
      <c r="AB1516" s="212"/>
      <c r="AC1516" s="212"/>
      <c r="AD1516" s="212"/>
      <c r="AE1516" s="212"/>
      <c r="AF1516" s="212"/>
      <c r="AG1516" s="212" t="s">
        <v>308</v>
      </c>
      <c r="AH1516" s="212">
        <v>2</v>
      </c>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3" x14ac:dyDescent="0.2">
      <c r="A1517" s="219"/>
      <c r="B1517" s="220"/>
      <c r="C1517" s="271" t="s">
        <v>1933</v>
      </c>
      <c r="D1517" s="252"/>
      <c r="E1517" s="253">
        <v>14.768000000000001</v>
      </c>
      <c r="F1517" s="223"/>
      <c r="G1517" s="223"/>
      <c r="H1517" s="223"/>
      <c r="I1517" s="223"/>
      <c r="J1517" s="223"/>
      <c r="K1517" s="223"/>
      <c r="L1517" s="223"/>
      <c r="M1517" s="223"/>
      <c r="N1517" s="222"/>
      <c r="O1517" s="222"/>
      <c r="P1517" s="222"/>
      <c r="Q1517" s="222"/>
      <c r="R1517" s="223"/>
      <c r="S1517" s="223"/>
      <c r="T1517" s="223"/>
      <c r="U1517" s="223"/>
      <c r="V1517" s="223"/>
      <c r="W1517" s="223"/>
      <c r="X1517" s="223"/>
      <c r="Y1517" s="223"/>
      <c r="Z1517" s="212"/>
      <c r="AA1517" s="212"/>
      <c r="AB1517" s="212"/>
      <c r="AC1517" s="212"/>
      <c r="AD1517" s="212"/>
      <c r="AE1517" s="212"/>
      <c r="AF1517" s="212"/>
      <c r="AG1517" s="212" t="s">
        <v>308</v>
      </c>
      <c r="AH1517" s="212">
        <v>2</v>
      </c>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outlineLevel="3" x14ac:dyDescent="0.2">
      <c r="A1518" s="219"/>
      <c r="B1518" s="220"/>
      <c r="C1518" s="271" t="s">
        <v>1934</v>
      </c>
      <c r="D1518" s="252"/>
      <c r="E1518" s="253">
        <v>8.32</v>
      </c>
      <c r="F1518" s="223"/>
      <c r="G1518" s="223"/>
      <c r="H1518" s="223"/>
      <c r="I1518" s="223"/>
      <c r="J1518" s="223"/>
      <c r="K1518" s="223"/>
      <c r="L1518" s="223"/>
      <c r="M1518" s="223"/>
      <c r="N1518" s="222"/>
      <c r="O1518" s="222"/>
      <c r="P1518" s="222"/>
      <c r="Q1518" s="222"/>
      <c r="R1518" s="223"/>
      <c r="S1518" s="223"/>
      <c r="T1518" s="223"/>
      <c r="U1518" s="223"/>
      <c r="V1518" s="223"/>
      <c r="W1518" s="223"/>
      <c r="X1518" s="223"/>
      <c r="Y1518" s="223"/>
      <c r="Z1518" s="212"/>
      <c r="AA1518" s="212"/>
      <c r="AB1518" s="212"/>
      <c r="AC1518" s="212"/>
      <c r="AD1518" s="212"/>
      <c r="AE1518" s="212"/>
      <c r="AF1518" s="212"/>
      <c r="AG1518" s="212" t="s">
        <v>308</v>
      </c>
      <c r="AH1518" s="212">
        <v>2</v>
      </c>
      <c r="AI1518" s="212"/>
      <c r="AJ1518" s="212"/>
      <c r="AK1518" s="212"/>
      <c r="AL1518" s="212"/>
      <c r="AM1518" s="212"/>
      <c r="AN1518" s="212"/>
      <c r="AO1518" s="212"/>
      <c r="AP1518" s="212"/>
      <c r="AQ1518" s="212"/>
      <c r="AR1518" s="212"/>
      <c r="AS1518" s="212"/>
      <c r="AT1518" s="212"/>
      <c r="AU1518" s="212"/>
      <c r="AV1518" s="212"/>
      <c r="AW1518" s="212"/>
      <c r="AX1518" s="212"/>
      <c r="AY1518" s="212"/>
      <c r="AZ1518" s="212"/>
      <c r="BA1518" s="212"/>
      <c r="BB1518" s="212"/>
      <c r="BC1518" s="212"/>
      <c r="BD1518" s="212"/>
      <c r="BE1518" s="212"/>
      <c r="BF1518" s="212"/>
      <c r="BG1518" s="212"/>
      <c r="BH1518" s="212"/>
    </row>
    <row r="1519" spans="1:60" outlineLevel="3" x14ac:dyDescent="0.2">
      <c r="A1519" s="219"/>
      <c r="B1519" s="220"/>
      <c r="C1519" s="271" t="s">
        <v>1935</v>
      </c>
      <c r="D1519" s="252"/>
      <c r="E1519" s="253">
        <v>65.471999999999994</v>
      </c>
      <c r="F1519" s="223"/>
      <c r="G1519" s="223"/>
      <c r="H1519" s="223"/>
      <c r="I1519" s="223"/>
      <c r="J1519" s="223"/>
      <c r="K1519" s="223"/>
      <c r="L1519" s="223"/>
      <c r="M1519" s="223"/>
      <c r="N1519" s="222"/>
      <c r="O1519" s="222"/>
      <c r="P1519" s="222"/>
      <c r="Q1519" s="222"/>
      <c r="R1519" s="223"/>
      <c r="S1519" s="223"/>
      <c r="T1519" s="223"/>
      <c r="U1519" s="223"/>
      <c r="V1519" s="223"/>
      <c r="W1519" s="223"/>
      <c r="X1519" s="223"/>
      <c r="Y1519" s="223"/>
      <c r="Z1519" s="212"/>
      <c r="AA1519" s="212"/>
      <c r="AB1519" s="212"/>
      <c r="AC1519" s="212"/>
      <c r="AD1519" s="212"/>
      <c r="AE1519" s="212"/>
      <c r="AF1519" s="212"/>
      <c r="AG1519" s="212" t="s">
        <v>308</v>
      </c>
      <c r="AH1519" s="212">
        <v>2</v>
      </c>
      <c r="AI1519" s="212"/>
      <c r="AJ1519" s="212"/>
      <c r="AK1519" s="212"/>
      <c r="AL1519" s="212"/>
      <c r="AM1519" s="212"/>
      <c r="AN1519" s="212"/>
      <c r="AO1519" s="212"/>
      <c r="AP1519" s="212"/>
      <c r="AQ1519" s="212"/>
      <c r="AR1519" s="212"/>
      <c r="AS1519" s="212"/>
      <c r="AT1519" s="212"/>
      <c r="AU1519" s="212"/>
      <c r="AV1519" s="212"/>
      <c r="AW1519" s="212"/>
      <c r="AX1519" s="212"/>
      <c r="AY1519" s="212"/>
      <c r="AZ1519" s="212"/>
      <c r="BA1519" s="212"/>
      <c r="BB1519" s="212"/>
      <c r="BC1519" s="212"/>
      <c r="BD1519" s="212"/>
      <c r="BE1519" s="212"/>
      <c r="BF1519" s="212"/>
      <c r="BG1519" s="212"/>
      <c r="BH1519" s="212"/>
    </row>
    <row r="1520" spans="1:60" outlineLevel="3" x14ac:dyDescent="0.2">
      <c r="A1520" s="219"/>
      <c r="B1520" s="220"/>
      <c r="C1520" s="271" t="s">
        <v>1936</v>
      </c>
      <c r="D1520" s="252"/>
      <c r="E1520" s="253">
        <v>11.231999999999999</v>
      </c>
      <c r="F1520" s="223"/>
      <c r="G1520" s="223"/>
      <c r="H1520" s="223"/>
      <c r="I1520" s="223"/>
      <c r="J1520" s="223"/>
      <c r="K1520" s="223"/>
      <c r="L1520" s="223"/>
      <c r="M1520" s="223"/>
      <c r="N1520" s="222"/>
      <c r="O1520" s="222"/>
      <c r="P1520" s="222"/>
      <c r="Q1520" s="222"/>
      <c r="R1520" s="223"/>
      <c r="S1520" s="223"/>
      <c r="T1520" s="223"/>
      <c r="U1520" s="223"/>
      <c r="V1520" s="223"/>
      <c r="W1520" s="223"/>
      <c r="X1520" s="223"/>
      <c r="Y1520" s="223"/>
      <c r="Z1520" s="212"/>
      <c r="AA1520" s="212"/>
      <c r="AB1520" s="212"/>
      <c r="AC1520" s="212"/>
      <c r="AD1520" s="212"/>
      <c r="AE1520" s="212"/>
      <c r="AF1520" s="212"/>
      <c r="AG1520" s="212" t="s">
        <v>308</v>
      </c>
      <c r="AH1520" s="212">
        <v>2</v>
      </c>
      <c r="AI1520" s="212"/>
      <c r="AJ1520" s="212"/>
      <c r="AK1520" s="212"/>
      <c r="AL1520" s="212"/>
      <c r="AM1520" s="212"/>
      <c r="AN1520" s="212"/>
      <c r="AO1520" s="212"/>
      <c r="AP1520" s="212"/>
      <c r="AQ1520" s="212"/>
      <c r="AR1520" s="212"/>
      <c r="AS1520" s="212"/>
      <c r="AT1520" s="212"/>
      <c r="AU1520" s="212"/>
      <c r="AV1520" s="212"/>
      <c r="AW1520" s="212"/>
      <c r="AX1520" s="212"/>
      <c r="AY1520" s="212"/>
      <c r="AZ1520" s="212"/>
      <c r="BA1520" s="212"/>
      <c r="BB1520" s="212"/>
      <c r="BC1520" s="212"/>
      <c r="BD1520" s="212"/>
      <c r="BE1520" s="212"/>
      <c r="BF1520" s="212"/>
      <c r="BG1520" s="212"/>
      <c r="BH1520" s="212"/>
    </row>
    <row r="1521" spans="1:60" outlineLevel="3" x14ac:dyDescent="0.2">
      <c r="A1521" s="219"/>
      <c r="B1521" s="220"/>
      <c r="C1521" s="271" t="s">
        <v>1937</v>
      </c>
      <c r="D1521" s="252"/>
      <c r="E1521" s="253">
        <v>5.952</v>
      </c>
      <c r="F1521" s="223"/>
      <c r="G1521" s="223"/>
      <c r="H1521" s="223"/>
      <c r="I1521" s="223"/>
      <c r="J1521" s="223"/>
      <c r="K1521" s="223"/>
      <c r="L1521" s="223"/>
      <c r="M1521" s="223"/>
      <c r="N1521" s="222"/>
      <c r="O1521" s="222"/>
      <c r="P1521" s="222"/>
      <c r="Q1521" s="222"/>
      <c r="R1521" s="223"/>
      <c r="S1521" s="223"/>
      <c r="T1521" s="223"/>
      <c r="U1521" s="223"/>
      <c r="V1521" s="223"/>
      <c r="W1521" s="223"/>
      <c r="X1521" s="223"/>
      <c r="Y1521" s="223"/>
      <c r="Z1521" s="212"/>
      <c r="AA1521" s="212"/>
      <c r="AB1521" s="212"/>
      <c r="AC1521" s="212"/>
      <c r="AD1521" s="212"/>
      <c r="AE1521" s="212"/>
      <c r="AF1521" s="212"/>
      <c r="AG1521" s="212" t="s">
        <v>308</v>
      </c>
      <c r="AH1521" s="212">
        <v>2</v>
      </c>
      <c r="AI1521" s="212"/>
      <c r="AJ1521" s="212"/>
      <c r="AK1521" s="212"/>
      <c r="AL1521" s="212"/>
      <c r="AM1521" s="212"/>
      <c r="AN1521" s="212"/>
      <c r="AO1521" s="212"/>
      <c r="AP1521" s="212"/>
      <c r="AQ1521" s="212"/>
      <c r="AR1521" s="212"/>
      <c r="AS1521" s="212"/>
      <c r="AT1521" s="212"/>
      <c r="AU1521" s="212"/>
      <c r="AV1521" s="212"/>
      <c r="AW1521" s="212"/>
      <c r="AX1521" s="212"/>
      <c r="AY1521" s="212"/>
      <c r="AZ1521" s="212"/>
      <c r="BA1521" s="212"/>
      <c r="BB1521" s="212"/>
      <c r="BC1521" s="212"/>
      <c r="BD1521" s="212"/>
      <c r="BE1521" s="212"/>
      <c r="BF1521" s="212"/>
      <c r="BG1521" s="212"/>
      <c r="BH1521" s="212"/>
    </row>
    <row r="1522" spans="1:60" outlineLevel="3" x14ac:dyDescent="0.2">
      <c r="A1522" s="219"/>
      <c r="B1522" s="220"/>
      <c r="C1522" s="271" t="s">
        <v>1938</v>
      </c>
      <c r="D1522" s="252"/>
      <c r="E1522" s="253">
        <v>12.096</v>
      </c>
      <c r="F1522" s="223"/>
      <c r="G1522" s="223"/>
      <c r="H1522" s="223"/>
      <c r="I1522" s="223"/>
      <c r="J1522" s="223"/>
      <c r="K1522" s="223"/>
      <c r="L1522" s="223"/>
      <c r="M1522" s="223"/>
      <c r="N1522" s="222"/>
      <c r="O1522" s="222"/>
      <c r="P1522" s="222"/>
      <c r="Q1522" s="222"/>
      <c r="R1522" s="223"/>
      <c r="S1522" s="223"/>
      <c r="T1522" s="223"/>
      <c r="U1522" s="223"/>
      <c r="V1522" s="223"/>
      <c r="W1522" s="223"/>
      <c r="X1522" s="223"/>
      <c r="Y1522" s="223"/>
      <c r="Z1522" s="212"/>
      <c r="AA1522" s="212"/>
      <c r="AB1522" s="212"/>
      <c r="AC1522" s="212"/>
      <c r="AD1522" s="212"/>
      <c r="AE1522" s="212"/>
      <c r="AF1522" s="212"/>
      <c r="AG1522" s="212" t="s">
        <v>308</v>
      </c>
      <c r="AH1522" s="212">
        <v>2</v>
      </c>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2"/>
      <c r="BH1522" s="212"/>
    </row>
    <row r="1523" spans="1:60" outlineLevel="3" x14ac:dyDescent="0.2">
      <c r="A1523" s="219"/>
      <c r="B1523" s="220"/>
      <c r="C1523" s="271" t="s">
        <v>1939</v>
      </c>
      <c r="D1523" s="252"/>
      <c r="E1523" s="253">
        <v>30.623999999999999</v>
      </c>
      <c r="F1523" s="223"/>
      <c r="G1523" s="223"/>
      <c r="H1523" s="223"/>
      <c r="I1523" s="223"/>
      <c r="J1523" s="223"/>
      <c r="K1523" s="223"/>
      <c r="L1523" s="223"/>
      <c r="M1523" s="223"/>
      <c r="N1523" s="222"/>
      <c r="O1523" s="222"/>
      <c r="P1523" s="222"/>
      <c r="Q1523" s="222"/>
      <c r="R1523" s="223"/>
      <c r="S1523" s="223"/>
      <c r="T1523" s="223"/>
      <c r="U1523" s="223"/>
      <c r="V1523" s="223"/>
      <c r="W1523" s="223"/>
      <c r="X1523" s="223"/>
      <c r="Y1523" s="223"/>
      <c r="Z1523" s="212"/>
      <c r="AA1523" s="212"/>
      <c r="AB1523" s="212"/>
      <c r="AC1523" s="212"/>
      <c r="AD1523" s="212"/>
      <c r="AE1523" s="212"/>
      <c r="AF1523" s="212"/>
      <c r="AG1523" s="212" t="s">
        <v>308</v>
      </c>
      <c r="AH1523" s="212">
        <v>2</v>
      </c>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2"/>
      <c r="BH1523" s="212"/>
    </row>
    <row r="1524" spans="1:60" outlineLevel="3" x14ac:dyDescent="0.2">
      <c r="A1524" s="219"/>
      <c r="B1524" s="220"/>
      <c r="C1524" s="271" t="s">
        <v>1940</v>
      </c>
      <c r="D1524" s="252"/>
      <c r="E1524" s="253">
        <v>6.6239999999999997</v>
      </c>
      <c r="F1524" s="223"/>
      <c r="G1524" s="223"/>
      <c r="H1524" s="223"/>
      <c r="I1524" s="223"/>
      <c r="J1524" s="223"/>
      <c r="K1524" s="223"/>
      <c r="L1524" s="223"/>
      <c r="M1524" s="223"/>
      <c r="N1524" s="222"/>
      <c r="O1524" s="222"/>
      <c r="P1524" s="222"/>
      <c r="Q1524" s="222"/>
      <c r="R1524" s="223"/>
      <c r="S1524" s="223"/>
      <c r="T1524" s="223"/>
      <c r="U1524" s="223"/>
      <c r="V1524" s="223"/>
      <c r="W1524" s="223"/>
      <c r="X1524" s="223"/>
      <c r="Y1524" s="223"/>
      <c r="Z1524" s="212"/>
      <c r="AA1524" s="212"/>
      <c r="AB1524" s="212"/>
      <c r="AC1524" s="212"/>
      <c r="AD1524" s="212"/>
      <c r="AE1524" s="212"/>
      <c r="AF1524" s="212"/>
      <c r="AG1524" s="212" t="s">
        <v>308</v>
      </c>
      <c r="AH1524" s="212">
        <v>2</v>
      </c>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2"/>
      <c r="BH1524" s="212"/>
    </row>
    <row r="1525" spans="1:60" outlineLevel="3" x14ac:dyDescent="0.2">
      <c r="A1525" s="219"/>
      <c r="B1525" s="220"/>
      <c r="C1525" s="271" t="s">
        <v>1941</v>
      </c>
      <c r="D1525" s="252"/>
      <c r="E1525" s="253">
        <v>4.6079999999999997</v>
      </c>
      <c r="F1525" s="223"/>
      <c r="G1525" s="223"/>
      <c r="H1525" s="223"/>
      <c r="I1525" s="223"/>
      <c r="J1525" s="223"/>
      <c r="K1525" s="223"/>
      <c r="L1525" s="223"/>
      <c r="M1525" s="223"/>
      <c r="N1525" s="222"/>
      <c r="O1525" s="222"/>
      <c r="P1525" s="222"/>
      <c r="Q1525" s="222"/>
      <c r="R1525" s="223"/>
      <c r="S1525" s="223"/>
      <c r="T1525" s="223"/>
      <c r="U1525" s="223"/>
      <c r="V1525" s="223"/>
      <c r="W1525" s="223"/>
      <c r="X1525" s="223"/>
      <c r="Y1525" s="223"/>
      <c r="Z1525" s="212"/>
      <c r="AA1525" s="212"/>
      <c r="AB1525" s="212"/>
      <c r="AC1525" s="212"/>
      <c r="AD1525" s="212"/>
      <c r="AE1525" s="212"/>
      <c r="AF1525" s="212"/>
      <c r="AG1525" s="212" t="s">
        <v>308</v>
      </c>
      <c r="AH1525" s="212">
        <v>2</v>
      </c>
      <c r="AI1525" s="212"/>
      <c r="AJ1525" s="212"/>
      <c r="AK1525" s="212"/>
      <c r="AL1525" s="212"/>
      <c r="AM1525" s="212"/>
      <c r="AN1525" s="212"/>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2"/>
      <c r="BH1525" s="212"/>
    </row>
    <row r="1526" spans="1:60" outlineLevel="3" x14ac:dyDescent="0.2">
      <c r="A1526" s="219"/>
      <c r="B1526" s="220"/>
      <c r="C1526" s="271" t="s">
        <v>1942</v>
      </c>
      <c r="D1526" s="252"/>
      <c r="E1526" s="253">
        <v>9.2159999999999993</v>
      </c>
      <c r="F1526" s="223"/>
      <c r="G1526" s="223"/>
      <c r="H1526" s="223"/>
      <c r="I1526" s="223"/>
      <c r="J1526" s="223"/>
      <c r="K1526" s="223"/>
      <c r="L1526" s="223"/>
      <c r="M1526" s="223"/>
      <c r="N1526" s="222"/>
      <c r="O1526" s="222"/>
      <c r="P1526" s="222"/>
      <c r="Q1526" s="222"/>
      <c r="R1526" s="223"/>
      <c r="S1526" s="223"/>
      <c r="T1526" s="223"/>
      <c r="U1526" s="223"/>
      <c r="V1526" s="223"/>
      <c r="W1526" s="223"/>
      <c r="X1526" s="223"/>
      <c r="Y1526" s="223"/>
      <c r="Z1526" s="212"/>
      <c r="AA1526" s="212"/>
      <c r="AB1526" s="212"/>
      <c r="AC1526" s="212"/>
      <c r="AD1526" s="212"/>
      <c r="AE1526" s="212"/>
      <c r="AF1526" s="212"/>
      <c r="AG1526" s="212" t="s">
        <v>308</v>
      </c>
      <c r="AH1526" s="212">
        <v>2</v>
      </c>
      <c r="AI1526" s="212"/>
      <c r="AJ1526" s="212"/>
      <c r="AK1526" s="212"/>
      <c r="AL1526" s="212"/>
      <c r="AM1526" s="212"/>
      <c r="AN1526" s="212"/>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2"/>
      <c r="BH1526" s="212"/>
    </row>
    <row r="1527" spans="1:60" outlineLevel="3" x14ac:dyDescent="0.2">
      <c r="A1527" s="219"/>
      <c r="B1527" s="220"/>
      <c r="C1527" s="271" t="s">
        <v>1943</v>
      </c>
      <c r="D1527" s="252"/>
      <c r="E1527" s="253">
        <v>9.9359999999999999</v>
      </c>
      <c r="F1527" s="223"/>
      <c r="G1527" s="223"/>
      <c r="H1527" s="223"/>
      <c r="I1527" s="223"/>
      <c r="J1527" s="223"/>
      <c r="K1527" s="223"/>
      <c r="L1527" s="223"/>
      <c r="M1527" s="223"/>
      <c r="N1527" s="222"/>
      <c r="O1527" s="222"/>
      <c r="P1527" s="222"/>
      <c r="Q1527" s="222"/>
      <c r="R1527" s="223"/>
      <c r="S1527" s="223"/>
      <c r="T1527" s="223"/>
      <c r="U1527" s="223"/>
      <c r="V1527" s="223"/>
      <c r="W1527" s="223"/>
      <c r="X1527" s="223"/>
      <c r="Y1527" s="223"/>
      <c r="Z1527" s="212"/>
      <c r="AA1527" s="212"/>
      <c r="AB1527" s="212"/>
      <c r="AC1527" s="212"/>
      <c r="AD1527" s="212"/>
      <c r="AE1527" s="212"/>
      <c r="AF1527" s="212"/>
      <c r="AG1527" s="212" t="s">
        <v>308</v>
      </c>
      <c r="AH1527" s="212">
        <v>2</v>
      </c>
      <c r="AI1527" s="212"/>
      <c r="AJ1527" s="212"/>
      <c r="AK1527" s="212"/>
      <c r="AL1527" s="212"/>
      <c r="AM1527" s="212"/>
      <c r="AN1527" s="212"/>
      <c r="AO1527" s="212"/>
      <c r="AP1527" s="212"/>
      <c r="AQ1527" s="212"/>
      <c r="AR1527" s="212"/>
      <c r="AS1527" s="212"/>
      <c r="AT1527" s="212"/>
      <c r="AU1527" s="212"/>
      <c r="AV1527" s="212"/>
      <c r="AW1527" s="212"/>
      <c r="AX1527" s="212"/>
      <c r="AY1527" s="212"/>
      <c r="AZ1527" s="212"/>
      <c r="BA1527" s="212"/>
      <c r="BB1527" s="212"/>
      <c r="BC1527" s="212"/>
      <c r="BD1527" s="212"/>
      <c r="BE1527" s="212"/>
      <c r="BF1527" s="212"/>
      <c r="BG1527" s="212"/>
      <c r="BH1527" s="212"/>
    </row>
    <row r="1528" spans="1:60" outlineLevel="3" x14ac:dyDescent="0.2">
      <c r="A1528" s="219"/>
      <c r="B1528" s="220"/>
      <c r="C1528" s="271" t="s">
        <v>1944</v>
      </c>
      <c r="D1528" s="252"/>
      <c r="E1528" s="253">
        <v>5.04</v>
      </c>
      <c r="F1528" s="223"/>
      <c r="G1528" s="223"/>
      <c r="H1528" s="223"/>
      <c r="I1528" s="223"/>
      <c r="J1528" s="223"/>
      <c r="K1528" s="223"/>
      <c r="L1528" s="223"/>
      <c r="M1528" s="223"/>
      <c r="N1528" s="222"/>
      <c r="O1528" s="222"/>
      <c r="P1528" s="222"/>
      <c r="Q1528" s="222"/>
      <c r="R1528" s="223"/>
      <c r="S1528" s="223"/>
      <c r="T1528" s="223"/>
      <c r="U1528" s="223"/>
      <c r="V1528" s="223"/>
      <c r="W1528" s="223"/>
      <c r="X1528" s="223"/>
      <c r="Y1528" s="223"/>
      <c r="Z1528" s="212"/>
      <c r="AA1528" s="212"/>
      <c r="AB1528" s="212"/>
      <c r="AC1528" s="212"/>
      <c r="AD1528" s="212"/>
      <c r="AE1528" s="212"/>
      <c r="AF1528" s="212"/>
      <c r="AG1528" s="212" t="s">
        <v>308</v>
      </c>
      <c r="AH1528" s="212">
        <v>2</v>
      </c>
      <c r="AI1528" s="212"/>
      <c r="AJ1528" s="212"/>
      <c r="AK1528" s="212"/>
      <c r="AL1528" s="212"/>
      <c r="AM1528" s="212"/>
      <c r="AN1528" s="212"/>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2"/>
      <c r="BH1528" s="212"/>
    </row>
    <row r="1529" spans="1:60" outlineLevel="3" x14ac:dyDescent="0.2">
      <c r="A1529" s="219"/>
      <c r="B1529" s="220"/>
      <c r="C1529" s="271" t="s">
        <v>1945</v>
      </c>
      <c r="D1529" s="252"/>
      <c r="E1529" s="253">
        <v>5.12</v>
      </c>
      <c r="F1529" s="223"/>
      <c r="G1529" s="223"/>
      <c r="H1529" s="223"/>
      <c r="I1529" s="223"/>
      <c r="J1529" s="223"/>
      <c r="K1529" s="223"/>
      <c r="L1529" s="223"/>
      <c r="M1529" s="223"/>
      <c r="N1529" s="222"/>
      <c r="O1529" s="222"/>
      <c r="P1529" s="222"/>
      <c r="Q1529" s="222"/>
      <c r="R1529" s="223"/>
      <c r="S1529" s="223"/>
      <c r="T1529" s="223"/>
      <c r="U1529" s="223"/>
      <c r="V1529" s="223"/>
      <c r="W1529" s="223"/>
      <c r="X1529" s="223"/>
      <c r="Y1529" s="223"/>
      <c r="Z1529" s="212"/>
      <c r="AA1529" s="212"/>
      <c r="AB1529" s="212"/>
      <c r="AC1529" s="212"/>
      <c r="AD1529" s="212"/>
      <c r="AE1529" s="212"/>
      <c r="AF1529" s="212"/>
      <c r="AG1529" s="212" t="s">
        <v>308</v>
      </c>
      <c r="AH1529" s="212">
        <v>2</v>
      </c>
      <c r="AI1529" s="212"/>
      <c r="AJ1529" s="212"/>
      <c r="AK1529" s="212"/>
      <c r="AL1529" s="212"/>
      <c r="AM1529" s="212"/>
      <c r="AN1529" s="212"/>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2"/>
      <c r="BH1529" s="212"/>
    </row>
    <row r="1530" spans="1:60" outlineLevel="3" x14ac:dyDescent="0.2">
      <c r="A1530" s="219"/>
      <c r="B1530" s="220"/>
      <c r="C1530" s="271" t="s">
        <v>1946</v>
      </c>
      <c r="D1530" s="252"/>
      <c r="E1530" s="253">
        <v>1.68</v>
      </c>
      <c r="F1530" s="223"/>
      <c r="G1530" s="223"/>
      <c r="H1530" s="223"/>
      <c r="I1530" s="223"/>
      <c r="J1530" s="223"/>
      <c r="K1530" s="223"/>
      <c r="L1530" s="223"/>
      <c r="M1530" s="223"/>
      <c r="N1530" s="222"/>
      <c r="O1530" s="222"/>
      <c r="P1530" s="222"/>
      <c r="Q1530" s="222"/>
      <c r="R1530" s="223"/>
      <c r="S1530" s="223"/>
      <c r="T1530" s="223"/>
      <c r="U1530" s="223"/>
      <c r="V1530" s="223"/>
      <c r="W1530" s="223"/>
      <c r="X1530" s="223"/>
      <c r="Y1530" s="223"/>
      <c r="Z1530" s="212"/>
      <c r="AA1530" s="212"/>
      <c r="AB1530" s="212"/>
      <c r="AC1530" s="212"/>
      <c r="AD1530" s="212"/>
      <c r="AE1530" s="212"/>
      <c r="AF1530" s="212"/>
      <c r="AG1530" s="212" t="s">
        <v>308</v>
      </c>
      <c r="AH1530" s="212">
        <v>2</v>
      </c>
      <c r="AI1530" s="212"/>
      <c r="AJ1530" s="212"/>
      <c r="AK1530" s="212"/>
      <c r="AL1530" s="212"/>
      <c r="AM1530" s="212"/>
      <c r="AN1530" s="212"/>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2"/>
      <c r="BH1530" s="212"/>
    </row>
    <row r="1531" spans="1:60" outlineLevel="3" x14ac:dyDescent="0.2">
      <c r="A1531" s="219"/>
      <c r="B1531" s="220"/>
      <c r="C1531" s="271" t="s">
        <v>1947</v>
      </c>
      <c r="D1531" s="252"/>
      <c r="E1531" s="253">
        <v>2.1440000000000001</v>
      </c>
      <c r="F1531" s="223"/>
      <c r="G1531" s="223"/>
      <c r="H1531" s="223"/>
      <c r="I1531" s="223"/>
      <c r="J1531" s="223"/>
      <c r="K1531" s="223"/>
      <c r="L1531" s="223"/>
      <c r="M1531" s="223"/>
      <c r="N1531" s="222"/>
      <c r="O1531" s="222"/>
      <c r="P1531" s="222"/>
      <c r="Q1531" s="222"/>
      <c r="R1531" s="223"/>
      <c r="S1531" s="223"/>
      <c r="T1531" s="223"/>
      <c r="U1531" s="223"/>
      <c r="V1531" s="223"/>
      <c r="W1531" s="223"/>
      <c r="X1531" s="223"/>
      <c r="Y1531" s="223"/>
      <c r="Z1531" s="212"/>
      <c r="AA1531" s="212"/>
      <c r="AB1531" s="212"/>
      <c r="AC1531" s="212"/>
      <c r="AD1531" s="212"/>
      <c r="AE1531" s="212"/>
      <c r="AF1531" s="212"/>
      <c r="AG1531" s="212" t="s">
        <v>308</v>
      </c>
      <c r="AH1531" s="212">
        <v>2</v>
      </c>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2"/>
      <c r="BH1531" s="212"/>
    </row>
    <row r="1532" spans="1:60" outlineLevel="3" x14ac:dyDescent="0.2">
      <c r="A1532" s="219"/>
      <c r="B1532" s="220"/>
      <c r="C1532" s="271" t="s">
        <v>1948</v>
      </c>
      <c r="D1532" s="252"/>
      <c r="E1532" s="253">
        <v>2.56</v>
      </c>
      <c r="F1532" s="223"/>
      <c r="G1532" s="223"/>
      <c r="H1532" s="223"/>
      <c r="I1532" s="223"/>
      <c r="J1532" s="223"/>
      <c r="K1532" s="223"/>
      <c r="L1532" s="223"/>
      <c r="M1532" s="223"/>
      <c r="N1532" s="222"/>
      <c r="O1532" s="222"/>
      <c r="P1532" s="222"/>
      <c r="Q1532" s="222"/>
      <c r="R1532" s="223"/>
      <c r="S1532" s="223"/>
      <c r="T1532" s="223"/>
      <c r="U1532" s="223"/>
      <c r="V1532" s="223"/>
      <c r="W1532" s="223"/>
      <c r="X1532" s="223"/>
      <c r="Y1532" s="223"/>
      <c r="Z1532" s="212"/>
      <c r="AA1532" s="212"/>
      <c r="AB1532" s="212"/>
      <c r="AC1532" s="212"/>
      <c r="AD1532" s="212"/>
      <c r="AE1532" s="212"/>
      <c r="AF1532" s="212"/>
      <c r="AG1532" s="212" t="s">
        <v>308</v>
      </c>
      <c r="AH1532" s="212">
        <v>2</v>
      </c>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2"/>
      <c r="BH1532" s="212"/>
    </row>
    <row r="1533" spans="1:60" outlineLevel="3" x14ac:dyDescent="0.2">
      <c r="A1533" s="219"/>
      <c r="B1533" s="220"/>
      <c r="C1533" s="271" t="s">
        <v>1949</v>
      </c>
      <c r="D1533" s="252"/>
      <c r="E1533" s="253">
        <v>5.12</v>
      </c>
      <c r="F1533" s="223"/>
      <c r="G1533" s="223"/>
      <c r="H1533" s="223"/>
      <c r="I1533" s="223"/>
      <c r="J1533" s="223"/>
      <c r="K1533" s="223"/>
      <c r="L1533" s="223"/>
      <c r="M1533" s="223"/>
      <c r="N1533" s="222"/>
      <c r="O1533" s="222"/>
      <c r="P1533" s="222"/>
      <c r="Q1533" s="222"/>
      <c r="R1533" s="223"/>
      <c r="S1533" s="223"/>
      <c r="T1533" s="223"/>
      <c r="U1533" s="223"/>
      <c r="V1533" s="223"/>
      <c r="W1533" s="223"/>
      <c r="X1533" s="223"/>
      <c r="Y1533" s="223"/>
      <c r="Z1533" s="212"/>
      <c r="AA1533" s="212"/>
      <c r="AB1533" s="212"/>
      <c r="AC1533" s="212"/>
      <c r="AD1533" s="212"/>
      <c r="AE1533" s="212"/>
      <c r="AF1533" s="212"/>
      <c r="AG1533" s="212" t="s">
        <v>308</v>
      </c>
      <c r="AH1533" s="212">
        <v>2</v>
      </c>
      <c r="AI1533" s="212"/>
      <c r="AJ1533" s="212"/>
      <c r="AK1533" s="212"/>
      <c r="AL1533" s="212"/>
      <c r="AM1533" s="212"/>
      <c r="AN1533" s="212"/>
      <c r="AO1533" s="212"/>
      <c r="AP1533" s="212"/>
      <c r="AQ1533" s="212"/>
      <c r="AR1533" s="212"/>
      <c r="AS1533" s="212"/>
      <c r="AT1533" s="212"/>
      <c r="AU1533" s="212"/>
      <c r="AV1533" s="212"/>
      <c r="AW1533" s="212"/>
      <c r="AX1533" s="212"/>
      <c r="AY1533" s="212"/>
      <c r="AZ1533" s="212"/>
      <c r="BA1533" s="212"/>
      <c r="BB1533" s="212"/>
      <c r="BC1533" s="212"/>
      <c r="BD1533" s="212"/>
      <c r="BE1533" s="212"/>
      <c r="BF1533" s="212"/>
      <c r="BG1533" s="212"/>
      <c r="BH1533" s="212"/>
    </row>
    <row r="1534" spans="1:60" outlineLevel="3" x14ac:dyDescent="0.2">
      <c r="A1534" s="219"/>
      <c r="B1534" s="220"/>
      <c r="C1534" s="271" t="s">
        <v>1950</v>
      </c>
      <c r="D1534" s="252"/>
      <c r="E1534" s="253">
        <v>3.7519999999999998</v>
      </c>
      <c r="F1534" s="223"/>
      <c r="G1534" s="223"/>
      <c r="H1534" s="223"/>
      <c r="I1534" s="223"/>
      <c r="J1534" s="223"/>
      <c r="K1534" s="223"/>
      <c r="L1534" s="223"/>
      <c r="M1534" s="223"/>
      <c r="N1534" s="222"/>
      <c r="O1534" s="222"/>
      <c r="P1534" s="222"/>
      <c r="Q1534" s="222"/>
      <c r="R1534" s="223"/>
      <c r="S1534" s="223"/>
      <c r="T1534" s="223"/>
      <c r="U1534" s="223"/>
      <c r="V1534" s="223"/>
      <c r="W1534" s="223"/>
      <c r="X1534" s="223"/>
      <c r="Y1534" s="223"/>
      <c r="Z1534" s="212"/>
      <c r="AA1534" s="212"/>
      <c r="AB1534" s="212"/>
      <c r="AC1534" s="212"/>
      <c r="AD1534" s="212"/>
      <c r="AE1534" s="212"/>
      <c r="AF1534" s="212"/>
      <c r="AG1534" s="212" t="s">
        <v>308</v>
      </c>
      <c r="AH1534" s="212">
        <v>2</v>
      </c>
      <c r="AI1534" s="212"/>
      <c r="AJ1534" s="212"/>
      <c r="AK1534" s="212"/>
      <c r="AL1534" s="212"/>
      <c r="AM1534" s="212"/>
      <c r="AN1534" s="212"/>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2"/>
      <c r="BH1534" s="212"/>
    </row>
    <row r="1535" spans="1:60" outlineLevel="3" x14ac:dyDescent="0.2">
      <c r="A1535" s="219"/>
      <c r="B1535" s="220"/>
      <c r="C1535" s="271" t="s">
        <v>1951</v>
      </c>
      <c r="D1535" s="252"/>
      <c r="E1535" s="253">
        <v>5.22</v>
      </c>
      <c r="F1535" s="223"/>
      <c r="G1535" s="223"/>
      <c r="H1535" s="223"/>
      <c r="I1535" s="223"/>
      <c r="J1535" s="223"/>
      <c r="K1535" s="223"/>
      <c r="L1535" s="223"/>
      <c r="M1535" s="223"/>
      <c r="N1535" s="222"/>
      <c r="O1535" s="222"/>
      <c r="P1535" s="222"/>
      <c r="Q1535" s="222"/>
      <c r="R1535" s="223"/>
      <c r="S1535" s="223"/>
      <c r="T1535" s="223"/>
      <c r="U1535" s="223"/>
      <c r="V1535" s="223"/>
      <c r="W1535" s="223"/>
      <c r="X1535" s="223"/>
      <c r="Y1535" s="223"/>
      <c r="Z1535" s="212"/>
      <c r="AA1535" s="212"/>
      <c r="AB1535" s="212"/>
      <c r="AC1535" s="212"/>
      <c r="AD1535" s="212"/>
      <c r="AE1535" s="212"/>
      <c r="AF1535" s="212"/>
      <c r="AG1535" s="212" t="s">
        <v>308</v>
      </c>
      <c r="AH1535" s="212">
        <v>2</v>
      </c>
      <c r="AI1535" s="212"/>
      <c r="AJ1535" s="212"/>
      <c r="AK1535" s="212"/>
      <c r="AL1535" s="212"/>
      <c r="AM1535" s="212"/>
      <c r="AN1535" s="212"/>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2"/>
      <c r="BH1535" s="212"/>
    </row>
    <row r="1536" spans="1:60" outlineLevel="3" x14ac:dyDescent="0.2">
      <c r="A1536" s="219"/>
      <c r="B1536" s="220"/>
      <c r="C1536" s="271" t="s">
        <v>1952</v>
      </c>
      <c r="D1536" s="252"/>
      <c r="E1536" s="253">
        <v>16.8</v>
      </c>
      <c r="F1536" s="223"/>
      <c r="G1536" s="223"/>
      <c r="H1536" s="223"/>
      <c r="I1536" s="223"/>
      <c r="J1536" s="223"/>
      <c r="K1536" s="223"/>
      <c r="L1536" s="223"/>
      <c r="M1536" s="223"/>
      <c r="N1536" s="222"/>
      <c r="O1536" s="222"/>
      <c r="P1536" s="222"/>
      <c r="Q1536" s="222"/>
      <c r="R1536" s="223"/>
      <c r="S1536" s="223"/>
      <c r="T1536" s="223"/>
      <c r="U1536" s="223"/>
      <c r="V1536" s="223"/>
      <c r="W1536" s="223"/>
      <c r="X1536" s="223"/>
      <c r="Y1536" s="223"/>
      <c r="Z1536" s="212"/>
      <c r="AA1536" s="212"/>
      <c r="AB1536" s="212"/>
      <c r="AC1536" s="212"/>
      <c r="AD1536" s="212"/>
      <c r="AE1536" s="212"/>
      <c r="AF1536" s="212"/>
      <c r="AG1536" s="212" t="s">
        <v>308</v>
      </c>
      <c r="AH1536" s="212">
        <v>2</v>
      </c>
      <c r="AI1536" s="212"/>
      <c r="AJ1536" s="212"/>
      <c r="AK1536" s="212"/>
      <c r="AL1536" s="212"/>
      <c r="AM1536" s="212"/>
      <c r="AN1536" s="212"/>
      <c r="AO1536" s="212"/>
      <c r="AP1536" s="212"/>
      <c r="AQ1536" s="212"/>
      <c r="AR1536" s="212"/>
      <c r="AS1536" s="212"/>
      <c r="AT1536" s="212"/>
      <c r="AU1536" s="212"/>
      <c r="AV1536" s="212"/>
      <c r="AW1536" s="212"/>
      <c r="AX1536" s="212"/>
      <c r="AY1536" s="212"/>
      <c r="AZ1536" s="212"/>
      <c r="BA1536" s="212"/>
      <c r="BB1536" s="212"/>
      <c r="BC1536" s="212"/>
      <c r="BD1536" s="212"/>
      <c r="BE1536" s="212"/>
      <c r="BF1536" s="212"/>
      <c r="BG1536" s="212"/>
      <c r="BH1536" s="212"/>
    </row>
    <row r="1537" spans="1:60" outlineLevel="3" x14ac:dyDescent="0.2">
      <c r="A1537" s="219"/>
      <c r="B1537" s="220"/>
      <c r="C1537" s="271" t="s">
        <v>1953</v>
      </c>
      <c r="D1537" s="252"/>
      <c r="E1537" s="253">
        <v>14.94</v>
      </c>
      <c r="F1537" s="223"/>
      <c r="G1537" s="223"/>
      <c r="H1537" s="223"/>
      <c r="I1537" s="223"/>
      <c r="J1537" s="223"/>
      <c r="K1537" s="223"/>
      <c r="L1537" s="223"/>
      <c r="M1537" s="223"/>
      <c r="N1537" s="222"/>
      <c r="O1537" s="222"/>
      <c r="P1537" s="222"/>
      <c r="Q1537" s="222"/>
      <c r="R1537" s="223"/>
      <c r="S1537" s="223"/>
      <c r="T1537" s="223"/>
      <c r="U1537" s="223"/>
      <c r="V1537" s="223"/>
      <c r="W1537" s="223"/>
      <c r="X1537" s="223"/>
      <c r="Y1537" s="223"/>
      <c r="Z1537" s="212"/>
      <c r="AA1537" s="212"/>
      <c r="AB1537" s="212"/>
      <c r="AC1537" s="212"/>
      <c r="AD1537" s="212"/>
      <c r="AE1537" s="212"/>
      <c r="AF1537" s="212"/>
      <c r="AG1537" s="212" t="s">
        <v>308</v>
      </c>
      <c r="AH1537" s="212">
        <v>2</v>
      </c>
      <c r="AI1537" s="212"/>
      <c r="AJ1537" s="212"/>
      <c r="AK1537" s="212"/>
      <c r="AL1537" s="212"/>
      <c r="AM1537" s="212"/>
      <c r="AN1537" s="212"/>
      <c r="AO1537" s="212"/>
      <c r="AP1537" s="212"/>
      <c r="AQ1537" s="212"/>
      <c r="AR1537" s="212"/>
      <c r="AS1537" s="212"/>
      <c r="AT1537" s="212"/>
      <c r="AU1537" s="212"/>
      <c r="AV1537" s="212"/>
      <c r="AW1537" s="212"/>
      <c r="AX1537" s="212"/>
      <c r="AY1537" s="212"/>
      <c r="AZ1537" s="212"/>
      <c r="BA1537" s="212"/>
      <c r="BB1537" s="212"/>
      <c r="BC1537" s="212"/>
      <c r="BD1537" s="212"/>
      <c r="BE1537" s="212"/>
      <c r="BF1537" s="212"/>
      <c r="BG1537" s="212"/>
      <c r="BH1537" s="212"/>
    </row>
    <row r="1538" spans="1:60" outlineLevel="3" x14ac:dyDescent="0.2">
      <c r="A1538" s="219"/>
      <c r="B1538" s="220"/>
      <c r="C1538" s="271" t="s">
        <v>1954</v>
      </c>
      <c r="D1538" s="252"/>
      <c r="E1538" s="253">
        <v>6.4740000000000002</v>
      </c>
      <c r="F1538" s="223"/>
      <c r="G1538" s="223"/>
      <c r="H1538" s="223"/>
      <c r="I1538" s="223"/>
      <c r="J1538" s="223"/>
      <c r="K1538" s="223"/>
      <c r="L1538" s="223"/>
      <c r="M1538" s="223"/>
      <c r="N1538" s="222"/>
      <c r="O1538" s="222"/>
      <c r="P1538" s="222"/>
      <c r="Q1538" s="222"/>
      <c r="R1538" s="223"/>
      <c r="S1538" s="223"/>
      <c r="T1538" s="223"/>
      <c r="U1538" s="223"/>
      <c r="V1538" s="223"/>
      <c r="W1538" s="223"/>
      <c r="X1538" s="223"/>
      <c r="Y1538" s="223"/>
      <c r="Z1538" s="212"/>
      <c r="AA1538" s="212"/>
      <c r="AB1538" s="212"/>
      <c r="AC1538" s="212"/>
      <c r="AD1538" s="212"/>
      <c r="AE1538" s="212"/>
      <c r="AF1538" s="212"/>
      <c r="AG1538" s="212" t="s">
        <v>308</v>
      </c>
      <c r="AH1538" s="212">
        <v>2</v>
      </c>
      <c r="AI1538" s="212"/>
      <c r="AJ1538" s="212"/>
      <c r="AK1538" s="212"/>
      <c r="AL1538" s="212"/>
      <c r="AM1538" s="212"/>
      <c r="AN1538" s="212"/>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2"/>
      <c r="BH1538" s="212"/>
    </row>
    <row r="1539" spans="1:60" outlineLevel="3" x14ac:dyDescent="0.2">
      <c r="A1539" s="219"/>
      <c r="B1539" s="220"/>
      <c r="C1539" s="271" t="s">
        <v>1955</v>
      </c>
      <c r="D1539" s="252"/>
      <c r="E1539" s="253">
        <v>275</v>
      </c>
      <c r="F1539" s="223"/>
      <c r="G1539" s="223"/>
      <c r="H1539" s="223"/>
      <c r="I1539" s="223"/>
      <c r="J1539" s="223"/>
      <c r="K1539" s="223"/>
      <c r="L1539" s="223"/>
      <c r="M1539" s="223"/>
      <c r="N1539" s="222"/>
      <c r="O1539" s="222"/>
      <c r="P1539" s="222"/>
      <c r="Q1539" s="222"/>
      <c r="R1539" s="223"/>
      <c r="S1539" s="223"/>
      <c r="T1539" s="223"/>
      <c r="U1539" s="223"/>
      <c r="V1539" s="223"/>
      <c r="W1539" s="223"/>
      <c r="X1539" s="223"/>
      <c r="Y1539" s="223"/>
      <c r="Z1539" s="212"/>
      <c r="AA1539" s="212"/>
      <c r="AB1539" s="212"/>
      <c r="AC1539" s="212"/>
      <c r="AD1539" s="212"/>
      <c r="AE1539" s="212"/>
      <c r="AF1539" s="212"/>
      <c r="AG1539" s="212" t="s">
        <v>308</v>
      </c>
      <c r="AH1539" s="212">
        <v>2</v>
      </c>
      <c r="AI1539" s="212"/>
      <c r="AJ1539" s="212"/>
      <c r="AK1539" s="212"/>
      <c r="AL1539" s="212"/>
      <c r="AM1539" s="212"/>
      <c r="AN1539" s="212"/>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2"/>
      <c r="BH1539" s="212"/>
    </row>
    <row r="1540" spans="1:60" outlineLevel="3" x14ac:dyDescent="0.2">
      <c r="A1540" s="219"/>
      <c r="B1540" s="220"/>
      <c r="C1540" s="271" t="s">
        <v>1956</v>
      </c>
      <c r="D1540" s="252"/>
      <c r="E1540" s="253">
        <v>72</v>
      </c>
      <c r="F1540" s="223"/>
      <c r="G1540" s="223"/>
      <c r="H1540" s="223"/>
      <c r="I1540" s="223"/>
      <c r="J1540" s="223"/>
      <c r="K1540" s="223"/>
      <c r="L1540" s="223"/>
      <c r="M1540" s="223"/>
      <c r="N1540" s="222"/>
      <c r="O1540" s="222"/>
      <c r="P1540" s="222"/>
      <c r="Q1540" s="222"/>
      <c r="R1540" s="223"/>
      <c r="S1540" s="223"/>
      <c r="T1540" s="223"/>
      <c r="U1540" s="223"/>
      <c r="V1540" s="223"/>
      <c r="W1540" s="223"/>
      <c r="X1540" s="223"/>
      <c r="Y1540" s="223"/>
      <c r="Z1540" s="212"/>
      <c r="AA1540" s="212"/>
      <c r="AB1540" s="212"/>
      <c r="AC1540" s="212"/>
      <c r="AD1540" s="212"/>
      <c r="AE1540" s="212"/>
      <c r="AF1540" s="212"/>
      <c r="AG1540" s="212" t="s">
        <v>308</v>
      </c>
      <c r="AH1540" s="212">
        <v>2</v>
      </c>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2"/>
      <c r="BH1540" s="212"/>
    </row>
    <row r="1541" spans="1:60" outlineLevel="3" x14ac:dyDescent="0.2">
      <c r="A1541" s="219"/>
      <c r="B1541" s="220"/>
      <c r="C1541" s="271" t="s">
        <v>1957</v>
      </c>
      <c r="D1541" s="252"/>
      <c r="E1541" s="253">
        <v>99</v>
      </c>
      <c r="F1541" s="223"/>
      <c r="G1541" s="223"/>
      <c r="H1541" s="223"/>
      <c r="I1541" s="223"/>
      <c r="J1541" s="223"/>
      <c r="K1541" s="223"/>
      <c r="L1541" s="223"/>
      <c r="M1541" s="223"/>
      <c r="N1541" s="222"/>
      <c r="O1541" s="222"/>
      <c r="P1541" s="222"/>
      <c r="Q1541" s="222"/>
      <c r="R1541" s="223"/>
      <c r="S1541" s="223"/>
      <c r="T1541" s="223"/>
      <c r="U1541" s="223"/>
      <c r="V1541" s="223"/>
      <c r="W1541" s="223"/>
      <c r="X1541" s="223"/>
      <c r="Y1541" s="223"/>
      <c r="Z1541" s="212"/>
      <c r="AA1541" s="212"/>
      <c r="AB1541" s="212"/>
      <c r="AC1541" s="212"/>
      <c r="AD1541" s="212"/>
      <c r="AE1541" s="212"/>
      <c r="AF1541" s="212"/>
      <c r="AG1541" s="212" t="s">
        <v>308</v>
      </c>
      <c r="AH1541" s="212">
        <v>2</v>
      </c>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2"/>
      <c r="BH1541" s="212"/>
    </row>
    <row r="1542" spans="1:60" outlineLevel="3" x14ac:dyDescent="0.2">
      <c r="A1542" s="219"/>
      <c r="B1542" s="220"/>
      <c r="C1542" s="271" t="s">
        <v>1958</v>
      </c>
      <c r="D1542" s="252"/>
      <c r="E1542" s="253">
        <v>15.246</v>
      </c>
      <c r="F1542" s="223"/>
      <c r="G1542" s="223"/>
      <c r="H1542" s="223"/>
      <c r="I1542" s="223"/>
      <c r="J1542" s="223"/>
      <c r="K1542" s="223"/>
      <c r="L1542" s="223"/>
      <c r="M1542" s="223"/>
      <c r="N1542" s="222"/>
      <c r="O1542" s="222"/>
      <c r="P1542" s="222"/>
      <c r="Q1542" s="222"/>
      <c r="R1542" s="223"/>
      <c r="S1542" s="223"/>
      <c r="T1542" s="223"/>
      <c r="U1542" s="223"/>
      <c r="V1542" s="223"/>
      <c r="W1542" s="223"/>
      <c r="X1542" s="223"/>
      <c r="Y1542" s="223"/>
      <c r="Z1542" s="212"/>
      <c r="AA1542" s="212"/>
      <c r="AB1542" s="212"/>
      <c r="AC1542" s="212"/>
      <c r="AD1542" s="212"/>
      <c r="AE1542" s="212"/>
      <c r="AF1542" s="212"/>
      <c r="AG1542" s="212" t="s">
        <v>308</v>
      </c>
      <c r="AH1542" s="212">
        <v>2</v>
      </c>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row>
    <row r="1543" spans="1:60" outlineLevel="3" x14ac:dyDescent="0.2">
      <c r="A1543" s="219"/>
      <c r="B1543" s="220"/>
      <c r="C1543" s="272" t="s">
        <v>720</v>
      </c>
      <c r="D1543" s="254"/>
      <c r="E1543" s="255">
        <v>1073.048</v>
      </c>
      <c r="F1543" s="223"/>
      <c r="G1543" s="223"/>
      <c r="H1543" s="223"/>
      <c r="I1543" s="223"/>
      <c r="J1543" s="223"/>
      <c r="K1543" s="223"/>
      <c r="L1543" s="223"/>
      <c r="M1543" s="223"/>
      <c r="N1543" s="222"/>
      <c r="O1543" s="222"/>
      <c r="P1543" s="222"/>
      <c r="Q1543" s="222"/>
      <c r="R1543" s="223"/>
      <c r="S1543" s="223"/>
      <c r="T1543" s="223"/>
      <c r="U1543" s="223"/>
      <c r="V1543" s="223"/>
      <c r="W1543" s="223"/>
      <c r="X1543" s="223"/>
      <c r="Y1543" s="223"/>
      <c r="Z1543" s="212"/>
      <c r="AA1543" s="212"/>
      <c r="AB1543" s="212"/>
      <c r="AC1543" s="212"/>
      <c r="AD1543" s="212"/>
      <c r="AE1543" s="212"/>
      <c r="AF1543" s="212"/>
      <c r="AG1543" s="212" t="s">
        <v>308</v>
      </c>
      <c r="AH1543" s="212">
        <v>3</v>
      </c>
      <c r="AI1543" s="212"/>
      <c r="AJ1543" s="212"/>
      <c r="AK1543" s="212"/>
      <c r="AL1543" s="212"/>
      <c r="AM1543" s="212"/>
      <c r="AN1543" s="212"/>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2"/>
      <c r="BH1543" s="212"/>
    </row>
    <row r="1544" spans="1:60" outlineLevel="3" x14ac:dyDescent="0.2">
      <c r="A1544" s="219"/>
      <c r="B1544" s="220"/>
      <c r="C1544" s="270" t="s">
        <v>721</v>
      </c>
      <c r="D1544" s="252"/>
      <c r="E1544" s="253"/>
      <c r="F1544" s="223"/>
      <c r="G1544" s="223"/>
      <c r="H1544" s="223"/>
      <c r="I1544" s="223"/>
      <c r="J1544" s="223"/>
      <c r="K1544" s="223"/>
      <c r="L1544" s="223"/>
      <c r="M1544" s="223"/>
      <c r="N1544" s="222"/>
      <c r="O1544" s="222"/>
      <c r="P1544" s="222"/>
      <c r="Q1544" s="222"/>
      <c r="R1544" s="223"/>
      <c r="S1544" s="223"/>
      <c r="T1544" s="223"/>
      <c r="U1544" s="223"/>
      <c r="V1544" s="223"/>
      <c r="W1544" s="223"/>
      <c r="X1544" s="223"/>
      <c r="Y1544" s="223"/>
      <c r="Z1544" s="212"/>
      <c r="AA1544" s="212"/>
      <c r="AB1544" s="212"/>
      <c r="AC1544" s="212"/>
      <c r="AD1544" s="212"/>
      <c r="AE1544" s="212"/>
      <c r="AF1544" s="212"/>
      <c r="AG1544" s="212" t="s">
        <v>308</v>
      </c>
      <c r="AH1544" s="212"/>
      <c r="AI1544" s="212"/>
      <c r="AJ1544" s="212"/>
      <c r="AK1544" s="212"/>
      <c r="AL1544" s="212"/>
      <c r="AM1544" s="212"/>
      <c r="AN1544" s="212"/>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2"/>
      <c r="BH1544" s="212"/>
    </row>
    <row r="1545" spans="1:60" outlineLevel="3" x14ac:dyDescent="0.2">
      <c r="A1545" s="219"/>
      <c r="B1545" s="220"/>
      <c r="C1545" s="247" t="s">
        <v>1959</v>
      </c>
      <c r="D1545" s="225"/>
      <c r="E1545" s="226">
        <v>2146.096</v>
      </c>
      <c r="F1545" s="223"/>
      <c r="G1545" s="223"/>
      <c r="H1545" s="223"/>
      <c r="I1545" s="223"/>
      <c r="J1545" s="223"/>
      <c r="K1545" s="223"/>
      <c r="L1545" s="223"/>
      <c r="M1545" s="223"/>
      <c r="N1545" s="222"/>
      <c r="O1545" s="222"/>
      <c r="P1545" s="222"/>
      <c r="Q1545" s="222"/>
      <c r="R1545" s="223"/>
      <c r="S1545" s="223"/>
      <c r="T1545" s="223"/>
      <c r="U1545" s="223"/>
      <c r="V1545" s="223"/>
      <c r="W1545" s="223"/>
      <c r="X1545" s="223"/>
      <c r="Y1545" s="223"/>
      <c r="Z1545" s="212"/>
      <c r="AA1545" s="212"/>
      <c r="AB1545" s="212"/>
      <c r="AC1545" s="212"/>
      <c r="AD1545" s="212"/>
      <c r="AE1545" s="212"/>
      <c r="AF1545" s="212"/>
      <c r="AG1545" s="212" t="s">
        <v>308</v>
      </c>
      <c r="AH1545" s="212">
        <v>0</v>
      </c>
      <c r="AI1545" s="212"/>
      <c r="AJ1545" s="212"/>
      <c r="AK1545" s="212"/>
      <c r="AL1545" s="212"/>
      <c r="AM1545" s="212"/>
      <c r="AN1545" s="212"/>
      <c r="AO1545" s="212"/>
      <c r="AP1545" s="212"/>
      <c r="AQ1545" s="212"/>
      <c r="AR1545" s="212"/>
      <c r="AS1545" s="212"/>
      <c r="AT1545" s="212"/>
      <c r="AU1545" s="212"/>
      <c r="AV1545" s="212"/>
      <c r="AW1545" s="212"/>
      <c r="AX1545" s="212"/>
      <c r="AY1545" s="212"/>
      <c r="AZ1545" s="212"/>
      <c r="BA1545" s="212"/>
      <c r="BB1545" s="212"/>
      <c r="BC1545" s="212"/>
      <c r="BD1545" s="212"/>
      <c r="BE1545" s="212"/>
      <c r="BF1545" s="212"/>
      <c r="BG1545" s="212"/>
      <c r="BH1545" s="212"/>
    </row>
    <row r="1546" spans="1:60" ht="33.75" outlineLevel="1" x14ac:dyDescent="0.2">
      <c r="A1546" s="235">
        <v>348</v>
      </c>
      <c r="B1546" s="236" t="s">
        <v>1960</v>
      </c>
      <c r="C1546" s="245" t="s">
        <v>1961</v>
      </c>
      <c r="D1546" s="237" t="s">
        <v>340</v>
      </c>
      <c r="E1546" s="238">
        <v>8</v>
      </c>
      <c r="F1546" s="239"/>
      <c r="G1546" s="240">
        <f>ROUND(E1546*F1546,2)</f>
        <v>0</v>
      </c>
      <c r="H1546" s="239"/>
      <c r="I1546" s="240">
        <f>ROUND(E1546*H1546,2)</f>
        <v>0</v>
      </c>
      <c r="J1546" s="239"/>
      <c r="K1546" s="240">
        <f>ROUND(E1546*J1546,2)</f>
        <v>0</v>
      </c>
      <c r="L1546" s="240">
        <v>21</v>
      </c>
      <c r="M1546" s="240">
        <f>G1546*(1+L1546/100)</f>
        <v>0</v>
      </c>
      <c r="N1546" s="238">
        <v>5.4030000000000002E-2</v>
      </c>
      <c r="O1546" s="238">
        <f>ROUND(E1546*N1546,2)</f>
        <v>0.43</v>
      </c>
      <c r="P1546" s="238">
        <v>0</v>
      </c>
      <c r="Q1546" s="238">
        <f>ROUND(E1546*P1546,2)</f>
        <v>0</v>
      </c>
      <c r="R1546" s="240" t="s">
        <v>1703</v>
      </c>
      <c r="S1546" s="240" t="s">
        <v>277</v>
      </c>
      <c r="T1546" s="241" t="s">
        <v>277</v>
      </c>
      <c r="U1546" s="223">
        <v>3.4401899999999999</v>
      </c>
      <c r="V1546" s="223">
        <f>ROUND(E1546*U1546,2)</f>
        <v>27.52</v>
      </c>
      <c r="W1546" s="223"/>
      <c r="X1546" s="223" t="s">
        <v>828</v>
      </c>
      <c r="Y1546" s="223" t="s">
        <v>280</v>
      </c>
      <c r="Z1546" s="212"/>
      <c r="AA1546" s="212"/>
      <c r="AB1546" s="212"/>
      <c r="AC1546" s="212"/>
      <c r="AD1546" s="212"/>
      <c r="AE1546" s="212"/>
      <c r="AF1546" s="212"/>
      <c r="AG1546" s="212" t="s">
        <v>829</v>
      </c>
      <c r="AH1546" s="212"/>
      <c r="AI1546" s="212"/>
      <c r="AJ1546" s="212"/>
      <c r="AK1546" s="212"/>
      <c r="AL1546" s="212"/>
      <c r="AM1546" s="212"/>
      <c r="AN1546" s="212"/>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2"/>
      <c r="BH1546" s="212"/>
    </row>
    <row r="1547" spans="1:60" outlineLevel="2" x14ac:dyDescent="0.2">
      <c r="A1547" s="219"/>
      <c r="B1547" s="220"/>
      <c r="C1547" s="246" t="s">
        <v>1962</v>
      </c>
      <c r="D1547" s="243"/>
      <c r="E1547" s="243"/>
      <c r="F1547" s="243"/>
      <c r="G1547" s="243"/>
      <c r="H1547" s="223"/>
      <c r="I1547" s="223"/>
      <c r="J1547" s="223"/>
      <c r="K1547" s="223"/>
      <c r="L1547" s="223"/>
      <c r="M1547" s="223"/>
      <c r="N1547" s="222"/>
      <c r="O1547" s="222"/>
      <c r="P1547" s="222"/>
      <c r="Q1547" s="222"/>
      <c r="R1547" s="223"/>
      <c r="S1547" s="223"/>
      <c r="T1547" s="223"/>
      <c r="U1547" s="223"/>
      <c r="V1547" s="223"/>
      <c r="W1547" s="223"/>
      <c r="X1547" s="223"/>
      <c r="Y1547" s="223"/>
      <c r="Z1547" s="212"/>
      <c r="AA1547" s="212"/>
      <c r="AB1547" s="212"/>
      <c r="AC1547" s="212"/>
      <c r="AD1547" s="212"/>
      <c r="AE1547" s="212"/>
      <c r="AF1547" s="212"/>
      <c r="AG1547" s="212" t="s">
        <v>283</v>
      </c>
      <c r="AH1547" s="212"/>
      <c r="AI1547" s="212"/>
      <c r="AJ1547" s="212"/>
      <c r="AK1547" s="212"/>
      <c r="AL1547" s="212"/>
      <c r="AM1547" s="212"/>
      <c r="AN1547" s="212"/>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2"/>
      <c r="BH1547" s="212"/>
    </row>
    <row r="1548" spans="1:60" outlineLevel="3" x14ac:dyDescent="0.2">
      <c r="A1548" s="219"/>
      <c r="B1548" s="220"/>
      <c r="C1548" s="269" t="s">
        <v>1963</v>
      </c>
      <c r="D1548" s="264"/>
      <c r="E1548" s="264"/>
      <c r="F1548" s="264"/>
      <c r="G1548" s="264"/>
      <c r="H1548" s="223"/>
      <c r="I1548" s="223"/>
      <c r="J1548" s="223"/>
      <c r="K1548" s="223"/>
      <c r="L1548" s="223"/>
      <c r="M1548" s="223"/>
      <c r="N1548" s="222"/>
      <c r="O1548" s="222"/>
      <c r="P1548" s="222"/>
      <c r="Q1548" s="222"/>
      <c r="R1548" s="223"/>
      <c r="S1548" s="223"/>
      <c r="T1548" s="223"/>
      <c r="U1548" s="223"/>
      <c r="V1548" s="223"/>
      <c r="W1548" s="223"/>
      <c r="X1548" s="223"/>
      <c r="Y1548" s="223"/>
      <c r="Z1548" s="212"/>
      <c r="AA1548" s="212"/>
      <c r="AB1548" s="212"/>
      <c r="AC1548" s="212"/>
      <c r="AD1548" s="212"/>
      <c r="AE1548" s="212"/>
      <c r="AF1548" s="212"/>
      <c r="AG1548" s="212" t="s">
        <v>283</v>
      </c>
      <c r="AH1548" s="212"/>
      <c r="AI1548" s="212"/>
      <c r="AJ1548" s="212"/>
      <c r="AK1548" s="212"/>
      <c r="AL1548" s="212"/>
      <c r="AM1548" s="212"/>
      <c r="AN1548" s="212"/>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2"/>
      <c r="BH1548" s="212"/>
    </row>
    <row r="1549" spans="1:60" outlineLevel="3" x14ac:dyDescent="0.2">
      <c r="A1549" s="219"/>
      <c r="B1549" s="220"/>
      <c r="C1549" s="269" t="s">
        <v>1964</v>
      </c>
      <c r="D1549" s="264"/>
      <c r="E1549" s="264"/>
      <c r="F1549" s="264"/>
      <c r="G1549" s="264"/>
      <c r="H1549" s="223"/>
      <c r="I1549" s="223"/>
      <c r="J1549" s="223"/>
      <c r="K1549" s="223"/>
      <c r="L1549" s="223"/>
      <c r="M1549" s="223"/>
      <c r="N1549" s="222"/>
      <c r="O1549" s="222"/>
      <c r="P1549" s="222"/>
      <c r="Q1549" s="222"/>
      <c r="R1549" s="223"/>
      <c r="S1549" s="223"/>
      <c r="T1549" s="223"/>
      <c r="U1549" s="223"/>
      <c r="V1549" s="223"/>
      <c r="W1549" s="223"/>
      <c r="X1549" s="223"/>
      <c r="Y1549" s="223"/>
      <c r="Z1549" s="212"/>
      <c r="AA1549" s="212"/>
      <c r="AB1549" s="212"/>
      <c r="AC1549" s="212"/>
      <c r="AD1549" s="212"/>
      <c r="AE1549" s="212"/>
      <c r="AF1549" s="212"/>
      <c r="AG1549" s="212" t="s">
        <v>283</v>
      </c>
      <c r="AH1549" s="212"/>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2"/>
      <c r="BH1549" s="212"/>
    </row>
    <row r="1550" spans="1:60" outlineLevel="3" x14ac:dyDescent="0.2">
      <c r="A1550" s="219"/>
      <c r="B1550" s="220"/>
      <c r="C1550" s="269" t="s">
        <v>1965</v>
      </c>
      <c r="D1550" s="264"/>
      <c r="E1550" s="264"/>
      <c r="F1550" s="264"/>
      <c r="G1550" s="264"/>
      <c r="H1550" s="223"/>
      <c r="I1550" s="223"/>
      <c r="J1550" s="223"/>
      <c r="K1550" s="223"/>
      <c r="L1550" s="223"/>
      <c r="M1550" s="223"/>
      <c r="N1550" s="222"/>
      <c r="O1550" s="222"/>
      <c r="P1550" s="222"/>
      <c r="Q1550" s="222"/>
      <c r="R1550" s="223"/>
      <c r="S1550" s="223"/>
      <c r="T1550" s="223"/>
      <c r="U1550" s="223"/>
      <c r="V1550" s="223"/>
      <c r="W1550" s="223"/>
      <c r="X1550" s="223"/>
      <c r="Y1550" s="223"/>
      <c r="Z1550" s="212"/>
      <c r="AA1550" s="212"/>
      <c r="AB1550" s="212"/>
      <c r="AC1550" s="212"/>
      <c r="AD1550" s="212"/>
      <c r="AE1550" s="212"/>
      <c r="AF1550" s="212"/>
      <c r="AG1550" s="212" t="s">
        <v>283</v>
      </c>
      <c r="AH1550" s="212"/>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2"/>
      <c r="BH1550" s="212"/>
    </row>
    <row r="1551" spans="1:60" outlineLevel="3" x14ac:dyDescent="0.2">
      <c r="A1551" s="219"/>
      <c r="B1551" s="220"/>
      <c r="C1551" s="269" t="s">
        <v>1966</v>
      </c>
      <c r="D1551" s="264"/>
      <c r="E1551" s="264"/>
      <c r="F1551" s="264"/>
      <c r="G1551" s="264"/>
      <c r="H1551" s="223"/>
      <c r="I1551" s="223"/>
      <c r="J1551" s="223"/>
      <c r="K1551" s="223"/>
      <c r="L1551" s="223"/>
      <c r="M1551" s="223"/>
      <c r="N1551" s="222"/>
      <c r="O1551" s="222"/>
      <c r="P1551" s="222"/>
      <c r="Q1551" s="222"/>
      <c r="R1551" s="223"/>
      <c r="S1551" s="223"/>
      <c r="T1551" s="223"/>
      <c r="U1551" s="223"/>
      <c r="V1551" s="223"/>
      <c r="W1551" s="223"/>
      <c r="X1551" s="223"/>
      <c r="Y1551" s="223"/>
      <c r="Z1551" s="212"/>
      <c r="AA1551" s="212"/>
      <c r="AB1551" s="212"/>
      <c r="AC1551" s="212"/>
      <c r="AD1551" s="212"/>
      <c r="AE1551" s="212"/>
      <c r="AF1551" s="212"/>
      <c r="AG1551" s="212" t="s">
        <v>283</v>
      </c>
      <c r="AH1551" s="212"/>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2"/>
      <c r="BH1551" s="212"/>
    </row>
    <row r="1552" spans="1:60" outlineLevel="3" x14ac:dyDescent="0.2">
      <c r="A1552" s="219"/>
      <c r="B1552" s="220"/>
      <c r="C1552" s="269" t="s">
        <v>1967</v>
      </c>
      <c r="D1552" s="264"/>
      <c r="E1552" s="264"/>
      <c r="F1552" s="264"/>
      <c r="G1552" s="264"/>
      <c r="H1552" s="223"/>
      <c r="I1552" s="223"/>
      <c r="J1552" s="223"/>
      <c r="K1552" s="223"/>
      <c r="L1552" s="223"/>
      <c r="M1552" s="223"/>
      <c r="N1552" s="222"/>
      <c r="O1552" s="222"/>
      <c r="P1552" s="222"/>
      <c r="Q1552" s="222"/>
      <c r="R1552" s="223"/>
      <c r="S1552" s="223"/>
      <c r="T1552" s="223"/>
      <c r="U1552" s="223"/>
      <c r="V1552" s="223"/>
      <c r="W1552" s="223"/>
      <c r="X1552" s="223"/>
      <c r="Y1552" s="223"/>
      <c r="Z1552" s="212"/>
      <c r="AA1552" s="212"/>
      <c r="AB1552" s="212"/>
      <c r="AC1552" s="212"/>
      <c r="AD1552" s="212"/>
      <c r="AE1552" s="212"/>
      <c r="AF1552" s="212"/>
      <c r="AG1552" s="212" t="s">
        <v>283</v>
      </c>
      <c r="AH1552" s="212"/>
      <c r="AI1552" s="212"/>
      <c r="AJ1552" s="212"/>
      <c r="AK1552" s="212"/>
      <c r="AL1552" s="212"/>
      <c r="AM1552" s="212"/>
      <c r="AN1552" s="212"/>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2"/>
      <c r="BH1552" s="212"/>
    </row>
    <row r="1553" spans="1:60" outlineLevel="3" x14ac:dyDescent="0.2">
      <c r="A1553" s="219"/>
      <c r="B1553" s="220"/>
      <c r="C1553" s="269" t="s">
        <v>1968</v>
      </c>
      <c r="D1553" s="264"/>
      <c r="E1553" s="264"/>
      <c r="F1553" s="264"/>
      <c r="G1553" s="264"/>
      <c r="H1553" s="223"/>
      <c r="I1553" s="223"/>
      <c r="J1553" s="223"/>
      <c r="K1553" s="223"/>
      <c r="L1553" s="223"/>
      <c r="M1553" s="223"/>
      <c r="N1553" s="222"/>
      <c r="O1553" s="222"/>
      <c r="P1553" s="222"/>
      <c r="Q1553" s="222"/>
      <c r="R1553" s="223"/>
      <c r="S1553" s="223"/>
      <c r="T1553" s="223"/>
      <c r="U1553" s="223"/>
      <c r="V1553" s="223"/>
      <c r="W1553" s="223"/>
      <c r="X1553" s="223"/>
      <c r="Y1553" s="223"/>
      <c r="Z1553" s="212"/>
      <c r="AA1553" s="212"/>
      <c r="AB1553" s="212"/>
      <c r="AC1553" s="212"/>
      <c r="AD1553" s="212"/>
      <c r="AE1553" s="212"/>
      <c r="AF1553" s="212"/>
      <c r="AG1553" s="212" t="s">
        <v>283</v>
      </c>
      <c r="AH1553" s="212"/>
      <c r="AI1553" s="212"/>
      <c r="AJ1553" s="212"/>
      <c r="AK1553" s="212"/>
      <c r="AL1553" s="212"/>
      <c r="AM1553" s="212"/>
      <c r="AN1553" s="212"/>
      <c r="AO1553" s="212"/>
      <c r="AP1553" s="212"/>
      <c r="AQ1553" s="212"/>
      <c r="AR1553" s="212"/>
      <c r="AS1553" s="212"/>
      <c r="AT1553" s="212"/>
      <c r="AU1553" s="212"/>
      <c r="AV1553" s="212"/>
      <c r="AW1553" s="212"/>
      <c r="AX1553" s="212"/>
      <c r="AY1553" s="212"/>
      <c r="AZ1553" s="212"/>
      <c r="BA1553" s="212"/>
      <c r="BB1553" s="212"/>
      <c r="BC1553" s="212"/>
      <c r="BD1553" s="212"/>
      <c r="BE1553" s="212"/>
      <c r="BF1553" s="212"/>
      <c r="BG1553" s="212"/>
      <c r="BH1553" s="212"/>
    </row>
    <row r="1554" spans="1:60" outlineLevel="3" x14ac:dyDescent="0.2">
      <c r="A1554" s="219"/>
      <c r="B1554" s="220"/>
      <c r="C1554" s="269" t="s">
        <v>1969</v>
      </c>
      <c r="D1554" s="264"/>
      <c r="E1554" s="264"/>
      <c r="F1554" s="264"/>
      <c r="G1554" s="264"/>
      <c r="H1554" s="223"/>
      <c r="I1554" s="223"/>
      <c r="J1554" s="223"/>
      <c r="K1554" s="223"/>
      <c r="L1554" s="223"/>
      <c r="M1554" s="223"/>
      <c r="N1554" s="222"/>
      <c r="O1554" s="222"/>
      <c r="P1554" s="222"/>
      <c r="Q1554" s="222"/>
      <c r="R1554" s="223"/>
      <c r="S1554" s="223"/>
      <c r="T1554" s="223"/>
      <c r="U1554" s="223"/>
      <c r="V1554" s="223"/>
      <c r="W1554" s="223"/>
      <c r="X1554" s="223"/>
      <c r="Y1554" s="223"/>
      <c r="Z1554" s="212"/>
      <c r="AA1554" s="212"/>
      <c r="AB1554" s="212"/>
      <c r="AC1554" s="212"/>
      <c r="AD1554" s="212"/>
      <c r="AE1554" s="212"/>
      <c r="AF1554" s="212"/>
      <c r="AG1554" s="212" t="s">
        <v>283</v>
      </c>
      <c r="AH1554" s="212"/>
      <c r="AI1554" s="212"/>
      <c r="AJ1554" s="212"/>
      <c r="AK1554" s="212"/>
      <c r="AL1554" s="212"/>
      <c r="AM1554" s="212"/>
      <c r="AN1554" s="212"/>
      <c r="AO1554" s="212"/>
      <c r="AP1554" s="212"/>
      <c r="AQ1554" s="212"/>
      <c r="AR1554" s="212"/>
      <c r="AS1554" s="212"/>
      <c r="AT1554" s="212"/>
      <c r="AU1554" s="212"/>
      <c r="AV1554" s="212"/>
      <c r="AW1554" s="212"/>
      <c r="AX1554" s="212"/>
      <c r="AY1554" s="212"/>
      <c r="AZ1554" s="212"/>
      <c r="BA1554" s="212"/>
      <c r="BB1554" s="212"/>
      <c r="BC1554" s="212"/>
      <c r="BD1554" s="212"/>
      <c r="BE1554" s="212"/>
      <c r="BF1554" s="212"/>
      <c r="BG1554" s="212"/>
      <c r="BH1554" s="212"/>
    </row>
    <row r="1555" spans="1:60" outlineLevel="2" x14ac:dyDescent="0.2">
      <c r="A1555" s="219"/>
      <c r="B1555" s="220"/>
      <c r="C1555" s="247" t="s">
        <v>1970</v>
      </c>
      <c r="D1555" s="225"/>
      <c r="E1555" s="226">
        <v>8</v>
      </c>
      <c r="F1555" s="223"/>
      <c r="G1555" s="223"/>
      <c r="H1555" s="223"/>
      <c r="I1555" s="223"/>
      <c r="J1555" s="223"/>
      <c r="K1555" s="223"/>
      <c r="L1555" s="223"/>
      <c r="M1555" s="223"/>
      <c r="N1555" s="222"/>
      <c r="O1555" s="222"/>
      <c r="P1555" s="222"/>
      <c r="Q1555" s="222"/>
      <c r="R1555" s="223"/>
      <c r="S1555" s="223"/>
      <c r="T1555" s="223"/>
      <c r="U1555" s="223"/>
      <c r="V1555" s="223"/>
      <c r="W1555" s="223"/>
      <c r="X1555" s="223"/>
      <c r="Y1555" s="223"/>
      <c r="Z1555" s="212"/>
      <c r="AA1555" s="212"/>
      <c r="AB1555" s="212"/>
      <c r="AC1555" s="212"/>
      <c r="AD1555" s="212"/>
      <c r="AE1555" s="212"/>
      <c r="AF1555" s="212"/>
      <c r="AG1555" s="212" t="s">
        <v>308</v>
      </c>
      <c r="AH1555" s="212">
        <v>0</v>
      </c>
      <c r="AI1555" s="212"/>
      <c r="AJ1555" s="212"/>
      <c r="AK1555" s="212"/>
      <c r="AL1555" s="212"/>
      <c r="AM1555" s="212"/>
      <c r="AN1555" s="212"/>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2"/>
      <c r="BH1555" s="212"/>
    </row>
    <row r="1556" spans="1:60" ht="22.5" outlineLevel="1" x14ac:dyDescent="0.2">
      <c r="A1556" s="235">
        <v>349</v>
      </c>
      <c r="B1556" s="236" t="s">
        <v>1971</v>
      </c>
      <c r="C1556" s="245" t="s">
        <v>1972</v>
      </c>
      <c r="D1556" s="237" t="s">
        <v>340</v>
      </c>
      <c r="E1556" s="238">
        <v>8</v>
      </c>
      <c r="F1556" s="239"/>
      <c r="G1556" s="240">
        <f>ROUND(E1556*F1556,2)</f>
        <v>0</v>
      </c>
      <c r="H1556" s="239"/>
      <c r="I1556" s="240">
        <f>ROUND(E1556*H1556,2)</f>
        <v>0</v>
      </c>
      <c r="J1556" s="239"/>
      <c r="K1556" s="240">
        <f>ROUND(E1556*J1556,2)</f>
        <v>0</v>
      </c>
      <c r="L1556" s="240">
        <v>21</v>
      </c>
      <c r="M1556" s="240">
        <f>G1556*(1+L1556/100)</f>
        <v>0</v>
      </c>
      <c r="N1556" s="238">
        <v>1.4999999999999999E-2</v>
      </c>
      <c r="O1556" s="238">
        <f>ROUND(E1556*N1556,2)</f>
        <v>0.12</v>
      </c>
      <c r="P1556" s="238">
        <v>0</v>
      </c>
      <c r="Q1556" s="238">
        <f>ROUND(E1556*P1556,2)</f>
        <v>0</v>
      </c>
      <c r="R1556" s="240" t="s">
        <v>1703</v>
      </c>
      <c r="S1556" s="240" t="s">
        <v>277</v>
      </c>
      <c r="T1556" s="241" t="s">
        <v>277</v>
      </c>
      <c r="U1556" s="223">
        <v>1.2495700000000001</v>
      </c>
      <c r="V1556" s="223">
        <f>ROUND(E1556*U1556,2)</f>
        <v>10</v>
      </c>
      <c r="W1556" s="223"/>
      <c r="X1556" s="223" t="s">
        <v>828</v>
      </c>
      <c r="Y1556" s="223" t="s">
        <v>280</v>
      </c>
      <c r="Z1556" s="212"/>
      <c r="AA1556" s="212"/>
      <c r="AB1556" s="212"/>
      <c r="AC1556" s="212"/>
      <c r="AD1556" s="212"/>
      <c r="AE1556" s="212"/>
      <c r="AF1556" s="212"/>
      <c r="AG1556" s="212" t="s">
        <v>829</v>
      </c>
      <c r="AH1556" s="212"/>
      <c r="AI1556" s="212"/>
      <c r="AJ1556" s="212"/>
      <c r="AK1556" s="212"/>
      <c r="AL1556" s="212"/>
      <c r="AM1556" s="212"/>
      <c r="AN1556" s="212"/>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2"/>
      <c r="BH1556" s="212"/>
    </row>
    <row r="1557" spans="1:60" ht="22.5" outlineLevel="2" x14ac:dyDescent="0.2">
      <c r="A1557" s="219"/>
      <c r="B1557" s="220"/>
      <c r="C1557" s="246" t="s">
        <v>1973</v>
      </c>
      <c r="D1557" s="243"/>
      <c r="E1557" s="243"/>
      <c r="F1557" s="243"/>
      <c r="G1557" s="243"/>
      <c r="H1557" s="223"/>
      <c r="I1557" s="223"/>
      <c r="J1557" s="223"/>
      <c r="K1557" s="223"/>
      <c r="L1557" s="223"/>
      <c r="M1557" s="223"/>
      <c r="N1557" s="222"/>
      <c r="O1557" s="222"/>
      <c r="P1557" s="222"/>
      <c r="Q1557" s="222"/>
      <c r="R1557" s="223"/>
      <c r="S1557" s="223"/>
      <c r="T1557" s="223"/>
      <c r="U1557" s="223"/>
      <c r="V1557" s="223"/>
      <c r="W1557" s="223"/>
      <c r="X1557" s="223"/>
      <c r="Y1557" s="223"/>
      <c r="Z1557" s="212"/>
      <c r="AA1557" s="212"/>
      <c r="AB1557" s="212"/>
      <c r="AC1557" s="212"/>
      <c r="AD1557" s="212"/>
      <c r="AE1557" s="212"/>
      <c r="AF1557" s="212"/>
      <c r="AG1557" s="212" t="s">
        <v>283</v>
      </c>
      <c r="AH1557" s="212"/>
      <c r="AI1557" s="212"/>
      <c r="AJ1557" s="212"/>
      <c r="AK1557" s="212"/>
      <c r="AL1557" s="212"/>
      <c r="AM1557" s="212"/>
      <c r="AN1557" s="212"/>
      <c r="AO1557" s="212"/>
      <c r="AP1557" s="212"/>
      <c r="AQ1557" s="212"/>
      <c r="AR1557" s="212"/>
      <c r="AS1557" s="212"/>
      <c r="AT1557" s="212"/>
      <c r="AU1557" s="212"/>
      <c r="AV1557" s="212"/>
      <c r="AW1557" s="212"/>
      <c r="AX1557" s="212"/>
      <c r="AY1557" s="212"/>
      <c r="AZ1557" s="212"/>
      <c r="BA1557" s="242" t="str">
        <f>C1557</f>
        <v>Podkladový rošt, obklad palubkami z měkkého dřeva šířky do 8 cm na pero a drážku, dodávka materiálu, nátěr dvojnásobný syntetickým lakem.</v>
      </c>
      <c r="BB1557" s="212"/>
      <c r="BC1557" s="212"/>
      <c r="BD1557" s="212"/>
      <c r="BE1557" s="212"/>
      <c r="BF1557" s="212"/>
      <c r="BG1557" s="212"/>
      <c r="BH1557" s="212"/>
    </row>
    <row r="1558" spans="1:60" outlineLevel="2" x14ac:dyDescent="0.2">
      <c r="A1558" s="219"/>
      <c r="B1558" s="220"/>
      <c r="C1558" s="247" t="s">
        <v>1974</v>
      </c>
      <c r="D1558" s="225"/>
      <c r="E1558" s="226">
        <v>8</v>
      </c>
      <c r="F1558" s="223"/>
      <c r="G1558" s="223"/>
      <c r="H1558" s="223"/>
      <c r="I1558" s="223"/>
      <c r="J1558" s="223"/>
      <c r="K1558" s="223"/>
      <c r="L1558" s="223"/>
      <c r="M1558" s="223"/>
      <c r="N1558" s="222"/>
      <c r="O1558" s="222"/>
      <c r="P1558" s="222"/>
      <c r="Q1558" s="222"/>
      <c r="R1558" s="223"/>
      <c r="S1558" s="223"/>
      <c r="T1558" s="223"/>
      <c r="U1558" s="223"/>
      <c r="V1558" s="223"/>
      <c r="W1558" s="223"/>
      <c r="X1558" s="223"/>
      <c r="Y1558" s="223"/>
      <c r="Z1558" s="212"/>
      <c r="AA1558" s="212"/>
      <c r="AB1558" s="212"/>
      <c r="AC1558" s="212"/>
      <c r="AD1558" s="212"/>
      <c r="AE1558" s="212"/>
      <c r="AF1558" s="212"/>
      <c r="AG1558" s="212" t="s">
        <v>308</v>
      </c>
      <c r="AH1558" s="212">
        <v>0</v>
      </c>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row>
    <row r="1559" spans="1:60" ht="22.5" outlineLevel="1" x14ac:dyDescent="0.2">
      <c r="A1559" s="235">
        <v>350</v>
      </c>
      <c r="B1559" s="236" t="s">
        <v>1975</v>
      </c>
      <c r="C1559" s="245" t="s">
        <v>1976</v>
      </c>
      <c r="D1559" s="237" t="s">
        <v>423</v>
      </c>
      <c r="E1559" s="238">
        <v>9.7599999999999996E-3</v>
      </c>
      <c r="F1559" s="239"/>
      <c r="G1559" s="240">
        <f>ROUND(E1559*F1559,2)</f>
        <v>0</v>
      </c>
      <c r="H1559" s="239"/>
      <c r="I1559" s="240">
        <f>ROUND(E1559*H1559,2)</f>
        <v>0</v>
      </c>
      <c r="J1559" s="239"/>
      <c r="K1559" s="240">
        <f>ROUND(E1559*J1559,2)</f>
        <v>0</v>
      </c>
      <c r="L1559" s="240">
        <v>21</v>
      </c>
      <c r="M1559" s="240">
        <f>G1559*(1+L1559/100)</f>
        <v>0</v>
      </c>
      <c r="N1559" s="238">
        <v>1</v>
      </c>
      <c r="O1559" s="238">
        <f>ROUND(E1559*N1559,2)</f>
        <v>0.01</v>
      </c>
      <c r="P1559" s="238">
        <v>0</v>
      </c>
      <c r="Q1559" s="238">
        <f>ROUND(E1559*P1559,2)</f>
        <v>0</v>
      </c>
      <c r="R1559" s="240" t="s">
        <v>480</v>
      </c>
      <c r="S1559" s="240" t="s">
        <v>277</v>
      </c>
      <c r="T1559" s="241" t="s">
        <v>277</v>
      </c>
      <c r="U1559" s="223">
        <v>0</v>
      </c>
      <c r="V1559" s="223">
        <f>ROUND(E1559*U1559,2)</f>
        <v>0</v>
      </c>
      <c r="W1559" s="223"/>
      <c r="X1559" s="223" t="s">
        <v>481</v>
      </c>
      <c r="Y1559" s="223" t="s">
        <v>280</v>
      </c>
      <c r="Z1559" s="212"/>
      <c r="AA1559" s="212"/>
      <c r="AB1559" s="212"/>
      <c r="AC1559" s="212"/>
      <c r="AD1559" s="212"/>
      <c r="AE1559" s="212"/>
      <c r="AF1559" s="212"/>
      <c r="AG1559" s="212" t="s">
        <v>482</v>
      </c>
      <c r="AH1559" s="212"/>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2"/>
      <c r="BH1559" s="212"/>
    </row>
    <row r="1560" spans="1:60" outlineLevel="2" x14ac:dyDescent="0.2">
      <c r="A1560" s="219"/>
      <c r="B1560" s="220"/>
      <c r="C1560" s="247" t="s">
        <v>1977</v>
      </c>
      <c r="D1560" s="225"/>
      <c r="E1560" s="226">
        <v>9.7599999999999996E-3</v>
      </c>
      <c r="F1560" s="223"/>
      <c r="G1560" s="223"/>
      <c r="H1560" s="223"/>
      <c r="I1560" s="223"/>
      <c r="J1560" s="223"/>
      <c r="K1560" s="223"/>
      <c r="L1560" s="223"/>
      <c r="M1560" s="223"/>
      <c r="N1560" s="222"/>
      <c r="O1560" s="222"/>
      <c r="P1560" s="222"/>
      <c r="Q1560" s="222"/>
      <c r="R1560" s="223"/>
      <c r="S1560" s="223"/>
      <c r="T1560" s="223"/>
      <c r="U1560" s="223"/>
      <c r="V1560" s="223"/>
      <c r="W1560" s="223"/>
      <c r="X1560" s="223"/>
      <c r="Y1560" s="223"/>
      <c r="Z1560" s="212"/>
      <c r="AA1560" s="212"/>
      <c r="AB1560" s="212"/>
      <c r="AC1560" s="212"/>
      <c r="AD1560" s="212"/>
      <c r="AE1560" s="212"/>
      <c r="AF1560" s="212"/>
      <c r="AG1560" s="212" t="s">
        <v>308</v>
      </c>
      <c r="AH1560" s="212">
        <v>0</v>
      </c>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row>
    <row r="1561" spans="1:60" outlineLevel="1" x14ac:dyDescent="0.2">
      <c r="A1561" s="235">
        <v>351</v>
      </c>
      <c r="B1561" s="236" t="s">
        <v>1978</v>
      </c>
      <c r="C1561" s="245" t="s">
        <v>1979</v>
      </c>
      <c r="D1561" s="237" t="s">
        <v>423</v>
      </c>
      <c r="E1561" s="238">
        <v>5.8999999999999999E-3</v>
      </c>
      <c r="F1561" s="239"/>
      <c r="G1561" s="240">
        <f>ROUND(E1561*F1561,2)</f>
        <v>0</v>
      </c>
      <c r="H1561" s="239"/>
      <c r="I1561" s="240">
        <f>ROUND(E1561*H1561,2)</f>
        <v>0</v>
      </c>
      <c r="J1561" s="239"/>
      <c r="K1561" s="240">
        <f>ROUND(E1561*J1561,2)</f>
        <v>0</v>
      </c>
      <c r="L1561" s="240">
        <v>21</v>
      </c>
      <c r="M1561" s="240">
        <f>G1561*(1+L1561/100)</f>
        <v>0</v>
      </c>
      <c r="N1561" s="238">
        <v>1</v>
      </c>
      <c r="O1561" s="238">
        <f>ROUND(E1561*N1561,2)</f>
        <v>0.01</v>
      </c>
      <c r="P1561" s="238">
        <v>0</v>
      </c>
      <c r="Q1561" s="238">
        <f>ROUND(E1561*P1561,2)</f>
        <v>0</v>
      </c>
      <c r="R1561" s="240"/>
      <c r="S1561" s="240" t="s">
        <v>668</v>
      </c>
      <c r="T1561" s="241" t="s">
        <v>277</v>
      </c>
      <c r="U1561" s="223">
        <v>0</v>
      </c>
      <c r="V1561" s="223">
        <f>ROUND(E1561*U1561,2)</f>
        <v>0</v>
      </c>
      <c r="W1561" s="223"/>
      <c r="X1561" s="223" t="s">
        <v>481</v>
      </c>
      <c r="Y1561" s="223" t="s">
        <v>280</v>
      </c>
      <c r="Z1561" s="212"/>
      <c r="AA1561" s="212"/>
      <c r="AB1561" s="212"/>
      <c r="AC1561" s="212"/>
      <c r="AD1561" s="212"/>
      <c r="AE1561" s="212"/>
      <c r="AF1561" s="212"/>
      <c r="AG1561" s="212" t="s">
        <v>482</v>
      </c>
      <c r="AH1561" s="212"/>
      <c r="AI1561" s="212"/>
      <c r="AJ1561" s="212"/>
      <c r="AK1561" s="212"/>
      <c r="AL1561" s="212"/>
      <c r="AM1561" s="212"/>
      <c r="AN1561" s="212"/>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2"/>
      <c r="BH1561" s="212"/>
    </row>
    <row r="1562" spans="1:60" outlineLevel="2" x14ac:dyDescent="0.2">
      <c r="A1562" s="219"/>
      <c r="B1562" s="220"/>
      <c r="C1562" s="247" t="s">
        <v>1980</v>
      </c>
      <c r="D1562" s="225"/>
      <c r="E1562" s="226">
        <v>5.8999999999999999E-3</v>
      </c>
      <c r="F1562" s="223"/>
      <c r="G1562" s="223"/>
      <c r="H1562" s="223"/>
      <c r="I1562" s="223"/>
      <c r="J1562" s="223"/>
      <c r="K1562" s="223"/>
      <c r="L1562" s="223"/>
      <c r="M1562" s="223"/>
      <c r="N1562" s="222"/>
      <c r="O1562" s="222"/>
      <c r="P1562" s="222"/>
      <c r="Q1562" s="222"/>
      <c r="R1562" s="223"/>
      <c r="S1562" s="223"/>
      <c r="T1562" s="223"/>
      <c r="U1562" s="223"/>
      <c r="V1562" s="223"/>
      <c r="W1562" s="223"/>
      <c r="X1562" s="223"/>
      <c r="Y1562" s="223"/>
      <c r="Z1562" s="212"/>
      <c r="AA1562" s="212"/>
      <c r="AB1562" s="212"/>
      <c r="AC1562" s="212"/>
      <c r="AD1562" s="212"/>
      <c r="AE1562" s="212"/>
      <c r="AF1562" s="212"/>
      <c r="AG1562" s="212" t="s">
        <v>308</v>
      </c>
      <c r="AH1562" s="212">
        <v>0</v>
      </c>
      <c r="AI1562" s="212"/>
      <c r="AJ1562" s="212"/>
      <c r="AK1562" s="212"/>
      <c r="AL1562" s="212"/>
      <c r="AM1562" s="212"/>
      <c r="AN1562" s="212"/>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2"/>
      <c r="BH1562" s="212"/>
    </row>
    <row r="1563" spans="1:60" outlineLevel="1" x14ac:dyDescent="0.2">
      <c r="A1563" s="257">
        <v>352</v>
      </c>
      <c r="B1563" s="258" t="s">
        <v>1981</v>
      </c>
      <c r="C1563" s="268" t="s">
        <v>1982</v>
      </c>
      <c r="D1563" s="259" t="s">
        <v>543</v>
      </c>
      <c r="E1563" s="260">
        <v>150</v>
      </c>
      <c r="F1563" s="261"/>
      <c r="G1563" s="262">
        <f>ROUND(E1563*F1563,2)</f>
        <v>0</v>
      </c>
      <c r="H1563" s="261"/>
      <c r="I1563" s="262">
        <f>ROUND(E1563*H1563,2)</f>
        <v>0</v>
      </c>
      <c r="J1563" s="261"/>
      <c r="K1563" s="262">
        <f>ROUND(E1563*J1563,2)</f>
        <v>0</v>
      </c>
      <c r="L1563" s="262">
        <v>21</v>
      </c>
      <c r="M1563" s="262">
        <f>G1563*(1+L1563/100)</f>
        <v>0</v>
      </c>
      <c r="N1563" s="260">
        <v>7.2000000000000005E-4</v>
      </c>
      <c r="O1563" s="260">
        <f>ROUND(E1563*N1563,2)</f>
        <v>0.11</v>
      </c>
      <c r="P1563" s="260">
        <v>0</v>
      </c>
      <c r="Q1563" s="260">
        <f>ROUND(E1563*P1563,2)</f>
        <v>0</v>
      </c>
      <c r="R1563" s="262" t="s">
        <v>480</v>
      </c>
      <c r="S1563" s="262" t="s">
        <v>277</v>
      </c>
      <c r="T1563" s="263" t="s">
        <v>277</v>
      </c>
      <c r="U1563" s="223">
        <v>0</v>
      </c>
      <c r="V1563" s="223">
        <f>ROUND(E1563*U1563,2)</f>
        <v>0</v>
      </c>
      <c r="W1563" s="223"/>
      <c r="X1563" s="223" t="s">
        <v>481</v>
      </c>
      <c r="Y1563" s="223" t="s">
        <v>280</v>
      </c>
      <c r="Z1563" s="212"/>
      <c r="AA1563" s="212"/>
      <c r="AB1563" s="212"/>
      <c r="AC1563" s="212"/>
      <c r="AD1563" s="212"/>
      <c r="AE1563" s="212"/>
      <c r="AF1563" s="212"/>
      <c r="AG1563" s="212" t="s">
        <v>482</v>
      </c>
      <c r="AH1563" s="212"/>
      <c r="AI1563" s="212"/>
      <c r="AJ1563" s="212"/>
      <c r="AK1563" s="212"/>
      <c r="AL1563" s="212"/>
      <c r="AM1563" s="212"/>
      <c r="AN1563" s="212"/>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2"/>
      <c r="BH1563" s="212"/>
    </row>
    <row r="1564" spans="1:60" outlineLevel="1" x14ac:dyDescent="0.2">
      <c r="A1564" s="257">
        <v>353</v>
      </c>
      <c r="B1564" s="258" t="s">
        <v>1983</v>
      </c>
      <c r="C1564" s="268" t="s">
        <v>1984</v>
      </c>
      <c r="D1564" s="259" t="s">
        <v>543</v>
      </c>
      <c r="E1564" s="260">
        <v>10</v>
      </c>
      <c r="F1564" s="261"/>
      <c r="G1564" s="262">
        <f>ROUND(E1564*F1564,2)</f>
        <v>0</v>
      </c>
      <c r="H1564" s="261"/>
      <c r="I1564" s="262">
        <f>ROUND(E1564*H1564,2)</f>
        <v>0</v>
      </c>
      <c r="J1564" s="261"/>
      <c r="K1564" s="262">
        <f>ROUND(E1564*J1564,2)</f>
        <v>0</v>
      </c>
      <c r="L1564" s="262">
        <v>21</v>
      </c>
      <c r="M1564" s="262">
        <f>G1564*(1+L1564/100)</f>
        <v>0</v>
      </c>
      <c r="N1564" s="260">
        <v>1.33E-3</v>
      </c>
      <c r="O1564" s="260">
        <f>ROUND(E1564*N1564,2)</f>
        <v>0.01</v>
      </c>
      <c r="P1564" s="260">
        <v>0</v>
      </c>
      <c r="Q1564" s="260">
        <f>ROUND(E1564*P1564,2)</f>
        <v>0</v>
      </c>
      <c r="R1564" s="262" t="s">
        <v>480</v>
      </c>
      <c r="S1564" s="262" t="s">
        <v>277</v>
      </c>
      <c r="T1564" s="263" t="s">
        <v>277</v>
      </c>
      <c r="U1564" s="223">
        <v>0</v>
      </c>
      <c r="V1564" s="223">
        <f>ROUND(E1564*U1564,2)</f>
        <v>0</v>
      </c>
      <c r="W1564" s="223"/>
      <c r="X1564" s="223" t="s">
        <v>481</v>
      </c>
      <c r="Y1564" s="223" t="s">
        <v>280</v>
      </c>
      <c r="Z1564" s="212"/>
      <c r="AA1564" s="212"/>
      <c r="AB1564" s="212"/>
      <c r="AC1564" s="212"/>
      <c r="AD1564" s="212"/>
      <c r="AE1564" s="212"/>
      <c r="AF1564" s="212"/>
      <c r="AG1564" s="212" t="s">
        <v>482</v>
      </c>
      <c r="AH1564" s="212"/>
      <c r="AI1564" s="212"/>
      <c r="AJ1564" s="212"/>
      <c r="AK1564" s="212"/>
      <c r="AL1564" s="212"/>
      <c r="AM1564" s="212"/>
      <c r="AN1564" s="212"/>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2"/>
      <c r="BH1564" s="212"/>
    </row>
    <row r="1565" spans="1:60" outlineLevel="1" x14ac:dyDescent="0.2">
      <c r="A1565" s="235">
        <v>354</v>
      </c>
      <c r="B1565" s="236" t="s">
        <v>1985</v>
      </c>
      <c r="C1565" s="245" t="s">
        <v>1986</v>
      </c>
      <c r="D1565" s="237" t="s">
        <v>314</v>
      </c>
      <c r="E1565" s="238">
        <v>5.8319999999999997E-2</v>
      </c>
      <c r="F1565" s="239"/>
      <c r="G1565" s="240">
        <f>ROUND(E1565*F1565,2)</f>
        <v>0</v>
      </c>
      <c r="H1565" s="239"/>
      <c r="I1565" s="240">
        <f>ROUND(E1565*H1565,2)</f>
        <v>0</v>
      </c>
      <c r="J1565" s="239"/>
      <c r="K1565" s="240">
        <f>ROUND(E1565*J1565,2)</f>
        <v>0</v>
      </c>
      <c r="L1565" s="240">
        <v>21</v>
      </c>
      <c r="M1565" s="240">
        <f>G1565*(1+L1565/100)</f>
        <v>0</v>
      </c>
      <c r="N1565" s="238">
        <v>0.55000000000000004</v>
      </c>
      <c r="O1565" s="238">
        <f>ROUND(E1565*N1565,2)</f>
        <v>0.03</v>
      </c>
      <c r="P1565" s="238">
        <v>0</v>
      </c>
      <c r="Q1565" s="238">
        <f>ROUND(E1565*P1565,2)</f>
        <v>0</v>
      </c>
      <c r="R1565" s="240" t="s">
        <v>480</v>
      </c>
      <c r="S1565" s="240" t="s">
        <v>277</v>
      </c>
      <c r="T1565" s="241" t="s">
        <v>277</v>
      </c>
      <c r="U1565" s="223">
        <v>0</v>
      </c>
      <c r="V1565" s="223">
        <f>ROUND(E1565*U1565,2)</f>
        <v>0</v>
      </c>
      <c r="W1565" s="223"/>
      <c r="X1565" s="223" t="s">
        <v>481</v>
      </c>
      <c r="Y1565" s="223" t="s">
        <v>280</v>
      </c>
      <c r="Z1565" s="212"/>
      <c r="AA1565" s="212"/>
      <c r="AB1565" s="212"/>
      <c r="AC1565" s="212"/>
      <c r="AD1565" s="212"/>
      <c r="AE1565" s="212"/>
      <c r="AF1565" s="212"/>
      <c r="AG1565" s="212" t="s">
        <v>482</v>
      </c>
      <c r="AH1565" s="212"/>
      <c r="AI1565" s="212"/>
      <c r="AJ1565" s="212"/>
      <c r="AK1565" s="212"/>
      <c r="AL1565" s="212"/>
      <c r="AM1565" s="212"/>
      <c r="AN1565" s="212"/>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2"/>
      <c r="BH1565" s="212"/>
    </row>
    <row r="1566" spans="1:60" outlineLevel="2" x14ac:dyDescent="0.2">
      <c r="A1566" s="219"/>
      <c r="B1566" s="220"/>
      <c r="C1566" s="247" t="s">
        <v>1987</v>
      </c>
      <c r="D1566" s="225"/>
      <c r="E1566" s="226">
        <v>5.8319999999999997E-2</v>
      </c>
      <c r="F1566" s="223"/>
      <c r="G1566" s="223"/>
      <c r="H1566" s="223"/>
      <c r="I1566" s="223"/>
      <c r="J1566" s="223"/>
      <c r="K1566" s="223"/>
      <c r="L1566" s="223"/>
      <c r="M1566" s="223"/>
      <c r="N1566" s="222"/>
      <c r="O1566" s="222"/>
      <c r="P1566" s="222"/>
      <c r="Q1566" s="222"/>
      <c r="R1566" s="223"/>
      <c r="S1566" s="223"/>
      <c r="T1566" s="223"/>
      <c r="U1566" s="223"/>
      <c r="V1566" s="223"/>
      <c r="W1566" s="223"/>
      <c r="X1566" s="223"/>
      <c r="Y1566" s="223"/>
      <c r="Z1566" s="212"/>
      <c r="AA1566" s="212"/>
      <c r="AB1566" s="212"/>
      <c r="AC1566" s="212"/>
      <c r="AD1566" s="212"/>
      <c r="AE1566" s="212"/>
      <c r="AF1566" s="212"/>
      <c r="AG1566" s="212" t="s">
        <v>308</v>
      </c>
      <c r="AH1566" s="212">
        <v>0</v>
      </c>
      <c r="AI1566" s="212"/>
      <c r="AJ1566" s="212"/>
      <c r="AK1566" s="212"/>
      <c r="AL1566" s="212"/>
      <c r="AM1566" s="212"/>
      <c r="AN1566" s="212"/>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2"/>
      <c r="BH1566" s="212"/>
    </row>
    <row r="1567" spans="1:60" outlineLevel="1" x14ac:dyDescent="0.2">
      <c r="A1567" s="235">
        <v>355</v>
      </c>
      <c r="B1567" s="236" t="s">
        <v>1988</v>
      </c>
      <c r="C1567" s="245" t="s">
        <v>1989</v>
      </c>
      <c r="D1567" s="237" t="s">
        <v>314</v>
      </c>
      <c r="E1567" s="238">
        <v>3.59856</v>
      </c>
      <c r="F1567" s="239"/>
      <c r="G1567" s="240">
        <f>ROUND(E1567*F1567,2)</f>
        <v>0</v>
      </c>
      <c r="H1567" s="239"/>
      <c r="I1567" s="240">
        <f>ROUND(E1567*H1567,2)</f>
        <v>0</v>
      </c>
      <c r="J1567" s="239"/>
      <c r="K1567" s="240">
        <f>ROUND(E1567*J1567,2)</f>
        <v>0</v>
      </c>
      <c r="L1567" s="240">
        <v>21</v>
      </c>
      <c r="M1567" s="240">
        <f>G1567*(1+L1567/100)</f>
        <v>0</v>
      </c>
      <c r="N1567" s="238">
        <v>0.55000000000000004</v>
      </c>
      <c r="O1567" s="238">
        <f>ROUND(E1567*N1567,2)</f>
        <v>1.98</v>
      </c>
      <c r="P1567" s="238">
        <v>0</v>
      </c>
      <c r="Q1567" s="238">
        <f>ROUND(E1567*P1567,2)</f>
        <v>0</v>
      </c>
      <c r="R1567" s="240" t="s">
        <v>480</v>
      </c>
      <c r="S1567" s="240" t="s">
        <v>277</v>
      </c>
      <c r="T1567" s="241" t="s">
        <v>277</v>
      </c>
      <c r="U1567" s="223">
        <v>0</v>
      </c>
      <c r="V1567" s="223">
        <f>ROUND(E1567*U1567,2)</f>
        <v>0</v>
      </c>
      <c r="W1567" s="223"/>
      <c r="X1567" s="223" t="s">
        <v>481</v>
      </c>
      <c r="Y1567" s="223" t="s">
        <v>280</v>
      </c>
      <c r="Z1567" s="212"/>
      <c r="AA1567" s="212"/>
      <c r="AB1567" s="212"/>
      <c r="AC1567" s="212"/>
      <c r="AD1567" s="212"/>
      <c r="AE1567" s="212"/>
      <c r="AF1567" s="212"/>
      <c r="AG1567" s="212" t="s">
        <v>482</v>
      </c>
      <c r="AH1567" s="212"/>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2"/>
      <c r="BH1567" s="212"/>
    </row>
    <row r="1568" spans="1:60" outlineLevel="2" x14ac:dyDescent="0.2">
      <c r="A1568" s="219"/>
      <c r="B1568" s="220"/>
      <c r="C1568" s="270" t="s">
        <v>715</v>
      </c>
      <c r="D1568" s="252"/>
      <c r="E1568" s="253"/>
      <c r="F1568" s="223"/>
      <c r="G1568" s="223"/>
      <c r="H1568" s="223"/>
      <c r="I1568" s="223"/>
      <c r="J1568" s="223"/>
      <c r="K1568" s="223"/>
      <c r="L1568" s="223"/>
      <c r="M1568" s="223"/>
      <c r="N1568" s="222"/>
      <c r="O1568" s="222"/>
      <c r="P1568" s="222"/>
      <c r="Q1568" s="222"/>
      <c r="R1568" s="223"/>
      <c r="S1568" s="223"/>
      <c r="T1568" s="223"/>
      <c r="U1568" s="223"/>
      <c r="V1568" s="223"/>
      <c r="W1568" s="223"/>
      <c r="X1568" s="223"/>
      <c r="Y1568" s="223"/>
      <c r="Z1568" s="212"/>
      <c r="AA1568" s="212"/>
      <c r="AB1568" s="212"/>
      <c r="AC1568" s="212"/>
      <c r="AD1568" s="212"/>
      <c r="AE1568" s="212"/>
      <c r="AF1568" s="212"/>
      <c r="AG1568" s="212" t="s">
        <v>308</v>
      </c>
      <c r="AH1568" s="212"/>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12"/>
      <c r="BB1568" s="212"/>
      <c r="BC1568" s="212"/>
      <c r="BD1568" s="212"/>
      <c r="BE1568" s="212"/>
      <c r="BF1568" s="212"/>
      <c r="BG1568" s="212"/>
      <c r="BH1568" s="212"/>
    </row>
    <row r="1569" spans="1:60" outlineLevel="3" x14ac:dyDescent="0.2">
      <c r="A1569" s="219"/>
      <c r="B1569" s="220"/>
      <c r="C1569" s="271" t="s">
        <v>1990</v>
      </c>
      <c r="D1569" s="252"/>
      <c r="E1569" s="253">
        <v>0.29952000000000001</v>
      </c>
      <c r="F1569" s="223"/>
      <c r="G1569" s="223"/>
      <c r="H1569" s="223"/>
      <c r="I1569" s="223"/>
      <c r="J1569" s="223"/>
      <c r="K1569" s="223"/>
      <c r="L1569" s="223"/>
      <c r="M1569" s="223"/>
      <c r="N1569" s="222"/>
      <c r="O1569" s="222"/>
      <c r="P1569" s="222"/>
      <c r="Q1569" s="222"/>
      <c r="R1569" s="223"/>
      <c r="S1569" s="223"/>
      <c r="T1569" s="223"/>
      <c r="U1569" s="223"/>
      <c r="V1569" s="223"/>
      <c r="W1569" s="223"/>
      <c r="X1569" s="223"/>
      <c r="Y1569" s="223"/>
      <c r="Z1569" s="212"/>
      <c r="AA1569" s="212"/>
      <c r="AB1569" s="212"/>
      <c r="AC1569" s="212"/>
      <c r="AD1569" s="212"/>
      <c r="AE1569" s="212"/>
      <c r="AF1569" s="212"/>
      <c r="AG1569" s="212" t="s">
        <v>308</v>
      </c>
      <c r="AH1569" s="212">
        <v>2</v>
      </c>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12"/>
      <c r="BB1569" s="212"/>
      <c r="BC1569" s="212"/>
      <c r="BD1569" s="212"/>
      <c r="BE1569" s="212"/>
      <c r="BF1569" s="212"/>
      <c r="BG1569" s="212"/>
      <c r="BH1569" s="212"/>
    </row>
    <row r="1570" spans="1:60" outlineLevel="3" x14ac:dyDescent="0.2">
      <c r="A1570" s="219"/>
      <c r="B1570" s="220"/>
      <c r="C1570" s="271" t="s">
        <v>1991</v>
      </c>
      <c r="D1570" s="252"/>
      <c r="E1570" s="253">
        <v>0.15872</v>
      </c>
      <c r="F1570" s="223"/>
      <c r="G1570" s="223"/>
      <c r="H1570" s="223"/>
      <c r="I1570" s="223"/>
      <c r="J1570" s="223"/>
      <c r="K1570" s="223"/>
      <c r="L1570" s="223"/>
      <c r="M1570" s="223"/>
      <c r="N1570" s="222"/>
      <c r="O1570" s="222"/>
      <c r="P1570" s="222"/>
      <c r="Q1570" s="222"/>
      <c r="R1570" s="223"/>
      <c r="S1570" s="223"/>
      <c r="T1570" s="223"/>
      <c r="U1570" s="223"/>
      <c r="V1570" s="223"/>
      <c r="W1570" s="223"/>
      <c r="X1570" s="223"/>
      <c r="Y1570" s="223"/>
      <c r="Z1570" s="212"/>
      <c r="AA1570" s="212"/>
      <c r="AB1570" s="212"/>
      <c r="AC1570" s="212"/>
      <c r="AD1570" s="212"/>
      <c r="AE1570" s="212"/>
      <c r="AF1570" s="212"/>
      <c r="AG1570" s="212" t="s">
        <v>308</v>
      </c>
      <c r="AH1570" s="212">
        <v>2</v>
      </c>
      <c r="AI1570" s="212"/>
      <c r="AJ1570" s="212"/>
      <c r="AK1570" s="212"/>
      <c r="AL1570" s="212"/>
      <c r="AM1570" s="212"/>
      <c r="AN1570" s="212"/>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2"/>
      <c r="BH1570" s="212"/>
    </row>
    <row r="1571" spans="1:60" outlineLevel="3" x14ac:dyDescent="0.2">
      <c r="A1571" s="219"/>
      <c r="B1571" s="220"/>
      <c r="C1571" s="271" t="s">
        <v>1992</v>
      </c>
      <c r="D1571" s="252"/>
      <c r="E1571" s="253">
        <v>0.32256000000000001</v>
      </c>
      <c r="F1571" s="223"/>
      <c r="G1571" s="223"/>
      <c r="H1571" s="223"/>
      <c r="I1571" s="223"/>
      <c r="J1571" s="223"/>
      <c r="K1571" s="223"/>
      <c r="L1571" s="223"/>
      <c r="M1571" s="223"/>
      <c r="N1571" s="222"/>
      <c r="O1571" s="222"/>
      <c r="P1571" s="222"/>
      <c r="Q1571" s="222"/>
      <c r="R1571" s="223"/>
      <c r="S1571" s="223"/>
      <c r="T1571" s="223"/>
      <c r="U1571" s="223"/>
      <c r="V1571" s="223"/>
      <c r="W1571" s="223"/>
      <c r="X1571" s="223"/>
      <c r="Y1571" s="223"/>
      <c r="Z1571" s="212"/>
      <c r="AA1571" s="212"/>
      <c r="AB1571" s="212"/>
      <c r="AC1571" s="212"/>
      <c r="AD1571" s="212"/>
      <c r="AE1571" s="212"/>
      <c r="AF1571" s="212"/>
      <c r="AG1571" s="212" t="s">
        <v>308</v>
      </c>
      <c r="AH1571" s="212">
        <v>2</v>
      </c>
      <c r="AI1571" s="212"/>
      <c r="AJ1571" s="212"/>
      <c r="AK1571" s="212"/>
      <c r="AL1571" s="212"/>
      <c r="AM1571" s="212"/>
      <c r="AN1571" s="212"/>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2"/>
      <c r="BH1571" s="212"/>
    </row>
    <row r="1572" spans="1:60" outlineLevel="3" x14ac:dyDescent="0.2">
      <c r="A1572" s="219"/>
      <c r="B1572" s="220"/>
      <c r="C1572" s="271" t="s">
        <v>1993</v>
      </c>
      <c r="D1572" s="252"/>
      <c r="E1572" s="253">
        <v>0.81664000000000003</v>
      </c>
      <c r="F1572" s="223"/>
      <c r="G1572" s="223"/>
      <c r="H1572" s="223"/>
      <c r="I1572" s="223"/>
      <c r="J1572" s="223"/>
      <c r="K1572" s="223"/>
      <c r="L1572" s="223"/>
      <c r="M1572" s="223"/>
      <c r="N1572" s="222"/>
      <c r="O1572" s="222"/>
      <c r="P1572" s="222"/>
      <c r="Q1572" s="222"/>
      <c r="R1572" s="223"/>
      <c r="S1572" s="223"/>
      <c r="T1572" s="223"/>
      <c r="U1572" s="223"/>
      <c r="V1572" s="223"/>
      <c r="W1572" s="223"/>
      <c r="X1572" s="223"/>
      <c r="Y1572" s="223"/>
      <c r="Z1572" s="212"/>
      <c r="AA1572" s="212"/>
      <c r="AB1572" s="212"/>
      <c r="AC1572" s="212"/>
      <c r="AD1572" s="212"/>
      <c r="AE1572" s="212"/>
      <c r="AF1572" s="212"/>
      <c r="AG1572" s="212" t="s">
        <v>308</v>
      </c>
      <c r="AH1572" s="212">
        <v>2</v>
      </c>
      <c r="AI1572" s="212"/>
      <c r="AJ1572" s="212"/>
      <c r="AK1572" s="212"/>
      <c r="AL1572" s="212"/>
      <c r="AM1572" s="212"/>
      <c r="AN1572" s="212"/>
      <c r="AO1572" s="212"/>
      <c r="AP1572" s="212"/>
      <c r="AQ1572" s="212"/>
      <c r="AR1572" s="212"/>
      <c r="AS1572" s="212"/>
      <c r="AT1572" s="212"/>
      <c r="AU1572" s="212"/>
      <c r="AV1572" s="212"/>
      <c r="AW1572" s="212"/>
      <c r="AX1572" s="212"/>
      <c r="AY1572" s="212"/>
      <c r="AZ1572" s="212"/>
      <c r="BA1572" s="212"/>
      <c r="BB1572" s="212"/>
      <c r="BC1572" s="212"/>
      <c r="BD1572" s="212"/>
      <c r="BE1572" s="212"/>
      <c r="BF1572" s="212"/>
      <c r="BG1572" s="212"/>
      <c r="BH1572" s="212"/>
    </row>
    <row r="1573" spans="1:60" outlineLevel="3" x14ac:dyDescent="0.2">
      <c r="A1573" s="219"/>
      <c r="B1573" s="220"/>
      <c r="C1573" s="271" t="s">
        <v>1994</v>
      </c>
      <c r="D1573" s="252"/>
      <c r="E1573" s="253">
        <v>0.24576000000000001</v>
      </c>
      <c r="F1573" s="223"/>
      <c r="G1573" s="223"/>
      <c r="H1573" s="223"/>
      <c r="I1573" s="223"/>
      <c r="J1573" s="223"/>
      <c r="K1573" s="223"/>
      <c r="L1573" s="223"/>
      <c r="M1573" s="223"/>
      <c r="N1573" s="222"/>
      <c r="O1573" s="222"/>
      <c r="P1573" s="222"/>
      <c r="Q1573" s="222"/>
      <c r="R1573" s="223"/>
      <c r="S1573" s="223"/>
      <c r="T1573" s="223"/>
      <c r="U1573" s="223"/>
      <c r="V1573" s="223"/>
      <c r="W1573" s="223"/>
      <c r="X1573" s="223"/>
      <c r="Y1573" s="223"/>
      <c r="Z1573" s="212"/>
      <c r="AA1573" s="212"/>
      <c r="AB1573" s="212"/>
      <c r="AC1573" s="212"/>
      <c r="AD1573" s="212"/>
      <c r="AE1573" s="212"/>
      <c r="AF1573" s="212"/>
      <c r="AG1573" s="212" t="s">
        <v>308</v>
      </c>
      <c r="AH1573" s="212">
        <v>2</v>
      </c>
      <c r="AI1573" s="212"/>
      <c r="AJ1573" s="212"/>
      <c r="AK1573" s="212"/>
      <c r="AL1573" s="212"/>
      <c r="AM1573" s="212"/>
      <c r="AN1573" s="212"/>
      <c r="AO1573" s="212"/>
      <c r="AP1573" s="212"/>
      <c r="AQ1573" s="212"/>
      <c r="AR1573" s="212"/>
      <c r="AS1573" s="212"/>
      <c r="AT1573" s="212"/>
      <c r="AU1573" s="212"/>
      <c r="AV1573" s="212"/>
      <c r="AW1573" s="212"/>
      <c r="AX1573" s="212"/>
      <c r="AY1573" s="212"/>
      <c r="AZ1573" s="212"/>
      <c r="BA1573" s="212"/>
      <c r="BB1573" s="212"/>
      <c r="BC1573" s="212"/>
      <c r="BD1573" s="212"/>
      <c r="BE1573" s="212"/>
      <c r="BF1573" s="212"/>
      <c r="BG1573" s="212"/>
      <c r="BH1573" s="212"/>
    </row>
    <row r="1574" spans="1:60" outlineLevel="3" x14ac:dyDescent="0.2">
      <c r="A1574" s="219"/>
      <c r="B1574" s="220"/>
      <c r="C1574" s="271" t="s">
        <v>1995</v>
      </c>
      <c r="D1574" s="252"/>
      <c r="E1574" s="253">
        <v>0.26495999999999997</v>
      </c>
      <c r="F1574" s="223"/>
      <c r="G1574" s="223"/>
      <c r="H1574" s="223"/>
      <c r="I1574" s="223"/>
      <c r="J1574" s="223"/>
      <c r="K1574" s="223"/>
      <c r="L1574" s="223"/>
      <c r="M1574" s="223"/>
      <c r="N1574" s="222"/>
      <c r="O1574" s="222"/>
      <c r="P1574" s="222"/>
      <c r="Q1574" s="222"/>
      <c r="R1574" s="223"/>
      <c r="S1574" s="223"/>
      <c r="T1574" s="223"/>
      <c r="U1574" s="223"/>
      <c r="V1574" s="223"/>
      <c r="W1574" s="223"/>
      <c r="X1574" s="223"/>
      <c r="Y1574" s="223"/>
      <c r="Z1574" s="212"/>
      <c r="AA1574" s="212"/>
      <c r="AB1574" s="212"/>
      <c r="AC1574" s="212"/>
      <c r="AD1574" s="212"/>
      <c r="AE1574" s="212"/>
      <c r="AF1574" s="212"/>
      <c r="AG1574" s="212" t="s">
        <v>308</v>
      </c>
      <c r="AH1574" s="212">
        <v>2</v>
      </c>
      <c r="AI1574" s="212"/>
      <c r="AJ1574" s="212"/>
      <c r="AK1574" s="212"/>
      <c r="AL1574" s="212"/>
      <c r="AM1574" s="212"/>
      <c r="AN1574" s="212"/>
      <c r="AO1574" s="212"/>
      <c r="AP1574" s="212"/>
      <c r="AQ1574" s="212"/>
      <c r="AR1574" s="212"/>
      <c r="AS1574" s="212"/>
      <c r="AT1574" s="212"/>
      <c r="AU1574" s="212"/>
      <c r="AV1574" s="212"/>
      <c r="AW1574" s="212"/>
      <c r="AX1574" s="212"/>
      <c r="AY1574" s="212"/>
      <c r="AZ1574" s="212"/>
      <c r="BA1574" s="212"/>
      <c r="BB1574" s="212"/>
      <c r="BC1574" s="212"/>
      <c r="BD1574" s="212"/>
      <c r="BE1574" s="212"/>
      <c r="BF1574" s="212"/>
      <c r="BG1574" s="212"/>
      <c r="BH1574" s="212"/>
    </row>
    <row r="1575" spans="1:60" outlineLevel="3" x14ac:dyDescent="0.2">
      <c r="A1575" s="219"/>
      <c r="B1575" s="220"/>
      <c r="C1575" s="271" t="s">
        <v>1809</v>
      </c>
      <c r="D1575" s="252"/>
      <c r="E1575" s="253">
        <v>0.13056000000000001</v>
      </c>
      <c r="F1575" s="223"/>
      <c r="G1575" s="223"/>
      <c r="H1575" s="223"/>
      <c r="I1575" s="223"/>
      <c r="J1575" s="223"/>
      <c r="K1575" s="223"/>
      <c r="L1575" s="223"/>
      <c r="M1575" s="223"/>
      <c r="N1575" s="222"/>
      <c r="O1575" s="222"/>
      <c r="P1575" s="222"/>
      <c r="Q1575" s="222"/>
      <c r="R1575" s="223"/>
      <c r="S1575" s="223"/>
      <c r="T1575" s="223"/>
      <c r="U1575" s="223"/>
      <c r="V1575" s="223"/>
      <c r="W1575" s="223"/>
      <c r="X1575" s="223"/>
      <c r="Y1575" s="223"/>
      <c r="Z1575" s="212"/>
      <c r="AA1575" s="212"/>
      <c r="AB1575" s="212"/>
      <c r="AC1575" s="212"/>
      <c r="AD1575" s="212"/>
      <c r="AE1575" s="212"/>
      <c r="AF1575" s="212"/>
      <c r="AG1575" s="212" t="s">
        <v>308</v>
      </c>
      <c r="AH1575" s="212">
        <v>2</v>
      </c>
      <c r="AI1575" s="212"/>
      <c r="AJ1575" s="212"/>
      <c r="AK1575" s="212"/>
      <c r="AL1575" s="212"/>
      <c r="AM1575" s="212"/>
      <c r="AN1575" s="212"/>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2"/>
      <c r="BH1575" s="212"/>
    </row>
    <row r="1576" spans="1:60" outlineLevel="3" x14ac:dyDescent="0.2">
      <c r="A1576" s="219"/>
      <c r="B1576" s="220"/>
      <c r="C1576" s="271" t="s">
        <v>1810</v>
      </c>
      <c r="D1576" s="252"/>
      <c r="E1576" s="253">
        <v>0.13568</v>
      </c>
      <c r="F1576" s="223"/>
      <c r="G1576" s="223"/>
      <c r="H1576" s="223"/>
      <c r="I1576" s="223"/>
      <c r="J1576" s="223"/>
      <c r="K1576" s="223"/>
      <c r="L1576" s="223"/>
      <c r="M1576" s="223"/>
      <c r="N1576" s="222"/>
      <c r="O1576" s="222"/>
      <c r="P1576" s="222"/>
      <c r="Q1576" s="222"/>
      <c r="R1576" s="223"/>
      <c r="S1576" s="223"/>
      <c r="T1576" s="223"/>
      <c r="U1576" s="223"/>
      <c r="V1576" s="223"/>
      <c r="W1576" s="223"/>
      <c r="X1576" s="223"/>
      <c r="Y1576" s="223"/>
      <c r="Z1576" s="212"/>
      <c r="AA1576" s="212"/>
      <c r="AB1576" s="212"/>
      <c r="AC1576" s="212"/>
      <c r="AD1576" s="212"/>
      <c r="AE1576" s="212"/>
      <c r="AF1576" s="212"/>
      <c r="AG1576" s="212" t="s">
        <v>308</v>
      </c>
      <c r="AH1576" s="212">
        <v>2</v>
      </c>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2"/>
      <c r="BH1576" s="212"/>
    </row>
    <row r="1577" spans="1:60" outlineLevel="3" x14ac:dyDescent="0.2">
      <c r="A1577" s="219"/>
      <c r="B1577" s="220"/>
      <c r="C1577" s="271" t="s">
        <v>1814</v>
      </c>
      <c r="D1577" s="252"/>
      <c r="E1577" s="253">
        <v>0.14591999999999999</v>
      </c>
      <c r="F1577" s="223"/>
      <c r="G1577" s="223"/>
      <c r="H1577" s="223"/>
      <c r="I1577" s="223"/>
      <c r="J1577" s="223"/>
      <c r="K1577" s="223"/>
      <c r="L1577" s="223"/>
      <c r="M1577" s="223"/>
      <c r="N1577" s="222"/>
      <c r="O1577" s="222"/>
      <c r="P1577" s="222"/>
      <c r="Q1577" s="222"/>
      <c r="R1577" s="223"/>
      <c r="S1577" s="223"/>
      <c r="T1577" s="223"/>
      <c r="U1577" s="223"/>
      <c r="V1577" s="223"/>
      <c r="W1577" s="223"/>
      <c r="X1577" s="223"/>
      <c r="Y1577" s="223"/>
      <c r="Z1577" s="212"/>
      <c r="AA1577" s="212"/>
      <c r="AB1577" s="212"/>
      <c r="AC1577" s="212"/>
      <c r="AD1577" s="212"/>
      <c r="AE1577" s="212"/>
      <c r="AF1577" s="212"/>
      <c r="AG1577" s="212" t="s">
        <v>308</v>
      </c>
      <c r="AH1577" s="212">
        <v>2</v>
      </c>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2"/>
      <c r="BH1577" s="212"/>
    </row>
    <row r="1578" spans="1:60" outlineLevel="3" x14ac:dyDescent="0.2">
      <c r="A1578" s="219"/>
      <c r="B1578" s="220"/>
      <c r="C1578" s="271" t="s">
        <v>1996</v>
      </c>
      <c r="D1578" s="252"/>
      <c r="E1578" s="253">
        <v>0.13439999999999999</v>
      </c>
      <c r="F1578" s="223"/>
      <c r="G1578" s="223"/>
      <c r="H1578" s="223"/>
      <c r="I1578" s="223"/>
      <c r="J1578" s="223"/>
      <c r="K1578" s="223"/>
      <c r="L1578" s="223"/>
      <c r="M1578" s="223"/>
      <c r="N1578" s="222"/>
      <c r="O1578" s="222"/>
      <c r="P1578" s="222"/>
      <c r="Q1578" s="222"/>
      <c r="R1578" s="223"/>
      <c r="S1578" s="223"/>
      <c r="T1578" s="223"/>
      <c r="U1578" s="223"/>
      <c r="V1578" s="223"/>
      <c r="W1578" s="223"/>
      <c r="X1578" s="223"/>
      <c r="Y1578" s="223"/>
      <c r="Z1578" s="212"/>
      <c r="AA1578" s="212"/>
      <c r="AB1578" s="212"/>
      <c r="AC1578" s="212"/>
      <c r="AD1578" s="212"/>
      <c r="AE1578" s="212"/>
      <c r="AF1578" s="212"/>
      <c r="AG1578" s="212" t="s">
        <v>308</v>
      </c>
      <c r="AH1578" s="212">
        <v>2</v>
      </c>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2"/>
      <c r="BH1578" s="212"/>
    </row>
    <row r="1579" spans="1:60" outlineLevel="3" x14ac:dyDescent="0.2">
      <c r="A1579" s="219"/>
      <c r="B1579" s="220"/>
      <c r="C1579" s="271" t="s">
        <v>1997</v>
      </c>
      <c r="D1579" s="252"/>
      <c r="E1579" s="253">
        <v>0.498</v>
      </c>
      <c r="F1579" s="223"/>
      <c r="G1579" s="223"/>
      <c r="H1579" s="223"/>
      <c r="I1579" s="223"/>
      <c r="J1579" s="223"/>
      <c r="K1579" s="223"/>
      <c r="L1579" s="223"/>
      <c r="M1579" s="223"/>
      <c r="N1579" s="222"/>
      <c r="O1579" s="222"/>
      <c r="P1579" s="222"/>
      <c r="Q1579" s="222"/>
      <c r="R1579" s="223"/>
      <c r="S1579" s="223"/>
      <c r="T1579" s="223"/>
      <c r="U1579" s="223"/>
      <c r="V1579" s="223"/>
      <c r="W1579" s="223"/>
      <c r="X1579" s="223"/>
      <c r="Y1579" s="223"/>
      <c r="Z1579" s="212"/>
      <c r="AA1579" s="212"/>
      <c r="AB1579" s="212"/>
      <c r="AC1579" s="212"/>
      <c r="AD1579" s="212"/>
      <c r="AE1579" s="212"/>
      <c r="AF1579" s="212"/>
      <c r="AG1579" s="212" t="s">
        <v>308</v>
      </c>
      <c r="AH1579" s="212">
        <v>2</v>
      </c>
      <c r="AI1579" s="212"/>
      <c r="AJ1579" s="212"/>
      <c r="AK1579" s="212"/>
      <c r="AL1579" s="212"/>
      <c r="AM1579" s="212"/>
      <c r="AN1579" s="212"/>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2"/>
      <c r="BH1579" s="212"/>
    </row>
    <row r="1580" spans="1:60" outlineLevel="3" x14ac:dyDescent="0.2">
      <c r="A1580" s="219"/>
      <c r="B1580" s="220"/>
      <c r="C1580" s="271" t="s">
        <v>1998</v>
      </c>
      <c r="D1580" s="252"/>
      <c r="E1580" s="253">
        <v>0.17927999999999999</v>
      </c>
      <c r="F1580" s="223"/>
      <c r="G1580" s="223"/>
      <c r="H1580" s="223"/>
      <c r="I1580" s="223"/>
      <c r="J1580" s="223"/>
      <c r="K1580" s="223"/>
      <c r="L1580" s="223"/>
      <c r="M1580" s="223"/>
      <c r="N1580" s="222"/>
      <c r="O1580" s="222"/>
      <c r="P1580" s="222"/>
      <c r="Q1580" s="222"/>
      <c r="R1580" s="223"/>
      <c r="S1580" s="223"/>
      <c r="T1580" s="223"/>
      <c r="U1580" s="223"/>
      <c r="V1580" s="223"/>
      <c r="W1580" s="223"/>
      <c r="X1580" s="223"/>
      <c r="Y1580" s="223"/>
      <c r="Z1580" s="212"/>
      <c r="AA1580" s="212"/>
      <c r="AB1580" s="212"/>
      <c r="AC1580" s="212"/>
      <c r="AD1580" s="212"/>
      <c r="AE1580" s="212"/>
      <c r="AF1580" s="212"/>
      <c r="AG1580" s="212" t="s">
        <v>308</v>
      </c>
      <c r="AH1580" s="212">
        <v>2</v>
      </c>
      <c r="AI1580" s="212"/>
      <c r="AJ1580" s="212"/>
      <c r="AK1580" s="212"/>
      <c r="AL1580" s="212"/>
      <c r="AM1580" s="212"/>
      <c r="AN1580" s="212"/>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2"/>
      <c r="BH1580" s="212"/>
    </row>
    <row r="1581" spans="1:60" outlineLevel="3" x14ac:dyDescent="0.2">
      <c r="A1581" s="219"/>
      <c r="B1581" s="220"/>
      <c r="C1581" s="272" t="s">
        <v>720</v>
      </c>
      <c r="D1581" s="254"/>
      <c r="E1581" s="255">
        <v>3.3319999999999999</v>
      </c>
      <c r="F1581" s="223"/>
      <c r="G1581" s="223"/>
      <c r="H1581" s="223"/>
      <c r="I1581" s="223"/>
      <c r="J1581" s="223"/>
      <c r="K1581" s="223"/>
      <c r="L1581" s="223"/>
      <c r="M1581" s="223"/>
      <c r="N1581" s="222"/>
      <c r="O1581" s="222"/>
      <c r="P1581" s="222"/>
      <c r="Q1581" s="222"/>
      <c r="R1581" s="223"/>
      <c r="S1581" s="223"/>
      <c r="T1581" s="223"/>
      <c r="U1581" s="223"/>
      <c r="V1581" s="223"/>
      <c r="W1581" s="223"/>
      <c r="X1581" s="223"/>
      <c r="Y1581" s="223"/>
      <c r="Z1581" s="212"/>
      <c r="AA1581" s="212"/>
      <c r="AB1581" s="212"/>
      <c r="AC1581" s="212"/>
      <c r="AD1581" s="212"/>
      <c r="AE1581" s="212"/>
      <c r="AF1581" s="212"/>
      <c r="AG1581" s="212" t="s">
        <v>308</v>
      </c>
      <c r="AH1581" s="212">
        <v>3</v>
      </c>
      <c r="AI1581" s="212"/>
      <c r="AJ1581" s="212"/>
      <c r="AK1581" s="212"/>
      <c r="AL1581" s="212"/>
      <c r="AM1581" s="212"/>
      <c r="AN1581" s="212"/>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2"/>
      <c r="BH1581" s="212"/>
    </row>
    <row r="1582" spans="1:60" outlineLevel="3" x14ac:dyDescent="0.2">
      <c r="A1582" s="219"/>
      <c r="B1582" s="220"/>
      <c r="C1582" s="270" t="s">
        <v>721</v>
      </c>
      <c r="D1582" s="252"/>
      <c r="E1582" s="253"/>
      <c r="F1582" s="223"/>
      <c r="G1582" s="223"/>
      <c r="H1582" s="223"/>
      <c r="I1582" s="223"/>
      <c r="J1582" s="223"/>
      <c r="K1582" s="223"/>
      <c r="L1582" s="223"/>
      <c r="M1582" s="223"/>
      <c r="N1582" s="222"/>
      <c r="O1582" s="222"/>
      <c r="P1582" s="222"/>
      <c r="Q1582" s="222"/>
      <c r="R1582" s="223"/>
      <c r="S1582" s="223"/>
      <c r="T1582" s="223"/>
      <c r="U1582" s="223"/>
      <c r="V1582" s="223"/>
      <c r="W1582" s="223"/>
      <c r="X1582" s="223"/>
      <c r="Y1582" s="223"/>
      <c r="Z1582" s="212"/>
      <c r="AA1582" s="212"/>
      <c r="AB1582" s="212"/>
      <c r="AC1582" s="212"/>
      <c r="AD1582" s="212"/>
      <c r="AE1582" s="212"/>
      <c r="AF1582" s="212"/>
      <c r="AG1582" s="212" t="s">
        <v>308</v>
      </c>
      <c r="AH1582" s="212"/>
      <c r="AI1582" s="212"/>
      <c r="AJ1582" s="212"/>
      <c r="AK1582" s="212"/>
      <c r="AL1582" s="212"/>
      <c r="AM1582" s="212"/>
      <c r="AN1582" s="212"/>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2"/>
      <c r="BH1582" s="212"/>
    </row>
    <row r="1583" spans="1:60" outlineLevel="3" x14ac:dyDescent="0.2">
      <c r="A1583" s="219"/>
      <c r="B1583" s="220"/>
      <c r="C1583" s="247" t="s">
        <v>1999</v>
      </c>
      <c r="D1583" s="225"/>
      <c r="E1583" s="226">
        <v>3.59856</v>
      </c>
      <c r="F1583" s="223"/>
      <c r="G1583" s="223"/>
      <c r="H1583" s="223"/>
      <c r="I1583" s="223"/>
      <c r="J1583" s="223"/>
      <c r="K1583" s="223"/>
      <c r="L1583" s="223"/>
      <c r="M1583" s="223"/>
      <c r="N1583" s="222"/>
      <c r="O1583" s="222"/>
      <c r="P1583" s="222"/>
      <c r="Q1583" s="222"/>
      <c r="R1583" s="223"/>
      <c r="S1583" s="223"/>
      <c r="T1583" s="223"/>
      <c r="U1583" s="223"/>
      <c r="V1583" s="223"/>
      <c r="W1583" s="223"/>
      <c r="X1583" s="223"/>
      <c r="Y1583" s="223"/>
      <c r="Z1583" s="212"/>
      <c r="AA1583" s="212"/>
      <c r="AB1583" s="212"/>
      <c r="AC1583" s="212"/>
      <c r="AD1583" s="212"/>
      <c r="AE1583" s="212"/>
      <c r="AF1583" s="212"/>
      <c r="AG1583" s="212" t="s">
        <v>308</v>
      </c>
      <c r="AH1583" s="212">
        <v>0</v>
      </c>
      <c r="AI1583" s="212"/>
      <c r="AJ1583" s="212"/>
      <c r="AK1583" s="212"/>
      <c r="AL1583" s="212"/>
      <c r="AM1583" s="212"/>
      <c r="AN1583" s="212"/>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2"/>
      <c r="BH1583" s="212"/>
    </row>
    <row r="1584" spans="1:60" outlineLevel="1" x14ac:dyDescent="0.2">
      <c r="A1584" s="235">
        <v>356</v>
      </c>
      <c r="B1584" s="236" t="s">
        <v>2000</v>
      </c>
      <c r="C1584" s="245" t="s">
        <v>2001</v>
      </c>
      <c r="D1584" s="237" t="s">
        <v>314</v>
      </c>
      <c r="E1584" s="238">
        <v>0.31103999999999998</v>
      </c>
      <c r="F1584" s="239"/>
      <c r="G1584" s="240">
        <f>ROUND(E1584*F1584,2)</f>
        <v>0</v>
      </c>
      <c r="H1584" s="239"/>
      <c r="I1584" s="240">
        <f>ROUND(E1584*H1584,2)</f>
        <v>0</v>
      </c>
      <c r="J1584" s="239"/>
      <c r="K1584" s="240">
        <f>ROUND(E1584*J1584,2)</f>
        <v>0</v>
      </c>
      <c r="L1584" s="240">
        <v>21</v>
      </c>
      <c r="M1584" s="240">
        <f>G1584*(1+L1584/100)</f>
        <v>0</v>
      </c>
      <c r="N1584" s="238">
        <v>0.55000000000000004</v>
      </c>
      <c r="O1584" s="238">
        <f>ROUND(E1584*N1584,2)</f>
        <v>0.17</v>
      </c>
      <c r="P1584" s="238">
        <v>0</v>
      </c>
      <c r="Q1584" s="238">
        <f>ROUND(E1584*P1584,2)</f>
        <v>0</v>
      </c>
      <c r="R1584" s="240" t="s">
        <v>480</v>
      </c>
      <c r="S1584" s="240" t="s">
        <v>277</v>
      </c>
      <c r="T1584" s="241" t="s">
        <v>277</v>
      </c>
      <c r="U1584" s="223">
        <v>0</v>
      </c>
      <c r="V1584" s="223">
        <f>ROUND(E1584*U1584,2)</f>
        <v>0</v>
      </c>
      <c r="W1584" s="223"/>
      <c r="X1584" s="223" t="s">
        <v>481</v>
      </c>
      <c r="Y1584" s="223" t="s">
        <v>280</v>
      </c>
      <c r="Z1584" s="212"/>
      <c r="AA1584" s="212"/>
      <c r="AB1584" s="212"/>
      <c r="AC1584" s="212"/>
      <c r="AD1584" s="212"/>
      <c r="AE1584" s="212"/>
      <c r="AF1584" s="212"/>
      <c r="AG1584" s="212" t="s">
        <v>482</v>
      </c>
      <c r="AH1584" s="212"/>
      <c r="AI1584" s="212"/>
      <c r="AJ1584" s="212"/>
      <c r="AK1584" s="212"/>
      <c r="AL1584" s="212"/>
      <c r="AM1584" s="212"/>
      <c r="AN1584" s="212"/>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2"/>
      <c r="BH1584" s="212"/>
    </row>
    <row r="1585" spans="1:60" outlineLevel="2" x14ac:dyDescent="0.2">
      <c r="A1585" s="219"/>
      <c r="B1585" s="220"/>
      <c r="C1585" s="247" t="s">
        <v>2002</v>
      </c>
      <c r="D1585" s="225"/>
      <c r="E1585" s="226">
        <v>0.31103999999999998</v>
      </c>
      <c r="F1585" s="223"/>
      <c r="G1585" s="223"/>
      <c r="H1585" s="223"/>
      <c r="I1585" s="223"/>
      <c r="J1585" s="223"/>
      <c r="K1585" s="223"/>
      <c r="L1585" s="223"/>
      <c r="M1585" s="223"/>
      <c r="N1585" s="222"/>
      <c r="O1585" s="222"/>
      <c r="P1585" s="222"/>
      <c r="Q1585" s="222"/>
      <c r="R1585" s="223"/>
      <c r="S1585" s="223"/>
      <c r="T1585" s="223"/>
      <c r="U1585" s="223"/>
      <c r="V1585" s="223"/>
      <c r="W1585" s="223"/>
      <c r="X1585" s="223"/>
      <c r="Y1585" s="223"/>
      <c r="Z1585" s="212"/>
      <c r="AA1585" s="212"/>
      <c r="AB1585" s="212"/>
      <c r="AC1585" s="212"/>
      <c r="AD1585" s="212"/>
      <c r="AE1585" s="212"/>
      <c r="AF1585" s="212"/>
      <c r="AG1585" s="212" t="s">
        <v>308</v>
      </c>
      <c r="AH1585" s="212">
        <v>0</v>
      </c>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2"/>
      <c r="BH1585" s="212"/>
    </row>
    <row r="1586" spans="1:60" outlineLevel="1" x14ac:dyDescent="0.2">
      <c r="A1586" s="235">
        <v>357</v>
      </c>
      <c r="B1586" s="236" t="s">
        <v>2003</v>
      </c>
      <c r="C1586" s="245" t="s">
        <v>2004</v>
      </c>
      <c r="D1586" s="237" t="s">
        <v>314</v>
      </c>
      <c r="E1586" s="238">
        <v>1.5246</v>
      </c>
      <c r="F1586" s="239"/>
      <c r="G1586" s="240">
        <f>ROUND(E1586*F1586,2)</f>
        <v>0</v>
      </c>
      <c r="H1586" s="239"/>
      <c r="I1586" s="240">
        <f>ROUND(E1586*H1586,2)</f>
        <v>0</v>
      </c>
      <c r="J1586" s="239"/>
      <c r="K1586" s="240">
        <f>ROUND(E1586*J1586,2)</f>
        <v>0</v>
      </c>
      <c r="L1586" s="240">
        <v>21</v>
      </c>
      <c r="M1586" s="240">
        <f>G1586*(1+L1586/100)</f>
        <v>0</v>
      </c>
      <c r="N1586" s="238">
        <v>0.55000000000000004</v>
      </c>
      <c r="O1586" s="238">
        <f>ROUND(E1586*N1586,2)</f>
        <v>0.84</v>
      </c>
      <c r="P1586" s="238">
        <v>0</v>
      </c>
      <c r="Q1586" s="238">
        <f>ROUND(E1586*P1586,2)</f>
        <v>0</v>
      </c>
      <c r="R1586" s="240" t="s">
        <v>480</v>
      </c>
      <c r="S1586" s="240" t="s">
        <v>277</v>
      </c>
      <c r="T1586" s="241" t="s">
        <v>277</v>
      </c>
      <c r="U1586" s="223">
        <v>0</v>
      </c>
      <c r="V1586" s="223">
        <f>ROUND(E1586*U1586,2)</f>
        <v>0</v>
      </c>
      <c r="W1586" s="223"/>
      <c r="X1586" s="223" t="s">
        <v>481</v>
      </c>
      <c r="Y1586" s="223" t="s">
        <v>280</v>
      </c>
      <c r="Z1586" s="212"/>
      <c r="AA1586" s="212"/>
      <c r="AB1586" s="212"/>
      <c r="AC1586" s="212"/>
      <c r="AD1586" s="212"/>
      <c r="AE1586" s="212"/>
      <c r="AF1586" s="212"/>
      <c r="AG1586" s="212" t="s">
        <v>482</v>
      </c>
      <c r="AH1586" s="212"/>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2"/>
      <c r="BH1586" s="212"/>
    </row>
    <row r="1587" spans="1:60" outlineLevel="2" x14ac:dyDescent="0.2">
      <c r="A1587" s="219"/>
      <c r="B1587" s="220"/>
      <c r="C1587" s="247" t="s">
        <v>2005</v>
      </c>
      <c r="D1587" s="225"/>
      <c r="E1587" s="226">
        <v>1.5246</v>
      </c>
      <c r="F1587" s="223"/>
      <c r="G1587" s="223"/>
      <c r="H1587" s="223"/>
      <c r="I1587" s="223"/>
      <c r="J1587" s="223"/>
      <c r="K1587" s="223"/>
      <c r="L1587" s="223"/>
      <c r="M1587" s="223"/>
      <c r="N1587" s="222"/>
      <c r="O1587" s="222"/>
      <c r="P1587" s="222"/>
      <c r="Q1587" s="222"/>
      <c r="R1587" s="223"/>
      <c r="S1587" s="223"/>
      <c r="T1587" s="223"/>
      <c r="U1587" s="223"/>
      <c r="V1587" s="223"/>
      <c r="W1587" s="223"/>
      <c r="X1587" s="223"/>
      <c r="Y1587" s="223"/>
      <c r="Z1587" s="212"/>
      <c r="AA1587" s="212"/>
      <c r="AB1587" s="212"/>
      <c r="AC1587" s="212"/>
      <c r="AD1587" s="212"/>
      <c r="AE1587" s="212"/>
      <c r="AF1587" s="212"/>
      <c r="AG1587" s="212" t="s">
        <v>308</v>
      </c>
      <c r="AH1587" s="212">
        <v>0</v>
      </c>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12"/>
      <c r="BB1587" s="212"/>
      <c r="BC1587" s="212"/>
      <c r="BD1587" s="212"/>
      <c r="BE1587" s="212"/>
      <c r="BF1587" s="212"/>
      <c r="BG1587" s="212"/>
      <c r="BH1587" s="212"/>
    </row>
    <row r="1588" spans="1:60" outlineLevel="1" x14ac:dyDescent="0.2">
      <c r="A1588" s="235">
        <v>358</v>
      </c>
      <c r="B1588" s="236" t="s">
        <v>2006</v>
      </c>
      <c r="C1588" s="245" t="s">
        <v>2007</v>
      </c>
      <c r="D1588" s="237" t="s">
        <v>314</v>
      </c>
      <c r="E1588" s="238">
        <v>0.26135999999999998</v>
      </c>
      <c r="F1588" s="239"/>
      <c r="G1588" s="240">
        <f>ROUND(E1588*F1588,2)</f>
        <v>0</v>
      </c>
      <c r="H1588" s="239"/>
      <c r="I1588" s="240">
        <f>ROUND(E1588*H1588,2)</f>
        <v>0</v>
      </c>
      <c r="J1588" s="239"/>
      <c r="K1588" s="240">
        <f>ROUND(E1588*J1588,2)</f>
        <v>0</v>
      </c>
      <c r="L1588" s="240">
        <v>21</v>
      </c>
      <c r="M1588" s="240">
        <f>G1588*(1+L1588/100)</f>
        <v>0</v>
      </c>
      <c r="N1588" s="238">
        <v>0.55000000000000004</v>
      </c>
      <c r="O1588" s="238">
        <f>ROUND(E1588*N1588,2)</f>
        <v>0.14000000000000001</v>
      </c>
      <c r="P1588" s="238">
        <v>0</v>
      </c>
      <c r="Q1588" s="238">
        <f>ROUND(E1588*P1588,2)</f>
        <v>0</v>
      </c>
      <c r="R1588" s="240" t="s">
        <v>480</v>
      </c>
      <c r="S1588" s="240" t="s">
        <v>277</v>
      </c>
      <c r="T1588" s="241" t="s">
        <v>277</v>
      </c>
      <c r="U1588" s="223">
        <v>0</v>
      </c>
      <c r="V1588" s="223">
        <f>ROUND(E1588*U1588,2)</f>
        <v>0</v>
      </c>
      <c r="W1588" s="223"/>
      <c r="X1588" s="223" t="s">
        <v>481</v>
      </c>
      <c r="Y1588" s="223" t="s">
        <v>280</v>
      </c>
      <c r="Z1588" s="212"/>
      <c r="AA1588" s="212"/>
      <c r="AB1588" s="212"/>
      <c r="AC1588" s="212"/>
      <c r="AD1588" s="212"/>
      <c r="AE1588" s="212"/>
      <c r="AF1588" s="212"/>
      <c r="AG1588" s="212" t="s">
        <v>482</v>
      </c>
      <c r="AH1588" s="212"/>
      <c r="AI1588" s="212"/>
      <c r="AJ1588" s="212"/>
      <c r="AK1588" s="212"/>
      <c r="AL1588" s="212"/>
      <c r="AM1588" s="212"/>
      <c r="AN1588" s="212"/>
      <c r="AO1588" s="212"/>
      <c r="AP1588" s="212"/>
      <c r="AQ1588" s="212"/>
      <c r="AR1588" s="212"/>
      <c r="AS1588" s="212"/>
      <c r="AT1588" s="212"/>
      <c r="AU1588" s="212"/>
      <c r="AV1588" s="212"/>
      <c r="AW1588" s="212"/>
      <c r="AX1588" s="212"/>
      <c r="AY1588" s="212"/>
      <c r="AZ1588" s="212"/>
      <c r="BA1588" s="212"/>
      <c r="BB1588" s="212"/>
      <c r="BC1588" s="212"/>
      <c r="BD1588" s="212"/>
      <c r="BE1588" s="212"/>
      <c r="BF1588" s="212"/>
      <c r="BG1588" s="212"/>
      <c r="BH1588" s="212"/>
    </row>
    <row r="1589" spans="1:60" outlineLevel="2" x14ac:dyDescent="0.2">
      <c r="A1589" s="219"/>
      <c r="B1589" s="220"/>
      <c r="C1589" s="247" t="s">
        <v>590</v>
      </c>
      <c r="D1589" s="225"/>
      <c r="E1589" s="226"/>
      <c r="F1589" s="223"/>
      <c r="G1589" s="223"/>
      <c r="H1589" s="223"/>
      <c r="I1589" s="223"/>
      <c r="J1589" s="223"/>
      <c r="K1589" s="223"/>
      <c r="L1589" s="223"/>
      <c r="M1589" s="223"/>
      <c r="N1589" s="222"/>
      <c r="O1589" s="222"/>
      <c r="P1589" s="222"/>
      <c r="Q1589" s="222"/>
      <c r="R1589" s="223"/>
      <c r="S1589" s="223"/>
      <c r="T1589" s="223"/>
      <c r="U1589" s="223"/>
      <c r="V1589" s="223"/>
      <c r="W1589" s="223"/>
      <c r="X1589" s="223"/>
      <c r="Y1589" s="223"/>
      <c r="Z1589" s="212"/>
      <c r="AA1589" s="212"/>
      <c r="AB1589" s="212"/>
      <c r="AC1589" s="212"/>
      <c r="AD1589" s="212"/>
      <c r="AE1589" s="212"/>
      <c r="AF1589" s="212"/>
      <c r="AG1589" s="212" t="s">
        <v>308</v>
      </c>
      <c r="AH1589" s="212">
        <v>0</v>
      </c>
      <c r="AI1589" s="212"/>
      <c r="AJ1589" s="212"/>
      <c r="AK1589" s="212"/>
      <c r="AL1589" s="212"/>
      <c r="AM1589" s="212"/>
      <c r="AN1589" s="212"/>
      <c r="AO1589" s="212"/>
      <c r="AP1589" s="212"/>
      <c r="AQ1589" s="212"/>
      <c r="AR1589" s="212"/>
      <c r="AS1589" s="212"/>
      <c r="AT1589" s="212"/>
      <c r="AU1589" s="212"/>
      <c r="AV1589" s="212"/>
      <c r="AW1589" s="212"/>
      <c r="AX1589" s="212"/>
      <c r="AY1589" s="212"/>
      <c r="AZ1589" s="212"/>
      <c r="BA1589" s="212"/>
      <c r="BB1589" s="212"/>
      <c r="BC1589" s="212"/>
      <c r="BD1589" s="212"/>
      <c r="BE1589" s="212"/>
      <c r="BF1589" s="212"/>
      <c r="BG1589" s="212"/>
      <c r="BH1589" s="212"/>
    </row>
    <row r="1590" spans="1:60" outlineLevel="3" x14ac:dyDescent="0.2">
      <c r="A1590" s="219"/>
      <c r="B1590" s="220"/>
      <c r="C1590" s="247" t="s">
        <v>2008</v>
      </c>
      <c r="D1590" s="225"/>
      <c r="E1590" s="226">
        <v>0.26135999999999998</v>
      </c>
      <c r="F1590" s="223"/>
      <c r="G1590" s="223"/>
      <c r="H1590" s="223"/>
      <c r="I1590" s="223"/>
      <c r="J1590" s="223"/>
      <c r="K1590" s="223"/>
      <c r="L1590" s="223"/>
      <c r="M1590" s="223"/>
      <c r="N1590" s="222"/>
      <c r="O1590" s="222"/>
      <c r="P1590" s="222"/>
      <c r="Q1590" s="222"/>
      <c r="R1590" s="223"/>
      <c r="S1590" s="223"/>
      <c r="T1590" s="223"/>
      <c r="U1590" s="223"/>
      <c r="V1590" s="223"/>
      <c r="W1590" s="223"/>
      <c r="X1590" s="223"/>
      <c r="Y1590" s="223"/>
      <c r="Z1590" s="212"/>
      <c r="AA1590" s="212"/>
      <c r="AB1590" s="212"/>
      <c r="AC1590" s="212"/>
      <c r="AD1590" s="212"/>
      <c r="AE1590" s="212"/>
      <c r="AF1590" s="212"/>
      <c r="AG1590" s="212" t="s">
        <v>308</v>
      </c>
      <c r="AH1590" s="212">
        <v>0</v>
      </c>
      <c r="AI1590" s="212"/>
      <c r="AJ1590" s="212"/>
      <c r="AK1590" s="212"/>
      <c r="AL1590" s="212"/>
      <c r="AM1590" s="212"/>
      <c r="AN1590" s="212"/>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2"/>
      <c r="BH1590" s="212"/>
    </row>
    <row r="1591" spans="1:60" outlineLevel="1" x14ac:dyDescent="0.2">
      <c r="A1591" s="235">
        <v>359</v>
      </c>
      <c r="B1591" s="236" t="s">
        <v>2009</v>
      </c>
      <c r="C1591" s="245" t="s">
        <v>2010</v>
      </c>
      <c r="D1591" s="237" t="s">
        <v>314</v>
      </c>
      <c r="E1591" s="238">
        <v>0.44452999999999998</v>
      </c>
      <c r="F1591" s="239"/>
      <c r="G1591" s="240">
        <f>ROUND(E1591*F1591,2)</f>
        <v>0</v>
      </c>
      <c r="H1591" s="239"/>
      <c r="I1591" s="240">
        <f>ROUND(E1591*H1591,2)</f>
        <v>0</v>
      </c>
      <c r="J1591" s="239"/>
      <c r="K1591" s="240">
        <f>ROUND(E1591*J1591,2)</f>
        <v>0</v>
      </c>
      <c r="L1591" s="240">
        <v>21</v>
      </c>
      <c r="M1591" s="240">
        <f>G1591*(1+L1591/100)</f>
        <v>0</v>
      </c>
      <c r="N1591" s="238">
        <v>0.55000000000000004</v>
      </c>
      <c r="O1591" s="238">
        <f>ROUND(E1591*N1591,2)</f>
        <v>0.24</v>
      </c>
      <c r="P1591" s="238">
        <v>0</v>
      </c>
      <c r="Q1591" s="238">
        <f>ROUND(E1591*P1591,2)</f>
        <v>0</v>
      </c>
      <c r="R1591" s="240" t="s">
        <v>480</v>
      </c>
      <c r="S1591" s="240" t="s">
        <v>277</v>
      </c>
      <c r="T1591" s="241" t="s">
        <v>277</v>
      </c>
      <c r="U1591" s="223">
        <v>0</v>
      </c>
      <c r="V1591" s="223">
        <f>ROUND(E1591*U1591,2)</f>
        <v>0</v>
      </c>
      <c r="W1591" s="223"/>
      <c r="X1591" s="223" t="s">
        <v>481</v>
      </c>
      <c r="Y1591" s="223" t="s">
        <v>280</v>
      </c>
      <c r="Z1591" s="212"/>
      <c r="AA1591" s="212"/>
      <c r="AB1591" s="212"/>
      <c r="AC1591" s="212"/>
      <c r="AD1591" s="212"/>
      <c r="AE1591" s="212"/>
      <c r="AF1591" s="212"/>
      <c r="AG1591" s="212" t="s">
        <v>482</v>
      </c>
      <c r="AH1591" s="212"/>
      <c r="AI1591" s="212"/>
      <c r="AJ1591" s="212"/>
      <c r="AK1591" s="212"/>
      <c r="AL1591" s="212"/>
      <c r="AM1591" s="212"/>
      <c r="AN1591" s="212"/>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2"/>
      <c r="BH1591" s="212"/>
    </row>
    <row r="1592" spans="1:60" outlineLevel="2" x14ac:dyDescent="0.2">
      <c r="A1592" s="219"/>
      <c r="B1592" s="220"/>
      <c r="C1592" s="270" t="s">
        <v>715</v>
      </c>
      <c r="D1592" s="252"/>
      <c r="E1592" s="253"/>
      <c r="F1592" s="223"/>
      <c r="G1592" s="223"/>
      <c r="H1592" s="223"/>
      <c r="I1592" s="223"/>
      <c r="J1592" s="223"/>
      <c r="K1592" s="223"/>
      <c r="L1592" s="223"/>
      <c r="M1592" s="223"/>
      <c r="N1592" s="222"/>
      <c r="O1592" s="222"/>
      <c r="P1592" s="222"/>
      <c r="Q1592" s="222"/>
      <c r="R1592" s="223"/>
      <c r="S1592" s="223"/>
      <c r="T1592" s="223"/>
      <c r="U1592" s="223"/>
      <c r="V1592" s="223"/>
      <c r="W1592" s="223"/>
      <c r="X1592" s="223"/>
      <c r="Y1592" s="223"/>
      <c r="Z1592" s="212"/>
      <c r="AA1592" s="212"/>
      <c r="AB1592" s="212"/>
      <c r="AC1592" s="212"/>
      <c r="AD1592" s="212"/>
      <c r="AE1592" s="212"/>
      <c r="AF1592" s="212"/>
      <c r="AG1592" s="212" t="s">
        <v>308</v>
      </c>
      <c r="AH1592" s="212"/>
      <c r="AI1592" s="212"/>
      <c r="AJ1592" s="212"/>
      <c r="AK1592" s="212"/>
      <c r="AL1592" s="212"/>
      <c r="AM1592" s="212"/>
      <c r="AN1592" s="212"/>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2"/>
      <c r="BH1592" s="212"/>
    </row>
    <row r="1593" spans="1:60" outlineLevel="3" x14ac:dyDescent="0.2">
      <c r="A1593" s="219"/>
      <c r="B1593" s="220"/>
      <c r="C1593" s="271" t="s">
        <v>2011</v>
      </c>
      <c r="D1593" s="252"/>
      <c r="E1593" s="253">
        <v>6.7199999999999996E-2</v>
      </c>
      <c r="F1593" s="223"/>
      <c r="G1593" s="223"/>
      <c r="H1593" s="223"/>
      <c r="I1593" s="223"/>
      <c r="J1593" s="223"/>
      <c r="K1593" s="223"/>
      <c r="L1593" s="223"/>
      <c r="M1593" s="223"/>
      <c r="N1593" s="222"/>
      <c r="O1593" s="222"/>
      <c r="P1593" s="222"/>
      <c r="Q1593" s="222"/>
      <c r="R1593" s="223"/>
      <c r="S1593" s="223"/>
      <c r="T1593" s="223"/>
      <c r="U1593" s="223"/>
      <c r="V1593" s="223"/>
      <c r="W1593" s="223"/>
      <c r="X1593" s="223"/>
      <c r="Y1593" s="223"/>
      <c r="Z1593" s="212"/>
      <c r="AA1593" s="212"/>
      <c r="AB1593" s="212"/>
      <c r="AC1593" s="212"/>
      <c r="AD1593" s="212"/>
      <c r="AE1593" s="212"/>
      <c r="AF1593" s="212"/>
      <c r="AG1593" s="212" t="s">
        <v>308</v>
      </c>
      <c r="AH1593" s="212">
        <v>2</v>
      </c>
      <c r="AI1593" s="212"/>
      <c r="AJ1593" s="212"/>
      <c r="AK1593" s="212"/>
      <c r="AL1593" s="212"/>
      <c r="AM1593" s="212"/>
      <c r="AN1593" s="212"/>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2"/>
      <c r="BH1593" s="212"/>
    </row>
    <row r="1594" spans="1:60" outlineLevel="3" x14ac:dyDescent="0.2">
      <c r="A1594" s="219"/>
      <c r="B1594" s="220"/>
      <c r="C1594" s="271" t="s">
        <v>2012</v>
      </c>
      <c r="D1594" s="252"/>
      <c r="E1594" s="253">
        <v>0.28560000000000002</v>
      </c>
      <c r="F1594" s="223"/>
      <c r="G1594" s="223"/>
      <c r="H1594" s="223"/>
      <c r="I1594" s="223"/>
      <c r="J1594" s="223"/>
      <c r="K1594" s="223"/>
      <c r="L1594" s="223"/>
      <c r="M1594" s="223"/>
      <c r="N1594" s="222"/>
      <c r="O1594" s="222"/>
      <c r="P1594" s="222"/>
      <c r="Q1594" s="222"/>
      <c r="R1594" s="223"/>
      <c r="S1594" s="223"/>
      <c r="T1594" s="223"/>
      <c r="U1594" s="223"/>
      <c r="V1594" s="223"/>
      <c r="W1594" s="223"/>
      <c r="X1594" s="223"/>
      <c r="Y1594" s="223"/>
      <c r="Z1594" s="212"/>
      <c r="AA1594" s="212"/>
      <c r="AB1594" s="212"/>
      <c r="AC1594" s="212"/>
      <c r="AD1594" s="212"/>
      <c r="AE1594" s="212"/>
      <c r="AF1594" s="212"/>
      <c r="AG1594" s="212" t="s">
        <v>308</v>
      </c>
      <c r="AH1594" s="212">
        <v>2</v>
      </c>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12"/>
      <c r="BB1594" s="212"/>
      <c r="BC1594" s="212"/>
      <c r="BD1594" s="212"/>
      <c r="BE1594" s="212"/>
      <c r="BF1594" s="212"/>
      <c r="BG1594" s="212"/>
      <c r="BH1594" s="212"/>
    </row>
    <row r="1595" spans="1:60" outlineLevel="3" x14ac:dyDescent="0.2">
      <c r="A1595" s="219"/>
      <c r="B1595" s="220"/>
      <c r="C1595" s="271" t="s">
        <v>2013</v>
      </c>
      <c r="D1595" s="252"/>
      <c r="E1595" s="253">
        <v>5.8799999999999998E-2</v>
      </c>
      <c r="F1595" s="223"/>
      <c r="G1595" s="223"/>
      <c r="H1595" s="223"/>
      <c r="I1595" s="223"/>
      <c r="J1595" s="223"/>
      <c r="K1595" s="223"/>
      <c r="L1595" s="223"/>
      <c r="M1595" s="223"/>
      <c r="N1595" s="222"/>
      <c r="O1595" s="222"/>
      <c r="P1595" s="222"/>
      <c r="Q1595" s="222"/>
      <c r="R1595" s="223"/>
      <c r="S1595" s="223"/>
      <c r="T1595" s="223"/>
      <c r="U1595" s="223"/>
      <c r="V1595" s="223"/>
      <c r="W1595" s="223"/>
      <c r="X1595" s="223"/>
      <c r="Y1595" s="223"/>
      <c r="Z1595" s="212"/>
      <c r="AA1595" s="212"/>
      <c r="AB1595" s="212"/>
      <c r="AC1595" s="212"/>
      <c r="AD1595" s="212"/>
      <c r="AE1595" s="212"/>
      <c r="AF1595" s="212"/>
      <c r="AG1595" s="212" t="s">
        <v>308</v>
      </c>
      <c r="AH1595" s="212">
        <v>2</v>
      </c>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12"/>
      <c r="BB1595" s="212"/>
      <c r="BC1595" s="212"/>
      <c r="BD1595" s="212"/>
      <c r="BE1595" s="212"/>
      <c r="BF1595" s="212"/>
      <c r="BG1595" s="212"/>
      <c r="BH1595" s="212"/>
    </row>
    <row r="1596" spans="1:60" outlineLevel="3" x14ac:dyDescent="0.2">
      <c r="A1596" s="219"/>
      <c r="B1596" s="220"/>
      <c r="C1596" s="272" t="s">
        <v>720</v>
      </c>
      <c r="D1596" s="254"/>
      <c r="E1596" s="255">
        <v>0.41160000000000002</v>
      </c>
      <c r="F1596" s="223"/>
      <c r="G1596" s="223"/>
      <c r="H1596" s="223"/>
      <c r="I1596" s="223"/>
      <c r="J1596" s="223"/>
      <c r="K1596" s="223"/>
      <c r="L1596" s="223"/>
      <c r="M1596" s="223"/>
      <c r="N1596" s="222"/>
      <c r="O1596" s="222"/>
      <c r="P1596" s="222"/>
      <c r="Q1596" s="222"/>
      <c r="R1596" s="223"/>
      <c r="S1596" s="223"/>
      <c r="T1596" s="223"/>
      <c r="U1596" s="223"/>
      <c r="V1596" s="223"/>
      <c r="W1596" s="223"/>
      <c r="X1596" s="223"/>
      <c r="Y1596" s="223"/>
      <c r="Z1596" s="212"/>
      <c r="AA1596" s="212"/>
      <c r="AB1596" s="212"/>
      <c r="AC1596" s="212"/>
      <c r="AD1596" s="212"/>
      <c r="AE1596" s="212"/>
      <c r="AF1596" s="212"/>
      <c r="AG1596" s="212" t="s">
        <v>308</v>
      </c>
      <c r="AH1596" s="212">
        <v>3</v>
      </c>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12"/>
      <c r="BB1596" s="212"/>
      <c r="BC1596" s="212"/>
      <c r="BD1596" s="212"/>
      <c r="BE1596" s="212"/>
      <c r="BF1596" s="212"/>
      <c r="BG1596" s="212"/>
      <c r="BH1596" s="212"/>
    </row>
    <row r="1597" spans="1:60" outlineLevel="3" x14ac:dyDescent="0.2">
      <c r="A1597" s="219"/>
      <c r="B1597" s="220"/>
      <c r="C1597" s="270" t="s">
        <v>721</v>
      </c>
      <c r="D1597" s="252"/>
      <c r="E1597" s="253"/>
      <c r="F1597" s="223"/>
      <c r="G1597" s="223"/>
      <c r="H1597" s="223"/>
      <c r="I1597" s="223"/>
      <c r="J1597" s="223"/>
      <c r="K1597" s="223"/>
      <c r="L1597" s="223"/>
      <c r="M1597" s="223"/>
      <c r="N1597" s="222"/>
      <c r="O1597" s="222"/>
      <c r="P1597" s="222"/>
      <c r="Q1597" s="222"/>
      <c r="R1597" s="223"/>
      <c r="S1597" s="223"/>
      <c r="T1597" s="223"/>
      <c r="U1597" s="223"/>
      <c r="V1597" s="223"/>
      <c r="W1597" s="223"/>
      <c r="X1597" s="223"/>
      <c r="Y1597" s="223"/>
      <c r="Z1597" s="212"/>
      <c r="AA1597" s="212"/>
      <c r="AB1597" s="212"/>
      <c r="AC1597" s="212"/>
      <c r="AD1597" s="212"/>
      <c r="AE1597" s="212"/>
      <c r="AF1597" s="212"/>
      <c r="AG1597" s="212" t="s">
        <v>308</v>
      </c>
      <c r="AH1597" s="212"/>
      <c r="AI1597" s="212"/>
      <c r="AJ1597" s="212"/>
      <c r="AK1597" s="212"/>
      <c r="AL1597" s="212"/>
      <c r="AM1597" s="212"/>
      <c r="AN1597" s="212"/>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2"/>
      <c r="BH1597" s="212"/>
    </row>
    <row r="1598" spans="1:60" outlineLevel="3" x14ac:dyDescent="0.2">
      <c r="A1598" s="219"/>
      <c r="B1598" s="220"/>
      <c r="C1598" s="247" t="s">
        <v>2014</v>
      </c>
      <c r="D1598" s="225"/>
      <c r="E1598" s="226">
        <v>0.44452999999999998</v>
      </c>
      <c r="F1598" s="223"/>
      <c r="G1598" s="223"/>
      <c r="H1598" s="223"/>
      <c r="I1598" s="223"/>
      <c r="J1598" s="223"/>
      <c r="K1598" s="223"/>
      <c r="L1598" s="223"/>
      <c r="M1598" s="223"/>
      <c r="N1598" s="222"/>
      <c r="O1598" s="222"/>
      <c r="P1598" s="222"/>
      <c r="Q1598" s="222"/>
      <c r="R1598" s="223"/>
      <c r="S1598" s="223"/>
      <c r="T1598" s="223"/>
      <c r="U1598" s="223"/>
      <c r="V1598" s="223"/>
      <c r="W1598" s="223"/>
      <c r="X1598" s="223"/>
      <c r="Y1598" s="223"/>
      <c r="Z1598" s="212"/>
      <c r="AA1598" s="212"/>
      <c r="AB1598" s="212"/>
      <c r="AC1598" s="212"/>
      <c r="AD1598" s="212"/>
      <c r="AE1598" s="212"/>
      <c r="AF1598" s="212"/>
      <c r="AG1598" s="212" t="s">
        <v>308</v>
      </c>
      <c r="AH1598" s="212">
        <v>0</v>
      </c>
      <c r="AI1598" s="212"/>
      <c r="AJ1598" s="212"/>
      <c r="AK1598" s="212"/>
      <c r="AL1598" s="212"/>
      <c r="AM1598" s="212"/>
      <c r="AN1598" s="212"/>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2"/>
      <c r="BH1598" s="212"/>
    </row>
    <row r="1599" spans="1:60" outlineLevel="1" x14ac:dyDescent="0.2">
      <c r="A1599" s="235">
        <v>360</v>
      </c>
      <c r="B1599" s="236" t="s">
        <v>2015</v>
      </c>
      <c r="C1599" s="245" t="s">
        <v>2010</v>
      </c>
      <c r="D1599" s="237" t="s">
        <v>314</v>
      </c>
      <c r="E1599" s="238">
        <v>0.23224</v>
      </c>
      <c r="F1599" s="239"/>
      <c r="G1599" s="240">
        <f>ROUND(E1599*F1599,2)</f>
        <v>0</v>
      </c>
      <c r="H1599" s="239"/>
      <c r="I1599" s="240">
        <f>ROUND(E1599*H1599,2)</f>
        <v>0</v>
      </c>
      <c r="J1599" s="239"/>
      <c r="K1599" s="240">
        <f>ROUND(E1599*J1599,2)</f>
        <v>0</v>
      </c>
      <c r="L1599" s="240">
        <v>21</v>
      </c>
      <c r="M1599" s="240">
        <f>G1599*(1+L1599/100)</f>
        <v>0</v>
      </c>
      <c r="N1599" s="238">
        <v>0.55000000000000004</v>
      </c>
      <c r="O1599" s="238">
        <f>ROUND(E1599*N1599,2)</f>
        <v>0.13</v>
      </c>
      <c r="P1599" s="238">
        <v>0</v>
      </c>
      <c r="Q1599" s="238">
        <f>ROUND(E1599*P1599,2)</f>
        <v>0</v>
      </c>
      <c r="R1599" s="240" t="s">
        <v>480</v>
      </c>
      <c r="S1599" s="240" t="s">
        <v>277</v>
      </c>
      <c r="T1599" s="241" t="s">
        <v>277</v>
      </c>
      <c r="U1599" s="223">
        <v>0</v>
      </c>
      <c r="V1599" s="223">
        <f>ROUND(E1599*U1599,2)</f>
        <v>0</v>
      </c>
      <c r="W1599" s="223"/>
      <c r="X1599" s="223" t="s">
        <v>481</v>
      </c>
      <c r="Y1599" s="223" t="s">
        <v>280</v>
      </c>
      <c r="Z1599" s="212"/>
      <c r="AA1599" s="212"/>
      <c r="AB1599" s="212"/>
      <c r="AC1599" s="212"/>
      <c r="AD1599" s="212"/>
      <c r="AE1599" s="212"/>
      <c r="AF1599" s="212"/>
      <c r="AG1599" s="212" t="s">
        <v>482</v>
      </c>
      <c r="AH1599" s="212"/>
      <c r="AI1599" s="212"/>
      <c r="AJ1599" s="212"/>
      <c r="AK1599" s="212"/>
      <c r="AL1599" s="212"/>
      <c r="AM1599" s="212"/>
      <c r="AN1599" s="212"/>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2"/>
      <c r="BH1599" s="212"/>
    </row>
    <row r="1600" spans="1:60" outlineLevel="2" x14ac:dyDescent="0.2">
      <c r="A1600" s="219"/>
      <c r="B1600" s="220"/>
      <c r="C1600" s="247" t="s">
        <v>2016</v>
      </c>
      <c r="D1600" s="225"/>
      <c r="E1600" s="226">
        <v>0.23224</v>
      </c>
      <c r="F1600" s="223"/>
      <c r="G1600" s="223"/>
      <c r="H1600" s="223"/>
      <c r="I1600" s="223"/>
      <c r="J1600" s="223"/>
      <c r="K1600" s="223"/>
      <c r="L1600" s="223"/>
      <c r="M1600" s="223"/>
      <c r="N1600" s="222"/>
      <c r="O1600" s="222"/>
      <c r="P1600" s="222"/>
      <c r="Q1600" s="222"/>
      <c r="R1600" s="223"/>
      <c r="S1600" s="223"/>
      <c r="T1600" s="223"/>
      <c r="U1600" s="223"/>
      <c r="V1600" s="223"/>
      <c r="W1600" s="223"/>
      <c r="X1600" s="223"/>
      <c r="Y1600" s="223"/>
      <c r="Z1600" s="212"/>
      <c r="AA1600" s="212"/>
      <c r="AB1600" s="212"/>
      <c r="AC1600" s="212"/>
      <c r="AD1600" s="212"/>
      <c r="AE1600" s="212"/>
      <c r="AF1600" s="212"/>
      <c r="AG1600" s="212" t="s">
        <v>308</v>
      </c>
      <c r="AH1600" s="212">
        <v>0</v>
      </c>
      <c r="AI1600" s="212"/>
      <c r="AJ1600" s="212"/>
      <c r="AK1600" s="212"/>
      <c r="AL1600" s="212"/>
      <c r="AM1600" s="212"/>
      <c r="AN1600" s="212"/>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2"/>
      <c r="BH1600" s="212"/>
    </row>
    <row r="1601" spans="1:60" outlineLevel="1" x14ac:dyDescent="0.2">
      <c r="A1601" s="235">
        <v>361</v>
      </c>
      <c r="B1601" s="236" t="s">
        <v>2017</v>
      </c>
      <c r="C1601" s="245" t="s">
        <v>2010</v>
      </c>
      <c r="D1601" s="237" t="s">
        <v>314</v>
      </c>
      <c r="E1601" s="238">
        <v>0.51529000000000003</v>
      </c>
      <c r="F1601" s="239"/>
      <c r="G1601" s="240">
        <f>ROUND(E1601*F1601,2)</f>
        <v>0</v>
      </c>
      <c r="H1601" s="239"/>
      <c r="I1601" s="240">
        <f>ROUND(E1601*H1601,2)</f>
        <v>0</v>
      </c>
      <c r="J1601" s="239"/>
      <c r="K1601" s="240">
        <f>ROUND(E1601*J1601,2)</f>
        <v>0</v>
      </c>
      <c r="L1601" s="240">
        <v>21</v>
      </c>
      <c r="M1601" s="240">
        <f>G1601*(1+L1601/100)</f>
        <v>0</v>
      </c>
      <c r="N1601" s="238">
        <v>0.55000000000000004</v>
      </c>
      <c r="O1601" s="238">
        <f>ROUND(E1601*N1601,2)</f>
        <v>0.28000000000000003</v>
      </c>
      <c r="P1601" s="238">
        <v>0</v>
      </c>
      <c r="Q1601" s="238">
        <f>ROUND(E1601*P1601,2)</f>
        <v>0</v>
      </c>
      <c r="R1601" s="240" t="s">
        <v>480</v>
      </c>
      <c r="S1601" s="240" t="s">
        <v>277</v>
      </c>
      <c r="T1601" s="241" t="s">
        <v>277</v>
      </c>
      <c r="U1601" s="223">
        <v>0</v>
      </c>
      <c r="V1601" s="223">
        <f>ROUND(E1601*U1601,2)</f>
        <v>0</v>
      </c>
      <c r="W1601" s="223"/>
      <c r="X1601" s="223" t="s">
        <v>481</v>
      </c>
      <c r="Y1601" s="223" t="s">
        <v>280</v>
      </c>
      <c r="Z1601" s="212"/>
      <c r="AA1601" s="212"/>
      <c r="AB1601" s="212"/>
      <c r="AC1601" s="212"/>
      <c r="AD1601" s="212"/>
      <c r="AE1601" s="212"/>
      <c r="AF1601" s="212"/>
      <c r="AG1601" s="212" t="s">
        <v>482</v>
      </c>
      <c r="AH1601" s="212"/>
      <c r="AI1601" s="212"/>
      <c r="AJ1601" s="212"/>
      <c r="AK1601" s="212"/>
      <c r="AL1601" s="212"/>
      <c r="AM1601" s="212"/>
      <c r="AN1601" s="212"/>
      <c r="AO1601" s="212"/>
      <c r="AP1601" s="212"/>
      <c r="AQ1601" s="212"/>
      <c r="AR1601" s="212"/>
      <c r="AS1601" s="212"/>
      <c r="AT1601" s="212"/>
      <c r="AU1601" s="212"/>
      <c r="AV1601" s="212"/>
      <c r="AW1601" s="212"/>
      <c r="AX1601" s="212"/>
      <c r="AY1601" s="212"/>
      <c r="AZ1601" s="212"/>
      <c r="BA1601" s="212"/>
      <c r="BB1601" s="212"/>
      <c r="BC1601" s="212"/>
      <c r="BD1601" s="212"/>
      <c r="BE1601" s="212"/>
      <c r="BF1601" s="212"/>
      <c r="BG1601" s="212"/>
      <c r="BH1601" s="212"/>
    </row>
    <row r="1602" spans="1:60" outlineLevel="2" x14ac:dyDescent="0.2">
      <c r="A1602" s="219"/>
      <c r="B1602" s="220"/>
      <c r="C1602" s="247" t="s">
        <v>2018</v>
      </c>
      <c r="D1602" s="225"/>
      <c r="E1602" s="226">
        <v>0.51529000000000003</v>
      </c>
      <c r="F1602" s="223"/>
      <c r="G1602" s="223"/>
      <c r="H1602" s="223"/>
      <c r="I1602" s="223"/>
      <c r="J1602" s="223"/>
      <c r="K1602" s="223"/>
      <c r="L1602" s="223"/>
      <c r="M1602" s="223"/>
      <c r="N1602" s="222"/>
      <c r="O1602" s="222"/>
      <c r="P1602" s="222"/>
      <c r="Q1602" s="222"/>
      <c r="R1602" s="223"/>
      <c r="S1602" s="223"/>
      <c r="T1602" s="223"/>
      <c r="U1602" s="223"/>
      <c r="V1602" s="223"/>
      <c r="W1602" s="223"/>
      <c r="X1602" s="223"/>
      <c r="Y1602" s="223"/>
      <c r="Z1602" s="212"/>
      <c r="AA1602" s="212"/>
      <c r="AB1602" s="212"/>
      <c r="AC1602" s="212"/>
      <c r="AD1602" s="212"/>
      <c r="AE1602" s="212"/>
      <c r="AF1602" s="212"/>
      <c r="AG1602" s="212" t="s">
        <v>308</v>
      </c>
      <c r="AH1602" s="212">
        <v>0</v>
      </c>
      <c r="AI1602" s="212"/>
      <c r="AJ1602" s="212"/>
      <c r="AK1602" s="212"/>
      <c r="AL1602" s="212"/>
      <c r="AM1602" s="212"/>
      <c r="AN1602" s="212"/>
      <c r="AO1602" s="212"/>
      <c r="AP1602" s="212"/>
      <c r="AQ1602" s="212"/>
      <c r="AR1602" s="212"/>
      <c r="AS1602" s="212"/>
      <c r="AT1602" s="212"/>
      <c r="AU1602" s="212"/>
      <c r="AV1602" s="212"/>
      <c r="AW1602" s="212"/>
      <c r="AX1602" s="212"/>
      <c r="AY1602" s="212"/>
      <c r="AZ1602" s="212"/>
      <c r="BA1602" s="212"/>
      <c r="BB1602" s="212"/>
      <c r="BC1602" s="212"/>
      <c r="BD1602" s="212"/>
      <c r="BE1602" s="212"/>
      <c r="BF1602" s="212"/>
      <c r="BG1602" s="212"/>
      <c r="BH1602" s="212"/>
    </row>
    <row r="1603" spans="1:60" outlineLevel="1" x14ac:dyDescent="0.2">
      <c r="A1603" s="235">
        <v>362</v>
      </c>
      <c r="B1603" s="236" t="s">
        <v>2019</v>
      </c>
      <c r="C1603" s="245" t="s">
        <v>2010</v>
      </c>
      <c r="D1603" s="237" t="s">
        <v>314</v>
      </c>
      <c r="E1603" s="238">
        <v>1.97268</v>
      </c>
      <c r="F1603" s="239"/>
      <c r="G1603" s="240">
        <f>ROUND(E1603*F1603,2)</f>
        <v>0</v>
      </c>
      <c r="H1603" s="239"/>
      <c r="I1603" s="240">
        <f>ROUND(E1603*H1603,2)</f>
        <v>0</v>
      </c>
      <c r="J1603" s="239"/>
      <c r="K1603" s="240">
        <f>ROUND(E1603*J1603,2)</f>
        <v>0</v>
      </c>
      <c r="L1603" s="240">
        <v>21</v>
      </c>
      <c r="M1603" s="240">
        <f>G1603*(1+L1603/100)</f>
        <v>0</v>
      </c>
      <c r="N1603" s="238">
        <v>0.55000000000000004</v>
      </c>
      <c r="O1603" s="238">
        <f>ROUND(E1603*N1603,2)</f>
        <v>1.08</v>
      </c>
      <c r="P1603" s="238">
        <v>0</v>
      </c>
      <c r="Q1603" s="238">
        <f>ROUND(E1603*P1603,2)</f>
        <v>0</v>
      </c>
      <c r="R1603" s="240" t="s">
        <v>480</v>
      </c>
      <c r="S1603" s="240" t="s">
        <v>277</v>
      </c>
      <c r="T1603" s="241" t="s">
        <v>277</v>
      </c>
      <c r="U1603" s="223">
        <v>0</v>
      </c>
      <c r="V1603" s="223">
        <f>ROUND(E1603*U1603,2)</f>
        <v>0</v>
      </c>
      <c r="W1603" s="223"/>
      <c r="X1603" s="223" t="s">
        <v>481</v>
      </c>
      <c r="Y1603" s="223" t="s">
        <v>280</v>
      </c>
      <c r="Z1603" s="212"/>
      <c r="AA1603" s="212"/>
      <c r="AB1603" s="212"/>
      <c r="AC1603" s="212"/>
      <c r="AD1603" s="212"/>
      <c r="AE1603" s="212"/>
      <c r="AF1603" s="212"/>
      <c r="AG1603" s="212" t="s">
        <v>482</v>
      </c>
      <c r="AH1603" s="212"/>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12"/>
      <c r="BB1603" s="212"/>
      <c r="BC1603" s="212"/>
      <c r="BD1603" s="212"/>
      <c r="BE1603" s="212"/>
      <c r="BF1603" s="212"/>
      <c r="BG1603" s="212"/>
      <c r="BH1603" s="212"/>
    </row>
    <row r="1604" spans="1:60" outlineLevel="2" x14ac:dyDescent="0.2">
      <c r="A1604" s="219"/>
      <c r="B1604" s="220"/>
      <c r="C1604" s="270" t="s">
        <v>715</v>
      </c>
      <c r="D1604" s="252"/>
      <c r="E1604" s="253"/>
      <c r="F1604" s="223"/>
      <c r="G1604" s="223"/>
      <c r="H1604" s="223"/>
      <c r="I1604" s="223"/>
      <c r="J1604" s="223"/>
      <c r="K1604" s="223"/>
      <c r="L1604" s="223"/>
      <c r="M1604" s="223"/>
      <c r="N1604" s="222"/>
      <c r="O1604" s="222"/>
      <c r="P1604" s="222"/>
      <c r="Q1604" s="222"/>
      <c r="R1604" s="223"/>
      <c r="S1604" s="223"/>
      <c r="T1604" s="223"/>
      <c r="U1604" s="223"/>
      <c r="V1604" s="223"/>
      <c r="W1604" s="223"/>
      <c r="X1604" s="223"/>
      <c r="Y1604" s="223"/>
      <c r="Z1604" s="212"/>
      <c r="AA1604" s="212"/>
      <c r="AB1604" s="212"/>
      <c r="AC1604" s="212"/>
      <c r="AD1604" s="212"/>
      <c r="AE1604" s="212"/>
      <c r="AF1604" s="212"/>
      <c r="AG1604" s="212" t="s">
        <v>308</v>
      </c>
      <c r="AH1604" s="212"/>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2"/>
      <c r="BH1604" s="212"/>
    </row>
    <row r="1605" spans="1:60" outlineLevel="3" x14ac:dyDescent="0.2">
      <c r="A1605" s="219"/>
      <c r="B1605" s="220"/>
      <c r="C1605" s="271" t="s">
        <v>2020</v>
      </c>
      <c r="D1605" s="252"/>
      <c r="E1605" s="253">
        <v>0.30719999999999997</v>
      </c>
      <c r="F1605" s="223"/>
      <c r="G1605" s="223"/>
      <c r="H1605" s="223"/>
      <c r="I1605" s="223"/>
      <c r="J1605" s="223"/>
      <c r="K1605" s="223"/>
      <c r="L1605" s="223"/>
      <c r="M1605" s="223"/>
      <c r="N1605" s="222"/>
      <c r="O1605" s="222"/>
      <c r="P1605" s="222"/>
      <c r="Q1605" s="222"/>
      <c r="R1605" s="223"/>
      <c r="S1605" s="223"/>
      <c r="T1605" s="223"/>
      <c r="U1605" s="223"/>
      <c r="V1605" s="223"/>
      <c r="W1605" s="223"/>
      <c r="X1605" s="223"/>
      <c r="Y1605" s="223"/>
      <c r="Z1605" s="212"/>
      <c r="AA1605" s="212"/>
      <c r="AB1605" s="212"/>
      <c r="AC1605" s="212"/>
      <c r="AD1605" s="212"/>
      <c r="AE1605" s="212"/>
      <c r="AF1605" s="212"/>
      <c r="AG1605" s="212" t="s">
        <v>308</v>
      </c>
      <c r="AH1605" s="212">
        <v>2</v>
      </c>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2"/>
      <c r="BH1605" s="212"/>
    </row>
    <row r="1606" spans="1:60" outlineLevel="3" x14ac:dyDescent="0.2">
      <c r="A1606" s="219"/>
      <c r="B1606" s="220"/>
      <c r="C1606" s="271" t="s">
        <v>2021</v>
      </c>
      <c r="D1606" s="252"/>
      <c r="E1606" s="253">
        <v>0.18432000000000001</v>
      </c>
      <c r="F1606" s="223"/>
      <c r="G1606" s="223"/>
      <c r="H1606" s="223"/>
      <c r="I1606" s="223"/>
      <c r="J1606" s="223"/>
      <c r="K1606" s="223"/>
      <c r="L1606" s="223"/>
      <c r="M1606" s="223"/>
      <c r="N1606" s="222"/>
      <c r="O1606" s="222"/>
      <c r="P1606" s="222"/>
      <c r="Q1606" s="222"/>
      <c r="R1606" s="223"/>
      <c r="S1606" s="223"/>
      <c r="T1606" s="223"/>
      <c r="U1606" s="223"/>
      <c r="V1606" s="223"/>
      <c r="W1606" s="223"/>
      <c r="X1606" s="223"/>
      <c r="Y1606" s="223"/>
      <c r="Z1606" s="212"/>
      <c r="AA1606" s="212"/>
      <c r="AB1606" s="212"/>
      <c r="AC1606" s="212"/>
      <c r="AD1606" s="212"/>
      <c r="AE1606" s="212"/>
      <c r="AF1606" s="212"/>
      <c r="AG1606" s="212" t="s">
        <v>308</v>
      </c>
      <c r="AH1606" s="212">
        <v>2</v>
      </c>
      <c r="AI1606" s="212"/>
      <c r="AJ1606" s="212"/>
      <c r="AK1606" s="212"/>
      <c r="AL1606" s="212"/>
      <c r="AM1606" s="212"/>
      <c r="AN1606" s="212"/>
      <c r="AO1606" s="212"/>
      <c r="AP1606" s="212"/>
      <c r="AQ1606" s="212"/>
      <c r="AR1606" s="212"/>
      <c r="AS1606" s="212"/>
      <c r="AT1606" s="212"/>
      <c r="AU1606" s="212"/>
      <c r="AV1606" s="212"/>
      <c r="AW1606" s="212"/>
      <c r="AX1606" s="212"/>
      <c r="AY1606" s="212"/>
      <c r="AZ1606" s="212"/>
      <c r="BA1606" s="212"/>
      <c r="BB1606" s="212"/>
      <c r="BC1606" s="212"/>
      <c r="BD1606" s="212"/>
      <c r="BE1606" s="212"/>
      <c r="BF1606" s="212"/>
      <c r="BG1606" s="212"/>
      <c r="BH1606" s="212"/>
    </row>
    <row r="1607" spans="1:60" outlineLevel="3" x14ac:dyDescent="0.2">
      <c r="A1607" s="219"/>
      <c r="B1607" s="220"/>
      <c r="C1607" s="271" t="s">
        <v>1811</v>
      </c>
      <c r="D1607" s="252"/>
      <c r="E1607" s="253">
        <v>0.15359999999999999</v>
      </c>
      <c r="F1607" s="223"/>
      <c r="G1607" s="223"/>
      <c r="H1607" s="223"/>
      <c r="I1607" s="223"/>
      <c r="J1607" s="223"/>
      <c r="K1607" s="223"/>
      <c r="L1607" s="223"/>
      <c r="M1607" s="223"/>
      <c r="N1607" s="222"/>
      <c r="O1607" s="222"/>
      <c r="P1607" s="222"/>
      <c r="Q1607" s="222"/>
      <c r="R1607" s="223"/>
      <c r="S1607" s="223"/>
      <c r="T1607" s="223"/>
      <c r="U1607" s="223"/>
      <c r="V1607" s="223"/>
      <c r="W1607" s="223"/>
      <c r="X1607" s="223"/>
      <c r="Y1607" s="223"/>
      <c r="Z1607" s="212"/>
      <c r="AA1607" s="212"/>
      <c r="AB1607" s="212"/>
      <c r="AC1607" s="212"/>
      <c r="AD1607" s="212"/>
      <c r="AE1607" s="212"/>
      <c r="AF1607" s="212"/>
      <c r="AG1607" s="212" t="s">
        <v>308</v>
      </c>
      <c r="AH1607" s="212">
        <v>2</v>
      </c>
      <c r="AI1607" s="212"/>
      <c r="AJ1607" s="212"/>
      <c r="AK1607" s="212"/>
      <c r="AL1607" s="212"/>
      <c r="AM1607" s="212"/>
      <c r="AN1607" s="212"/>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2"/>
      <c r="BH1607" s="212"/>
    </row>
    <row r="1608" spans="1:60" outlineLevel="3" x14ac:dyDescent="0.2">
      <c r="A1608" s="219"/>
      <c r="B1608" s="220"/>
      <c r="C1608" s="271" t="s">
        <v>1812</v>
      </c>
      <c r="D1608" s="252"/>
      <c r="E1608" s="253">
        <v>9.2160000000000006E-2</v>
      </c>
      <c r="F1608" s="223"/>
      <c r="G1608" s="223"/>
      <c r="H1608" s="223"/>
      <c r="I1608" s="223"/>
      <c r="J1608" s="223"/>
      <c r="K1608" s="223"/>
      <c r="L1608" s="223"/>
      <c r="M1608" s="223"/>
      <c r="N1608" s="222"/>
      <c r="O1608" s="222"/>
      <c r="P1608" s="222"/>
      <c r="Q1608" s="222"/>
      <c r="R1608" s="223"/>
      <c r="S1608" s="223"/>
      <c r="T1608" s="223"/>
      <c r="U1608" s="223"/>
      <c r="V1608" s="223"/>
      <c r="W1608" s="223"/>
      <c r="X1608" s="223"/>
      <c r="Y1608" s="223"/>
      <c r="Z1608" s="212"/>
      <c r="AA1608" s="212"/>
      <c r="AB1608" s="212"/>
      <c r="AC1608" s="212"/>
      <c r="AD1608" s="212"/>
      <c r="AE1608" s="212"/>
      <c r="AF1608" s="212"/>
      <c r="AG1608" s="212" t="s">
        <v>308</v>
      </c>
      <c r="AH1608" s="212">
        <v>2</v>
      </c>
      <c r="AI1608" s="212"/>
      <c r="AJ1608" s="212"/>
      <c r="AK1608" s="212"/>
      <c r="AL1608" s="212"/>
      <c r="AM1608" s="212"/>
      <c r="AN1608" s="212"/>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2"/>
      <c r="BH1608" s="212"/>
    </row>
    <row r="1609" spans="1:60" outlineLevel="3" x14ac:dyDescent="0.2">
      <c r="A1609" s="219"/>
      <c r="B1609" s="220"/>
      <c r="C1609" s="271" t="s">
        <v>1813</v>
      </c>
      <c r="D1609" s="252"/>
      <c r="E1609" s="253">
        <v>0.17408000000000001</v>
      </c>
      <c r="F1609" s="223"/>
      <c r="G1609" s="223"/>
      <c r="H1609" s="223"/>
      <c r="I1609" s="223"/>
      <c r="J1609" s="223"/>
      <c r="K1609" s="223"/>
      <c r="L1609" s="223"/>
      <c r="M1609" s="223"/>
      <c r="N1609" s="222"/>
      <c r="O1609" s="222"/>
      <c r="P1609" s="222"/>
      <c r="Q1609" s="222"/>
      <c r="R1609" s="223"/>
      <c r="S1609" s="223"/>
      <c r="T1609" s="223"/>
      <c r="U1609" s="223"/>
      <c r="V1609" s="223"/>
      <c r="W1609" s="223"/>
      <c r="X1609" s="223"/>
      <c r="Y1609" s="223"/>
      <c r="Z1609" s="212"/>
      <c r="AA1609" s="212"/>
      <c r="AB1609" s="212"/>
      <c r="AC1609" s="212"/>
      <c r="AD1609" s="212"/>
      <c r="AE1609" s="212"/>
      <c r="AF1609" s="212"/>
      <c r="AG1609" s="212" t="s">
        <v>308</v>
      </c>
      <c r="AH1609" s="212">
        <v>2</v>
      </c>
      <c r="AI1609" s="212"/>
      <c r="AJ1609" s="212"/>
      <c r="AK1609" s="212"/>
      <c r="AL1609" s="212"/>
      <c r="AM1609" s="212"/>
      <c r="AN1609" s="212"/>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2"/>
      <c r="BH1609" s="212"/>
    </row>
    <row r="1610" spans="1:60" outlineLevel="3" x14ac:dyDescent="0.2">
      <c r="A1610" s="219"/>
      <c r="B1610" s="220"/>
      <c r="C1610" s="271" t="s">
        <v>2022</v>
      </c>
      <c r="D1610" s="252"/>
      <c r="E1610" s="253">
        <v>0.20480000000000001</v>
      </c>
      <c r="F1610" s="223"/>
      <c r="G1610" s="223"/>
      <c r="H1610" s="223"/>
      <c r="I1610" s="223"/>
      <c r="J1610" s="223"/>
      <c r="K1610" s="223"/>
      <c r="L1610" s="223"/>
      <c r="M1610" s="223"/>
      <c r="N1610" s="222"/>
      <c r="O1610" s="222"/>
      <c r="P1610" s="222"/>
      <c r="Q1610" s="222"/>
      <c r="R1610" s="223"/>
      <c r="S1610" s="223"/>
      <c r="T1610" s="223"/>
      <c r="U1610" s="223"/>
      <c r="V1610" s="223"/>
      <c r="W1610" s="223"/>
      <c r="X1610" s="223"/>
      <c r="Y1610" s="223"/>
      <c r="Z1610" s="212"/>
      <c r="AA1610" s="212"/>
      <c r="AB1610" s="212"/>
      <c r="AC1610" s="212"/>
      <c r="AD1610" s="212"/>
      <c r="AE1610" s="212"/>
      <c r="AF1610" s="212"/>
      <c r="AG1610" s="212" t="s">
        <v>308</v>
      </c>
      <c r="AH1610" s="212">
        <v>2</v>
      </c>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row>
    <row r="1611" spans="1:60" outlineLevel="3" x14ac:dyDescent="0.2">
      <c r="A1611" s="219"/>
      <c r="B1611" s="220"/>
      <c r="C1611" s="271" t="s">
        <v>1815</v>
      </c>
      <c r="D1611" s="252"/>
      <c r="E1611" s="253">
        <v>0.15872</v>
      </c>
      <c r="F1611" s="223"/>
      <c r="G1611" s="223"/>
      <c r="H1611" s="223"/>
      <c r="I1611" s="223"/>
      <c r="J1611" s="223"/>
      <c r="K1611" s="223"/>
      <c r="L1611" s="223"/>
      <c r="M1611" s="223"/>
      <c r="N1611" s="222"/>
      <c r="O1611" s="222"/>
      <c r="P1611" s="222"/>
      <c r="Q1611" s="222"/>
      <c r="R1611" s="223"/>
      <c r="S1611" s="223"/>
      <c r="T1611" s="223"/>
      <c r="U1611" s="223"/>
      <c r="V1611" s="223"/>
      <c r="W1611" s="223"/>
      <c r="X1611" s="223"/>
      <c r="Y1611" s="223"/>
      <c r="Z1611" s="212"/>
      <c r="AA1611" s="212"/>
      <c r="AB1611" s="212"/>
      <c r="AC1611" s="212"/>
      <c r="AD1611" s="212"/>
      <c r="AE1611" s="212"/>
      <c r="AF1611" s="212"/>
      <c r="AG1611" s="212" t="s">
        <v>308</v>
      </c>
      <c r="AH1611" s="212">
        <v>2</v>
      </c>
      <c r="AI1611" s="212"/>
      <c r="AJ1611" s="212"/>
      <c r="AK1611" s="212"/>
      <c r="AL1611" s="212"/>
      <c r="AM1611" s="212"/>
      <c r="AN1611" s="212"/>
      <c r="AO1611" s="212"/>
      <c r="AP1611" s="212"/>
      <c r="AQ1611" s="212"/>
      <c r="AR1611" s="212"/>
      <c r="AS1611" s="212"/>
      <c r="AT1611" s="212"/>
      <c r="AU1611" s="212"/>
      <c r="AV1611" s="212"/>
      <c r="AW1611" s="212"/>
      <c r="AX1611" s="212"/>
      <c r="AY1611" s="212"/>
      <c r="AZ1611" s="212"/>
      <c r="BA1611" s="212"/>
      <c r="BB1611" s="212"/>
      <c r="BC1611" s="212"/>
      <c r="BD1611" s="212"/>
      <c r="BE1611" s="212"/>
      <c r="BF1611" s="212"/>
      <c r="BG1611" s="212"/>
      <c r="BH1611" s="212"/>
    </row>
    <row r="1612" spans="1:60" outlineLevel="3" x14ac:dyDescent="0.2">
      <c r="A1612" s="219"/>
      <c r="B1612" s="220"/>
      <c r="C1612" s="271" t="s">
        <v>1817</v>
      </c>
      <c r="D1612" s="252"/>
      <c r="E1612" s="253">
        <v>0.15872</v>
      </c>
      <c r="F1612" s="223"/>
      <c r="G1612" s="223"/>
      <c r="H1612" s="223"/>
      <c r="I1612" s="223"/>
      <c r="J1612" s="223"/>
      <c r="K1612" s="223"/>
      <c r="L1612" s="223"/>
      <c r="M1612" s="223"/>
      <c r="N1612" s="222"/>
      <c r="O1612" s="222"/>
      <c r="P1612" s="222"/>
      <c r="Q1612" s="222"/>
      <c r="R1612" s="223"/>
      <c r="S1612" s="223"/>
      <c r="T1612" s="223"/>
      <c r="U1612" s="223"/>
      <c r="V1612" s="223"/>
      <c r="W1612" s="223"/>
      <c r="X1612" s="223"/>
      <c r="Y1612" s="223"/>
      <c r="Z1612" s="212"/>
      <c r="AA1612" s="212"/>
      <c r="AB1612" s="212"/>
      <c r="AC1612" s="212"/>
      <c r="AD1612" s="212"/>
      <c r="AE1612" s="212"/>
      <c r="AF1612" s="212"/>
      <c r="AG1612" s="212" t="s">
        <v>308</v>
      </c>
      <c r="AH1612" s="212">
        <v>2</v>
      </c>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2"/>
      <c r="BH1612" s="212"/>
    </row>
    <row r="1613" spans="1:60" outlineLevel="3" x14ac:dyDescent="0.2">
      <c r="A1613" s="219"/>
      <c r="B1613" s="220"/>
      <c r="C1613" s="271" t="s">
        <v>2023</v>
      </c>
      <c r="D1613" s="252"/>
      <c r="E1613" s="253">
        <v>8.5760000000000003E-2</v>
      </c>
      <c r="F1613" s="223"/>
      <c r="G1613" s="223"/>
      <c r="H1613" s="223"/>
      <c r="I1613" s="223"/>
      <c r="J1613" s="223"/>
      <c r="K1613" s="223"/>
      <c r="L1613" s="223"/>
      <c r="M1613" s="223"/>
      <c r="N1613" s="222"/>
      <c r="O1613" s="222"/>
      <c r="P1613" s="222"/>
      <c r="Q1613" s="222"/>
      <c r="R1613" s="223"/>
      <c r="S1613" s="223"/>
      <c r="T1613" s="223"/>
      <c r="U1613" s="223"/>
      <c r="V1613" s="223"/>
      <c r="W1613" s="223"/>
      <c r="X1613" s="223"/>
      <c r="Y1613" s="223"/>
      <c r="Z1613" s="212"/>
      <c r="AA1613" s="212"/>
      <c r="AB1613" s="212"/>
      <c r="AC1613" s="212"/>
      <c r="AD1613" s="212"/>
      <c r="AE1613" s="212"/>
      <c r="AF1613" s="212"/>
      <c r="AG1613" s="212" t="s">
        <v>308</v>
      </c>
      <c r="AH1613" s="212">
        <v>2</v>
      </c>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2"/>
      <c r="BH1613" s="212"/>
    </row>
    <row r="1614" spans="1:60" outlineLevel="3" x14ac:dyDescent="0.2">
      <c r="A1614" s="219"/>
      <c r="B1614" s="220"/>
      <c r="C1614" s="271" t="s">
        <v>2024</v>
      </c>
      <c r="D1614" s="252"/>
      <c r="E1614" s="253">
        <v>0.1024</v>
      </c>
      <c r="F1614" s="223"/>
      <c r="G1614" s="223"/>
      <c r="H1614" s="223"/>
      <c r="I1614" s="223"/>
      <c r="J1614" s="223"/>
      <c r="K1614" s="223"/>
      <c r="L1614" s="223"/>
      <c r="M1614" s="223"/>
      <c r="N1614" s="222"/>
      <c r="O1614" s="222"/>
      <c r="P1614" s="222"/>
      <c r="Q1614" s="222"/>
      <c r="R1614" s="223"/>
      <c r="S1614" s="223"/>
      <c r="T1614" s="223"/>
      <c r="U1614" s="223"/>
      <c r="V1614" s="223"/>
      <c r="W1614" s="223"/>
      <c r="X1614" s="223"/>
      <c r="Y1614" s="223"/>
      <c r="Z1614" s="212"/>
      <c r="AA1614" s="212"/>
      <c r="AB1614" s="212"/>
      <c r="AC1614" s="212"/>
      <c r="AD1614" s="212"/>
      <c r="AE1614" s="212"/>
      <c r="AF1614" s="212"/>
      <c r="AG1614" s="212" t="s">
        <v>308</v>
      </c>
      <c r="AH1614" s="212">
        <v>2</v>
      </c>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2"/>
      <c r="BH1614" s="212"/>
    </row>
    <row r="1615" spans="1:60" outlineLevel="3" x14ac:dyDescent="0.2">
      <c r="A1615" s="219"/>
      <c r="B1615" s="220"/>
      <c r="C1615" s="271" t="s">
        <v>2025</v>
      </c>
      <c r="D1615" s="252"/>
      <c r="E1615" s="253">
        <v>0.20480000000000001</v>
      </c>
      <c r="F1615" s="223"/>
      <c r="G1615" s="223"/>
      <c r="H1615" s="223"/>
      <c r="I1615" s="223"/>
      <c r="J1615" s="223"/>
      <c r="K1615" s="223"/>
      <c r="L1615" s="223"/>
      <c r="M1615" s="223"/>
      <c r="N1615" s="222"/>
      <c r="O1615" s="222"/>
      <c r="P1615" s="222"/>
      <c r="Q1615" s="222"/>
      <c r="R1615" s="223"/>
      <c r="S1615" s="223"/>
      <c r="T1615" s="223"/>
      <c r="U1615" s="223"/>
      <c r="V1615" s="223"/>
      <c r="W1615" s="223"/>
      <c r="X1615" s="223"/>
      <c r="Y1615" s="223"/>
      <c r="Z1615" s="212"/>
      <c r="AA1615" s="212"/>
      <c r="AB1615" s="212"/>
      <c r="AC1615" s="212"/>
      <c r="AD1615" s="212"/>
      <c r="AE1615" s="212"/>
      <c r="AF1615" s="212"/>
      <c r="AG1615" s="212" t="s">
        <v>308</v>
      </c>
      <c r="AH1615" s="212">
        <v>2</v>
      </c>
      <c r="AI1615" s="212"/>
      <c r="AJ1615" s="212"/>
      <c r="AK1615" s="212"/>
      <c r="AL1615" s="212"/>
      <c r="AM1615" s="212"/>
      <c r="AN1615" s="212"/>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2"/>
      <c r="BH1615" s="212"/>
    </row>
    <row r="1616" spans="1:60" outlineLevel="3" x14ac:dyDescent="0.2">
      <c r="A1616" s="219"/>
      <c r="B1616" s="220"/>
      <c r="C1616" s="272" t="s">
        <v>720</v>
      </c>
      <c r="D1616" s="254"/>
      <c r="E1616" s="255">
        <v>1.82656</v>
      </c>
      <c r="F1616" s="223"/>
      <c r="G1616" s="223"/>
      <c r="H1616" s="223"/>
      <c r="I1616" s="223"/>
      <c r="J1616" s="223"/>
      <c r="K1616" s="223"/>
      <c r="L1616" s="223"/>
      <c r="M1616" s="223"/>
      <c r="N1616" s="222"/>
      <c r="O1616" s="222"/>
      <c r="P1616" s="222"/>
      <c r="Q1616" s="222"/>
      <c r="R1616" s="223"/>
      <c r="S1616" s="223"/>
      <c r="T1616" s="223"/>
      <c r="U1616" s="223"/>
      <c r="V1616" s="223"/>
      <c r="W1616" s="223"/>
      <c r="X1616" s="223"/>
      <c r="Y1616" s="223"/>
      <c r="Z1616" s="212"/>
      <c r="AA1616" s="212"/>
      <c r="AB1616" s="212"/>
      <c r="AC1616" s="212"/>
      <c r="AD1616" s="212"/>
      <c r="AE1616" s="212"/>
      <c r="AF1616" s="212"/>
      <c r="AG1616" s="212" t="s">
        <v>308</v>
      </c>
      <c r="AH1616" s="212">
        <v>3</v>
      </c>
      <c r="AI1616" s="212"/>
      <c r="AJ1616" s="212"/>
      <c r="AK1616" s="212"/>
      <c r="AL1616" s="212"/>
      <c r="AM1616" s="212"/>
      <c r="AN1616" s="212"/>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2"/>
      <c r="BH1616" s="212"/>
    </row>
    <row r="1617" spans="1:60" outlineLevel="3" x14ac:dyDescent="0.2">
      <c r="A1617" s="219"/>
      <c r="B1617" s="220"/>
      <c r="C1617" s="270" t="s">
        <v>721</v>
      </c>
      <c r="D1617" s="252"/>
      <c r="E1617" s="253"/>
      <c r="F1617" s="223"/>
      <c r="G1617" s="223"/>
      <c r="H1617" s="223"/>
      <c r="I1617" s="223"/>
      <c r="J1617" s="223"/>
      <c r="K1617" s="223"/>
      <c r="L1617" s="223"/>
      <c r="M1617" s="223"/>
      <c r="N1617" s="222"/>
      <c r="O1617" s="222"/>
      <c r="P1617" s="222"/>
      <c r="Q1617" s="222"/>
      <c r="R1617" s="223"/>
      <c r="S1617" s="223"/>
      <c r="T1617" s="223"/>
      <c r="U1617" s="223"/>
      <c r="V1617" s="223"/>
      <c r="W1617" s="223"/>
      <c r="X1617" s="223"/>
      <c r="Y1617" s="223"/>
      <c r="Z1617" s="212"/>
      <c r="AA1617" s="212"/>
      <c r="AB1617" s="212"/>
      <c r="AC1617" s="212"/>
      <c r="AD1617" s="212"/>
      <c r="AE1617" s="212"/>
      <c r="AF1617" s="212"/>
      <c r="AG1617" s="212" t="s">
        <v>308</v>
      </c>
      <c r="AH1617" s="212"/>
      <c r="AI1617" s="212"/>
      <c r="AJ1617" s="212"/>
      <c r="AK1617" s="212"/>
      <c r="AL1617" s="212"/>
      <c r="AM1617" s="212"/>
      <c r="AN1617" s="212"/>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2"/>
      <c r="BH1617" s="212"/>
    </row>
    <row r="1618" spans="1:60" outlineLevel="3" x14ac:dyDescent="0.2">
      <c r="A1618" s="219"/>
      <c r="B1618" s="220"/>
      <c r="C1618" s="247" t="s">
        <v>2026</v>
      </c>
      <c r="D1618" s="225"/>
      <c r="E1618" s="226">
        <v>1.97268</v>
      </c>
      <c r="F1618" s="223"/>
      <c r="G1618" s="223"/>
      <c r="H1618" s="223"/>
      <c r="I1618" s="223"/>
      <c r="J1618" s="223"/>
      <c r="K1618" s="223"/>
      <c r="L1618" s="223"/>
      <c r="M1618" s="223"/>
      <c r="N1618" s="222"/>
      <c r="O1618" s="222"/>
      <c r="P1618" s="222"/>
      <c r="Q1618" s="222"/>
      <c r="R1618" s="223"/>
      <c r="S1618" s="223"/>
      <c r="T1618" s="223"/>
      <c r="U1618" s="223"/>
      <c r="V1618" s="223"/>
      <c r="W1618" s="223"/>
      <c r="X1618" s="223"/>
      <c r="Y1618" s="223"/>
      <c r="Z1618" s="212"/>
      <c r="AA1618" s="212"/>
      <c r="AB1618" s="212"/>
      <c r="AC1618" s="212"/>
      <c r="AD1618" s="212"/>
      <c r="AE1618" s="212"/>
      <c r="AF1618" s="212"/>
      <c r="AG1618" s="212" t="s">
        <v>308</v>
      </c>
      <c r="AH1618" s="212">
        <v>0</v>
      </c>
      <c r="AI1618" s="212"/>
      <c r="AJ1618" s="212"/>
      <c r="AK1618" s="212"/>
      <c r="AL1618" s="212"/>
      <c r="AM1618" s="212"/>
      <c r="AN1618" s="212"/>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2"/>
      <c r="BH1618" s="212"/>
    </row>
    <row r="1619" spans="1:60" outlineLevel="1" x14ac:dyDescent="0.2">
      <c r="A1619" s="235">
        <v>363</v>
      </c>
      <c r="B1619" s="236" t="s">
        <v>2027</v>
      </c>
      <c r="C1619" s="245" t="s">
        <v>2010</v>
      </c>
      <c r="D1619" s="237" t="s">
        <v>314</v>
      </c>
      <c r="E1619" s="238">
        <v>0.28754000000000002</v>
      </c>
      <c r="F1619" s="239"/>
      <c r="G1619" s="240">
        <f>ROUND(E1619*F1619,2)</f>
        <v>0</v>
      </c>
      <c r="H1619" s="239"/>
      <c r="I1619" s="240">
        <f>ROUND(E1619*H1619,2)</f>
        <v>0</v>
      </c>
      <c r="J1619" s="239"/>
      <c r="K1619" s="240">
        <f>ROUND(E1619*J1619,2)</f>
        <v>0</v>
      </c>
      <c r="L1619" s="240">
        <v>21</v>
      </c>
      <c r="M1619" s="240">
        <f>G1619*(1+L1619/100)</f>
        <v>0</v>
      </c>
      <c r="N1619" s="238">
        <v>0.55000000000000004</v>
      </c>
      <c r="O1619" s="238">
        <f>ROUND(E1619*N1619,2)</f>
        <v>0.16</v>
      </c>
      <c r="P1619" s="238">
        <v>0</v>
      </c>
      <c r="Q1619" s="238">
        <f>ROUND(E1619*P1619,2)</f>
        <v>0</v>
      </c>
      <c r="R1619" s="240" t="s">
        <v>480</v>
      </c>
      <c r="S1619" s="240" t="s">
        <v>277</v>
      </c>
      <c r="T1619" s="241" t="s">
        <v>277</v>
      </c>
      <c r="U1619" s="223">
        <v>0</v>
      </c>
      <c r="V1619" s="223">
        <f>ROUND(E1619*U1619,2)</f>
        <v>0</v>
      </c>
      <c r="W1619" s="223"/>
      <c r="X1619" s="223" t="s">
        <v>481</v>
      </c>
      <c r="Y1619" s="223" t="s">
        <v>280</v>
      </c>
      <c r="Z1619" s="212"/>
      <c r="AA1619" s="212"/>
      <c r="AB1619" s="212"/>
      <c r="AC1619" s="212"/>
      <c r="AD1619" s="212"/>
      <c r="AE1619" s="212"/>
      <c r="AF1619" s="212"/>
      <c r="AG1619" s="212" t="s">
        <v>482</v>
      </c>
      <c r="AH1619" s="212"/>
      <c r="AI1619" s="212"/>
      <c r="AJ1619" s="212"/>
      <c r="AK1619" s="212"/>
      <c r="AL1619" s="212"/>
      <c r="AM1619" s="212"/>
      <c r="AN1619" s="212"/>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2"/>
      <c r="BH1619" s="212"/>
    </row>
    <row r="1620" spans="1:60" outlineLevel="2" x14ac:dyDescent="0.2">
      <c r="A1620" s="219"/>
      <c r="B1620" s="220"/>
      <c r="C1620" s="247" t="s">
        <v>2028</v>
      </c>
      <c r="D1620" s="225"/>
      <c r="E1620" s="226">
        <v>0.28754000000000002</v>
      </c>
      <c r="F1620" s="223"/>
      <c r="G1620" s="223"/>
      <c r="H1620" s="223"/>
      <c r="I1620" s="223"/>
      <c r="J1620" s="223"/>
      <c r="K1620" s="223"/>
      <c r="L1620" s="223"/>
      <c r="M1620" s="223"/>
      <c r="N1620" s="222"/>
      <c r="O1620" s="222"/>
      <c r="P1620" s="222"/>
      <c r="Q1620" s="222"/>
      <c r="R1620" s="223"/>
      <c r="S1620" s="223"/>
      <c r="T1620" s="223"/>
      <c r="U1620" s="223"/>
      <c r="V1620" s="223"/>
      <c r="W1620" s="223"/>
      <c r="X1620" s="223"/>
      <c r="Y1620" s="223"/>
      <c r="Z1620" s="212"/>
      <c r="AA1620" s="212"/>
      <c r="AB1620" s="212"/>
      <c r="AC1620" s="212"/>
      <c r="AD1620" s="212"/>
      <c r="AE1620" s="212"/>
      <c r="AF1620" s="212"/>
      <c r="AG1620" s="212" t="s">
        <v>308</v>
      </c>
      <c r="AH1620" s="212">
        <v>0</v>
      </c>
      <c r="AI1620" s="212"/>
      <c r="AJ1620" s="212"/>
      <c r="AK1620" s="212"/>
      <c r="AL1620" s="212"/>
      <c r="AM1620" s="212"/>
      <c r="AN1620" s="212"/>
      <c r="AO1620" s="212"/>
      <c r="AP1620" s="212"/>
      <c r="AQ1620" s="212"/>
      <c r="AR1620" s="212"/>
      <c r="AS1620" s="212"/>
      <c r="AT1620" s="212"/>
      <c r="AU1620" s="212"/>
      <c r="AV1620" s="212"/>
      <c r="AW1620" s="212"/>
      <c r="AX1620" s="212"/>
      <c r="AY1620" s="212"/>
      <c r="AZ1620" s="212"/>
      <c r="BA1620" s="212"/>
      <c r="BB1620" s="212"/>
      <c r="BC1620" s="212"/>
      <c r="BD1620" s="212"/>
      <c r="BE1620" s="212"/>
      <c r="BF1620" s="212"/>
      <c r="BG1620" s="212"/>
      <c r="BH1620" s="212"/>
    </row>
    <row r="1621" spans="1:60" outlineLevel="1" x14ac:dyDescent="0.2">
      <c r="A1621" s="235">
        <v>364</v>
      </c>
      <c r="B1621" s="236" t="s">
        <v>2029</v>
      </c>
      <c r="C1621" s="245" t="s">
        <v>2010</v>
      </c>
      <c r="D1621" s="237" t="s">
        <v>314</v>
      </c>
      <c r="E1621" s="238">
        <v>1.0921000000000001</v>
      </c>
      <c r="F1621" s="239"/>
      <c r="G1621" s="240">
        <f>ROUND(E1621*F1621,2)</f>
        <v>0</v>
      </c>
      <c r="H1621" s="239"/>
      <c r="I1621" s="240">
        <f>ROUND(E1621*H1621,2)</f>
        <v>0</v>
      </c>
      <c r="J1621" s="239"/>
      <c r="K1621" s="240">
        <f>ROUND(E1621*J1621,2)</f>
        <v>0</v>
      </c>
      <c r="L1621" s="240">
        <v>21</v>
      </c>
      <c r="M1621" s="240">
        <f>G1621*(1+L1621/100)</f>
        <v>0</v>
      </c>
      <c r="N1621" s="238">
        <v>0.55000000000000004</v>
      </c>
      <c r="O1621" s="238">
        <f>ROUND(E1621*N1621,2)</f>
        <v>0.6</v>
      </c>
      <c r="P1621" s="238">
        <v>0</v>
      </c>
      <c r="Q1621" s="238">
        <f>ROUND(E1621*P1621,2)</f>
        <v>0</v>
      </c>
      <c r="R1621" s="240" t="s">
        <v>480</v>
      </c>
      <c r="S1621" s="240" t="s">
        <v>277</v>
      </c>
      <c r="T1621" s="241" t="s">
        <v>277</v>
      </c>
      <c r="U1621" s="223">
        <v>0</v>
      </c>
      <c r="V1621" s="223">
        <f>ROUND(E1621*U1621,2)</f>
        <v>0</v>
      </c>
      <c r="W1621" s="223"/>
      <c r="X1621" s="223" t="s">
        <v>481</v>
      </c>
      <c r="Y1621" s="223" t="s">
        <v>280</v>
      </c>
      <c r="Z1621" s="212"/>
      <c r="AA1621" s="212"/>
      <c r="AB1621" s="212"/>
      <c r="AC1621" s="212"/>
      <c r="AD1621" s="212"/>
      <c r="AE1621" s="212"/>
      <c r="AF1621" s="212"/>
      <c r="AG1621" s="212" t="s">
        <v>482</v>
      </c>
      <c r="AH1621" s="212"/>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2"/>
      <c r="BH1621" s="212"/>
    </row>
    <row r="1622" spans="1:60" outlineLevel="2" x14ac:dyDescent="0.2">
      <c r="A1622" s="219"/>
      <c r="B1622" s="220"/>
      <c r="C1622" s="270" t="s">
        <v>715</v>
      </c>
      <c r="D1622" s="252"/>
      <c r="E1622" s="253"/>
      <c r="F1622" s="223"/>
      <c r="G1622" s="223"/>
      <c r="H1622" s="223"/>
      <c r="I1622" s="223"/>
      <c r="J1622" s="223"/>
      <c r="K1622" s="223"/>
      <c r="L1622" s="223"/>
      <c r="M1622" s="223"/>
      <c r="N1622" s="222"/>
      <c r="O1622" s="222"/>
      <c r="P1622" s="222"/>
      <c r="Q1622" s="222"/>
      <c r="R1622" s="223"/>
      <c r="S1622" s="223"/>
      <c r="T1622" s="223"/>
      <c r="U1622" s="223"/>
      <c r="V1622" s="223"/>
      <c r="W1622" s="223"/>
      <c r="X1622" s="223"/>
      <c r="Y1622" s="223"/>
      <c r="Z1622" s="212"/>
      <c r="AA1622" s="212"/>
      <c r="AB1622" s="212"/>
      <c r="AC1622" s="212"/>
      <c r="AD1622" s="212"/>
      <c r="AE1622" s="212"/>
      <c r="AF1622" s="212"/>
      <c r="AG1622" s="212" t="s">
        <v>308</v>
      </c>
      <c r="AH1622" s="212"/>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2"/>
      <c r="BH1622" s="212"/>
    </row>
    <row r="1623" spans="1:60" outlineLevel="3" x14ac:dyDescent="0.2">
      <c r="A1623" s="219"/>
      <c r="B1623" s="220"/>
      <c r="C1623" s="271" t="s">
        <v>2030</v>
      </c>
      <c r="D1623" s="252"/>
      <c r="E1623" s="253">
        <v>0.50560000000000005</v>
      </c>
      <c r="F1623" s="223"/>
      <c r="G1623" s="223"/>
      <c r="H1623" s="223"/>
      <c r="I1623" s="223"/>
      <c r="J1623" s="223"/>
      <c r="K1623" s="223"/>
      <c r="L1623" s="223"/>
      <c r="M1623" s="223"/>
      <c r="N1623" s="222"/>
      <c r="O1623" s="222"/>
      <c r="P1623" s="222"/>
      <c r="Q1623" s="222"/>
      <c r="R1623" s="223"/>
      <c r="S1623" s="223"/>
      <c r="T1623" s="223"/>
      <c r="U1623" s="223"/>
      <c r="V1623" s="223"/>
      <c r="W1623" s="223"/>
      <c r="X1623" s="223"/>
      <c r="Y1623" s="223"/>
      <c r="Z1623" s="212"/>
      <c r="AA1623" s="212"/>
      <c r="AB1623" s="212"/>
      <c r="AC1623" s="212"/>
      <c r="AD1623" s="212"/>
      <c r="AE1623" s="212"/>
      <c r="AF1623" s="212"/>
      <c r="AG1623" s="212" t="s">
        <v>308</v>
      </c>
      <c r="AH1623" s="212">
        <v>2</v>
      </c>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2"/>
      <c r="BH1623" s="212"/>
    </row>
    <row r="1624" spans="1:60" outlineLevel="3" x14ac:dyDescent="0.2">
      <c r="A1624" s="219"/>
      <c r="B1624" s="220"/>
      <c r="C1624" s="271" t="s">
        <v>2031</v>
      </c>
      <c r="D1624" s="252"/>
      <c r="E1624" s="253">
        <v>0.50560000000000005</v>
      </c>
      <c r="F1624" s="223"/>
      <c r="G1624" s="223"/>
      <c r="H1624" s="223"/>
      <c r="I1624" s="223"/>
      <c r="J1624" s="223"/>
      <c r="K1624" s="223"/>
      <c r="L1624" s="223"/>
      <c r="M1624" s="223"/>
      <c r="N1624" s="222"/>
      <c r="O1624" s="222"/>
      <c r="P1624" s="222"/>
      <c r="Q1624" s="222"/>
      <c r="R1624" s="223"/>
      <c r="S1624" s="223"/>
      <c r="T1624" s="223"/>
      <c r="U1624" s="223"/>
      <c r="V1624" s="223"/>
      <c r="W1624" s="223"/>
      <c r="X1624" s="223"/>
      <c r="Y1624" s="223"/>
      <c r="Z1624" s="212"/>
      <c r="AA1624" s="212"/>
      <c r="AB1624" s="212"/>
      <c r="AC1624" s="212"/>
      <c r="AD1624" s="212"/>
      <c r="AE1624" s="212"/>
      <c r="AF1624" s="212"/>
      <c r="AG1624" s="212" t="s">
        <v>308</v>
      </c>
      <c r="AH1624" s="212">
        <v>2</v>
      </c>
      <c r="AI1624" s="212"/>
      <c r="AJ1624" s="212"/>
      <c r="AK1624" s="212"/>
      <c r="AL1624" s="212"/>
      <c r="AM1624" s="212"/>
      <c r="AN1624" s="212"/>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2"/>
      <c r="BH1624" s="212"/>
    </row>
    <row r="1625" spans="1:60" outlineLevel="3" x14ac:dyDescent="0.2">
      <c r="A1625" s="219"/>
      <c r="B1625" s="220"/>
      <c r="C1625" s="272" t="s">
        <v>720</v>
      </c>
      <c r="D1625" s="254"/>
      <c r="E1625" s="255">
        <v>1.0112000000000001</v>
      </c>
      <c r="F1625" s="223"/>
      <c r="G1625" s="223"/>
      <c r="H1625" s="223"/>
      <c r="I1625" s="223"/>
      <c r="J1625" s="223"/>
      <c r="K1625" s="223"/>
      <c r="L1625" s="223"/>
      <c r="M1625" s="223"/>
      <c r="N1625" s="222"/>
      <c r="O1625" s="222"/>
      <c r="P1625" s="222"/>
      <c r="Q1625" s="222"/>
      <c r="R1625" s="223"/>
      <c r="S1625" s="223"/>
      <c r="T1625" s="223"/>
      <c r="U1625" s="223"/>
      <c r="V1625" s="223"/>
      <c r="W1625" s="223"/>
      <c r="X1625" s="223"/>
      <c r="Y1625" s="223"/>
      <c r="Z1625" s="212"/>
      <c r="AA1625" s="212"/>
      <c r="AB1625" s="212"/>
      <c r="AC1625" s="212"/>
      <c r="AD1625" s="212"/>
      <c r="AE1625" s="212"/>
      <c r="AF1625" s="212"/>
      <c r="AG1625" s="212" t="s">
        <v>308</v>
      </c>
      <c r="AH1625" s="212">
        <v>3</v>
      </c>
      <c r="AI1625" s="212"/>
      <c r="AJ1625" s="212"/>
      <c r="AK1625" s="212"/>
      <c r="AL1625" s="212"/>
      <c r="AM1625" s="212"/>
      <c r="AN1625" s="212"/>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2"/>
      <c r="BH1625" s="212"/>
    </row>
    <row r="1626" spans="1:60" outlineLevel="3" x14ac:dyDescent="0.2">
      <c r="A1626" s="219"/>
      <c r="B1626" s="220"/>
      <c r="C1626" s="270" t="s">
        <v>721</v>
      </c>
      <c r="D1626" s="252"/>
      <c r="E1626" s="253"/>
      <c r="F1626" s="223"/>
      <c r="G1626" s="223"/>
      <c r="H1626" s="223"/>
      <c r="I1626" s="223"/>
      <c r="J1626" s="223"/>
      <c r="K1626" s="223"/>
      <c r="L1626" s="223"/>
      <c r="M1626" s="223"/>
      <c r="N1626" s="222"/>
      <c r="O1626" s="222"/>
      <c r="P1626" s="222"/>
      <c r="Q1626" s="222"/>
      <c r="R1626" s="223"/>
      <c r="S1626" s="223"/>
      <c r="T1626" s="223"/>
      <c r="U1626" s="223"/>
      <c r="V1626" s="223"/>
      <c r="W1626" s="223"/>
      <c r="X1626" s="223"/>
      <c r="Y1626" s="223"/>
      <c r="Z1626" s="212"/>
      <c r="AA1626" s="212"/>
      <c r="AB1626" s="212"/>
      <c r="AC1626" s="212"/>
      <c r="AD1626" s="212"/>
      <c r="AE1626" s="212"/>
      <c r="AF1626" s="212"/>
      <c r="AG1626" s="212" t="s">
        <v>308</v>
      </c>
      <c r="AH1626" s="212"/>
      <c r="AI1626" s="212"/>
      <c r="AJ1626" s="212"/>
      <c r="AK1626" s="212"/>
      <c r="AL1626" s="212"/>
      <c r="AM1626" s="212"/>
      <c r="AN1626" s="212"/>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2"/>
      <c r="BH1626" s="212"/>
    </row>
    <row r="1627" spans="1:60" outlineLevel="3" x14ac:dyDescent="0.2">
      <c r="A1627" s="219"/>
      <c r="B1627" s="220"/>
      <c r="C1627" s="247" t="s">
        <v>2032</v>
      </c>
      <c r="D1627" s="225"/>
      <c r="E1627" s="226">
        <v>1.0921000000000001</v>
      </c>
      <c r="F1627" s="223"/>
      <c r="G1627" s="223"/>
      <c r="H1627" s="223"/>
      <c r="I1627" s="223"/>
      <c r="J1627" s="223"/>
      <c r="K1627" s="223"/>
      <c r="L1627" s="223"/>
      <c r="M1627" s="223"/>
      <c r="N1627" s="222"/>
      <c r="O1627" s="222"/>
      <c r="P1627" s="222"/>
      <c r="Q1627" s="222"/>
      <c r="R1627" s="223"/>
      <c r="S1627" s="223"/>
      <c r="T1627" s="223"/>
      <c r="U1627" s="223"/>
      <c r="V1627" s="223"/>
      <c r="W1627" s="223"/>
      <c r="X1627" s="223"/>
      <c r="Y1627" s="223"/>
      <c r="Z1627" s="212"/>
      <c r="AA1627" s="212"/>
      <c r="AB1627" s="212"/>
      <c r="AC1627" s="212"/>
      <c r="AD1627" s="212"/>
      <c r="AE1627" s="212"/>
      <c r="AF1627" s="212"/>
      <c r="AG1627" s="212" t="s">
        <v>308</v>
      </c>
      <c r="AH1627" s="212">
        <v>0</v>
      </c>
      <c r="AI1627" s="212"/>
      <c r="AJ1627" s="212"/>
      <c r="AK1627" s="212"/>
      <c r="AL1627" s="212"/>
      <c r="AM1627" s="212"/>
      <c r="AN1627" s="212"/>
      <c r="AO1627" s="212"/>
      <c r="AP1627" s="212"/>
      <c r="AQ1627" s="212"/>
      <c r="AR1627" s="212"/>
      <c r="AS1627" s="212"/>
      <c r="AT1627" s="212"/>
      <c r="AU1627" s="212"/>
      <c r="AV1627" s="212"/>
      <c r="AW1627" s="212"/>
      <c r="AX1627" s="212"/>
      <c r="AY1627" s="212"/>
      <c r="AZ1627" s="212"/>
      <c r="BA1627" s="212"/>
      <c r="BB1627" s="212"/>
      <c r="BC1627" s="212"/>
      <c r="BD1627" s="212"/>
      <c r="BE1627" s="212"/>
      <c r="BF1627" s="212"/>
      <c r="BG1627" s="212"/>
      <c r="BH1627" s="212"/>
    </row>
    <row r="1628" spans="1:60" outlineLevel="1" x14ac:dyDescent="0.2">
      <c r="A1628" s="235">
        <v>365</v>
      </c>
      <c r="B1628" s="236" t="s">
        <v>2033</v>
      </c>
      <c r="C1628" s="245" t="s">
        <v>2010</v>
      </c>
      <c r="D1628" s="237" t="s">
        <v>314</v>
      </c>
      <c r="E1628" s="238">
        <v>1.0402</v>
      </c>
      <c r="F1628" s="239"/>
      <c r="G1628" s="240">
        <f>ROUND(E1628*F1628,2)</f>
        <v>0</v>
      </c>
      <c r="H1628" s="239"/>
      <c r="I1628" s="240">
        <f>ROUND(E1628*H1628,2)</f>
        <v>0</v>
      </c>
      <c r="J1628" s="239"/>
      <c r="K1628" s="240">
        <f>ROUND(E1628*J1628,2)</f>
        <v>0</v>
      </c>
      <c r="L1628" s="240">
        <v>21</v>
      </c>
      <c r="M1628" s="240">
        <f>G1628*(1+L1628/100)</f>
        <v>0</v>
      </c>
      <c r="N1628" s="238">
        <v>0.55000000000000004</v>
      </c>
      <c r="O1628" s="238">
        <f>ROUND(E1628*N1628,2)</f>
        <v>0.56999999999999995</v>
      </c>
      <c r="P1628" s="238">
        <v>0</v>
      </c>
      <c r="Q1628" s="238">
        <f>ROUND(E1628*P1628,2)</f>
        <v>0</v>
      </c>
      <c r="R1628" s="240" t="s">
        <v>480</v>
      </c>
      <c r="S1628" s="240" t="s">
        <v>277</v>
      </c>
      <c r="T1628" s="241" t="s">
        <v>277</v>
      </c>
      <c r="U1628" s="223">
        <v>0</v>
      </c>
      <c r="V1628" s="223">
        <f>ROUND(E1628*U1628,2)</f>
        <v>0</v>
      </c>
      <c r="W1628" s="223"/>
      <c r="X1628" s="223" t="s">
        <v>481</v>
      </c>
      <c r="Y1628" s="223" t="s">
        <v>280</v>
      </c>
      <c r="Z1628" s="212"/>
      <c r="AA1628" s="212"/>
      <c r="AB1628" s="212"/>
      <c r="AC1628" s="212"/>
      <c r="AD1628" s="212"/>
      <c r="AE1628" s="212"/>
      <c r="AF1628" s="212"/>
      <c r="AG1628" s="212" t="s">
        <v>482</v>
      </c>
      <c r="AH1628" s="212"/>
      <c r="AI1628" s="212"/>
      <c r="AJ1628" s="212"/>
      <c r="AK1628" s="212"/>
      <c r="AL1628" s="212"/>
      <c r="AM1628" s="212"/>
      <c r="AN1628" s="212"/>
      <c r="AO1628" s="212"/>
      <c r="AP1628" s="212"/>
      <c r="AQ1628" s="212"/>
      <c r="AR1628" s="212"/>
      <c r="AS1628" s="212"/>
      <c r="AT1628" s="212"/>
      <c r="AU1628" s="212"/>
      <c r="AV1628" s="212"/>
      <c r="AW1628" s="212"/>
      <c r="AX1628" s="212"/>
      <c r="AY1628" s="212"/>
      <c r="AZ1628" s="212"/>
      <c r="BA1628" s="212"/>
      <c r="BB1628" s="212"/>
      <c r="BC1628" s="212"/>
      <c r="BD1628" s="212"/>
      <c r="BE1628" s="212"/>
      <c r="BF1628" s="212"/>
      <c r="BG1628" s="212"/>
      <c r="BH1628" s="212"/>
    </row>
    <row r="1629" spans="1:60" outlineLevel="2" x14ac:dyDescent="0.2">
      <c r="A1629" s="219"/>
      <c r="B1629" s="220"/>
      <c r="C1629" s="247" t="s">
        <v>2034</v>
      </c>
      <c r="D1629" s="225"/>
      <c r="E1629" s="226">
        <v>1.0402</v>
      </c>
      <c r="F1629" s="223"/>
      <c r="G1629" s="223"/>
      <c r="H1629" s="223"/>
      <c r="I1629" s="223"/>
      <c r="J1629" s="223"/>
      <c r="K1629" s="223"/>
      <c r="L1629" s="223"/>
      <c r="M1629" s="223"/>
      <c r="N1629" s="222"/>
      <c r="O1629" s="222"/>
      <c r="P1629" s="222"/>
      <c r="Q1629" s="222"/>
      <c r="R1629" s="223"/>
      <c r="S1629" s="223"/>
      <c r="T1629" s="223"/>
      <c r="U1629" s="223"/>
      <c r="V1629" s="223"/>
      <c r="W1629" s="223"/>
      <c r="X1629" s="223"/>
      <c r="Y1629" s="223"/>
      <c r="Z1629" s="212"/>
      <c r="AA1629" s="212"/>
      <c r="AB1629" s="212"/>
      <c r="AC1629" s="212"/>
      <c r="AD1629" s="212"/>
      <c r="AE1629" s="212"/>
      <c r="AF1629" s="212"/>
      <c r="AG1629" s="212" t="s">
        <v>308</v>
      </c>
      <c r="AH1629" s="212">
        <v>0</v>
      </c>
      <c r="AI1629" s="212"/>
      <c r="AJ1629" s="212"/>
      <c r="AK1629" s="212"/>
      <c r="AL1629" s="212"/>
      <c r="AM1629" s="212"/>
      <c r="AN1629" s="212"/>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2"/>
      <c r="BH1629" s="212"/>
    </row>
    <row r="1630" spans="1:60" ht="22.5" outlineLevel="1" x14ac:dyDescent="0.2">
      <c r="A1630" s="235">
        <v>366</v>
      </c>
      <c r="B1630" s="236" t="s">
        <v>2035</v>
      </c>
      <c r="C1630" s="245" t="s">
        <v>2036</v>
      </c>
      <c r="D1630" s="237" t="s">
        <v>314</v>
      </c>
      <c r="E1630" s="238">
        <v>0.10731</v>
      </c>
      <c r="F1630" s="239"/>
      <c r="G1630" s="240">
        <f>ROUND(E1630*F1630,2)</f>
        <v>0</v>
      </c>
      <c r="H1630" s="239"/>
      <c r="I1630" s="240">
        <f>ROUND(E1630*H1630,2)</f>
        <v>0</v>
      </c>
      <c r="J1630" s="239"/>
      <c r="K1630" s="240">
        <f>ROUND(E1630*J1630,2)</f>
        <v>0</v>
      </c>
      <c r="L1630" s="240">
        <v>21</v>
      </c>
      <c r="M1630" s="240">
        <f>G1630*(1+L1630/100)</f>
        <v>0</v>
      </c>
      <c r="N1630" s="238">
        <v>0.5</v>
      </c>
      <c r="O1630" s="238">
        <f>ROUND(E1630*N1630,2)</f>
        <v>0.05</v>
      </c>
      <c r="P1630" s="238">
        <v>0</v>
      </c>
      <c r="Q1630" s="238">
        <f>ROUND(E1630*P1630,2)</f>
        <v>0</v>
      </c>
      <c r="R1630" s="240" t="s">
        <v>480</v>
      </c>
      <c r="S1630" s="240" t="s">
        <v>277</v>
      </c>
      <c r="T1630" s="241" t="s">
        <v>277</v>
      </c>
      <c r="U1630" s="223">
        <v>0</v>
      </c>
      <c r="V1630" s="223">
        <f>ROUND(E1630*U1630,2)</f>
        <v>0</v>
      </c>
      <c r="W1630" s="223"/>
      <c r="X1630" s="223" t="s">
        <v>481</v>
      </c>
      <c r="Y1630" s="223" t="s">
        <v>280</v>
      </c>
      <c r="Z1630" s="212"/>
      <c r="AA1630" s="212"/>
      <c r="AB1630" s="212"/>
      <c r="AC1630" s="212"/>
      <c r="AD1630" s="212"/>
      <c r="AE1630" s="212"/>
      <c r="AF1630" s="212"/>
      <c r="AG1630" s="212" t="s">
        <v>482</v>
      </c>
      <c r="AH1630" s="212"/>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2"/>
      <c r="BH1630" s="212"/>
    </row>
    <row r="1631" spans="1:60" outlineLevel="2" x14ac:dyDescent="0.2">
      <c r="A1631" s="219"/>
      <c r="B1631" s="220"/>
      <c r="C1631" s="247" t="s">
        <v>2037</v>
      </c>
      <c r="D1631" s="225"/>
      <c r="E1631" s="226">
        <v>0.10731</v>
      </c>
      <c r="F1631" s="223"/>
      <c r="G1631" s="223"/>
      <c r="H1631" s="223"/>
      <c r="I1631" s="223"/>
      <c r="J1631" s="223"/>
      <c r="K1631" s="223"/>
      <c r="L1631" s="223"/>
      <c r="M1631" s="223"/>
      <c r="N1631" s="222"/>
      <c r="O1631" s="222"/>
      <c r="P1631" s="222"/>
      <c r="Q1631" s="222"/>
      <c r="R1631" s="223"/>
      <c r="S1631" s="223"/>
      <c r="T1631" s="223"/>
      <c r="U1631" s="223"/>
      <c r="V1631" s="223"/>
      <c r="W1631" s="223"/>
      <c r="X1631" s="223"/>
      <c r="Y1631" s="223"/>
      <c r="Z1631" s="212"/>
      <c r="AA1631" s="212"/>
      <c r="AB1631" s="212"/>
      <c r="AC1631" s="212"/>
      <c r="AD1631" s="212"/>
      <c r="AE1631" s="212"/>
      <c r="AF1631" s="212"/>
      <c r="AG1631" s="212" t="s">
        <v>308</v>
      </c>
      <c r="AH1631" s="212">
        <v>0</v>
      </c>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C1631" s="212"/>
      <c r="BD1631" s="212"/>
      <c r="BE1631" s="212"/>
      <c r="BF1631" s="212"/>
      <c r="BG1631" s="212"/>
      <c r="BH1631" s="212"/>
    </row>
    <row r="1632" spans="1:60" ht="22.5" outlineLevel="1" x14ac:dyDescent="0.2">
      <c r="A1632" s="235">
        <v>367</v>
      </c>
      <c r="B1632" s="236" t="s">
        <v>2038</v>
      </c>
      <c r="C1632" s="245" t="s">
        <v>2039</v>
      </c>
      <c r="D1632" s="237" t="s">
        <v>314</v>
      </c>
      <c r="E1632" s="238">
        <v>0.13893</v>
      </c>
      <c r="F1632" s="239"/>
      <c r="G1632" s="240">
        <f>ROUND(E1632*F1632,2)</f>
        <v>0</v>
      </c>
      <c r="H1632" s="239"/>
      <c r="I1632" s="240">
        <f>ROUND(E1632*H1632,2)</f>
        <v>0</v>
      </c>
      <c r="J1632" s="239"/>
      <c r="K1632" s="240">
        <f>ROUND(E1632*J1632,2)</f>
        <v>0</v>
      </c>
      <c r="L1632" s="240">
        <v>21</v>
      </c>
      <c r="M1632" s="240">
        <f>G1632*(1+L1632/100)</f>
        <v>0</v>
      </c>
      <c r="N1632" s="238">
        <v>0.5</v>
      </c>
      <c r="O1632" s="238">
        <f>ROUND(E1632*N1632,2)</f>
        <v>7.0000000000000007E-2</v>
      </c>
      <c r="P1632" s="238">
        <v>0</v>
      </c>
      <c r="Q1632" s="238">
        <f>ROUND(E1632*P1632,2)</f>
        <v>0</v>
      </c>
      <c r="R1632" s="240" t="s">
        <v>480</v>
      </c>
      <c r="S1632" s="240" t="s">
        <v>277</v>
      </c>
      <c r="T1632" s="241" t="s">
        <v>277</v>
      </c>
      <c r="U1632" s="223">
        <v>0</v>
      </c>
      <c r="V1632" s="223">
        <f>ROUND(E1632*U1632,2)</f>
        <v>0</v>
      </c>
      <c r="W1632" s="223"/>
      <c r="X1632" s="223" t="s">
        <v>481</v>
      </c>
      <c r="Y1632" s="223" t="s">
        <v>280</v>
      </c>
      <c r="Z1632" s="212"/>
      <c r="AA1632" s="212"/>
      <c r="AB1632" s="212"/>
      <c r="AC1632" s="212"/>
      <c r="AD1632" s="212"/>
      <c r="AE1632" s="212"/>
      <c r="AF1632" s="212"/>
      <c r="AG1632" s="212" t="s">
        <v>482</v>
      </c>
      <c r="AH1632" s="212"/>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12"/>
      <c r="BB1632" s="212"/>
      <c r="BC1632" s="212"/>
      <c r="BD1632" s="212"/>
      <c r="BE1632" s="212"/>
      <c r="BF1632" s="212"/>
      <c r="BG1632" s="212"/>
      <c r="BH1632" s="212"/>
    </row>
    <row r="1633" spans="1:60" outlineLevel="2" x14ac:dyDescent="0.2">
      <c r="A1633" s="219"/>
      <c r="B1633" s="220"/>
      <c r="C1633" s="247" t="s">
        <v>2040</v>
      </c>
      <c r="D1633" s="225"/>
      <c r="E1633" s="226">
        <v>0.13893</v>
      </c>
      <c r="F1633" s="223"/>
      <c r="G1633" s="223"/>
      <c r="H1633" s="223"/>
      <c r="I1633" s="223"/>
      <c r="J1633" s="223"/>
      <c r="K1633" s="223"/>
      <c r="L1633" s="223"/>
      <c r="M1633" s="223"/>
      <c r="N1633" s="222"/>
      <c r="O1633" s="222"/>
      <c r="P1633" s="222"/>
      <c r="Q1633" s="222"/>
      <c r="R1633" s="223"/>
      <c r="S1633" s="223"/>
      <c r="T1633" s="223"/>
      <c r="U1633" s="223"/>
      <c r="V1633" s="223"/>
      <c r="W1633" s="223"/>
      <c r="X1633" s="223"/>
      <c r="Y1633" s="223"/>
      <c r="Z1633" s="212"/>
      <c r="AA1633" s="212"/>
      <c r="AB1633" s="212"/>
      <c r="AC1633" s="212"/>
      <c r="AD1633" s="212"/>
      <c r="AE1633" s="212"/>
      <c r="AF1633" s="212"/>
      <c r="AG1633" s="212" t="s">
        <v>308</v>
      </c>
      <c r="AH1633" s="212">
        <v>0</v>
      </c>
      <c r="AI1633" s="212"/>
      <c r="AJ1633" s="212"/>
      <c r="AK1633" s="212"/>
      <c r="AL1633" s="212"/>
      <c r="AM1633" s="212"/>
      <c r="AN1633" s="212"/>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2"/>
      <c r="BH1633" s="212"/>
    </row>
    <row r="1634" spans="1:60" ht="22.5" outlineLevel="1" x14ac:dyDescent="0.2">
      <c r="A1634" s="235">
        <v>368</v>
      </c>
      <c r="B1634" s="236" t="s">
        <v>2041</v>
      </c>
      <c r="C1634" s="245" t="s">
        <v>2042</v>
      </c>
      <c r="D1634" s="237" t="s">
        <v>314</v>
      </c>
      <c r="E1634" s="238">
        <v>0.28616000000000003</v>
      </c>
      <c r="F1634" s="239"/>
      <c r="G1634" s="240">
        <f>ROUND(E1634*F1634,2)</f>
        <v>0</v>
      </c>
      <c r="H1634" s="239"/>
      <c r="I1634" s="240">
        <f>ROUND(E1634*H1634,2)</f>
        <v>0</v>
      </c>
      <c r="J1634" s="239"/>
      <c r="K1634" s="240">
        <f>ROUND(E1634*J1634,2)</f>
        <v>0</v>
      </c>
      <c r="L1634" s="240">
        <v>21</v>
      </c>
      <c r="M1634" s="240">
        <f>G1634*(1+L1634/100)</f>
        <v>0</v>
      </c>
      <c r="N1634" s="238">
        <v>0.5</v>
      </c>
      <c r="O1634" s="238">
        <f>ROUND(E1634*N1634,2)</f>
        <v>0.14000000000000001</v>
      </c>
      <c r="P1634" s="238">
        <v>0</v>
      </c>
      <c r="Q1634" s="238">
        <f>ROUND(E1634*P1634,2)</f>
        <v>0</v>
      </c>
      <c r="R1634" s="240"/>
      <c r="S1634" s="240" t="s">
        <v>668</v>
      </c>
      <c r="T1634" s="241" t="s">
        <v>2043</v>
      </c>
      <c r="U1634" s="223">
        <v>0</v>
      </c>
      <c r="V1634" s="223">
        <f>ROUND(E1634*U1634,2)</f>
        <v>0</v>
      </c>
      <c r="W1634" s="223"/>
      <c r="X1634" s="223" t="s">
        <v>481</v>
      </c>
      <c r="Y1634" s="223" t="s">
        <v>280</v>
      </c>
      <c r="Z1634" s="212"/>
      <c r="AA1634" s="212"/>
      <c r="AB1634" s="212"/>
      <c r="AC1634" s="212"/>
      <c r="AD1634" s="212"/>
      <c r="AE1634" s="212"/>
      <c r="AF1634" s="212"/>
      <c r="AG1634" s="212" t="s">
        <v>482</v>
      </c>
      <c r="AH1634" s="212"/>
      <c r="AI1634" s="212"/>
      <c r="AJ1634" s="212"/>
      <c r="AK1634" s="212"/>
      <c r="AL1634" s="212"/>
      <c r="AM1634" s="212"/>
      <c r="AN1634" s="212"/>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2"/>
      <c r="BH1634" s="212"/>
    </row>
    <row r="1635" spans="1:60" outlineLevel="2" x14ac:dyDescent="0.2">
      <c r="A1635" s="219"/>
      <c r="B1635" s="220"/>
      <c r="C1635" s="247" t="s">
        <v>2044</v>
      </c>
      <c r="D1635" s="225"/>
      <c r="E1635" s="226">
        <v>0.28616000000000003</v>
      </c>
      <c r="F1635" s="223"/>
      <c r="G1635" s="223"/>
      <c r="H1635" s="223"/>
      <c r="I1635" s="223"/>
      <c r="J1635" s="223"/>
      <c r="K1635" s="223"/>
      <c r="L1635" s="223"/>
      <c r="M1635" s="223"/>
      <c r="N1635" s="222"/>
      <c r="O1635" s="222"/>
      <c r="P1635" s="222"/>
      <c r="Q1635" s="222"/>
      <c r="R1635" s="223"/>
      <c r="S1635" s="223"/>
      <c r="T1635" s="223"/>
      <c r="U1635" s="223"/>
      <c r="V1635" s="223"/>
      <c r="W1635" s="223"/>
      <c r="X1635" s="223"/>
      <c r="Y1635" s="223"/>
      <c r="Z1635" s="212"/>
      <c r="AA1635" s="212"/>
      <c r="AB1635" s="212"/>
      <c r="AC1635" s="212"/>
      <c r="AD1635" s="212"/>
      <c r="AE1635" s="212"/>
      <c r="AF1635" s="212"/>
      <c r="AG1635" s="212" t="s">
        <v>308</v>
      </c>
      <c r="AH1635" s="212">
        <v>0</v>
      </c>
      <c r="AI1635" s="212"/>
      <c r="AJ1635" s="212"/>
      <c r="AK1635" s="212"/>
      <c r="AL1635" s="212"/>
      <c r="AM1635" s="212"/>
      <c r="AN1635" s="212"/>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2"/>
      <c r="BH1635" s="212"/>
    </row>
    <row r="1636" spans="1:60" outlineLevel="1" x14ac:dyDescent="0.2">
      <c r="A1636" s="235">
        <v>369</v>
      </c>
      <c r="B1636" s="236" t="s">
        <v>2045</v>
      </c>
      <c r="C1636" s="245" t="s">
        <v>2046</v>
      </c>
      <c r="D1636" s="237" t="s">
        <v>423</v>
      </c>
      <c r="E1636" s="238">
        <v>9.5166599999999999</v>
      </c>
      <c r="F1636" s="239"/>
      <c r="G1636" s="240">
        <f>ROUND(E1636*F1636,2)</f>
        <v>0</v>
      </c>
      <c r="H1636" s="239"/>
      <c r="I1636" s="240">
        <f>ROUND(E1636*H1636,2)</f>
        <v>0</v>
      </c>
      <c r="J1636" s="239"/>
      <c r="K1636" s="240">
        <f>ROUND(E1636*J1636,2)</f>
        <v>0</v>
      </c>
      <c r="L1636" s="240">
        <v>21</v>
      </c>
      <c r="M1636" s="240">
        <f>G1636*(1+L1636/100)</f>
        <v>0</v>
      </c>
      <c r="N1636" s="238">
        <v>0</v>
      </c>
      <c r="O1636" s="238">
        <f>ROUND(E1636*N1636,2)</f>
        <v>0</v>
      </c>
      <c r="P1636" s="238">
        <v>0</v>
      </c>
      <c r="Q1636" s="238">
        <f>ROUND(E1636*P1636,2)</f>
        <v>0</v>
      </c>
      <c r="R1636" s="240" t="s">
        <v>662</v>
      </c>
      <c r="S1636" s="240" t="s">
        <v>277</v>
      </c>
      <c r="T1636" s="241" t="s">
        <v>277</v>
      </c>
      <c r="U1636" s="223">
        <v>1.863</v>
      </c>
      <c r="V1636" s="223">
        <f>ROUND(E1636*U1636,2)</f>
        <v>17.73</v>
      </c>
      <c r="W1636" s="223"/>
      <c r="X1636" s="223" t="s">
        <v>1599</v>
      </c>
      <c r="Y1636" s="223" t="s">
        <v>280</v>
      </c>
      <c r="Z1636" s="212"/>
      <c r="AA1636" s="212"/>
      <c r="AB1636" s="212"/>
      <c r="AC1636" s="212"/>
      <c r="AD1636" s="212"/>
      <c r="AE1636" s="212"/>
      <c r="AF1636" s="212"/>
      <c r="AG1636" s="212" t="s">
        <v>1600</v>
      </c>
      <c r="AH1636" s="212"/>
      <c r="AI1636" s="212"/>
      <c r="AJ1636" s="212"/>
      <c r="AK1636" s="212"/>
      <c r="AL1636" s="212"/>
      <c r="AM1636" s="212"/>
      <c r="AN1636" s="212"/>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2"/>
      <c r="BH1636" s="212"/>
    </row>
    <row r="1637" spans="1:60" outlineLevel="2" x14ac:dyDescent="0.2">
      <c r="A1637" s="219"/>
      <c r="B1637" s="220"/>
      <c r="C1637" s="267" t="s">
        <v>1716</v>
      </c>
      <c r="D1637" s="256"/>
      <c r="E1637" s="256"/>
      <c r="F1637" s="256"/>
      <c r="G1637" s="256"/>
      <c r="H1637" s="223"/>
      <c r="I1637" s="223"/>
      <c r="J1637" s="223"/>
      <c r="K1637" s="223"/>
      <c r="L1637" s="223"/>
      <c r="M1637" s="223"/>
      <c r="N1637" s="222"/>
      <c r="O1637" s="222"/>
      <c r="P1637" s="222"/>
      <c r="Q1637" s="222"/>
      <c r="R1637" s="223"/>
      <c r="S1637" s="223"/>
      <c r="T1637" s="223"/>
      <c r="U1637" s="223"/>
      <c r="V1637" s="223"/>
      <c r="W1637" s="223"/>
      <c r="X1637" s="223"/>
      <c r="Y1637" s="223"/>
      <c r="Z1637" s="212"/>
      <c r="AA1637" s="212"/>
      <c r="AB1637" s="212"/>
      <c r="AC1637" s="212"/>
      <c r="AD1637" s="212"/>
      <c r="AE1637" s="212"/>
      <c r="AF1637" s="212"/>
      <c r="AG1637" s="212" t="s">
        <v>319</v>
      </c>
      <c r="AH1637" s="212"/>
      <c r="AI1637" s="212"/>
      <c r="AJ1637" s="212"/>
      <c r="AK1637" s="212"/>
      <c r="AL1637" s="212"/>
      <c r="AM1637" s="212"/>
      <c r="AN1637" s="212"/>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2"/>
      <c r="BH1637" s="212"/>
    </row>
    <row r="1638" spans="1:60" x14ac:dyDescent="0.2">
      <c r="A1638" s="228" t="s">
        <v>272</v>
      </c>
      <c r="B1638" s="229" t="s">
        <v>202</v>
      </c>
      <c r="C1638" s="244" t="s">
        <v>203</v>
      </c>
      <c r="D1638" s="230"/>
      <c r="E1638" s="231"/>
      <c r="F1638" s="232"/>
      <c r="G1638" s="232">
        <f>SUMIF(AG1639:AG1653,"&lt;&gt;NOR",G1639:G1653)</f>
        <v>0</v>
      </c>
      <c r="H1638" s="232"/>
      <c r="I1638" s="232">
        <f>SUM(I1639:I1653)</f>
        <v>0</v>
      </c>
      <c r="J1638" s="232"/>
      <c r="K1638" s="232">
        <f>SUM(K1639:K1653)</f>
        <v>0</v>
      </c>
      <c r="L1638" s="232"/>
      <c r="M1638" s="232">
        <f>SUM(M1639:M1653)</f>
        <v>0</v>
      </c>
      <c r="N1638" s="231"/>
      <c r="O1638" s="231">
        <f>SUM(O1639:O1653)</f>
        <v>1.06</v>
      </c>
      <c r="P1638" s="231"/>
      <c r="Q1638" s="231">
        <f>SUM(Q1639:Q1653)</f>
        <v>0</v>
      </c>
      <c r="R1638" s="232"/>
      <c r="S1638" s="232"/>
      <c r="T1638" s="233"/>
      <c r="U1638" s="227"/>
      <c r="V1638" s="227">
        <f>SUM(V1639:V1653)</f>
        <v>25.82</v>
      </c>
      <c r="W1638" s="227"/>
      <c r="X1638" s="227"/>
      <c r="Y1638" s="227"/>
      <c r="AG1638" t="s">
        <v>273</v>
      </c>
    </row>
    <row r="1639" spans="1:60" outlineLevel="1" x14ac:dyDescent="0.2">
      <c r="A1639" s="235">
        <v>370</v>
      </c>
      <c r="B1639" s="236" t="s">
        <v>2047</v>
      </c>
      <c r="C1639" s="245" t="s">
        <v>2048</v>
      </c>
      <c r="D1639" s="237" t="s">
        <v>314</v>
      </c>
      <c r="E1639" s="238">
        <v>1.5525500000000001</v>
      </c>
      <c r="F1639" s="239"/>
      <c r="G1639" s="240">
        <f>ROUND(E1639*F1639,2)</f>
        <v>0</v>
      </c>
      <c r="H1639" s="239"/>
      <c r="I1639" s="240">
        <f>ROUND(E1639*H1639,2)</f>
        <v>0</v>
      </c>
      <c r="J1639" s="239"/>
      <c r="K1639" s="240">
        <f>ROUND(E1639*J1639,2)</f>
        <v>0</v>
      </c>
      <c r="L1639" s="240">
        <v>21</v>
      </c>
      <c r="M1639" s="240">
        <f>G1639*(1+L1639/100)</f>
        <v>0</v>
      </c>
      <c r="N1639" s="238">
        <v>2.9499999999999999E-3</v>
      </c>
      <c r="O1639" s="238">
        <f>ROUND(E1639*N1639,2)</f>
        <v>0</v>
      </c>
      <c r="P1639" s="238">
        <v>0</v>
      </c>
      <c r="Q1639" s="238">
        <f>ROUND(E1639*P1639,2)</f>
        <v>0</v>
      </c>
      <c r="R1639" s="240" t="s">
        <v>662</v>
      </c>
      <c r="S1639" s="240" t="s">
        <v>277</v>
      </c>
      <c r="T1639" s="241" t="s">
        <v>277</v>
      </c>
      <c r="U1639" s="223">
        <v>0</v>
      </c>
      <c r="V1639" s="223">
        <f>ROUND(E1639*U1639,2)</f>
        <v>0</v>
      </c>
      <c r="W1639" s="223"/>
      <c r="X1639" s="223" t="s">
        <v>316</v>
      </c>
      <c r="Y1639" s="223" t="s">
        <v>280</v>
      </c>
      <c r="Z1639" s="212"/>
      <c r="AA1639" s="212"/>
      <c r="AB1639" s="212"/>
      <c r="AC1639" s="212"/>
      <c r="AD1639" s="212"/>
      <c r="AE1639" s="212"/>
      <c r="AF1639" s="212"/>
      <c r="AG1639" s="212" t="s">
        <v>317</v>
      </c>
      <c r="AH1639" s="212"/>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2"/>
      <c r="BH1639" s="212"/>
    </row>
    <row r="1640" spans="1:60" outlineLevel="2" x14ac:dyDescent="0.2">
      <c r="A1640" s="219"/>
      <c r="B1640" s="220"/>
      <c r="C1640" s="247" t="s">
        <v>2049</v>
      </c>
      <c r="D1640" s="225"/>
      <c r="E1640" s="226">
        <v>1.5525500000000001</v>
      </c>
      <c r="F1640" s="223"/>
      <c r="G1640" s="223"/>
      <c r="H1640" s="223"/>
      <c r="I1640" s="223"/>
      <c r="J1640" s="223"/>
      <c r="K1640" s="223"/>
      <c r="L1640" s="223"/>
      <c r="M1640" s="223"/>
      <c r="N1640" s="222"/>
      <c r="O1640" s="222"/>
      <c r="P1640" s="222"/>
      <c r="Q1640" s="222"/>
      <c r="R1640" s="223"/>
      <c r="S1640" s="223"/>
      <c r="T1640" s="223"/>
      <c r="U1640" s="223"/>
      <c r="V1640" s="223"/>
      <c r="W1640" s="223"/>
      <c r="X1640" s="223"/>
      <c r="Y1640" s="223"/>
      <c r="Z1640" s="212"/>
      <c r="AA1640" s="212"/>
      <c r="AB1640" s="212"/>
      <c r="AC1640" s="212"/>
      <c r="AD1640" s="212"/>
      <c r="AE1640" s="212"/>
      <c r="AF1640" s="212"/>
      <c r="AG1640" s="212" t="s">
        <v>308</v>
      </c>
      <c r="AH1640" s="212">
        <v>0</v>
      </c>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2"/>
      <c r="BH1640" s="212"/>
    </row>
    <row r="1641" spans="1:60" ht="22.5" outlineLevel="1" x14ac:dyDescent="0.2">
      <c r="A1641" s="235">
        <v>371</v>
      </c>
      <c r="B1641" s="236" t="s">
        <v>2050</v>
      </c>
      <c r="C1641" s="245" t="s">
        <v>2051</v>
      </c>
      <c r="D1641" s="237" t="s">
        <v>543</v>
      </c>
      <c r="E1641" s="238">
        <v>5.43</v>
      </c>
      <c r="F1641" s="239"/>
      <c r="G1641" s="240">
        <f>ROUND(E1641*F1641,2)</f>
        <v>0</v>
      </c>
      <c r="H1641" s="239"/>
      <c r="I1641" s="240">
        <f>ROUND(E1641*H1641,2)</f>
        <v>0</v>
      </c>
      <c r="J1641" s="239"/>
      <c r="K1641" s="240">
        <f>ROUND(E1641*J1641,2)</f>
        <v>0</v>
      </c>
      <c r="L1641" s="240">
        <v>21</v>
      </c>
      <c r="M1641" s="240">
        <f>G1641*(1+L1641/100)</f>
        <v>0</v>
      </c>
      <c r="N1641" s="238">
        <v>2.5500000000000002E-3</v>
      </c>
      <c r="O1641" s="238">
        <f>ROUND(E1641*N1641,2)</f>
        <v>0.01</v>
      </c>
      <c r="P1641" s="238">
        <v>0</v>
      </c>
      <c r="Q1641" s="238">
        <f>ROUND(E1641*P1641,2)</f>
        <v>0</v>
      </c>
      <c r="R1641" s="240" t="s">
        <v>662</v>
      </c>
      <c r="S1641" s="240" t="s">
        <v>277</v>
      </c>
      <c r="T1641" s="241" t="s">
        <v>277</v>
      </c>
      <c r="U1641" s="223">
        <v>0.82499999999999996</v>
      </c>
      <c r="V1641" s="223">
        <f>ROUND(E1641*U1641,2)</f>
        <v>4.4800000000000004</v>
      </c>
      <c r="W1641" s="223"/>
      <c r="X1641" s="223" t="s">
        <v>316</v>
      </c>
      <c r="Y1641" s="223" t="s">
        <v>280</v>
      </c>
      <c r="Z1641" s="212"/>
      <c r="AA1641" s="212"/>
      <c r="AB1641" s="212"/>
      <c r="AC1641" s="212"/>
      <c r="AD1641" s="212"/>
      <c r="AE1641" s="212"/>
      <c r="AF1641" s="212"/>
      <c r="AG1641" s="212" t="s">
        <v>317</v>
      </c>
      <c r="AH1641" s="212"/>
      <c r="AI1641" s="212"/>
      <c r="AJ1641" s="212"/>
      <c r="AK1641" s="212"/>
      <c r="AL1641" s="212"/>
      <c r="AM1641" s="212"/>
      <c r="AN1641" s="212"/>
      <c r="AO1641" s="212"/>
      <c r="AP1641" s="212"/>
      <c r="AQ1641" s="212"/>
      <c r="AR1641" s="212"/>
      <c r="AS1641" s="212"/>
      <c r="AT1641" s="212"/>
      <c r="AU1641" s="212"/>
      <c r="AV1641" s="212"/>
      <c r="AW1641" s="212"/>
      <c r="AX1641" s="212"/>
      <c r="AY1641" s="212"/>
      <c r="AZ1641" s="212"/>
      <c r="BA1641" s="212"/>
      <c r="BB1641" s="212"/>
      <c r="BC1641" s="212"/>
      <c r="BD1641" s="212"/>
      <c r="BE1641" s="212"/>
      <c r="BF1641" s="212"/>
      <c r="BG1641" s="212"/>
      <c r="BH1641" s="212"/>
    </row>
    <row r="1642" spans="1:60" outlineLevel="2" x14ac:dyDescent="0.2">
      <c r="A1642" s="219"/>
      <c r="B1642" s="220"/>
      <c r="C1642" s="267" t="s">
        <v>2052</v>
      </c>
      <c r="D1642" s="256"/>
      <c r="E1642" s="256"/>
      <c r="F1642" s="256"/>
      <c r="G1642" s="256"/>
      <c r="H1642" s="223"/>
      <c r="I1642" s="223"/>
      <c r="J1642" s="223"/>
      <c r="K1642" s="223"/>
      <c r="L1642" s="223"/>
      <c r="M1642" s="223"/>
      <c r="N1642" s="222"/>
      <c r="O1642" s="222"/>
      <c r="P1642" s="222"/>
      <c r="Q1642" s="222"/>
      <c r="R1642" s="223"/>
      <c r="S1642" s="223"/>
      <c r="T1642" s="223"/>
      <c r="U1642" s="223"/>
      <c r="V1642" s="223"/>
      <c r="W1642" s="223"/>
      <c r="X1642" s="223"/>
      <c r="Y1642" s="223"/>
      <c r="Z1642" s="212"/>
      <c r="AA1642" s="212"/>
      <c r="AB1642" s="212"/>
      <c r="AC1642" s="212"/>
      <c r="AD1642" s="212"/>
      <c r="AE1642" s="212"/>
      <c r="AF1642" s="212"/>
      <c r="AG1642" s="212" t="s">
        <v>319</v>
      </c>
      <c r="AH1642" s="212"/>
      <c r="AI1642" s="212"/>
      <c r="AJ1642" s="212"/>
      <c r="AK1642" s="212"/>
      <c r="AL1642" s="212"/>
      <c r="AM1642" s="212"/>
      <c r="AN1642" s="212"/>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2"/>
      <c r="BH1642" s="212"/>
    </row>
    <row r="1643" spans="1:60" outlineLevel="2" x14ac:dyDescent="0.2">
      <c r="A1643" s="219"/>
      <c r="B1643" s="220"/>
      <c r="C1643" s="247" t="s">
        <v>2053</v>
      </c>
      <c r="D1643" s="225"/>
      <c r="E1643" s="226"/>
      <c r="F1643" s="223"/>
      <c r="G1643" s="223"/>
      <c r="H1643" s="223"/>
      <c r="I1643" s="223"/>
      <c r="J1643" s="223"/>
      <c r="K1643" s="223"/>
      <c r="L1643" s="223"/>
      <c r="M1643" s="223"/>
      <c r="N1643" s="222"/>
      <c r="O1643" s="222"/>
      <c r="P1643" s="222"/>
      <c r="Q1643" s="222"/>
      <c r="R1643" s="223"/>
      <c r="S1643" s="223"/>
      <c r="T1643" s="223"/>
      <c r="U1643" s="223"/>
      <c r="V1643" s="223"/>
      <c r="W1643" s="223"/>
      <c r="X1643" s="223"/>
      <c r="Y1643" s="223"/>
      <c r="Z1643" s="212"/>
      <c r="AA1643" s="212"/>
      <c r="AB1643" s="212"/>
      <c r="AC1643" s="212"/>
      <c r="AD1643" s="212"/>
      <c r="AE1643" s="212"/>
      <c r="AF1643" s="212"/>
      <c r="AG1643" s="212" t="s">
        <v>308</v>
      </c>
      <c r="AH1643" s="212">
        <v>0</v>
      </c>
      <c r="AI1643" s="212"/>
      <c r="AJ1643" s="212"/>
      <c r="AK1643" s="212"/>
      <c r="AL1643" s="212"/>
      <c r="AM1643" s="212"/>
      <c r="AN1643" s="212"/>
      <c r="AO1643" s="212"/>
      <c r="AP1643" s="212"/>
      <c r="AQ1643" s="212"/>
      <c r="AR1643" s="212"/>
      <c r="AS1643" s="212"/>
      <c r="AT1643" s="212"/>
      <c r="AU1643" s="212"/>
      <c r="AV1643" s="212"/>
      <c r="AW1643" s="212"/>
      <c r="AX1643" s="212"/>
      <c r="AY1643" s="212"/>
      <c r="AZ1643" s="212"/>
      <c r="BA1643" s="212"/>
      <c r="BB1643" s="212"/>
      <c r="BC1643" s="212"/>
      <c r="BD1643" s="212"/>
      <c r="BE1643" s="212"/>
      <c r="BF1643" s="212"/>
      <c r="BG1643" s="212"/>
      <c r="BH1643" s="212"/>
    </row>
    <row r="1644" spans="1:60" outlineLevel="3" x14ac:dyDescent="0.2">
      <c r="A1644" s="219"/>
      <c r="B1644" s="220"/>
      <c r="C1644" s="247" t="s">
        <v>2054</v>
      </c>
      <c r="D1644" s="225"/>
      <c r="E1644" s="226">
        <v>5.43</v>
      </c>
      <c r="F1644" s="223"/>
      <c r="G1644" s="223"/>
      <c r="H1644" s="223"/>
      <c r="I1644" s="223"/>
      <c r="J1644" s="223"/>
      <c r="K1644" s="223"/>
      <c r="L1644" s="223"/>
      <c r="M1644" s="223"/>
      <c r="N1644" s="222"/>
      <c r="O1644" s="222"/>
      <c r="P1644" s="222"/>
      <c r="Q1644" s="222"/>
      <c r="R1644" s="223"/>
      <c r="S1644" s="223"/>
      <c r="T1644" s="223"/>
      <c r="U1644" s="223"/>
      <c r="V1644" s="223"/>
      <c r="W1644" s="223"/>
      <c r="X1644" s="223"/>
      <c r="Y1644" s="223"/>
      <c r="Z1644" s="212"/>
      <c r="AA1644" s="212"/>
      <c r="AB1644" s="212"/>
      <c r="AC1644" s="212"/>
      <c r="AD1644" s="212"/>
      <c r="AE1644" s="212"/>
      <c r="AF1644" s="212"/>
      <c r="AG1644" s="212" t="s">
        <v>308</v>
      </c>
      <c r="AH1644" s="212">
        <v>0</v>
      </c>
      <c r="AI1644" s="212"/>
      <c r="AJ1644" s="212"/>
      <c r="AK1644" s="212"/>
      <c r="AL1644" s="212"/>
      <c r="AM1644" s="212"/>
      <c r="AN1644" s="212"/>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2"/>
      <c r="BH1644" s="212"/>
    </row>
    <row r="1645" spans="1:60" outlineLevel="1" x14ac:dyDescent="0.2">
      <c r="A1645" s="235">
        <v>372</v>
      </c>
      <c r="B1645" s="236" t="s">
        <v>2055</v>
      </c>
      <c r="C1645" s="245" t="s">
        <v>2056</v>
      </c>
      <c r="D1645" s="237" t="s">
        <v>314</v>
      </c>
      <c r="E1645" s="238">
        <v>0.2248</v>
      </c>
      <c r="F1645" s="239"/>
      <c r="G1645" s="240">
        <f>ROUND(E1645*F1645,2)</f>
        <v>0</v>
      </c>
      <c r="H1645" s="239"/>
      <c r="I1645" s="240">
        <f>ROUND(E1645*H1645,2)</f>
        <v>0</v>
      </c>
      <c r="J1645" s="239"/>
      <c r="K1645" s="240">
        <f>ROUND(E1645*J1645,2)</f>
        <v>0</v>
      </c>
      <c r="L1645" s="240">
        <v>21</v>
      </c>
      <c r="M1645" s="240">
        <f>G1645*(1+L1645/100)</f>
        <v>0</v>
      </c>
      <c r="N1645" s="238">
        <v>2.9100000000000001E-2</v>
      </c>
      <c r="O1645" s="238">
        <f>ROUND(E1645*N1645,2)</f>
        <v>0.01</v>
      </c>
      <c r="P1645" s="238">
        <v>0</v>
      </c>
      <c r="Q1645" s="238">
        <f>ROUND(E1645*P1645,2)</f>
        <v>0</v>
      </c>
      <c r="R1645" s="240" t="s">
        <v>662</v>
      </c>
      <c r="S1645" s="240" t="s">
        <v>277</v>
      </c>
      <c r="T1645" s="241" t="s">
        <v>277</v>
      </c>
      <c r="U1645" s="223">
        <v>0</v>
      </c>
      <c r="V1645" s="223">
        <f>ROUND(E1645*U1645,2)</f>
        <v>0</v>
      </c>
      <c r="W1645" s="223"/>
      <c r="X1645" s="223" t="s">
        <v>316</v>
      </c>
      <c r="Y1645" s="223" t="s">
        <v>280</v>
      </c>
      <c r="Z1645" s="212"/>
      <c r="AA1645" s="212"/>
      <c r="AB1645" s="212"/>
      <c r="AC1645" s="212"/>
      <c r="AD1645" s="212"/>
      <c r="AE1645" s="212"/>
      <c r="AF1645" s="212"/>
      <c r="AG1645" s="212" t="s">
        <v>317</v>
      </c>
      <c r="AH1645" s="212"/>
      <c r="AI1645" s="212"/>
      <c r="AJ1645" s="212"/>
      <c r="AK1645" s="212"/>
      <c r="AL1645" s="212"/>
      <c r="AM1645" s="212"/>
      <c r="AN1645" s="212"/>
      <c r="AO1645" s="212"/>
      <c r="AP1645" s="212"/>
      <c r="AQ1645" s="212"/>
      <c r="AR1645" s="212"/>
      <c r="AS1645" s="212"/>
      <c r="AT1645" s="212"/>
      <c r="AU1645" s="212"/>
      <c r="AV1645" s="212"/>
      <c r="AW1645" s="212"/>
      <c r="AX1645" s="212"/>
      <c r="AY1645" s="212"/>
      <c r="AZ1645" s="212"/>
      <c r="BA1645" s="212"/>
      <c r="BB1645" s="212"/>
      <c r="BC1645" s="212"/>
      <c r="BD1645" s="212"/>
      <c r="BE1645" s="212"/>
      <c r="BF1645" s="212"/>
      <c r="BG1645" s="212"/>
      <c r="BH1645" s="212"/>
    </row>
    <row r="1646" spans="1:60" outlineLevel="2" x14ac:dyDescent="0.2">
      <c r="A1646" s="219"/>
      <c r="B1646" s="220"/>
      <c r="C1646" s="247" t="s">
        <v>2057</v>
      </c>
      <c r="D1646" s="225"/>
      <c r="E1646" s="226">
        <v>0.2248</v>
      </c>
      <c r="F1646" s="223"/>
      <c r="G1646" s="223"/>
      <c r="H1646" s="223"/>
      <c r="I1646" s="223"/>
      <c r="J1646" s="223"/>
      <c r="K1646" s="223"/>
      <c r="L1646" s="223"/>
      <c r="M1646" s="223"/>
      <c r="N1646" s="222"/>
      <c r="O1646" s="222"/>
      <c r="P1646" s="222"/>
      <c r="Q1646" s="222"/>
      <c r="R1646" s="223"/>
      <c r="S1646" s="223"/>
      <c r="T1646" s="223"/>
      <c r="U1646" s="223"/>
      <c r="V1646" s="223"/>
      <c r="W1646" s="223"/>
      <c r="X1646" s="223"/>
      <c r="Y1646" s="223"/>
      <c r="Z1646" s="212"/>
      <c r="AA1646" s="212"/>
      <c r="AB1646" s="212"/>
      <c r="AC1646" s="212"/>
      <c r="AD1646" s="212"/>
      <c r="AE1646" s="212"/>
      <c r="AF1646" s="212"/>
      <c r="AG1646" s="212" t="s">
        <v>308</v>
      </c>
      <c r="AH1646" s="212">
        <v>0</v>
      </c>
      <c r="AI1646" s="212"/>
      <c r="AJ1646" s="212"/>
      <c r="AK1646" s="212"/>
      <c r="AL1646" s="212"/>
      <c r="AM1646" s="212"/>
      <c r="AN1646" s="212"/>
      <c r="AO1646" s="212"/>
      <c r="AP1646" s="212"/>
      <c r="AQ1646" s="212"/>
      <c r="AR1646" s="212"/>
      <c r="AS1646" s="212"/>
      <c r="AT1646" s="212"/>
      <c r="AU1646" s="212"/>
      <c r="AV1646" s="212"/>
      <c r="AW1646" s="212"/>
      <c r="AX1646" s="212"/>
      <c r="AY1646" s="212"/>
      <c r="AZ1646" s="212"/>
      <c r="BA1646" s="212"/>
      <c r="BB1646" s="212"/>
      <c r="BC1646" s="212"/>
      <c r="BD1646" s="212"/>
      <c r="BE1646" s="212"/>
      <c r="BF1646" s="212"/>
      <c r="BG1646" s="212"/>
      <c r="BH1646" s="212"/>
    </row>
    <row r="1647" spans="1:60" ht="22.5" outlineLevel="1" x14ac:dyDescent="0.2">
      <c r="A1647" s="235">
        <v>373</v>
      </c>
      <c r="B1647" s="236" t="s">
        <v>2058</v>
      </c>
      <c r="C1647" s="245" t="s">
        <v>2059</v>
      </c>
      <c r="D1647" s="237" t="s">
        <v>340</v>
      </c>
      <c r="E1647" s="238">
        <v>70.570449999999994</v>
      </c>
      <c r="F1647" s="239"/>
      <c r="G1647" s="240">
        <f>ROUND(E1647*F1647,2)</f>
        <v>0</v>
      </c>
      <c r="H1647" s="239"/>
      <c r="I1647" s="240">
        <f>ROUND(E1647*H1647,2)</f>
        <v>0</v>
      </c>
      <c r="J1647" s="239"/>
      <c r="K1647" s="240">
        <f>ROUND(E1647*J1647,2)</f>
        <v>0</v>
      </c>
      <c r="L1647" s="240">
        <v>21</v>
      </c>
      <c r="M1647" s="240">
        <f>G1647*(1+L1647/100)</f>
        <v>0</v>
      </c>
      <c r="N1647" s="238">
        <v>1.4670000000000001E-2</v>
      </c>
      <c r="O1647" s="238">
        <f>ROUND(E1647*N1647,2)</f>
        <v>1.04</v>
      </c>
      <c r="P1647" s="238">
        <v>0</v>
      </c>
      <c r="Q1647" s="238">
        <f>ROUND(E1647*P1647,2)</f>
        <v>0</v>
      </c>
      <c r="R1647" s="240" t="s">
        <v>2060</v>
      </c>
      <c r="S1647" s="240" t="s">
        <v>277</v>
      </c>
      <c r="T1647" s="241" t="s">
        <v>277</v>
      </c>
      <c r="U1647" s="223">
        <v>0.28499999999999998</v>
      </c>
      <c r="V1647" s="223">
        <f>ROUND(E1647*U1647,2)</f>
        <v>20.11</v>
      </c>
      <c r="W1647" s="223"/>
      <c r="X1647" s="223" t="s">
        <v>316</v>
      </c>
      <c r="Y1647" s="223" t="s">
        <v>280</v>
      </c>
      <c r="Z1647" s="212"/>
      <c r="AA1647" s="212"/>
      <c r="AB1647" s="212"/>
      <c r="AC1647" s="212"/>
      <c r="AD1647" s="212"/>
      <c r="AE1647" s="212"/>
      <c r="AF1647" s="212"/>
      <c r="AG1647" s="212" t="s">
        <v>317</v>
      </c>
      <c r="AH1647" s="212"/>
      <c r="AI1647" s="212"/>
      <c r="AJ1647" s="212"/>
      <c r="AK1647" s="212"/>
      <c r="AL1647" s="212"/>
      <c r="AM1647" s="212"/>
      <c r="AN1647" s="212"/>
      <c r="AO1647" s="212"/>
      <c r="AP1647" s="212"/>
      <c r="AQ1647" s="212"/>
      <c r="AR1647" s="212"/>
      <c r="AS1647" s="212"/>
      <c r="AT1647" s="212"/>
      <c r="AU1647" s="212"/>
      <c r="AV1647" s="212"/>
      <c r="AW1647" s="212"/>
      <c r="AX1647" s="212"/>
      <c r="AY1647" s="212"/>
      <c r="AZ1647" s="212"/>
      <c r="BA1647" s="212"/>
      <c r="BB1647" s="212"/>
      <c r="BC1647" s="212"/>
      <c r="BD1647" s="212"/>
      <c r="BE1647" s="212"/>
      <c r="BF1647" s="212"/>
      <c r="BG1647" s="212"/>
      <c r="BH1647" s="212"/>
    </row>
    <row r="1648" spans="1:60" outlineLevel="2" x14ac:dyDescent="0.2">
      <c r="A1648" s="219"/>
      <c r="B1648" s="220"/>
      <c r="C1648" s="267" t="s">
        <v>2061</v>
      </c>
      <c r="D1648" s="256"/>
      <c r="E1648" s="256"/>
      <c r="F1648" s="256"/>
      <c r="G1648" s="256"/>
      <c r="H1648" s="223"/>
      <c r="I1648" s="223"/>
      <c r="J1648" s="223"/>
      <c r="K1648" s="223"/>
      <c r="L1648" s="223"/>
      <c r="M1648" s="223"/>
      <c r="N1648" s="222"/>
      <c r="O1648" s="222"/>
      <c r="P1648" s="222"/>
      <c r="Q1648" s="222"/>
      <c r="R1648" s="223"/>
      <c r="S1648" s="223"/>
      <c r="T1648" s="223"/>
      <c r="U1648" s="223"/>
      <c r="V1648" s="223"/>
      <c r="W1648" s="223"/>
      <c r="X1648" s="223"/>
      <c r="Y1648" s="223"/>
      <c r="Z1648" s="212"/>
      <c r="AA1648" s="212"/>
      <c r="AB1648" s="212"/>
      <c r="AC1648" s="212"/>
      <c r="AD1648" s="212"/>
      <c r="AE1648" s="212"/>
      <c r="AF1648" s="212"/>
      <c r="AG1648" s="212" t="s">
        <v>319</v>
      </c>
      <c r="AH1648" s="212"/>
      <c r="AI1648" s="212"/>
      <c r="AJ1648" s="212"/>
      <c r="AK1648" s="212"/>
      <c r="AL1648" s="212"/>
      <c r="AM1648" s="212"/>
      <c r="AN1648" s="212"/>
      <c r="AO1648" s="212"/>
      <c r="AP1648" s="212"/>
      <c r="AQ1648" s="212"/>
      <c r="AR1648" s="212"/>
      <c r="AS1648" s="212"/>
      <c r="AT1648" s="212"/>
      <c r="AU1648" s="212"/>
      <c r="AV1648" s="212"/>
      <c r="AW1648" s="212"/>
      <c r="AX1648" s="212"/>
      <c r="AY1648" s="212"/>
      <c r="AZ1648" s="212"/>
      <c r="BA1648" s="212"/>
      <c r="BB1648" s="212"/>
      <c r="BC1648" s="212"/>
      <c r="BD1648" s="212"/>
      <c r="BE1648" s="212"/>
      <c r="BF1648" s="212"/>
      <c r="BG1648" s="212"/>
      <c r="BH1648" s="212"/>
    </row>
    <row r="1649" spans="1:60" outlineLevel="2" x14ac:dyDescent="0.2">
      <c r="A1649" s="219"/>
      <c r="B1649" s="220"/>
      <c r="C1649" s="247" t="s">
        <v>2062</v>
      </c>
      <c r="D1649" s="225"/>
      <c r="E1649" s="226">
        <v>21.301500000000001</v>
      </c>
      <c r="F1649" s="223"/>
      <c r="G1649" s="223"/>
      <c r="H1649" s="223"/>
      <c r="I1649" s="223"/>
      <c r="J1649" s="223"/>
      <c r="K1649" s="223"/>
      <c r="L1649" s="223"/>
      <c r="M1649" s="223"/>
      <c r="N1649" s="222"/>
      <c r="O1649" s="222"/>
      <c r="P1649" s="222"/>
      <c r="Q1649" s="222"/>
      <c r="R1649" s="223"/>
      <c r="S1649" s="223"/>
      <c r="T1649" s="223"/>
      <c r="U1649" s="223"/>
      <c r="V1649" s="223"/>
      <c r="W1649" s="223"/>
      <c r="X1649" s="223"/>
      <c r="Y1649" s="223"/>
      <c r="Z1649" s="212"/>
      <c r="AA1649" s="212"/>
      <c r="AB1649" s="212"/>
      <c r="AC1649" s="212"/>
      <c r="AD1649" s="212"/>
      <c r="AE1649" s="212"/>
      <c r="AF1649" s="212"/>
      <c r="AG1649" s="212" t="s">
        <v>308</v>
      </c>
      <c r="AH1649" s="212">
        <v>0</v>
      </c>
      <c r="AI1649" s="212"/>
      <c r="AJ1649" s="212"/>
      <c r="AK1649" s="212"/>
      <c r="AL1649" s="212"/>
      <c r="AM1649" s="212"/>
      <c r="AN1649" s="212"/>
      <c r="AO1649" s="212"/>
      <c r="AP1649" s="212"/>
      <c r="AQ1649" s="212"/>
      <c r="AR1649" s="212"/>
      <c r="AS1649" s="212"/>
      <c r="AT1649" s="212"/>
      <c r="AU1649" s="212"/>
      <c r="AV1649" s="212"/>
      <c r="AW1649" s="212"/>
      <c r="AX1649" s="212"/>
      <c r="AY1649" s="212"/>
      <c r="AZ1649" s="212"/>
      <c r="BA1649" s="212"/>
      <c r="BB1649" s="212"/>
      <c r="BC1649" s="212"/>
      <c r="BD1649" s="212"/>
      <c r="BE1649" s="212"/>
      <c r="BF1649" s="212"/>
      <c r="BG1649" s="212"/>
      <c r="BH1649" s="212"/>
    </row>
    <row r="1650" spans="1:60" outlineLevel="3" x14ac:dyDescent="0.2">
      <c r="A1650" s="219"/>
      <c r="B1650" s="220"/>
      <c r="C1650" s="247" t="s">
        <v>1734</v>
      </c>
      <c r="D1650" s="225"/>
      <c r="E1650" s="226">
        <v>35.668950000000002</v>
      </c>
      <c r="F1650" s="223"/>
      <c r="G1650" s="223"/>
      <c r="H1650" s="223"/>
      <c r="I1650" s="223"/>
      <c r="J1650" s="223"/>
      <c r="K1650" s="223"/>
      <c r="L1650" s="223"/>
      <c r="M1650" s="223"/>
      <c r="N1650" s="222"/>
      <c r="O1650" s="222"/>
      <c r="P1650" s="222"/>
      <c r="Q1650" s="222"/>
      <c r="R1650" s="223"/>
      <c r="S1650" s="223"/>
      <c r="T1650" s="223"/>
      <c r="U1650" s="223"/>
      <c r="V1650" s="223"/>
      <c r="W1650" s="223"/>
      <c r="X1650" s="223"/>
      <c r="Y1650" s="223"/>
      <c r="Z1650" s="212"/>
      <c r="AA1650" s="212"/>
      <c r="AB1650" s="212"/>
      <c r="AC1650" s="212"/>
      <c r="AD1650" s="212"/>
      <c r="AE1650" s="212"/>
      <c r="AF1650" s="212"/>
      <c r="AG1650" s="212" t="s">
        <v>308</v>
      </c>
      <c r="AH1650" s="212">
        <v>0</v>
      </c>
      <c r="AI1650" s="212"/>
      <c r="AJ1650" s="212"/>
      <c r="AK1650" s="212"/>
      <c r="AL1650" s="212"/>
      <c r="AM1650" s="212"/>
      <c r="AN1650" s="212"/>
      <c r="AO1650" s="212"/>
      <c r="AP1650" s="212"/>
      <c r="AQ1650" s="212"/>
      <c r="AR1650" s="212"/>
      <c r="AS1650" s="212"/>
      <c r="AT1650" s="212"/>
      <c r="AU1650" s="212"/>
      <c r="AV1650" s="212"/>
      <c r="AW1650" s="212"/>
      <c r="AX1650" s="212"/>
      <c r="AY1650" s="212"/>
      <c r="AZ1650" s="212"/>
      <c r="BA1650" s="212"/>
      <c r="BB1650" s="212"/>
      <c r="BC1650" s="212"/>
      <c r="BD1650" s="212"/>
      <c r="BE1650" s="212"/>
      <c r="BF1650" s="212"/>
      <c r="BG1650" s="212"/>
      <c r="BH1650" s="212"/>
    </row>
    <row r="1651" spans="1:60" outlineLevel="3" x14ac:dyDescent="0.2">
      <c r="A1651" s="219"/>
      <c r="B1651" s="220"/>
      <c r="C1651" s="247" t="s">
        <v>1739</v>
      </c>
      <c r="D1651" s="225"/>
      <c r="E1651" s="226">
        <v>13.6</v>
      </c>
      <c r="F1651" s="223"/>
      <c r="G1651" s="223"/>
      <c r="H1651" s="223"/>
      <c r="I1651" s="223"/>
      <c r="J1651" s="223"/>
      <c r="K1651" s="223"/>
      <c r="L1651" s="223"/>
      <c r="M1651" s="223"/>
      <c r="N1651" s="222"/>
      <c r="O1651" s="222"/>
      <c r="P1651" s="222"/>
      <c r="Q1651" s="222"/>
      <c r="R1651" s="223"/>
      <c r="S1651" s="223"/>
      <c r="T1651" s="223"/>
      <c r="U1651" s="223"/>
      <c r="V1651" s="223"/>
      <c r="W1651" s="223"/>
      <c r="X1651" s="223"/>
      <c r="Y1651" s="223"/>
      <c r="Z1651" s="212"/>
      <c r="AA1651" s="212"/>
      <c r="AB1651" s="212"/>
      <c r="AC1651" s="212"/>
      <c r="AD1651" s="212"/>
      <c r="AE1651" s="212"/>
      <c r="AF1651" s="212"/>
      <c r="AG1651" s="212" t="s">
        <v>308</v>
      </c>
      <c r="AH1651" s="212">
        <v>0</v>
      </c>
      <c r="AI1651" s="212"/>
      <c r="AJ1651" s="212"/>
      <c r="AK1651" s="212"/>
      <c r="AL1651" s="212"/>
      <c r="AM1651" s="212"/>
      <c r="AN1651" s="212"/>
      <c r="AO1651" s="212"/>
      <c r="AP1651" s="212"/>
      <c r="AQ1651" s="212"/>
      <c r="AR1651" s="212"/>
      <c r="AS1651" s="212"/>
      <c r="AT1651" s="212"/>
      <c r="AU1651" s="212"/>
      <c r="AV1651" s="212"/>
      <c r="AW1651" s="212"/>
      <c r="AX1651" s="212"/>
      <c r="AY1651" s="212"/>
      <c r="AZ1651" s="212"/>
      <c r="BA1651" s="212"/>
      <c r="BB1651" s="212"/>
      <c r="BC1651" s="212"/>
      <c r="BD1651" s="212"/>
      <c r="BE1651" s="212"/>
      <c r="BF1651" s="212"/>
      <c r="BG1651" s="212"/>
      <c r="BH1651" s="212"/>
    </row>
    <row r="1652" spans="1:60" outlineLevel="1" x14ac:dyDescent="0.2">
      <c r="A1652" s="235">
        <v>374</v>
      </c>
      <c r="B1652" s="236" t="s">
        <v>2063</v>
      </c>
      <c r="C1652" s="245" t="s">
        <v>2064</v>
      </c>
      <c r="D1652" s="237" t="s">
        <v>423</v>
      </c>
      <c r="E1652" s="238">
        <v>1.0602400000000001</v>
      </c>
      <c r="F1652" s="239"/>
      <c r="G1652" s="240">
        <f>ROUND(E1652*F1652,2)</f>
        <v>0</v>
      </c>
      <c r="H1652" s="239"/>
      <c r="I1652" s="240">
        <f>ROUND(E1652*H1652,2)</f>
        <v>0</v>
      </c>
      <c r="J1652" s="239"/>
      <c r="K1652" s="240">
        <f>ROUND(E1652*J1652,2)</f>
        <v>0</v>
      </c>
      <c r="L1652" s="240">
        <v>21</v>
      </c>
      <c r="M1652" s="240">
        <f>G1652*(1+L1652/100)</f>
        <v>0</v>
      </c>
      <c r="N1652" s="238">
        <v>0</v>
      </c>
      <c r="O1652" s="238">
        <f>ROUND(E1652*N1652,2)</f>
        <v>0</v>
      </c>
      <c r="P1652" s="238">
        <v>0</v>
      </c>
      <c r="Q1652" s="238">
        <f>ROUND(E1652*P1652,2)</f>
        <v>0</v>
      </c>
      <c r="R1652" s="240" t="s">
        <v>2060</v>
      </c>
      <c r="S1652" s="240" t="s">
        <v>277</v>
      </c>
      <c r="T1652" s="241" t="s">
        <v>277</v>
      </c>
      <c r="U1652" s="223">
        <v>1.1559999999999999</v>
      </c>
      <c r="V1652" s="223">
        <f>ROUND(E1652*U1652,2)</f>
        <v>1.23</v>
      </c>
      <c r="W1652" s="223"/>
      <c r="X1652" s="223" t="s">
        <v>1599</v>
      </c>
      <c r="Y1652" s="223" t="s">
        <v>280</v>
      </c>
      <c r="Z1652" s="212"/>
      <c r="AA1652" s="212"/>
      <c r="AB1652" s="212"/>
      <c r="AC1652" s="212"/>
      <c r="AD1652" s="212"/>
      <c r="AE1652" s="212"/>
      <c r="AF1652" s="212"/>
      <c r="AG1652" s="212" t="s">
        <v>1600</v>
      </c>
      <c r="AH1652" s="212"/>
      <c r="AI1652" s="212"/>
      <c r="AJ1652" s="212"/>
      <c r="AK1652" s="212"/>
      <c r="AL1652" s="212"/>
      <c r="AM1652" s="212"/>
      <c r="AN1652" s="212"/>
      <c r="AO1652" s="212"/>
      <c r="AP1652" s="212"/>
      <c r="AQ1652" s="212"/>
      <c r="AR1652" s="212"/>
      <c r="AS1652" s="212"/>
      <c r="AT1652" s="212"/>
      <c r="AU1652" s="212"/>
      <c r="AV1652" s="212"/>
      <c r="AW1652" s="212"/>
      <c r="AX1652" s="212"/>
      <c r="AY1652" s="212"/>
      <c r="AZ1652" s="212"/>
      <c r="BA1652" s="212"/>
      <c r="BB1652" s="212"/>
      <c r="BC1652" s="212"/>
      <c r="BD1652" s="212"/>
      <c r="BE1652" s="212"/>
      <c r="BF1652" s="212"/>
      <c r="BG1652" s="212"/>
      <c r="BH1652" s="212"/>
    </row>
    <row r="1653" spans="1:60" outlineLevel="2" x14ac:dyDescent="0.2">
      <c r="A1653" s="219"/>
      <c r="B1653" s="220"/>
      <c r="C1653" s="267" t="s">
        <v>1716</v>
      </c>
      <c r="D1653" s="256"/>
      <c r="E1653" s="256"/>
      <c r="F1653" s="256"/>
      <c r="G1653" s="256"/>
      <c r="H1653" s="223"/>
      <c r="I1653" s="223"/>
      <c r="J1653" s="223"/>
      <c r="K1653" s="223"/>
      <c r="L1653" s="223"/>
      <c r="M1653" s="223"/>
      <c r="N1653" s="222"/>
      <c r="O1653" s="222"/>
      <c r="P1653" s="222"/>
      <c r="Q1653" s="222"/>
      <c r="R1653" s="223"/>
      <c r="S1653" s="223"/>
      <c r="T1653" s="223"/>
      <c r="U1653" s="223"/>
      <c r="V1653" s="223"/>
      <c r="W1653" s="223"/>
      <c r="X1653" s="223"/>
      <c r="Y1653" s="223"/>
      <c r="Z1653" s="212"/>
      <c r="AA1653" s="212"/>
      <c r="AB1653" s="212"/>
      <c r="AC1653" s="212"/>
      <c r="AD1653" s="212"/>
      <c r="AE1653" s="212"/>
      <c r="AF1653" s="212"/>
      <c r="AG1653" s="212" t="s">
        <v>319</v>
      </c>
      <c r="AH1653" s="212"/>
      <c r="AI1653" s="212"/>
      <c r="AJ1653" s="212"/>
      <c r="AK1653" s="212"/>
      <c r="AL1653" s="212"/>
      <c r="AM1653" s="212"/>
      <c r="AN1653" s="212"/>
      <c r="AO1653" s="212"/>
      <c r="AP1653" s="212"/>
      <c r="AQ1653" s="212"/>
      <c r="AR1653" s="212"/>
      <c r="AS1653" s="212"/>
      <c r="AT1653" s="212"/>
      <c r="AU1653" s="212"/>
      <c r="AV1653" s="212"/>
      <c r="AW1653" s="212"/>
      <c r="AX1653" s="212"/>
      <c r="AY1653" s="212"/>
      <c r="AZ1653" s="212"/>
      <c r="BA1653" s="212"/>
      <c r="BB1653" s="212"/>
      <c r="BC1653" s="212"/>
      <c r="BD1653" s="212"/>
      <c r="BE1653" s="212"/>
      <c r="BF1653" s="212"/>
      <c r="BG1653" s="212"/>
      <c r="BH1653" s="212"/>
    </row>
    <row r="1654" spans="1:60" x14ac:dyDescent="0.2">
      <c r="A1654" s="228" t="s">
        <v>272</v>
      </c>
      <c r="B1654" s="229" t="s">
        <v>204</v>
      </c>
      <c r="C1654" s="244" t="s">
        <v>205</v>
      </c>
      <c r="D1654" s="230"/>
      <c r="E1654" s="231"/>
      <c r="F1654" s="232"/>
      <c r="G1654" s="232">
        <f>SUMIF(AG1655:AG1734,"&lt;&gt;NOR",G1655:G1734)</f>
        <v>0</v>
      </c>
      <c r="H1654" s="232"/>
      <c r="I1654" s="232">
        <f>SUM(I1655:I1734)</f>
        <v>0</v>
      </c>
      <c r="J1654" s="232"/>
      <c r="K1654" s="232">
        <f>SUM(K1655:K1734)</f>
        <v>0</v>
      </c>
      <c r="L1654" s="232"/>
      <c r="M1654" s="232">
        <f>SUM(M1655:M1734)</f>
        <v>0</v>
      </c>
      <c r="N1654" s="231"/>
      <c r="O1654" s="231">
        <f>SUM(O1655:O1734)</f>
        <v>0.56000000000000005</v>
      </c>
      <c r="P1654" s="231"/>
      <c r="Q1654" s="231">
        <f>SUM(Q1655:Q1734)</f>
        <v>0</v>
      </c>
      <c r="R1654" s="232"/>
      <c r="S1654" s="232"/>
      <c r="T1654" s="233"/>
      <c r="U1654" s="227"/>
      <c r="V1654" s="227">
        <f>SUM(V1655:V1734)</f>
        <v>141.32000000000002</v>
      </c>
      <c r="W1654" s="227"/>
      <c r="X1654" s="227"/>
      <c r="Y1654" s="227"/>
      <c r="AG1654" t="s">
        <v>273</v>
      </c>
    </row>
    <row r="1655" spans="1:60" ht="33.75" outlineLevel="1" x14ac:dyDescent="0.2">
      <c r="A1655" s="235">
        <v>375</v>
      </c>
      <c r="B1655" s="236" t="s">
        <v>2065</v>
      </c>
      <c r="C1655" s="245" t="s">
        <v>2066</v>
      </c>
      <c r="D1655" s="237" t="s">
        <v>387</v>
      </c>
      <c r="E1655" s="238">
        <v>2</v>
      </c>
      <c r="F1655" s="239"/>
      <c r="G1655" s="240">
        <f>ROUND(E1655*F1655,2)</f>
        <v>0</v>
      </c>
      <c r="H1655" s="239"/>
      <c r="I1655" s="240">
        <f>ROUND(E1655*H1655,2)</f>
        <v>0</v>
      </c>
      <c r="J1655" s="239"/>
      <c r="K1655" s="240">
        <f>ROUND(E1655*J1655,2)</f>
        <v>0</v>
      </c>
      <c r="L1655" s="240">
        <v>21</v>
      </c>
      <c r="M1655" s="240">
        <f>G1655*(1+L1655/100)</f>
        <v>0</v>
      </c>
      <c r="N1655" s="238">
        <v>2.5400000000000002E-3</v>
      </c>
      <c r="O1655" s="238">
        <f>ROUND(E1655*N1655,2)</f>
        <v>0.01</v>
      </c>
      <c r="P1655" s="238">
        <v>0</v>
      </c>
      <c r="Q1655" s="238">
        <f>ROUND(E1655*P1655,2)</f>
        <v>0</v>
      </c>
      <c r="R1655" s="240" t="s">
        <v>1535</v>
      </c>
      <c r="S1655" s="240" t="s">
        <v>277</v>
      </c>
      <c r="T1655" s="241" t="s">
        <v>277</v>
      </c>
      <c r="U1655" s="223">
        <v>0.51060000000000005</v>
      </c>
      <c r="V1655" s="223">
        <f>ROUND(E1655*U1655,2)</f>
        <v>1.02</v>
      </c>
      <c r="W1655" s="223"/>
      <c r="X1655" s="223" t="s">
        <v>316</v>
      </c>
      <c r="Y1655" s="223" t="s">
        <v>280</v>
      </c>
      <c r="Z1655" s="212"/>
      <c r="AA1655" s="212"/>
      <c r="AB1655" s="212"/>
      <c r="AC1655" s="212"/>
      <c r="AD1655" s="212"/>
      <c r="AE1655" s="212"/>
      <c r="AF1655" s="212"/>
      <c r="AG1655" s="212" t="s">
        <v>317</v>
      </c>
      <c r="AH1655" s="212"/>
      <c r="AI1655" s="212"/>
      <c r="AJ1655" s="212"/>
      <c r="AK1655" s="212"/>
      <c r="AL1655" s="212"/>
      <c r="AM1655" s="212"/>
      <c r="AN1655" s="212"/>
      <c r="AO1655" s="212"/>
      <c r="AP1655" s="212"/>
      <c r="AQ1655" s="212"/>
      <c r="AR1655" s="212"/>
      <c r="AS1655" s="212"/>
      <c r="AT1655" s="212"/>
      <c r="AU1655" s="212"/>
      <c r="AV1655" s="212"/>
      <c r="AW1655" s="212"/>
      <c r="AX1655" s="212"/>
      <c r="AY1655" s="212"/>
      <c r="AZ1655" s="212"/>
      <c r="BA1655" s="212"/>
      <c r="BB1655" s="212"/>
      <c r="BC1655" s="212"/>
      <c r="BD1655" s="212"/>
      <c r="BE1655" s="212"/>
      <c r="BF1655" s="212"/>
      <c r="BG1655" s="212"/>
      <c r="BH1655" s="212"/>
    </row>
    <row r="1656" spans="1:60" outlineLevel="2" x14ac:dyDescent="0.2">
      <c r="A1656" s="219"/>
      <c r="B1656" s="220"/>
      <c r="C1656" s="247" t="s">
        <v>2067</v>
      </c>
      <c r="D1656" s="225"/>
      <c r="E1656" s="226">
        <v>2</v>
      </c>
      <c r="F1656" s="223"/>
      <c r="G1656" s="223"/>
      <c r="H1656" s="223"/>
      <c r="I1656" s="223"/>
      <c r="J1656" s="223"/>
      <c r="K1656" s="223"/>
      <c r="L1656" s="223"/>
      <c r="M1656" s="223"/>
      <c r="N1656" s="222"/>
      <c r="O1656" s="222"/>
      <c r="P1656" s="222"/>
      <c r="Q1656" s="222"/>
      <c r="R1656" s="223"/>
      <c r="S1656" s="223"/>
      <c r="T1656" s="223"/>
      <c r="U1656" s="223"/>
      <c r="V1656" s="223"/>
      <c r="W1656" s="223"/>
      <c r="X1656" s="223"/>
      <c r="Y1656" s="223"/>
      <c r="Z1656" s="212"/>
      <c r="AA1656" s="212"/>
      <c r="AB1656" s="212"/>
      <c r="AC1656" s="212"/>
      <c r="AD1656" s="212"/>
      <c r="AE1656" s="212"/>
      <c r="AF1656" s="212"/>
      <c r="AG1656" s="212" t="s">
        <v>308</v>
      </c>
      <c r="AH1656" s="212">
        <v>0</v>
      </c>
      <c r="AI1656" s="212"/>
      <c r="AJ1656" s="212"/>
      <c r="AK1656" s="212"/>
      <c r="AL1656" s="212"/>
      <c r="AM1656" s="212"/>
      <c r="AN1656" s="212"/>
      <c r="AO1656" s="212"/>
      <c r="AP1656" s="212"/>
      <c r="AQ1656" s="212"/>
      <c r="AR1656" s="212"/>
      <c r="AS1656" s="212"/>
      <c r="AT1656" s="212"/>
      <c r="AU1656" s="212"/>
      <c r="AV1656" s="212"/>
      <c r="AW1656" s="212"/>
      <c r="AX1656" s="212"/>
      <c r="AY1656" s="212"/>
      <c r="AZ1656" s="212"/>
      <c r="BA1656" s="212"/>
      <c r="BB1656" s="212"/>
      <c r="BC1656" s="212"/>
      <c r="BD1656" s="212"/>
      <c r="BE1656" s="212"/>
      <c r="BF1656" s="212"/>
      <c r="BG1656" s="212"/>
      <c r="BH1656" s="212"/>
    </row>
    <row r="1657" spans="1:60" ht="33.75" outlineLevel="1" x14ac:dyDescent="0.2">
      <c r="A1657" s="235">
        <v>376</v>
      </c>
      <c r="B1657" s="236" t="s">
        <v>2068</v>
      </c>
      <c r="C1657" s="245" t="s">
        <v>2069</v>
      </c>
      <c r="D1657" s="237" t="s">
        <v>387</v>
      </c>
      <c r="E1657" s="238">
        <v>1</v>
      </c>
      <c r="F1657" s="239"/>
      <c r="G1657" s="240">
        <f>ROUND(E1657*F1657,2)</f>
        <v>0</v>
      </c>
      <c r="H1657" s="239"/>
      <c r="I1657" s="240">
        <f>ROUND(E1657*H1657,2)</f>
        <v>0</v>
      </c>
      <c r="J1657" s="239"/>
      <c r="K1657" s="240">
        <f>ROUND(E1657*J1657,2)</f>
        <v>0</v>
      </c>
      <c r="L1657" s="240">
        <v>21</v>
      </c>
      <c r="M1657" s="240">
        <f>G1657*(1+L1657/100)</f>
        <v>0</v>
      </c>
      <c r="N1657" s="238">
        <v>3.7399999999999998E-3</v>
      </c>
      <c r="O1657" s="238">
        <f>ROUND(E1657*N1657,2)</f>
        <v>0</v>
      </c>
      <c r="P1657" s="238">
        <v>0</v>
      </c>
      <c r="Q1657" s="238">
        <f>ROUND(E1657*P1657,2)</f>
        <v>0</v>
      </c>
      <c r="R1657" s="240" t="s">
        <v>1535</v>
      </c>
      <c r="S1657" s="240" t="s">
        <v>277</v>
      </c>
      <c r="T1657" s="241" t="s">
        <v>277</v>
      </c>
      <c r="U1657" s="223">
        <v>0.58650000000000002</v>
      </c>
      <c r="V1657" s="223">
        <f>ROUND(E1657*U1657,2)</f>
        <v>0.59</v>
      </c>
      <c r="W1657" s="223"/>
      <c r="X1657" s="223" t="s">
        <v>316</v>
      </c>
      <c r="Y1657" s="223" t="s">
        <v>280</v>
      </c>
      <c r="Z1657" s="212"/>
      <c r="AA1657" s="212"/>
      <c r="AB1657" s="212"/>
      <c r="AC1657" s="212"/>
      <c r="AD1657" s="212"/>
      <c r="AE1657" s="212"/>
      <c r="AF1657" s="212"/>
      <c r="AG1657" s="212" t="s">
        <v>317</v>
      </c>
      <c r="AH1657" s="212"/>
      <c r="AI1657" s="212"/>
      <c r="AJ1657" s="212"/>
      <c r="AK1657" s="212"/>
      <c r="AL1657" s="212"/>
      <c r="AM1657" s="212"/>
      <c r="AN1657" s="212"/>
      <c r="AO1657" s="212"/>
      <c r="AP1657" s="212"/>
      <c r="AQ1657" s="212"/>
      <c r="AR1657" s="212"/>
      <c r="AS1657" s="212"/>
      <c r="AT1657" s="212"/>
      <c r="AU1657" s="212"/>
      <c r="AV1657" s="212"/>
      <c r="AW1657" s="212"/>
      <c r="AX1657" s="212"/>
      <c r="AY1657" s="212"/>
      <c r="AZ1657" s="212"/>
      <c r="BA1657" s="212"/>
      <c r="BB1657" s="212"/>
      <c r="BC1657" s="212"/>
      <c r="BD1657" s="212"/>
      <c r="BE1657" s="212"/>
      <c r="BF1657" s="212"/>
      <c r="BG1657" s="212"/>
      <c r="BH1657" s="212"/>
    </row>
    <row r="1658" spans="1:60" outlineLevel="2" x14ac:dyDescent="0.2">
      <c r="A1658" s="219"/>
      <c r="B1658" s="220"/>
      <c r="C1658" s="247" t="s">
        <v>2070</v>
      </c>
      <c r="D1658" s="225"/>
      <c r="E1658" s="226">
        <v>1</v>
      </c>
      <c r="F1658" s="223"/>
      <c r="G1658" s="223"/>
      <c r="H1658" s="223"/>
      <c r="I1658" s="223"/>
      <c r="J1658" s="223"/>
      <c r="K1658" s="223"/>
      <c r="L1658" s="223"/>
      <c r="M1658" s="223"/>
      <c r="N1658" s="222"/>
      <c r="O1658" s="222"/>
      <c r="P1658" s="222"/>
      <c r="Q1658" s="222"/>
      <c r="R1658" s="223"/>
      <c r="S1658" s="223"/>
      <c r="T1658" s="223"/>
      <c r="U1658" s="223"/>
      <c r="V1658" s="223"/>
      <c r="W1658" s="223"/>
      <c r="X1658" s="223"/>
      <c r="Y1658" s="223"/>
      <c r="Z1658" s="212"/>
      <c r="AA1658" s="212"/>
      <c r="AB1658" s="212"/>
      <c r="AC1658" s="212"/>
      <c r="AD1658" s="212"/>
      <c r="AE1658" s="212"/>
      <c r="AF1658" s="212"/>
      <c r="AG1658" s="212" t="s">
        <v>308</v>
      </c>
      <c r="AH1658" s="212">
        <v>0</v>
      </c>
      <c r="AI1658" s="212"/>
      <c r="AJ1658" s="212"/>
      <c r="AK1658" s="212"/>
      <c r="AL1658" s="212"/>
      <c r="AM1658" s="212"/>
      <c r="AN1658" s="212"/>
      <c r="AO1658" s="212"/>
      <c r="AP1658" s="212"/>
      <c r="AQ1658" s="212"/>
      <c r="AR1658" s="212"/>
      <c r="AS1658" s="212"/>
      <c r="AT1658" s="212"/>
      <c r="AU1658" s="212"/>
      <c r="AV1658" s="212"/>
      <c r="AW1658" s="212"/>
      <c r="AX1658" s="212"/>
      <c r="AY1658" s="212"/>
      <c r="AZ1658" s="212"/>
      <c r="BA1658" s="212"/>
      <c r="BB1658" s="212"/>
      <c r="BC1658" s="212"/>
      <c r="BD1658" s="212"/>
      <c r="BE1658" s="212"/>
      <c r="BF1658" s="212"/>
      <c r="BG1658" s="212"/>
      <c r="BH1658" s="212"/>
    </row>
    <row r="1659" spans="1:60" ht="22.5" outlineLevel="1" x14ac:dyDescent="0.2">
      <c r="A1659" s="235">
        <v>377</v>
      </c>
      <c r="B1659" s="236" t="s">
        <v>2071</v>
      </c>
      <c r="C1659" s="245" t="s">
        <v>2072</v>
      </c>
      <c r="D1659" s="237" t="s">
        <v>340</v>
      </c>
      <c r="E1659" s="238">
        <v>49.5</v>
      </c>
      <c r="F1659" s="239"/>
      <c r="G1659" s="240">
        <f>ROUND(E1659*F1659,2)</f>
        <v>0</v>
      </c>
      <c r="H1659" s="239"/>
      <c r="I1659" s="240">
        <f>ROUND(E1659*H1659,2)</f>
        <v>0</v>
      </c>
      <c r="J1659" s="239"/>
      <c r="K1659" s="240">
        <f>ROUND(E1659*J1659,2)</f>
        <v>0</v>
      </c>
      <c r="L1659" s="240">
        <v>21</v>
      </c>
      <c r="M1659" s="240">
        <f>G1659*(1+L1659/100)</f>
        <v>0</v>
      </c>
      <c r="N1659" s="238">
        <v>2.2599999999999999E-3</v>
      </c>
      <c r="O1659" s="238">
        <f>ROUND(E1659*N1659,2)</f>
        <v>0.11</v>
      </c>
      <c r="P1659" s="238">
        <v>0</v>
      </c>
      <c r="Q1659" s="238">
        <f>ROUND(E1659*P1659,2)</f>
        <v>0</v>
      </c>
      <c r="R1659" s="240" t="s">
        <v>1535</v>
      </c>
      <c r="S1659" s="240" t="s">
        <v>277</v>
      </c>
      <c r="T1659" s="241" t="s">
        <v>277</v>
      </c>
      <c r="U1659" s="223">
        <v>1.2179500000000001</v>
      </c>
      <c r="V1659" s="223">
        <f>ROUND(E1659*U1659,2)</f>
        <v>60.29</v>
      </c>
      <c r="W1659" s="223"/>
      <c r="X1659" s="223" t="s">
        <v>316</v>
      </c>
      <c r="Y1659" s="223" t="s">
        <v>280</v>
      </c>
      <c r="Z1659" s="212"/>
      <c r="AA1659" s="212"/>
      <c r="AB1659" s="212"/>
      <c r="AC1659" s="212"/>
      <c r="AD1659" s="212"/>
      <c r="AE1659" s="212"/>
      <c r="AF1659" s="212"/>
      <c r="AG1659" s="212" t="s">
        <v>317</v>
      </c>
      <c r="AH1659" s="212"/>
      <c r="AI1659" s="212"/>
      <c r="AJ1659" s="212"/>
      <c r="AK1659" s="212"/>
      <c r="AL1659" s="212"/>
      <c r="AM1659" s="212"/>
      <c r="AN1659" s="212"/>
      <c r="AO1659" s="212"/>
      <c r="AP1659" s="212"/>
      <c r="AQ1659" s="212"/>
      <c r="AR1659" s="212"/>
      <c r="AS1659" s="212"/>
      <c r="AT1659" s="212"/>
      <c r="AU1659" s="212"/>
      <c r="AV1659" s="212"/>
      <c r="AW1659" s="212"/>
      <c r="AX1659" s="212"/>
      <c r="AY1659" s="212"/>
      <c r="AZ1659" s="212"/>
      <c r="BA1659" s="212"/>
      <c r="BB1659" s="212"/>
      <c r="BC1659" s="212"/>
      <c r="BD1659" s="212"/>
      <c r="BE1659" s="212"/>
      <c r="BF1659" s="212"/>
      <c r="BG1659" s="212"/>
      <c r="BH1659" s="212"/>
    </row>
    <row r="1660" spans="1:60" outlineLevel="2" x14ac:dyDescent="0.2">
      <c r="A1660" s="219"/>
      <c r="B1660" s="220"/>
      <c r="C1660" s="267" t="s">
        <v>2073</v>
      </c>
      <c r="D1660" s="256"/>
      <c r="E1660" s="256"/>
      <c r="F1660" s="256"/>
      <c r="G1660" s="256"/>
      <c r="H1660" s="223"/>
      <c r="I1660" s="223"/>
      <c r="J1660" s="223"/>
      <c r="K1660" s="223"/>
      <c r="L1660" s="223"/>
      <c r="M1660" s="223"/>
      <c r="N1660" s="222"/>
      <c r="O1660" s="222"/>
      <c r="P1660" s="222"/>
      <c r="Q1660" s="222"/>
      <c r="R1660" s="223"/>
      <c r="S1660" s="223"/>
      <c r="T1660" s="223"/>
      <c r="U1660" s="223"/>
      <c r="V1660" s="223"/>
      <c r="W1660" s="223"/>
      <c r="X1660" s="223"/>
      <c r="Y1660" s="223"/>
      <c r="Z1660" s="212"/>
      <c r="AA1660" s="212"/>
      <c r="AB1660" s="212"/>
      <c r="AC1660" s="212"/>
      <c r="AD1660" s="212"/>
      <c r="AE1660" s="212"/>
      <c r="AF1660" s="212"/>
      <c r="AG1660" s="212" t="s">
        <v>319</v>
      </c>
      <c r="AH1660" s="212"/>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row>
    <row r="1661" spans="1:60" outlineLevel="2" x14ac:dyDescent="0.2">
      <c r="A1661" s="219"/>
      <c r="B1661" s="220"/>
      <c r="C1661" s="269" t="s">
        <v>2074</v>
      </c>
      <c r="D1661" s="264"/>
      <c r="E1661" s="264"/>
      <c r="F1661" s="264"/>
      <c r="G1661" s="264"/>
      <c r="H1661" s="223"/>
      <c r="I1661" s="223"/>
      <c r="J1661" s="223"/>
      <c r="K1661" s="223"/>
      <c r="L1661" s="223"/>
      <c r="M1661" s="223"/>
      <c r="N1661" s="222"/>
      <c r="O1661" s="222"/>
      <c r="P1661" s="222"/>
      <c r="Q1661" s="222"/>
      <c r="R1661" s="223"/>
      <c r="S1661" s="223"/>
      <c r="T1661" s="223"/>
      <c r="U1661" s="223"/>
      <c r="V1661" s="223"/>
      <c r="W1661" s="223"/>
      <c r="X1661" s="223"/>
      <c r="Y1661" s="223"/>
      <c r="Z1661" s="212"/>
      <c r="AA1661" s="212"/>
      <c r="AB1661" s="212"/>
      <c r="AC1661" s="212"/>
      <c r="AD1661" s="212"/>
      <c r="AE1661" s="212"/>
      <c r="AF1661" s="212"/>
      <c r="AG1661" s="212" t="s">
        <v>283</v>
      </c>
      <c r="AH1661" s="212"/>
      <c r="AI1661" s="212"/>
      <c r="AJ1661" s="212"/>
      <c r="AK1661" s="212"/>
      <c r="AL1661" s="212"/>
      <c r="AM1661" s="212"/>
      <c r="AN1661" s="212"/>
      <c r="AO1661" s="212"/>
      <c r="AP1661" s="212"/>
      <c r="AQ1661" s="212"/>
      <c r="AR1661" s="212"/>
      <c r="AS1661" s="212"/>
      <c r="AT1661" s="212"/>
      <c r="AU1661" s="212"/>
      <c r="AV1661" s="212"/>
      <c r="AW1661" s="212"/>
      <c r="AX1661" s="212"/>
      <c r="AY1661" s="212"/>
      <c r="AZ1661" s="212"/>
      <c r="BA1661" s="212"/>
      <c r="BB1661" s="212"/>
      <c r="BC1661" s="212"/>
      <c r="BD1661" s="212"/>
      <c r="BE1661" s="212"/>
      <c r="BF1661" s="212"/>
      <c r="BG1661" s="212"/>
      <c r="BH1661" s="212"/>
    </row>
    <row r="1662" spans="1:60" outlineLevel="2" x14ac:dyDescent="0.2">
      <c r="A1662" s="219"/>
      <c r="B1662" s="220"/>
      <c r="C1662" s="247" t="s">
        <v>1713</v>
      </c>
      <c r="D1662" s="225"/>
      <c r="E1662" s="226">
        <v>49.5</v>
      </c>
      <c r="F1662" s="223"/>
      <c r="G1662" s="223"/>
      <c r="H1662" s="223"/>
      <c r="I1662" s="223"/>
      <c r="J1662" s="223"/>
      <c r="K1662" s="223"/>
      <c r="L1662" s="223"/>
      <c r="M1662" s="223"/>
      <c r="N1662" s="222"/>
      <c r="O1662" s="222"/>
      <c r="P1662" s="222"/>
      <c r="Q1662" s="222"/>
      <c r="R1662" s="223"/>
      <c r="S1662" s="223"/>
      <c r="T1662" s="223"/>
      <c r="U1662" s="223"/>
      <c r="V1662" s="223"/>
      <c r="W1662" s="223"/>
      <c r="X1662" s="223"/>
      <c r="Y1662" s="223"/>
      <c r="Z1662" s="212"/>
      <c r="AA1662" s="212"/>
      <c r="AB1662" s="212"/>
      <c r="AC1662" s="212"/>
      <c r="AD1662" s="212"/>
      <c r="AE1662" s="212"/>
      <c r="AF1662" s="212"/>
      <c r="AG1662" s="212" t="s">
        <v>308</v>
      </c>
      <c r="AH1662" s="212">
        <v>0</v>
      </c>
      <c r="AI1662" s="212"/>
      <c r="AJ1662" s="212"/>
      <c r="AK1662" s="212"/>
      <c r="AL1662" s="212"/>
      <c r="AM1662" s="212"/>
      <c r="AN1662" s="212"/>
      <c r="AO1662" s="212"/>
      <c r="AP1662" s="212"/>
      <c r="AQ1662" s="212"/>
      <c r="AR1662" s="212"/>
      <c r="AS1662" s="212"/>
      <c r="AT1662" s="212"/>
      <c r="AU1662" s="212"/>
      <c r="AV1662" s="212"/>
      <c r="AW1662" s="212"/>
      <c r="AX1662" s="212"/>
      <c r="AY1662" s="212"/>
      <c r="AZ1662" s="212"/>
      <c r="BA1662" s="212"/>
      <c r="BB1662" s="212"/>
      <c r="BC1662" s="212"/>
      <c r="BD1662" s="212"/>
      <c r="BE1662" s="212"/>
      <c r="BF1662" s="212"/>
      <c r="BG1662" s="212"/>
      <c r="BH1662" s="212"/>
    </row>
    <row r="1663" spans="1:60" ht="22.5" outlineLevel="1" x14ac:dyDescent="0.2">
      <c r="A1663" s="235">
        <v>378</v>
      </c>
      <c r="B1663" s="236" t="s">
        <v>2075</v>
      </c>
      <c r="C1663" s="245" t="s">
        <v>2076</v>
      </c>
      <c r="D1663" s="237" t="s">
        <v>543</v>
      </c>
      <c r="E1663" s="238">
        <v>4</v>
      </c>
      <c r="F1663" s="239"/>
      <c r="G1663" s="240">
        <f>ROUND(E1663*F1663,2)</f>
        <v>0</v>
      </c>
      <c r="H1663" s="239"/>
      <c r="I1663" s="240">
        <f>ROUND(E1663*H1663,2)</f>
        <v>0</v>
      </c>
      <c r="J1663" s="239"/>
      <c r="K1663" s="240">
        <f>ROUND(E1663*J1663,2)</f>
        <v>0</v>
      </c>
      <c r="L1663" s="240">
        <v>21</v>
      </c>
      <c r="M1663" s="240">
        <f>G1663*(1+L1663/100)</f>
        <v>0</v>
      </c>
      <c r="N1663" s="238">
        <v>1.98E-3</v>
      </c>
      <c r="O1663" s="238">
        <f>ROUND(E1663*N1663,2)</f>
        <v>0.01</v>
      </c>
      <c r="P1663" s="238">
        <v>0</v>
      </c>
      <c r="Q1663" s="238">
        <f>ROUND(E1663*P1663,2)</f>
        <v>0</v>
      </c>
      <c r="R1663" s="240" t="s">
        <v>1535</v>
      </c>
      <c r="S1663" s="240" t="s">
        <v>277</v>
      </c>
      <c r="T1663" s="241" t="s">
        <v>277</v>
      </c>
      <c r="U1663" s="223">
        <v>0.2671</v>
      </c>
      <c r="V1663" s="223">
        <f>ROUND(E1663*U1663,2)</f>
        <v>1.07</v>
      </c>
      <c r="W1663" s="223"/>
      <c r="X1663" s="223" t="s">
        <v>316</v>
      </c>
      <c r="Y1663" s="223" t="s">
        <v>280</v>
      </c>
      <c r="Z1663" s="212"/>
      <c r="AA1663" s="212"/>
      <c r="AB1663" s="212"/>
      <c r="AC1663" s="212"/>
      <c r="AD1663" s="212"/>
      <c r="AE1663" s="212"/>
      <c r="AF1663" s="212"/>
      <c r="AG1663" s="212" t="s">
        <v>317</v>
      </c>
      <c r="AH1663" s="212"/>
      <c r="AI1663" s="212"/>
      <c r="AJ1663" s="212"/>
      <c r="AK1663" s="212"/>
      <c r="AL1663" s="212"/>
      <c r="AM1663" s="212"/>
      <c r="AN1663" s="212"/>
      <c r="AO1663" s="212"/>
      <c r="AP1663" s="212"/>
      <c r="AQ1663" s="212"/>
      <c r="AR1663" s="212"/>
      <c r="AS1663" s="212"/>
      <c r="AT1663" s="212"/>
      <c r="AU1663" s="212"/>
      <c r="AV1663" s="212"/>
      <c r="AW1663" s="212"/>
      <c r="AX1663" s="212"/>
      <c r="AY1663" s="212"/>
      <c r="AZ1663" s="212"/>
      <c r="BA1663" s="212"/>
      <c r="BB1663" s="212"/>
      <c r="BC1663" s="212"/>
      <c r="BD1663" s="212"/>
      <c r="BE1663" s="212"/>
      <c r="BF1663" s="212"/>
      <c r="BG1663" s="212"/>
      <c r="BH1663" s="212"/>
    </row>
    <row r="1664" spans="1:60" outlineLevel="2" x14ac:dyDescent="0.2">
      <c r="A1664" s="219"/>
      <c r="B1664" s="220"/>
      <c r="C1664" s="267" t="s">
        <v>2077</v>
      </c>
      <c r="D1664" s="256"/>
      <c r="E1664" s="256"/>
      <c r="F1664" s="256"/>
      <c r="G1664" s="256"/>
      <c r="H1664" s="223"/>
      <c r="I1664" s="223"/>
      <c r="J1664" s="223"/>
      <c r="K1664" s="223"/>
      <c r="L1664" s="223"/>
      <c r="M1664" s="223"/>
      <c r="N1664" s="222"/>
      <c r="O1664" s="222"/>
      <c r="P1664" s="222"/>
      <c r="Q1664" s="222"/>
      <c r="R1664" s="223"/>
      <c r="S1664" s="223"/>
      <c r="T1664" s="223"/>
      <c r="U1664" s="223"/>
      <c r="V1664" s="223"/>
      <c r="W1664" s="223"/>
      <c r="X1664" s="223"/>
      <c r="Y1664" s="223"/>
      <c r="Z1664" s="212"/>
      <c r="AA1664" s="212"/>
      <c r="AB1664" s="212"/>
      <c r="AC1664" s="212"/>
      <c r="AD1664" s="212"/>
      <c r="AE1664" s="212"/>
      <c r="AF1664" s="212"/>
      <c r="AG1664" s="212" t="s">
        <v>319</v>
      </c>
      <c r="AH1664" s="212"/>
      <c r="AI1664" s="212"/>
      <c r="AJ1664" s="212"/>
      <c r="AK1664" s="212"/>
      <c r="AL1664" s="212"/>
      <c r="AM1664" s="212"/>
      <c r="AN1664" s="212"/>
      <c r="AO1664" s="212"/>
      <c r="AP1664" s="212"/>
      <c r="AQ1664" s="212"/>
      <c r="AR1664" s="212"/>
      <c r="AS1664" s="212"/>
      <c r="AT1664" s="212"/>
      <c r="AU1664" s="212"/>
      <c r="AV1664" s="212"/>
      <c r="AW1664" s="212"/>
      <c r="AX1664" s="212"/>
      <c r="AY1664" s="212"/>
      <c r="AZ1664" s="212"/>
      <c r="BA1664" s="212"/>
      <c r="BB1664" s="212"/>
      <c r="BC1664" s="212"/>
      <c r="BD1664" s="212"/>
      <c r="BE1664" s="212"/>
      <c r="BF1664" s="212"/>
      <c r="BG1664" s="212"/>
      <c r="BH1664" s="212"/>
    </row>
    <row r="1665" spans="1:60" outlineLevel="2" x14ac:dyDescent="0.2">
      <c r="A1665" s="219"/>
      <c r="B1665" s="220"/>
      <c r="C1665" s="247" t="s">
        <v>2078</v>
      </c>
      <c r="D1665" s="225"/>
      <c r="E1665" s="226">
        <v>4</v>
      </c>
      <c r="F1665" s="223"/>
      <c r="G1665" s="223"/>
      <c r="H1665" s="223"/>
      <c r="I1665" s="223"/>
      <c r="J1665" s="223"/>
      <c r="K1665" s="223"/>
      <c r="L1665" s="223"/>
      <c r="M1665" s="223"/>
      <c r="N1665" s="222"/>
      <c r="O1665" s="222"/>
      <c r="P1665" s="222"/>
      <c r="Q1665" s="222"/>
      <c r="R1665" s="223"/>
      <c r="S1665" s="223"/>
      <c r="T1665" s="223"/>
      <c r="U1665" s="223"/>
      <c r="V1665" s="223"/>
      <c r="W1665" s="223"/>
      <c r="X1665" s="223"/>
      <c r="Y1665" s="223"/>
      <c r="Z1665" s="212"/>
      <c r="AA1665" s="212"/>
      <c r="AB1665" s="212"/>
      <c r="AC1665" s="212"/>
      <c r="AD1665" s="212"/>
      <c r="AE1665" s="212"/>
      <c r="AF1665" s="212"/>
      <c r="AG1665" s="212" t="s">
        <v>308</v>
      </c>
      <c r="AH1665" s="212">
        <v>0</v>
      </c>
      <c r="AI1665" s="212"/>
      <c r="AJ1665" s="212"/>
      <c r="AK1665" s="212"/>
      <c r="AL1665" s="212"/>
      <c r="AM1665" s="212"/>
      <c r="AN1665" s="212"/>
      <c r="AO1665" s="212"/>
      <c r="AP1665" s="212"/>
      <c r="AQ1665" s="212"/>
      <c r="AR1665" s="212"/>
      <c r="AS1665" s="212"/>
      <c r="AT1665" s="212"/>
      <c r="AU1665" s="212"/>
      <c r="AV1665" s="212"/>
      <c r="AW1665" s="212"/>
      <c r="AX1665" s="212"/>
      <c r="AY1665" s="212"/>
      <c r="AZ1665" s="212"/>
      <c r="BA1665" s="212"/>
      <c r="BB1665" s="212"/>
      <c r="BC1665" s="212"/>
      <c r="BD1665" s="212"/>
      <c r="BE1665" s="212"/>
      <c r="BF1665" s="212"/>
      <c r="BG1665" s="212"/>
      <c r="BH1665" s="212"/>
    </row>
    <row r="1666" spans="1:60" outlineLevel="1" x14ac:dyDescent="0.2">
      <c r="A1666" s="235">
        <v>379</v>
      </c>
      <c r="B1666" s="236" t="s">
        <v>2079</v>
      </c>
      <c r="C1666" s="245" t="s">
        <v>2080</v>
      </c>
      <c r="D1666" s="237" t="s">
        <v>543</v>
      </c>
      <c r="E1666" s="238">
        <v>10.7</v>
      </c>
      <c r="F1666" s="239"/>
      <c r="G1666" s="240">
        <f>ROUND(E1666*F1666,2)</f>
        <v>0</v>
      </c>
      <c r="H1666" s="239"/>
      <c r="I1666" s="240">
        <f>ROUND(E1666*H1666,2)</f>
        <v>0</v>
      </c>
      <c r="J1666" s="239"/>
      <c r="K1666" s="240">
        <f>ROUND(E1666*J1666,2)</f>
        <v>0</v>
      </c>
      <c r="L1666" s="240">
        <v>21</v>
      </c>
      <c r="M1666" s="240">
        <f>G1666*(1+L1666/100)</f>
        <v>0</v>
      </c>
      <c r="N1666" s="238">
        <v>2.47E-3</v>
      </c>
      <c r="O1666" s="238">
        <f>ROUND(E1666*N1666,2)</f>
        <v>0.03</v>
      </c>
      <c r="P1666" s="238">
        <v>0</v>
      </c>
      <c r="Q1666" s="238">
        <f>ROUND(E1666*P1666,2)</f>
        <v>0</v>
      </c>
      <c r="R1666" s="240" t="s">
        <v>1535</v>
      </c>
      <c r="S1666" s="240" t="s">
        <v>277</v>
      </c>
      <c r="T1666" s="241" t="s">
        <v>277</v>
      </c>
      <c r="U1666" s="223">
        <v>0.43690000000000001</v>
      </c>
      <c r="V1666" s="223">
        <f>ROUND(E1666*U1666,2)</f>
        <v>4.67</v>
      </c>
      <c r="W1666" s="223"/>
      <c r="X1666" s="223" t="s">
        <v>316</v>
      </c>
      <c r="Y1666" s="223" t="s">
        <v>280</v>
      </c>
      <c r="Z1666" s="212"/>
      <c r="AA1666" s="212"/>
      <c r="AB1666" s="212"/>
      <c r="AC1666" s="212"/>
      <c r="AD1666" s="212"/>
      <c r="AE1666" s="212"/>
      <c r="AF1666" s="212"/>
      <c r="AG1666" s="212" t="s">
        <v>317</v>
      </c>
      <c r="AH1666" s="212"/>
      <c r="AI1666" s="212"/>
      <c r="AJ1666" s="212"/>
      <c r="AK1666" s="212"/>
      <c r="AL1666" s="212"/>
      <c r="AM1666" s="212"/>
      <c r="AN1666" s="212"/>
      <c r="AO1666" s="212"/>
      <c r="AP1666" s="212"/>
      <c r="AQ1666" s="212"/>
      <c r="AR1666" s="212"/>
      <c r="AS1666" s="212"/>
      <c r="AT1666" s="212"/>
      <c r="AU1666" s="212"/>
      <c r="AV1666" s="212"/>
      <c r="AW1666" s="212"/>
      <c r="AX1666" s="212"/>
      <c r="AY1666" s="212"/>
      <c r="AZ1666" s="212"/>
      <c r="BA1666" s="212"/>
      <c r="BB1666" s="212"/>
      <c r="BC1666" s="212"/>
      <c r="BD1666" s="212"/>
      <c r="BE1666" s="212"/>
      <c r="BF1666" s="212"/>
      <c r="BG1666" s="212"/>
      <c r="BH1666" s="212"/>
    </row>
    <row r="1667" spans="1:60" outlineLevel="2" x14ac:dyDescent="0.2">
      <c r="A1667" s="219"/>
      <c r="B1667" s="220"/>
      <c r="C1667" s="267" t="s">
        <v>2077</v>
      </c>
      <c r="D1667" s="256"/>
      <c r="E1667" s="256"/>
      <c r="F1667" s="256"/>
      <c r="G1667" s="256"/>
      <c r="H1667" s="223"/>
      <c r="I1667" s="223"/>
      <c r="J1667" s="223"/>
      <c r="K1667" s="223"/>
      <c r="L1667" s="223"/>
      <c r="M1667" s="223"/>
      <c r="N1667" s="222"/>
      <c r="O1667" s="222"/>
      <c r="P1667" s="222"/>
      <c r="Q1667" s="222"/>
      <c r="R1667" s="223"/>
      <c r="S1667" s="223"/>
      <c r="T1667" s="223"/>
      <c r="U1667" s="223"/>
      <c r="V1667" s="223"/>
      <c r="W1667" s="223"/>
      <c r="X1667" s="223"/>
      <c r="Y1667" s="223"/>
      <c r="Z1667" s="212"/>
      <c r="AA1667" s="212"/>
      <c r="AB1667" s="212"/>
      <c r="AC1667" s="212"/>
      <c r="AD1667" s="212"/>
      <c r="AE1667" s="212"/>
      <c r="AF1667" s="212"/>
      <c r="AG1667" s="212" t="s">
        <v>319</v>
      </c>
      <c r="AH1667" s="212"/>
      <c r="AI1667" s="212"/>
      <c r="AJ1667" s="212"/>
      <c r="AK1667" s="212"/>
      <c r="AL1667" s="212"/>
      <c r="AM1667" s="212"/>
      <c r="AN1667" s="212"/>
      <c r="AO1667" s="212"/>
      <c r="AP1667" s="212"/>
      <c r="AQ1667" s="212"/>
      <c r="AR1667" s="212"/>
      <c r="AS1667" s="212"/>
      <c r="AT1667" s="212"/>
      <c r="AU1667" s="212"/>
      <c r="AV1667" s="212"/>
      <c r="AW1667" s="212"/>
      <c r="AX1667" s="212"/>
      <c r="AY1667" s="212"/>
      <c r="AZ1667" s="212"/>
      <c r="BA1667" s="212"/>
      <c r="BB1667" s="212"/>
      <c r="BC1667" s="212"/>
      <c r="BD1667" s="212"/>
      <c r="BE1667" s="212"/>
      <c r="BF1667" s="212"/>
      <c r="BG1667" s="212"/>
      <c r="BH1667" s="212"/>
    </row>
    <row r="1668" spans="1:60" outlineLevel="2" x14ac:dyDescent="0.2">
      <c r="A1668" s="219"/>
      <c r="B1668" s="220"/>
      <c r="C1668" s="247" t="s">
        <v>2081</v>
      </c>
      <c r="D1668" s="225"/>
      <c r="E1668" s="226">
        <v>10.7</v>
      </c>
      <c r="F1668" s="223"/>
      <c r="G1668" s="223"/>
      <c r="H1668" s="223"/>
      <c r="I1668" s="223"/>
      <c r="J1668" s="223"/>
      <c r="K1668" s="223"/>
      <c r="L1668" s="223"/>
      <c r="M1668" s="223"/>
      <c r="N1668" s="222"/>
      <c r="O1668" s="222"/>
      <c r="P1668" s="222"/>
      <c r="Q1668" s="222"/>
      <c r="R1668" s="223"/>
      <c r="S1668" s="223"/>
      <c r="T1668" s="223"/>
      <c r="U1668" s="223"/>
      <c r="V1668" s="223"/>
      <c r="W1668" s="223"/>
      <c r="X1668" s="223"/>
      <c r="Y1668" s="223"/>
      <c r="Z1668" s="212"/>
      <c r="AA1668" s="212"/>
      <c r="AB1668" s="212"/>
      <c r="AC1668" s="212"/>
      <c r="AD1668" s="212"/>
      <c r="AE1668" s="212"/>
      <c r="AF1668" s="212"/>
      <c r="AG1668" s="212" t="s">
        <v>308</v>
      </c>
      <c r="AH1668" s="212">
        <v>0</v>
      </c>
      <c r="AI1668" s="212"/>
      <c r="AJ1668" s="212"/>
      <c r="AK1668" s="212"/>
      <c r="AL1668" s="212"/>
      <c r="AM1668" s="212"/>
      <c r="AN1668" s="212"/>
      <c r="AO1668" s="212"/>
      <c r="AP1668" s="212"/>
      <c r="AQ1668" s="212"/>
      <c r="AR1668" s="212"/>
      <c r="AS1668" s="212"/>
      <c r="AT1668" s="212"/>
      <c r="AU1668" s="212"/>
      <c r="AV1668" s="212"/>
      <c r="AW1668" s="212"/>
      <c r="AX1668" s="212"/>
      <c r="AY1668" s="212"/>
      <c r="AZ1668" s="212"/>
      <c r="BA1668" s="212"/>
      <c r="BB1668" s="212"/>
      <c r="BC1668" s="212"/>
      <c r="BD1668" s="212"/>
      <c r="BE1668" s="212"/>
      <c r="BF1668" s="212"/>
      <c r="BG1668" s="212"/>
      <c r="BH1668" s="212"/>
    </row>
    <row r="1669" spans="1:60" outlineLevel="1" x14ac:dyDescent="0.2">
      <c r="A1669" s="235">
        <v>380</v>
      </c>
      <c r="B1669" s="236" t="s">
        <v>2082</v>
      </c>
      <c r="C1669" s="245" t="s">
        <v>2083</v>
      </c>
      <c r="D1669" s="237" t="s">
        <v>543</v>
      </c>
      <c r="E1669" s="238">
        <v>5</v>
      </c>
      <c r="F1669" s="239"/>
      <c r="G1669" s="240">
        <f>ROUND(E1669*F1669,2)</f>
        <v>0</v>
      </c>
      <c r="H1669" s="239"/>
      <c r="I1669" s="240">
        <f>ROUND(E1669*H1669,2)</f>
        <v>0</v>
      </c>
      <c r="J1669" s="239"/>
      <c r="K1669" s="240">
        <f>ROUND(E1669*J1669,2)</f>
        <v>0</v>
      </c>
      <c r="L1669" s="240">
        <v>21</v>
      </c>
      <c r="M1669" s="240">
        <f>G1669*(1+L1669/100)</f>
        <v>0</v>
      </c>
      <c r="N1669" s="238">
        <v>1.8799999999999999E-3</v>
      </c>
      <c r="O1669" s="238">
        <f>ROUND(E1669*N1669,2)</f>
        <v>0.01</v>
      </c>
      <c r="P1669" s="238">
        <v>0</v>
      </c>
      <c r="Q1669" s="238">
        <f>ROUND(E1669*P1669,2)</f>
        <v>0</v>
      </c>
      <c r="R1669" s="240" t="s">
        <v>1535</v>
      </c>
      <c r="S1669" s="240" t="s">
        <v>277</v>
      </c>
      <c r="T1669" s="241" t="s">
        <v>277</v>
      </c>
      <c r="U1669" s="223">
        <v>0.25</v>
      </c>
      <c r="V1669" s="223">
        <f>ROUND(E1669*U1669,2)</f>
        <v>1.25</v>
      </c>
      <c r="W1669" s="223"/>
      <c r="X1669" s="223" t="s">
        <v>316</v>
      </c>
      <c r="Y1669" s="223" t="s">
        <v>280</v>
      </c>
      <c r="Z1669" s="212"/>
      <c r="AA1669" s="212"/>
      <c r="AB1669" s="212"/>
      <c r="AC1669" s="212"/>
      <c r="AD1669" s="212"/>
      <c r="AE1669" s="212"/>
      <c r="AF1669" s="212"/>
      <c r="AG1669" s="212" t="s">
        <v>317</v>
      </c>
      <c r="AH1669" s="212"/>
      <c r="AI1669" s="212"/>
      <c r="AJ1669" s="212"/>
      <c r="AK1669" s="212"/>
      <c r="AL1669" s="212"/>
      <c r="AM1669" s="212"/>
      <c r="AN1669" s="212"/>
      <c r="AO1669" s="212"/>
      <c r="AP1669" s="212"/>
      <c r="AQ1669" s="212"/>
      <c r="AR1669" s="212"/>
      <c r="AS1669" s="212"/>
      <c r="AT1669" s="212"/>
      <c r="AU1669" s="212"/>
      <c r="AV1669" s="212"/>
      <c r="AW1669" s="212"/>
      <c r="AX1669" s="212"/>
      <c r="AY1669" s="212"/>
      <c r="AZ1669" s="212"/>
      <c r="BA1669" s="212"/>
      <c r="BB1669" s="212"/>
      <c r="BC1669" s="212"/>
      <c r="BD1669" s="212"/>
      <c r="BE1669" s="212"/>
      <c r="BF1669" s="212"/>
      <c r="BG1669" s="212"/>
      <c r="BH1669" s="212"/>
    </row>
    <row r="1670" spans="1:60" outlineLevel="2" x14ac:dyDescent="0.2">
      <c r="A1670" s="219"/>
      <c r="B1670" s="220"/>
      <c r="C1670" s="246" t="s">
        <v>2084</v>
      </c>
      <c r="D1670" s="243"/>
      <c r="E1670" s="243"/>
      <c r="F1670" s="243"/>
      <c r="G1670" s="243"/>
      <c r="H1670" s="223"/>
      <c r="I1670" s="223"/>
      <c r="J1670" s="223"/>
      <c r="K1670" s="223"/>
      <c r="L1670" s="223"/>
      <c r="M1670" s="223"/>
      <c r="N1670" s="222"/>
      <c r="O1670" s="222"/>
      <c r="P1670" s="222"/>
      <c r="Q1670" s="222"/>
      <c r="R1670" s="223"/>
      <c r="S1670" s="223"/>
      <c r="T1670" s="223"/>
      <c r="U1670" s="223"/>
      <c r="V1670" s="223"/>
      <c r="W1670" s="223"/>
      <c r="X1670" s="223"/>
      <c r="Y1670" s="223"/>
      <c r="Z1670" s="212"/>
      <c r="AA1670" s="212"/>
      <c r="AB1670" s="212"/>
      <c r="AC1670" s="212"/>
      <c r="AD1670" s="212"/>
      <c r="AE1670" s="212"/>
      <c r="AF1670" s="212"/>
      <c r="AG1670" s="212" t="s">
        <v>283</v>
      </c>
      <c r="AH1670" s="212"/>
      <c r="AI1670" s="212"/>
      <c r="AJ1670" s="212"/>
      <c r="AK1670" s="212"/>
      <c r="AL1670" s="212"/>
      <c r="AM1670" s="212"/>
      <c r="AN1670" s="212"/>
      <c r="AO1670" s="212"/>
      <c r="AP1670" s="212"/>
      <c r="AQ1670" s="212"/>
      <c r="AR1670" s="212"/>
      <c r="AS1670" s="212"/>
      <c r="AT1670" s="212"/>
      <c r="AU1670" s="212"/>
      <c r="AV1670" s="212"/>
      <c r="AW1670" s="212"/>
      <c r="AX1670" s="212"/>
      <c r="AY1670" s="212"/>
      <c r="AZ1670" s="212"/>
      <c r="BA1670" s="212"/>
      <c r="BB1670" s="212"/>
      <c r="BC1670" s="212"/>
      <c r="BD1670" s="212"/>
      <c r="BE1670" s="212"/>
      <c r="BF1670" s="212"/>
      <c r="BG1670" s="212"/>
      <c r="BH1670" s="212"/>
    </row>
    <row r="1671" spans="1:60" outlineLevel="2" x14ac:dyDescent="0.2">
      <c r="A1671" s="219"/>
      <c r="B1671" s="220"/>
      <c r="C1671" s="247" t="s">
        <v>2085</v>
      </c>
      <c r="D1671" s="225"/>
      <c r="E1671" s="226">
        <v>5</v>
      </c>
      <c r="F1671" s="223"/>
      <c r="G1671" s="223"/>
      <c r="H1671" s="223"/>
      <c r="I1671" s="223"/>
      <c r="J1671" s="223"/>
      <c r="K1671" s="223"/>
      <c r="L1671" s="223"/>
      <c r="M1671" s="223"/>
      <c r="N1671" s="222"/>
      <c r="O1671" s="222"/>
      <c r="P1671" s="222"/>
      <c r="Q1671" s="222"/>
      <c r="R1671" s="223"/>
      <c r="S1671" s="223"/>
      <c r="T1671" s="223"/>
      <c r="U1671" s="223"/>
      <c r="V1671" s="223"/>
      <c r="W1671" s="223"/>
      <c r="X1671" s="223"/>
      <c r="Y1671" s="223"/>
      <c r="Z1671" s="212"/>
      <c r="AA1671" s="212"/>
      <c r="AB1671" s="212"/>
      <c r="AC1671" s="212"/>
      <c r="AD1671" s="212"/>
      <c r="AE1671" s="212"/>
      <c r="AF1671" s="212"/>
      <c r="AG1671" s="212" t="s">
        <v>308</v>
      </c>
      <c r="AH1671" s="212">
        <v>0</v>
      </c>
      <c r="AI1671" s="212"/>
      <c r="AJ1671" s="212"/>
      <c r="AK1671" s="212"/>
      <c r="AL1671" s="212"/>
      <c r="AM1671" s="212"/>
      <c r="AN1671" s="212"/>
      <c r="AO1671" s="212"/>
      <c r="AP1671" s="212"/>
      <c r="AQ1671" s="212"/>
      <c r="AR1671" s="212"/>
      <c r="AS1671" s="212"/>
      <c r="AT1671" s="212"/>
      <c r="AU1671" s="212"/>
      <c r="AV1671" s="212"/>
      <c r="AW1671" s="212"/>
      <c r="AX1671" s="212"/>
      <c r="AY1671" s="212"/>
      <c r="AZ1671" s="212"/>
      <c r="BA1671" s="212"/>
      <c r="BB1671" s="212"/>
      <c r="BC1671" s="212"/>
      <c r="BD1671" s="212"/>
      <c r="BE1671" s="212"/>
      <c r="BF1671" s="212"/>
      <c r="BG1671" s="212"/>
      <c r="BH1671" s="212"/>
    </row>
    <row r="1672" spans="1:60" ht="22.5" outlineLevel="1" x14ac:dyDescent="0.2">
      <c r="A1672" s="235">
        <v>381</v>
      </c>
      <c r="B1672" s="236" t="s">
        <v>2086</v>
      </c>
      <c r="C1672" s="245" t="s">
        <v>2087</v>
      </c>
      <c r="D1672" s="237" t="s">
        <v>543</v>
      </c>
      <c r="E1672" s="238">
        <v>12</v>
      </c>
      <c r="F1672" s="239"/>
      <c r="G1672" s="240">
        <f>ROUND(E1672*F1672,2)</f>
        <v>0</v>
      </c>
      <c r="H1672" s="239"/>
      <c r="I1672" s="240">
        <f>ROUND(E1672*H1672,2)</f>
        <v>0</v>
      </c>
      <c r="J1672" s="239"/>
      <c r="K1672" s="240">
        <f>ROUND(E1672*J1672,2)</f>
        <v>0</v>
      </c>
      <c r="L1672" s="240">
        <v>21</v>
      </c>
      <c r="M1672" s="240">
        <f>G1672*(1+L1672/100)</f>
        <v>0</v>
      </c>
      <c r="N1672" s="238">
        <v>2.1099999999999999E-3</v>
      </c>
      <c r="O1672" s="238">
        <f>ROUND(E1672*N1672,2)</f>
        <v>0.03</v>
      </c>
      <c r="P1672" s="238">
        <v>0</v>
      </c>
      <c r="Q1672" s="238">
        <f>ROUND(E1672*P1672,2)</f>
        <v>0</v>
      </c>
      <c r="R1672" s="240" t="s">
        <v>1535</v>
      </c>
      <c r="S1672" s="240" t="s">
        <v>277</v>
      </c>
      <c r="T1672" s="241" t="s">
        <v>277</v>
      </c>
      <c r="U1672" s="223">
        <v>0.36725000000000002</v>
      </c>
      <c r="V1672" s="223">
        <f>ROUND(E1672*U1672,2)</f>
        <v>4.41</v>
      </c>
      <c r="W1672" s="223"/>
      <c r="X1672" s="223" t="s">
        <v>316</v>
      </c>
      <c r="Y1672" s="223" t="s">
        <v>280</v>
      </c>
      <c r="Z1672" s="212"/>
      <c r="AA1672" s="212"/>
      <c r="AB1672" s="212"/>
      <c r="AC1672" s="212"/>
      <c r="AD1672" s="212"/>
      <c r="AE1672" s="212"/>
      <c r="AF1672" s="212"/>
      <c r="AG1672" s="212" t="s">
        <v>317</v>
      </c>
      <c r="AH1672" s="212"/>
      <c r="AI1672" s="212"/>
      <c r="AJ1672" s="212"/>
      <c r="AK1672" s="212"/>
      <c r="AL1672" s="212"/>
      <c r="AM1672" s="212"/>
      <c r="AN1672" s="212"/>
      <c r="AO1672" s="212"/>
      <c r="AP1672" s="212"/>
      <c r="AQ1672" s="212"/>
      <c r="AR1672" s="212"/>
      <c r="AS1672" s="212"/>
      <c r="AT1672" s="212"/>
      <c r="AU1672" s="212"/>
      <c r="AV1672" s="212"/>
      <c r="AW1672" s="212"/>
      <c r="AX1672" s="212"/>
      <c r="AY1672" s="212"/>
      <c r="AZ1672" s="212"/>
      <c r="BA1672" s="212"/>
      <c r="BB1672" s="212"/>
      <c r="BC1672" s="212"/>
      <c r="BD1672" s="212"/>
      <c r="BE1672" s="212"/>
      <c r="BF1672" s="212"/>
      <c r="BG1672" s="212"/>
      <c r="BH1672" s="212"/>
    </row>
    <row r="1673" spans="1:60" outlineLevel="2" x14ac:dyDescent="0.2">
      <c r="A1673" s="219"/>
      <c r="B1673" s="220"/>
      <c r="C1673" s="247" t="s">
        <v>2088</v>
      </c>
      <c r="D1673" s="225"/>
      <c r="E1673" s="226">
        <v>8</v>
      </c>
      <c r="F1673" s="223"/>
      <c r="G1673" s="223"/>
      <c r="H1673" s="223"/>
      <c r="I1673" s="223"/>
      <c r="J1673" s="223"/>
      <c r="K1673" s="223"/>
      <c r="L1673" s="223"/>
      <c r="M1673" s="223"/>
      <c r="N1673" s="222"/>
      <c r="O1673" s="222"/>
      <c r="P1673" s="222"/>
      <c r="Q1673" s="222"/>
      <c r="R1673" s="223"/>
      <c r="S1673" s="223"/>
      <c r="T1673" s="223"/>
      <c r="U1673" s="223"/>
      <c r="V1673" s="223"/>
      <c r="W1673" s="223"/>
      <c r="X1673" s="223"/>
      <c r="Y1673" s="223"/>
      <c r="Z1673" s="212"/>
      <c r="AA1673" s="212"/>
      <c r="AB1673" s="212"/>
      <c r="AC1673" s="212"/>
      <c r="AD1673" s="212"/>
      <c r="AE1673" s="212"/>
      <c r="AF1673" s="212"/>
      <c r="AG1673" s="212" t="s">
        <v>308</v>
      </c>
      <c r="AH1673" s="212">
        <v>0</v>
      </c>
      <c r="AI1673" s="212"/>
      <c r="AJ1673" s="212"/>
      <c r="AK1673" s="212"/>
      <c r="AL1673" s="212"/>
      <c r="AM1673" s="212"/>
      <c r="AN1673" s="212"/>
      <c r="AO1673" s="212"/>
      <c r="AP1673" s="212"/>
      <c r="AQ1673" s="212"/>
      <c r="AR1673" s="212"/>
      <c r="AS1673" s="212"/>
      <c r="AT1673" s="212"/>
      <c r="AU1673" s="212"/>
      <c r="AV1673" s="212"/>
      <c r="AW1673" s="212"/>
      <c r="AX1673" s="212"/>
      <c r="AY1673" s="212"/>
      <c r="AZ1673" s="212"/>
      <c r="BA1673" s="212"/>
      <c r="BB1673" s="212"/>
      <c r="BC1673" s="212"/>
      <c r="BD1673" s="212"/>
      <c r="BE1673" s="212"/>
      <c r="BF1673" s="212"/>
      <c r="BG1673" s="212"/>
      <c r="BH1673" s="212"/>
    </row>
    <row r="1674" spans="1:60" outlineLevel="3" x14ac:dyDescent="0.2">
      <c r="A1674" s="219"/>
      <c r="B1674" s="220"/>
      <c r="C1674" s="247" t="s">
        <v>2089</v>
      </c>
      <c r="D1674" s="225"/>
      <c r="E1674" s="226">
        <v>4</v>
      </c>
      <c r="F1674" s="223"/>
      <c r="G1674" s="223"/>
      <c r="H1674" s="223"/>
      <c r="I1674" s="223"/>
      <c r="J1674" s="223"/>
      <c r="K1674" s="223"/>
      <c r="L1674" s="223"/>
      <c r="M1674" s="223"/>
      <c r="N1674" s="222"/>
      <c r="O1674" s="222"/>
      <c r="P1674" s="222"/>
      <c r="Q1674" s="222"/>
      <c r="R1674" s="223"/>
      <c r="S1674" s="223"/>
      <c r="T1674" s="223"/>
      <c r="U1674" s="223"/>
      <c r="V1674" s="223"/>
      <c r="W1674" s="223"/>
      <c r="X1674" s="223"/>
      <c r="Y1674" s="223"/>
      <c r="Z1674" s="212"/>
      <c r="AA1674" s="212"/>
      <c r="AB1674" s="212"/>
      <c r="AC1674" s="212"/>
      <c r="AD1674" s="212"/>
      <c r="AE1674" s="212"/>
      <c r="AF1674" s="212"/>
      <c r="AG1674" s="212" t="s">
        <v>308</v>
      </c>
      <c r="AH1674" s="212">
        <v>0</v>
      </c>
      <c r="AI1674" s="212"/>
      <c r="AJ1674" s="212"/>
      <c r="AK1674" s="212"/>
      <c r="AL1674" s="212"/>
      <c r="AM1674" s="212"/>
      <c r="AN1674" s="212"/>
      <c r="AO1674" s="212"/>
      <c r="AP1674" s="212"/>
      <c r="AQ1674" s="212"/>
      <c r="AR1674" s="212"/>
      <c r="AS1674" s="212"/>
      <c r="AT1674" s="212"/>
      <c r="AU1674" s="212"/>
      <c r="AV1674" s="212"/>
      <c r="AW1674" s="212"/>
      <c r="AX1674" s="212"/>
      <c r="AY1674" s="212"/>
      <c r="AZ1674" s="212"/>
      <c r="BA1674" s="212"/>
      <c r="BB1674" s="212"/>
      <c r="BC1674" s="212"/>
      <c r="BD1674" s="212"/>
      <c r="BE1674" s="212"/>
      <c r="BF1674" s="212"/>
      <c r="BG1674" s="212"/>
      <c r="BH1674" s="212"/>
    </row>
    <row r="1675" spans="1:60" ht="22.5" outlineLevel="1" x14ac:dyDescent="0.2">
      <c r="A1675" s="235">
        <v>382</v>
      </c>
      <c r="B1675" s="236" t="s">
        <v>2090</v>
      </c>
      <c r="C1675" s="245" t="s">
        <v>2091</v>
      </c>
      <c r="D1675" s="237" t="s">
        <v>340</v>
      </c>
      <c r="E1675" s="238">
        <v>1</v>
      </c>
      <c r="F1675" s="239"/>
      <c r="G1675" s="240">
        <f>ROUND(E1675*F1675,2)</f>
        <v>0</v>
      </c>
      <c r="H1675" s="239"/>
      <c r="I1675" s="240">
        <f>ROUND(E1675*H1675,2)</f>
        <v>0</v>
      </c>
      <c r="J1675" s="239"/>
      <c r="K1675" s="240">
        <f>ROUND(E1675*J1675,2)</f>
        <v>0</v>
      </c>
      <c r="L1675" s="240">
        <v>21</v>
      </c>
      <c r="M1675" s="240">
        <f>G1675*(1+L1675/100)</f>
        <v>0</v>
      </c>
      <c r="N1675" s="238">
        <v>6.2199999999999998E-3</v>
      </c>
      <c r="O1675" s="238">
        <f>ROUND(E1675*N1675,2)</f>
        <v>0.01</v>
      </c>
      <c r="P1675" s="238">
        <v>0</v>
      </c>
      <c r="Q1675" s="238">
        <f>ROUND(E1675*P1675,2)</f>
        <v>0</v>
      </c>
      <c r="R1675" s="240" t="s">
        <v>1535</v>
      </c>
      <c r="S1675" s="240" t="s">
        <v>277</v>
      </c>
      <c r="T1675" s="241" t="s">
        <v>277</v>
      </c>
      <c r="U1675" s="223">
        <v>2.8048000000000002</v>
      </c>
      <c r="V1675" s="223">
        <f>ROUND(E1675*U1675,2)</f>
        <v>2.8</v>
      </c>
      <c r="W1675" s="223"/>
      <c r="X1675" s="223" t="s">
        <v>316</v>
      </c>
      <c r="Y1675" s="223" t="s">
        <v>280</v>
      </c>
      <c r="Z1675" s="212"/>
      <c r="AA1675" s="212"/>
      <c r="AB1675" s="212"/>
      <c r="AC1675" s="212"/>
      <c r="AD1675" s="212"/>
      <c r="AE1675" s="212"/>
      <c r="AF1675" s="212"/>
      <c r="AG1675" s="212" t="s">
        <v>317</v>
      </c>
      <c r="AH1675" s="212"/>
      <c r="AI1675" s="212"/>
      <c r="AJ1675" s="212"/>
      <c r="AK1675" s="212"/>
      <c r="AL1675" s="212"/>
      <c r="AM1675" s="212"/>
      <c r="AN1675" s="212"/>
      <c r="AO1675" s="212"/>
      <c r="AP1675" s="212"/>
      <c r="AQ1675" s="212"/>
      <c r="AR1675" s="212"/>
      <c r="AS1675" s="212"/>
      <c r="AT1675" s="212"/>
      <c r="AU1675" s="212"/>
      <c r="AV1675" s="212"/>
      <c r="AW1675" s="212"/>
      <c r="AX1675" s="212"/>
      <c r="AY1675" s="212"/>
      <c r="AZ1675" s="212"/>
      <c r="BA1675" s="212"/>
      <c r="BB1675" s="212"/>
      <c r="BC1675" s="212"/>
      <c r="BD1675" s="212"/>
      <c r="BE1675" s="212"/>
      <c r="BF1675" s="212"/>
      <c r="BG1675" s="212"/>
      <c r="BH1675" s="212"/>
    </row>
    <row r="1676" spans="1:60" outlineLevel="2" x14ac:dyDescent="0.2">
      <c r="A1676" s="219"/>
      <c r="B1676" s="220"/>
      <c r="C1676" s="247" t="s">
        <v>2092</v>
      </c>
      <c r="D1676" s="225"/>
      <c r="E1676" s="226">
        <v>1</v>
      </c>
      <c r="F1676" s="223"/>
      <c r="G1676" s="223"/>
      <c r="H1676" s="223"/>
      <c r="I1676" s="223"/>
      <c r="J1676" s="223"/>
      <c r="K1676" s="223"/>
      <c r="L1676" s="223"/>
      <c r="M1676" s="223"/>
      <c r="N1676" s="222"/>
      <c r="O1676" s="222"/>
      <c r="P1676" s="222"/>
      <c r="Q1676" s="222"/>
      <c r="R1676" s="223"/>
      <c r="S1676" s="223"/>
      <c r="T1676" s="223"/>
      <c r="U1676" s="223"/>
      <c r="V1676" s="223"/>
      <c r="W1676" s="223"/>
      <c r="X1676" s="223"/>
      <c r="Y1676" s="223"/>
      <c r="Z1676" s="212"/>
      <c r="AA1676" s="212"/>
      <c r="AB1676" s="212"/>
      <c r="AC1676" s="212"/>
      <c r="AD1676" s="212"/>
      <c r="AE1676" s="212"/>
      <c r="AF1676" s="212"/>
      <c r="AG1676" s="212" t="s">
        <v>308</v>
      </c>
      <c r="AH1676" s="212">
        <v>0</v>
      </c>
      <c r="AI1676" s="212"/>
      <c r="AJ1676" s="212"/>
      <c r="AK1676" s="212"/>
      <c r="AL1676" s="212"/>
      <c r="AM1676" s="212"/>
      <c r="AN1676" s="212"/>
      <c r="AO1676" s="212"/>
      <c r="AP1676" s="212"/>
      <c r="AQ1676" s="212"/>
      <c r="AR1676" s="212"/>
      <c r="AS1676" s="212"/>
      <c r="AT1676" s="212"/>
      <c r="AU1676" s="212"/>
      <c r="AV1676" s="212"/>
      <c r="AW1676" s="212"/>
      <c r="AX1676" s="212"/>
      <c r="AY1676" s="212"/>
      <c r="AZ1676" s="212"/>
      <c r="BA1676" s="212"/>
      <c r="BB1676" s="212"/>
      <c r="BC1676" s="212"/>
      <c r="BD1676" s="212"/>
      <c r="BE1676" s="212"/>
      <c r="BF1676" s="212"/>
      <c r="BG1676" s="212"/>
      <c r="BH1676" s="212"/>
    </row>
    <row r="1677" spans="1:60" ht="22.5" outlineLevel="1" x14ac:dyDescent="0.2">
      <c r="A1677" s="235">
        <v>383</v>
      </c>
      <c r="B1677" s="236" t="s">
        <v>2093</v>
      </c>
      <c r="C1677" s="245" t="s">
        <v>2094</v>
      </c>
      <c r="D1677" s="237" t="s">
        <v>340</v>
      </c>
      <c r="E1677" s="238">
        <v>1</v>
      </c>
      <c r="F1677" s="239"/>
      <c r="G1677" s="240">
        <f>ROUND(E1677*F1677,2)</f>
        <v>0</v>
      </c>
      <c r="H1677" s="239"/>
      <c r="I1677" s="240">
        <f>ROUND(E1677*H1677,2)</f>
        <v>0</v>
      </c>
      <c r="J1677" s="239"/>
      <c r="K1677" s="240">
        <f>ROUND(E1677*J1677,2)</f>
        <v>0</v>
      </c>
      <c r="L1677" s="240">
        <v>21</v>
      </c>
      <c r="M1677" s="240">
        <f>G1677*(1+L1677/100)</f>
        <v>0</v>
      </c>
      <c r="N1677" s="238">
        <v>6.2199999999999998E-3</v>
      </c>
      <c r="O1677" s="238">
        <f>ROUND(E1677*N1677,2)</f>
        <v>0.01</v>
      </c>
      <c r="P1677" s="238">
        <v>0</v>
      </c>
      <c r="Q1677" s="238">
        <f>ROUND(E1677*P1677,2)</f>
        <v>0</v>
      </c>
      <c r="R1677" s="240" t="s">
        <v>1535</v>
      </c>
      <c r="S1677" s="240" t="s">
        <v>277</v>
      </c>
      <c r="T1677" s="241" t="s">
        <v>277</v>
      </c>
      <c r="U1677" s="223">
        <v>1.9296500000000001</v>
      </c>
      <c r="V1677" s="223">
        <f>ROUND(E1677*U1677,2)</f>
        <v>1.93</v>
      </c>
      <c r="W1677" s="223"/>
      <c r="X1677" s="223" t="s">
        <v>316</v>
      </c>
      <c r="Y1677" s="223" t="s">
        <v>280</v>
      </c>
      <c r="Z1677" s="212"/>
      <c r="AA1677" s="212"/>
      <c r="AB1677" s="212"/>
      <c r="AC1677" s="212"/>
      <c r="AD1677" s="212"/>
      <c r="AE1677" s="212"/>
      <c r="AF1677" s="212"/>
      <c r="AG1677" s="212" t="s">
        <v>317</v>
      </c>
      <c r="AH1677" s="212"/>
      <c r="AI1677" s="212"/>
      <c r="AJ1677" s="212"/>
      <c r="AK1677" s="212"/>
      <c r="AL1677" s="212"/>
      <c r="AM1677" s="212"/>
      <c r="AN1677" s="212"/>
      <c r="AO1677" s="212"/>
      <c r="AP1677" s="212"/>
      <c r="AQ1677" s="212"/>
      <c r="AR1677" s="212"/>
      <c r="AS1677" s="212"/>
      <c r="AT1677" s="212"/>
      <c r="AU1677" s="212"/>
      <c r="AV1677" s="212"/>
      <c r="AW1677" s="212"/>
      <c r="AX1677" s="212"/>
      <c r="AY1677" s="212"/>
      <c r="AZ1677" s="212"/>
      <c r="BA1677" s="212"/>
      <c r="BB1677" s="212"/>
      <c r="BC1677" s="212"/>
      <c r="BD1677" s="212"/>
      <c r="BE1677" s="212"/>
      <c r="BF1677" s="212"/>
      <c r="BG1677" s="212"/>
      <c r="BH1677" s="212"/>
    </row>
    <row r="1678" spans="1:60" outlineLevel="2" x14ac:dyDescent="0.2">
      <c r="A1678" s="219"/>
      <c r="B1678" s="220"/>
      <c r="C1678" s="247" t="s">
        <v>2095</v>
      </c>
      <c r="D1678" s="225"/>
      <c r="E1678" s="226">
        <v>1</v>
      </c>
      <c r="F1678" s="223"/>
      <c r="G1678" s="223"/>
      <c r="H1678" s="223"/>
      <c r="I1678" s="223"/>
      <c r="J1678" s="223"/>
      <c r="K1678" s="223"/>
      <c r="L1678" s="223"/>
      <c r="M1678" s="223"/>
      <c r="N1678" s="222"/>
      <c r="O1678" s="222"/>
      <c r="P1678" s="222"/>
      <c r="Q1678" s="222"/>
      <c r="R1678" s="223"/>
      <c r="S1678" s="223"/>
      <c r="T1678" s="223"/>
      <c r="U1678" s="223"/>
      <c r="V1678" s="223"/>
      <c r="W1678" s="223"/>
      <c r="X1678" s="223"/>
      <c r="Y1678" s="223"/>
      <c r="Z1678" s="212"/>
      <c r="AA1678" s="212"/>
      <c r="AB1678" s="212"/>
      <c r="AC1678" s="212"/>
      <c r="AD1678" s="212"/>
      <c r="AE1678" s="212"/>
      <c r="AF1678" s="212"/>
      <c r="AG1678" s="212" t="s">
        <v>308</v>
      </c>
      <c r="AH1678" s="212">
        <v>0</v>
      </c>
      <c r="AI1678" s="212"/>
      <c r="AJ1678" s="212"/>
      <c r="AK1678" s="212"/>
      <c r="AL1678" s="212"/>
      <c r="AM1678" s="212"/>
      <c r="AN1678" s="212"/>
      <c r="AO1678" s="212"/>
      <c r="AP1678" s="212"/>
      <c r="AQ1678" s="212"/>
      <c r="AR1678" s="212"/>
      <c r="AS1678" s="212"/>
      <c r="AT1678" s="212"/>
      <c r="AU1678" s="212"/>
      <c r="AV1678" s="212"/>
      <c r="AW1678" s="212"/>
      <c r="AX1678" s="212"/>
      <c r="AY1678" s="212"/>
      <c r="AZ1678" s="212"/>
      <c r="BA1678" s="212"/>
      <c r="BB1678" s="212"/>
      <c r="BC1678" s="212"/>
      <c r="BD1678" s="212"/>
      <c r="BE1678" s="212"/>
      <c r="BF1678" s="212"/>
      <c r="BG1678" s="212"/>
      <c r="BH1678" s="212"/>
    </row>
    <row r="1679" spans="1:60" ht="22.5" outlineLevel="1" x14ac:dyDescent="0.2">
      <c r="A1679" s="235">
        <v>384</v>
      </c>
      <c r="B1679" s="236" t="s">
        <v>2096</v>
      </c>
      <c r="C1679" s="245" t="s">
        <v>2097</v>
      </c>
      <c r="D1679" s="237" t="s">
        <v>543</v>
      </c>
      <c r="E1679" s="238">
        <v>14</v>
      </c>
      <c r="F1679" s="239"/>
      <c r="G1679" s="240">
        <f>ROUND(E1679*F1679,2)</f>
        <v>0</v>
      </c>
      <c r="H1679" s="239"/>
      <c r="I1679" s="240">
        <f>ROUND(E1679*H1679,2)</f>
        <v>0</v>
      </c>
      <c r="J1679" s="239"/>
      <c r="K1679" s="240">
        <f>ROUND(E1679*J1679,2)</f>
        <v>0</v>
      </c>
      <c r="L1679" s="240">
        <v>21</v>
      </c>
      <c r="M1679" s="240">
        <f>G1679*(1+L1679/100)</f>
        <v>0</v>
      </c>
      <c r="N1679" s="238">
        <v>3.1700000000000001E-3</v>
      </c>
      <c r="O1679" s="238">
        <f>ROUND(E1679*N1679,2)</f>
        <v>0.04</v>
      </c>
      <c r="P1679" s="238">
        <v>0</v>
      </c>
      <c r="Q1679" s="238">
        <f>ROUND(E1679*P1679,2)</f>
        <v>0</v>
      </c>
      <c r="R1679" s="240" t="s">
        <v>1535</v>
      </c>
      <c r="S1679" s="240" t="s">
        <v>277</v>
      </c>
      <c r="T1679" s="241" t="s">
        <v>277</v>
      </c>
      <c r="U1679" s="223">
        <v>0.219</v>
      </c>
      <c r="V1679" s="223">
        <f>ROUND(E1679*U1679,2)</f>
        <v>3.07</v>
      </c>
      <c r="W1679" s="223"/>
      <c r="X1679" s="223" t="s">
        <v>316</v>
      </c>
      <c r="Y1679" s="223" t="s">
        <v>280</v>
      </c>
      <c r="Z1679" s="212"/>
      <c r="AA1679" s="212"/>
      <c r="AB1679" s="212"/>
      <c r="AC1679" s="212"/>
      <c r="AD1679" s="212"/>
      <c r="AE1679" s="212"/>
      <c r="AF1679" s="212"/>
      <c r="AG1679" s="212" t="s">
        <v>317</v>
      </c>
      <c r="AH1679" s="212"/>
      <c r="AI1679" s="212"/>
      <c r="AJ1679" s="212"/>
      <c r="AK1679" s="212"/>
      <c r="AL1679" s="212"/>
      <c r="AM1679" s="212"/>
      <c r="AN1679" s="212"/>
      <c r="AO1679" s="212"/>
      <c r="AP1679" s="212"/>
      <c r="AQ1679" s="212"/>
      <c r="AR1679" s="212"/>
      <c r="AS1679" s="212"/>
      <c r="AT1679" s="212"/>
      <c r="AU1679" s="212"/>
      <c r="AV1679" s="212"/>
      <c r="AW1679" s="212"/>
      <c r="AX1679" s="212"/>
      <c r="AY1679" s="212"/>
      <c r="AZ1679" s="212"/>
      <c r="BA1679" s="212"/>
      <c r="BB1679" s="212"/>
      <c r="BC1679" s="212"/>
      <c r="BD1679" s="212"/>
      <c r="BE1679" s="212"/>
      <c r="BF1679" s="212"/>
      <c r="BG1679" s="212"/>
      <c r="BH1679" s="212"/>
    </row>
    <row r="1680" spans="1:60" outlineLevel="2" x14ac:dyDescent="0.2">
      <c r="A1680" s="219"/>
      <c r="B1680" s="220"/>
      <c r="C1680" s="246" t="s">
        <v>2098</v>
      </c>
      <c r="D1680" s="243"/>
      <c r="E1680" s="243"/>
      <c r="F1680" s="243"/>
      <c r="G1680" s="243"/>
      <c r="H1680" s="223"/>
      <c r="I1680" s="223"/>
      <c r="J1680" s="223"/>
      <c r="K1680" s="223"/>
      <c r="L1680" s="223"/>
      <c r="M1680" s="223"/>
      <c r="N1680" s="222"/>
      <c r="O1680" s="222"/>
      <c r="P1680" s="222"/>
      <c r="Q1680" s="222"/>
      <c r="R1680" s="223"/>
      <c r="S1680" s="223"/>
      <c r="T1680" s="223"/>
      <c r="U1680" s="223"/>
      <c r="V1680" s="223"/>
      <c r="W1680" s="223"/>
      <c r="X1680" s="223"/>
      <c r="Y1680" s="223"/>
      <c r="Z1680" s="212"/>
      <c r="AA1680" s="212"/>
      <c r="AB1680" s="212"/>
      <c r="AC1680" s="212"/>
      <c r="AD1680" s="212"/>
      <c r="AE1680" s="212"/>
      <c r="AF1680" s="212"/>
      <c r="AG1680" s="212" t="s">
        <v>283</v>
      </c>
      <c r="AH1680" s="212"/>
      <c r="AI1680" s="212"/>
      <c r="AJ1680" s="212"/>
      <c r="AK1680" s="212"/>
      <c r="AL1680" s="212"/>
      <c r="AM1680" s="212"/>
      <c r="AN1680" s="212"/>
      <c r="AO1680" s="212"/>
      <c r="AP1680" s="212"/>
      <c r="AQ1680" s="212"/>
      <c r="AR1680" s="212"/>
      <c r="AS1680" s="212"/>
      <c r="AT1680" s="212"/>
      <c r="AU1680" s="212"/>
      <c r="AV1680" s="212"/>
      <c r="AW1680" s="212"/>
      <c r="AX1680" s="212"/>
      <c r="AY1680" s="212"/>
      <c r="AZ1680" s="212"/>
      <c r="BA1680" s="212"/>
      <c r="BB1680" s="212"/>
      <c r="BC1680" s="212"/>
      <c r="BD1680" s="212"/>
      <c r="BE1680" s="212"/>
      <c r="BF1680" s="212"/>
      <c r="BG1680" s="212"/>
      <c r="BH1680" s="212"/>
    </row>
    <row r="1681" spans="1:60" outlineLevel="2" x14ac:dyDescent="0.2">
      <c r="A1681" s="219"/>
      <c r="B1681" s="220"/>
      <c r="C1681" s="247" t="s">
        <v>2099</v>
      </c>
      <c r="D1681" s="225"/>
      <c r="E1681" s="226">
        <v>10</v>
      </c>
      <c r="F1681" s="223"/>
      <c r="G1681" s="223"/>
      <c r="H1681" s="223"/>
      <c r="I1681" s="223"/>
      <c r="J1681" s="223"/>
      <c r="K1681" s="223"/>
      <c r="L1681" s="223"/>
      <c r="M1681" s="223"/>
      <c r="N1681" s="222"/>
      <c r="O1681" s="222"/>
      <c r="P1681" s="222"/>
      <c r="Q1681" s="222"/>
      <c r="R1681" s="223"/>
      <c r="S1681" s="223"/>
      <c r="T1681" s="223"/>
      <c r="U1681" s="223"/>
      <c r="V1681" s="223"/>
      <c r="W1681" s="223"/>
      <c r="X1681" s="223"/>
      <c r="Y1681" s="223"/>
      <c r="Z1681" s="212"/>
      <c r="AA1681" s="212"/>
      <c r="AB1681" s="212"/>
      <c r="AC1681" s="212"/>
      <c r="AD1681" s="212"/>
      <c r="AE1681" s="212"/>
      <c r="AF1681" s="212"/>
      <c r="AG1681" s="212" t="s">
        <v>308</v>
      </c>
      <c r="AH1681" s="212">
        <v>0</v>
      </c>
      <c r="AI1681" s="212"/>
      <c r="AJ1681" s="212"/>
      <c r="AK1681" s="212"/>
      <c r="AL1681" s="212"/>
      <c r="AM1681" s="212"/>
      <c r="AN1681" s="212"/>
      <c r="AO1681" s="212"/>
      <c r="AP1681" s="212"/>
      <c r="AQ1681" s="212"/>
      <c r="AR1681" s="212"/>
      <c r="AS1681" s="212"/>
      <c r="AT1681" s="212"/>
      <c r="AU1681" s="212"/>
      <c r="AV1681" s="212"/>
      <c r="AW1681" s="212"/>
      <c r="AX1681" s="212"/>
      <c r="AY1681" s="212"/>
      <c r="AZ1681" s="212"/>
      <c r="BA1681" s="212"/>
      <c r="BB1681" s="212"/>
      <c r="BC1681" s="212"/>
      <c r="BD1681" s="212"/>
      <c r="BE1681" s="212"/>
      <c r="BF1681" s="212"/>
      <c r="BG1681" s="212"/>
      <c r="BH1681" s="212"/>
    </row>
    <row r="1682" spans="1:60" outlineLevel="3" x14ac:dyDescent="0.2">
      <c r="A1682" s="219"/>
      <c r="B1682" s="220"/>
      <c r="C1682" s="247" t="s">
        <v>2100</v>
      </c>
      <c r="D1682" s="225"/>
      <c r="E1682" s="226">
        <v>4</v>
      </c>
      <c r="F1682" s="223"/>
      <c r="G1682" s="223"/>
      <c r="H1682" s="223"/>
      <c r="I1682" s="223"/>
      <c r="J1682" s="223"/>
      <c r="K1682" s="223"/>
      <c r="L1682" s="223"/>
      <c r="M1682" s="223"/>
      <c r="N1682" s="222"/>
      <c r="O1682" s="222"/>
      <c r="P1682" s="222"/>
      <c r="Q1682" s="222"/>
      <c r="R1682" s="223"/>
      <c r="S1682" s="223"/>
      <c r="T1682" s="223"/>
      <c r="U1682" s="223"/>
      <c r="V1682" s="223"/>
      <c r="W1682" s="223"/>
      <c r="X1682" s="223"/>
      <c r="Y1682" s="223"/>
      <c r="Z1682" s="212"/>
      <c r="AA1682" s="212"/>
      <c r="AB1682" s="212"/>
      <c r="AC1682" s="212"/>
      <c r="AD1682" s="212"/>
      <c r="AE1682" s="212"/>
      <c r="AF1682" s="212"/>
      <c r="AG1682" s="212" t="s">
        <v>308</v>
      </c>
      <c r="AH1682" s="212">
        <v>0</v>
      </c>
      <c r="AI1682" s="212"/>
      <c r="AJ1682" s="212"/>
      <c r="AK1682" s="212"/>
      <c r="AL1682" s="212"/>
      <c r="AM1682" s="212"/>
      <c r="AN1682" s="212"/>
      <c r="AO1682" s="212"/>
      <c r="AP1682" s="212"/>
      <c r="AQ1682" s="212"/>
      <c r="AR1682" s="212"/>
      <c r="AS1682" s="212"/>
      <c r="AT1682" s="212"/>
      <c r="AU1682" s="212"/>
      <c r="AV1682" s="212"/>
      <c r="AW1682" s="212"/>
      <c r="AX1682" s="212"/>
      <c r="AY1682" s="212"/>
      <c r="AZ1682" s="212"/>
      <c r="BA1682" s="212"/>
      <c r="BB1682" s="212"/>
      <c r="BC1682" s="212"/>
      <c r="BD1682" s="212"/>
      <c r="BE1682" s="212"/>
      <c r="BF1682" s="212"/>
      <c r="BG1682" s="212"/>
      <c r="BH1682" s="212"/>
    </row>
    <row r="1683" spans="1:60" ht="22.5" outlineLevel="1" x14ac:dyDescent="0.2">
      <c r="A1683" s="235">
        <v>385</v>
      </c>
      <c r="B1683" s="236" t="s">
        <v>2101</v>
      </c>
      <c r="C1683" s="245" t="s">
        <v>2102</v>
      </c>
      <c r="D1683" s="237" t="s">
        <v>543</v>
      </c>
      <c r="E1683" s="238">
        <v>62.2</v>
      </c>
      <c r="F1683" s="239"/>
      <c r="G1683" s="240">
        <f>ROUND(E1683*F1683,2)</f>
        <v>0</v>
      </c>
      <c r="H1683" s="239"/>
      <c r="I1683" s="240">
        <f>ROUND(E1683*H1683,2)</f>
        <v>0</v>
      </c>
      <c r="J1683" s="239"/>
      <c r="K1683" s="240">
        <f>ROUND(E1683*J1683,2)</f>
        <v>0</v>
      </c>
      <c r="L1683" s="240">
        <v>21</v>
      </c>
      <c r="M1683" s="240">
        <f>G1683*(1+L1683/100)</f>
        <v>0</v>
      </c>
      <c r="N1683" s="238">
        <v>2.3999999999999998E-3</v>
      </c>
      <c r="O1683" s="238">
        <f>ROUND(E1683*N1683,2)</f>
        <v>0.15</v>
      </c>
      <c r="P1683" s="238">
        <v>0</v>
      </c>
      <c r="Q1683" s="238">
        <f>ROUND(E1683*P1683,2)</f>
        <v>0</v>
      </c>
      <c r="R1683" s="240" t="s">
        <v>1535</v>
      </c>
      <c r="S1683" s="240" t="s">
        <v>277</v>
      </c>
      <c r="T1683" s="241" t="s">
        <v>277</v>
      </c>
      <c r="U1683" s="223">
        <v>0.26</v>
      </c>
      <c r="V1683" s="223">
        <f>ROUND(E1683*U1683,2)</f>
        <v>16.170000000000002</v>
      </c>
      <c r="W1683" s="223"/>
      <c r="X1683" s="223" t="s">
        <v>316</v>
      </c>
      <c r="Y1683" s="223" t="s">
        <v>280</v>
      </c>
      <c r="Z1683" s="212"/>
      <c r="AA1683" s="212"/>
      <c r="AB1683" s="212"/>
      <c r="AC1683" s="212"/>
      <c r="AD1683" s="212"/>
      <c r="AE1683" s="212"/>
      <c r="AF1683" s="212"/>
      <c r="AG1683" s="212" t="s">
        <v>317</v>
      </c>
      <c r="AH1683" s="212"/>
      <c r="AI1683" s="212"/>
      <c r="AJ1683" s="212"/>
      <c r="AK1683" s="212"/>
      <c r="AL1683" s="212"/>
      <c r="AM1683" s="212"/>
      <c r="AN1683" s="212"/>
      <c r="AO1683" s="212"/>
      <c r="AP1683" s="212"/>
      <c r="AQ1683" s="212"/>
      <c r="AR1683" s="212"/>
      <c r="AS1683" s="212"/>
      <c r="AT1683" s="212"/>
      <c r="AU1683" s="212"/>
      <c r="AV1683" s="212"/>
      <c r="AW1683" s="212"/>
      <c r="AX1683" s="212"/>
      <c r="AY1683" s="212"/>
      <c r="AZ1683" s="212"/>
      <c r="BA1683" s="212"/>
      <c r="BB1683" s="212"/>
      <c r="BC1683" s="212"/>
      <c r="BD1683" s="212"/>
      <c r="BE1683" s="212"/>
      <c r="BF1683" s="212"/>
      <c r="BG1683" s="212"/>
      <c r="BH1683" s="212"/>
    </row>
    <row r="1684" spans="1:60" outlineLevel="2" x14ac:dyDescent="0.2">
      <c r="A1684" s="219"/>
      <c r="B1684" s="220"/>
      <c r="C1684" s="267" t="s">
        <v>2103</v>
      </c>
      <c r="D1684" s="256"/>
      <c r="E1684" s="256"/>
      <c r="F1684" s="256"/>
      <c r="G1684" s="256"/>
      <c r="H1684" s="223"/>
      <c r="I1684" s="223"/>
      <c r="J1684" s="223"/>
      <c r="K1684" s="223"/>
      <c r="L1684" s="223"/>
      <c r="M1684" s="223"/>
      <c r="N1684" s="222"/>
      <c r="O1684" s="222"/>
      <c r="P1684" s="222"/>
      <c r="Q1684" s="222"/>
      <c r="R1684" s="223"/>
      <c r="S1684" s="223"/>
      <c r="T1684" s="223"/>
      <c r="U1684" s="223"/>
      <c r="V1684" s="223"/>
      <c r="W1684" s="223"/>
      <c r="X1684" s="223"/>
      <c r="Y1684" s="223"/>
      <c r="Z1684" s="212"/>
      <c r="AA1684" s="212"/>
      <c r="AB1684" s="212"/>
      <c r="AC1684" s="212"/>
      <c r="AD1684" s="212"/>
      <c r="AE1684" s="212"/>
      <c r="AF1684" s="212"/>
      <c r="AG1684" s="212" t="s">
        <v>319</v>
      </c>
      <c r="AH1684" s="212"/>
      <c r="AI1684" s="212"/>
      <c r="AJ1684" s="212"/>
      <c r="AK1684" s="212"/>
      <c r="AL1684" s="212"/>
      <c r="AM1684" s="212"/>
      <c r="AN1684" s="212"/>
      <c r="AO1684" s="212"/>
      <c r="AP1684" s="212"/>
      <c r="AQ1684" s="212"/>
      <c r="AR1684" s="212"/>
      <c r="AS1684" s="212"/>
      <c r="AT1684" s="212"/>
      <c r="AU1684" s="212"/>
      <c r="AV1684" s="212"/>
      <c r="AW1684" s="212"/>
      <c r="AX1684" s="212"/>
      <c r="AY1684" s="212"/>
      <c r="AZ1684" s="212"/>
      <c r="BA1684" s="212"/>
      <c r="BB1684" s="212"/>
      <c r="BC1684" s="212"/>
      <c r="BD1684" s="212"/>
      <c r="BE1684" s="212"/>
      <c r="BF1684" s="212"/>
      <c r="BG1684" s="212"/>
      <c r="BH1684" s="212"/>
    </row>
    <row r="1685" spans="1:60" outlineLevel="2" x14ac:dyDescent="0.2">
      <c r="A1685" s="219"/>
      <c r="B1685" s="220"/>
      <c r="C1685" s="269" t="s">
        <v>2104</v>
      </c>
      <c r="D1685" s="264"/>
      <c r="E1685" s="264"/>
      <c r="F1685" s="264"/>
      <c r="G1685" s="264"/>
      <c r="H1685" s="223"/>
      <c r="I1685" s="223"/>
      <c r="J1685" s="223"/>
      <c r="K1685" s="223"/>
      <c r="L1685" s="223"/>
      <c r="M1685" s="223"/>
      <c r="N1685" s="222"/>
      <c r="O1685" s="222"/>
      <c r="P1685" s="222"/>
      <c r="Q1685" s="222"/>
      <c r="R1685" s="223"/>
      <c r="S1685" s="223"/>
      <c r="T1685" s="223"/>
      <c r="U1685" s="223"/>
      <c r="V1685" s="223"/>
      <c r="W1685" s="223"/>
      <c r="X1685" s="223"/>
      <c r="Y1685" s="223"/>
      <c r="Z1685" s="212"/>
      <c r="AA1685" s="212"/>
      <c r="AB1685" s="212"/>
      <c r="AC1685" s="212"/>
      <c r="AD1685" s="212"/>
      <c r="AE1685" s="212"/>
      <c r="AF1685" s="212"/>
      <c r="AG1685" s="212" t="s">
        <v>283</v>
      </c>
      <c r="AH1685" s="212"/>
      <c r="AI1685" s="212"/>
      <c r="AJ1685" s="212"/>
      <c r="AK1685" s="212"/>
      <c r="AL1685" s="212"/>
      <c r="AM1685" s="212"/>
      <c r="AN1685" s="212"/>
      <c r="AO1685" s="212"/>
      <c r="AP1685" s="212"/>
      <c r="AQ1685" s="212"/>
      <c r="AR1685" s="212"/>
      <c r="AS1685" s="212"/>
      <c r="AT1685" s="212"/>
      <c r="AU1685" s="212"/>
      <c r="AV1685" s="212"/>
      <c r="AW1685" s="212"/>
      <c r="AX1685" s="212"/>
      <c r="AY1685" s="212"/>
      <c r="AZ1685" s="212"/>
      <c r="BA1685" s="212"/>
      <c r="BB1685" s="212"/>
      <c r="BC1685" s="212"/>
      <c r="BD1685" s="212"/>
      <c r="BE1685" s="212"/>
      <c r="BF1685" s="212"/>
      <c r="BG1685" s="212"/>
      <c r="BH1685" s="212"/>
    </row>
    <row r="1686" spans="1:60" outlineLevel="2" x14ac:dyDescent="0.2">
      <c r="A1686" s="219"/>
      <c r="B1686" s="220"/>
      <c r="C1686" s="247" t="s">
        <v>2105</v>
      </c>
      <c r="D1686" s="225"/>
      <c r="E1686" s="226">
        <v>51</v>
      </c>
      <c r="F1686" s="223"/>
      <c r="G1686" s="223"/>
      <c r="H1686" s="223"/>
      <c r="I1686" s="223"/>
      <c r="J1686" s="223"/>
      <c r="K1686" s="223"/>
      <c r="L1686" s="223"/>
      <c r="M1686" s="223"/>
      <c r="N1686" s="222"/>
      <c r="O1686" s="222"/>
      <c r="P1686" s="222"/>
      <c r="Q1686" s="222"/>
      <c r="R1686" s="223"/>
      <c r="S1686" s="223"/>
      <c r="T1686" s="223"/>
      <c r="U1686" s="223"/>
      <c r="V1686" s="223"/>
      <c r="W1686" s="223"/>
      <c r="X1686" s="223"/>
      <c r="Y1686" s="223"/>
      <c r="Z1686" s="212"/>
      <c r="AA1686" s="212"/>
      <c r="AB1686" s="212"/>
      <c r="AC1686" s="212"/>
      <c r="AD1686" s="212"/>
      <c r="AE1686" s="212"/>
      <c r="AF1686" s="212"/>
      <c r="AG1686" s="212" t="s">
        <v>308</v>
      </c>
      <c r="AH1686" s="212">
        <v>0</v>
      </c>
      <c r="AI1686" s="212"/>
      <c r="AJ1686" s="212"/>
      <c r="AK1686" s="212"/>
      <c r="AL1686" s="212"/>
      <c r="AM1686" s="212"/>
      <c r="AN1686" s="212"/>
      <c r="AO1686" s="212"/>
      <c r="AP1686" s="212"/>
      <c r="AQ1686" s="212"/>
      <c r="AR1686" s="212"/>
      <c r="AS1686" s="212"/>
      <c r="AT1686" s="212"/>
      <c r="AU1686" s="212"/>
      <c r="AV1686" s="212"/>
      <c r="AW1686" s="212"/>
      <c r="AX1686" s="212"/>
      <c r="AY1686" s="212"/>
      <c r="AZ1686" s="212"/>
      <c r="BA1686" s="212"/>
      <c r="BB1686" s="212"/>
      <c r="BC1686" s="212"/>
      <c r="BD1686" s="212"/>
      <c r="BE1686" s="212"/>
      <c r="BF1686" s="212"/>
      <c r="BG1686" s="212"/>
      <c r="BH1686" s="212"/>
    </row>
    <row r="1687" spans="1:60" outlineLevel="3" x14ac:dyDescent="0.2">
      <c r="A1687" s="219"/>
      <c r="B1687" s="220"/>
      <c r="C1687" s="247" t="s">
        <v>2106</v>
      </c>
      <c r="D1687" s="225"/>
      <c r="E1687" s="226">
        <v>11.2</v>
      </c>
      <c r="F1687" s="223"/>
      <c r="G1687" s="223"/>
      <c r="H1687" s="223"/>
      <c r="I1687" s="223"/>
      <c r="J1687" s="223"/>
      <c r="K1687" s="223"/>
      <c r="L1687" s="223"/>
      <c r="M1687" s="223"/>
      <c r="N1687" s="222"/>
      <c r="O1687" s="222"/>
      <c r="P1687" s="222"/>
      <c r="Q1687" s="222"/>
      <c r="R1687" s="223"/>
      <c r="S1687" s="223"/>
      <c r="T1687" s="223"/>
      <c r="U1687" s="223"/>
      <c r="V1687" s="223"/>
      <c r="W1687" s="223"/>
      <c r="X1687" s="223"/>
      <c r="Y1687" s="223"/>
      <c r="Z1687" s="212"/>
      <c r="AA1687" s="212"/>
      <c r="AB1687" s="212"/>
      <c r="AC1687" s="212"/>
      <c r="AD1687" s="212"/>
      <c r="AE1687" s="212"/>
      <c r="AF1687" s="212"/>
      <c r="AG1687" s="212" t="s">
        <v>308</v>
      </c>
      <c r="AH1687" s="212">
        <v>0</v>
      </c>
      <c r="AI1687" s="212"/>
      <c r="AJ1687" s="212"/>
      <c r="AK1687" s="212"/>
      <c r="AL1687" s="212"/>
      <c r="AM1687" s="212"/>
      <c r="AN1687" s="212"/>
      <c r="AO1687" s="212"/>
      <c r="AP1687" s="212"/>
      <c r="AQ1687" s="212"/>
      <c r="AR1687" s="212"/>
      <c r="AS1687" s="212"/>
      <c r="AT1687" s="212"/>
      <c r="AU1687" s="212"/>
      <c r="AV1687" s="212"/>
      <c r="AW1687" s="212"/>
      <c r="AX1687" s="212"/>
      <c r="AY1687" s="212"/>
      <c r="AZ1687" s="212"/>
      <c r="BA1687" s="212"/>
      <c r="BB1687" s="212"/>
      <c r="BC1687" s="212"/>
      <c r="BD1687" s="212"/>
      <c r="BE1687" s="212"/>
      <c r="BF1687" s="212"/>
      <c r="BG1687" s="212"/>
      <c r="BH1687" s="212"/>
    </row>
    <row r="1688" spans="1:60" ht="22.5" outlineLevel="1" x14ac:dyDescent="0.2">
      <c r="A1688" s="235">
        <v>386</v>
      </c>
      <c r="B1688" s="236" t="s">
        <v>2107</v>
      </c>
      <c r="C1688" s="245" t="s">
        <v>2108</v>
      </c>
      <c r="D1688" s="237" t="s">
        <v>543</v>
      </c>
      <c r="E1688" s="238">
        <v>14.5</v>
      </c>
      <c r="F1688" s="239"/>
      <c r="G1688" s="240">
        <f>ROUND(E1688*F1688,2)</f>
        <v>0</v>
      </c>
      <c r="H1688" s="239"/>
      <c r="I1688" s="240">
        <f>ROUND(E1688*H1688,2)</f>
        <v>0</v>
      </c>
      <c r="J1688" s="239"/>
      <c r="K1688" s="240">
        <f>ROUND(E1688*J1688,2)</f>
        <v>0</v>
      </c>
      <c r="L1688" s="240">
        <v>21</v>
      </c>
      <c r="M1688" s="240">
        <f>G1688*(1+L1688/100)</f>
        <v>0</v>
      </c>
      <c r="N1688" s="238">
        <v>2.1000000000000001E-4</v>
      </c>
      <c r="O1688" s="238">
        <f>ROUND(E1688*N1688,2)</f>
        <v>0</v>
      </c>
      <c r="P1688" s="238">
        <v>0</v>
      </c>
      <c r="Q1688" s="238">
        <f>ROUND(E1688*P1688,2)</f>
        <v>0</v>
      </c>
      <c r="R1688" s="240" t="s">
        <v>1535</v>
      </c>
      <c r="S1688" s="240" t="s">
        <v>277</v>
      </c>
      <c r="T1688" s="241" t="s">
        <v>277</v>
      </c>
      <c r="U1688" s="223">
        <v>0.24149999999999999</v>
      </c>
      <c r="V1688" s="223">
        <f>ROUND(E1688*U1688,2)</f>
        <v>3.5</v>
      </c>
      <c r="W1688" s="223"/>
      <c r="X1688" s="223" t="s">
        <v>316</v>
      </c>
      <c r="Y1688" s="223" t="s">
        <v>280</v>
      </c>
      <c r="Z1688" s="212"/>
      <c r="AA1688" s="212"/>
      <c r="AB1688" s="212"/>
      <c r="AC1688" s="212"/>
      <c r="AD1688" s="212"/>
      <c r="AE1688" s="212"/>
      <c r="AF1688" s="212"/>
      <c r="AG1688" s="212" t="s">
        <v>317</v>
      </c>
      <c r="AH1688" s="212"/>
      <c r="AI1688" s="212"/>
      <c r="AJ1688" s="212"/>
      <c r="AK1688" s="212"/>
      <c r="AL1688" s="212"/>
      <c r="AM1688" s="212"/>
      <c r="AN1688" s="212"/>
      <c r="AO1688" s="212"/>
      <c r="AP1688" s="212"/>
      <c r="AQ1688" s="212"/>
      <c r="AR1688" s="212"/>
      <c r="AS1688" s="212"/>
      <c r="AT1688" s="212"/>
      <c r="AU1688" s="212"/>
      <c r="AV1688" s="212"/>
      <c r="AW1688" s="212"/>
      <c r="AX1688" s="212"/>
      <c r="AY1688" s="212"/>
      <c r="AZ1688" s="212"/>
      <c r="BA1688" s="212"/>
      <c r="BB1688" s="212"/>
      <c r="BC1688" s="212"/>
      <c r="BD1688" s="212"/>
      <c r="BE1688" s="212"/>
      <c r="BF1688" s="212"/>
      <c r="BG1688" s="212"/>
      <c r="BH1688" s="212"/>
    </row>
    <row r="1689" spans="1:60" outlineLevel="2" x14ac:dyDescent="0.2">
      <c r="A1689" s="219"/>
      <c r="B1689" s="220"/>
      <c r="C1689" s="246" t="s">
        <v>2109</v>
      </c>
      <c r="D1689" s="243"/>
      <c r="E1689" s="243"/>
      <c r="F1689" s="243"/>
      <c r="G1689" s="243"/>
      <c r="H1689" s="223"/>
      <c r="I1689" s="223"/>
      <c r="J1689" s="223"/>
      <c r="K1689" s="223"/>
      <c r="L1689" s="223"/>
      <c r="M1689" s="223"/>
      <c r="N1689" s="222"/>
      <c r="O1689" s="222"/>
      <c r="P1689" s="222"/>
      <c r="Q1689" s="222"/>
      <c r="R1689" s="223"/>
      <c r="S1689" s="223"/>
      <c r="T1689" s="223"/>
      <c r="U1689" s="223"/>
      <c r="V1689" s="223"/>
      <c r="W1689" s="223"/>
      <c r="X1689" s="223"/>
      <c r="Y1689" s="223"/>
      <c r="Z1689" s="212"/>
      <c r="AA1689" s="212"/>
      <c r="AB1689" s="212"/>
      <c r="AC1689" s="212"/>
      <c r="AD1689" s="212"/>
      <c r="AE1689" s="212"/>
      <c r="AF1689" s="212"/>
      <c r="AG1689" s="212" t="s">
        <v>283</v>
      </c>
      <c r="AH1689" s="212"/>
      <c r="AI1689" s="212"/>
      <c r="AJ1689" s="212"/>
      <c r="AK1689" s="212"/>
      <c r="AL1689" s="212"/>
      <c r="AM1689" s="212"/>
      <c r="AN1689" s="212"/>
      <c r="AO1689" s="212"/>
      <c r="AP1689" s="212"/>
      <c r="AQ1689" s="212"/>
      <c r="AR1689" s="212"/>
      <c r="AS1689" s="212"/>
      <c r="AT1689" s="212"/>
      <c r="AU1689" s="212"/>
      <c r="AV1689" s="212"/>
      <c r="AW1689" s="212"/>
      <c r="AX1689" s="212"/>
      <c r="AY1689" s="212"/>
      <c r="AZ1689" s="212"/>
      <c r="BA1689" s="212"/>
      <c r="BB1689" s="212"/>
      <c r="BC1689" s="212"/>
      <c r="BD1689" s="212"/>
      <c r="BE1689" s="212"/>
      <c r="BF1689" s="212"/>
      <c r="BG1689" s="212"/>
      <c r="BH1689" s="212"/>
    </row>
    <row r="1690" spans="1:60" outlineLevel="2" x14ac:dyDescent="0.2">
      <c r="A1690" s="219"/>
      <c r="B1690" s="220"/>
      <c r="C1690" s="247" t="s">
        <v>2110</v>
      </c>
      <c r="D1690" s="225"/>
      <c r="E1690" s="226">
        <v>14.5</v>
      </c>
      <c r="F1690" s="223"/>
      <c r="G1690" s="223"/>
      <c r="H1690" s="223"/>
      <c r="I1690" s="223"/>
      <c r="J1690" s="223"/>
      <c r="K1690" s="223"/>
      <c r="L1690" s="223"/>
      <c r="M1690" s="223"/>
      <c r="N1690" s="222"/>
      <c r="O1690" s="222"/>
      <c r="P1690" s="222"/>
      <c r="Q1690" s="222"/>
      <c r="R1690" s="223"/>
      <c r="S1690" s="223"/>
      <c r="T1690" s="223"/>
      <c r="U1690" s="223"/>
      <c r="V1690" s="223"/>
      <c r="W1690" s="223"/>
      <c r="X1690" s="223"/>
      <c r="Y1690" s="223"/>
      <c r="Z1690" s="212"/>
      <c r="AA1690" s="212"/>
      <c r="AB1690" s="212"/>
      <c r="AC1690" s="212"/>
      <c r="AD1690" s="212"/>
      <c r="AE1690" s="212"/>
      <c r="AF1690" s="212"/>
      <c r="AG1690" s="212" t="s">
        <v>308</v>
      </c>
      <c r="AH1690" s="212">
        <v>0</v>
      </c>
      <c r="AI1690" s="212"/>
      <c r="AJ1690" s="212"/>
      <c r="AK1690" s="212"/>
      <c r="AL1690" s="212"/>
      <c r="AM1690" s="212"/>
      <c r="AN1690" s="212"/>
      <c r="AO1690" s="212"/>
      <c r="AP1690" s="212"/>
      <c r="AQ1690" s="212"/>
      <c r="AR1690" s="212"/>
      <c r="AS1690" s="212"/>
      <c r="AT1690" s="212"/>
      <c r="AU1690" s="212"/>
      <c r="AV1690" s="212"/>
      <c r="AW1690" s="212"/>
      <c r="AX1690" s="212"/>
      <c r="AY1690" s="212"/>
      <c r="AZ1690" s="212"/>
      <c r="BA1690" s="212"/>
      <c r="BB1690" s="212"/>
      <c r="BC1690" s="212"/>
      <c r="BD1690" s="212"/>
      <c r="BE1690" s="212"/>
      <c r="BF1690" s="212"/>
      <c r="BG1690" s="212"/>
      <c r="BH1690" s="212"/>
    </row>
    <row r="1691" spans="1:60" outlineLevel="1" x14ac:dyDescent="0.2">
      <c r="A1691" s="235">
        <v>387</v>
      </c>
      <c r="B1691" s="236" t="s">
        <v>2111</v>
      </c>
      <c r="C1691" s="245" t="s">
        <v>2112</v>
      </c>
      <c r="D1691" s="237" t="s">
        <v>543</v>
      </c>
      <c r="E1691" s="238">
        <v>8</v>
      </c>
      <c r="F1691" s="239"/>
      <c r="G1691" s="240">
        <f>ROUND(E1691*F1691,2)</f>
        <v>0</v>
      </c>
      <c r="H1691" s="239"/>
      <c r="I1691" s="240">
        <f>ROUND(E1691*H1691,2)</f>
        <v>0</v>
      </c>
      <c r="J1691" s="239"/>
      <c r="K1691" s="240">
        <f>ROUND(E1691*J1691,2)</f>
        <v>0</v>
      </c>
      <c r="L1691" s="240">
        <v>21</v>
      </c>
      <c r="M1691" s="240">
        <f>G1691*(1+L1691/100)</f>
        <v>0</v>
      </c>
      <c r="N1691" s="238">
        <v>1.3699999999999999E-3</v>
      </c>
      <c r="O1691" s="238">
        <f>ROUND(E1691*N1691,2)</f>
        <v>0.01</v>
      </c>
      <c r="P1691" s="238">
        <v>0</v>
      </c>
      <c r="Q1691" s="238">
        <f>ROUND(E1691*P1691,2)</f>
        <v>0</v>
      </c>
      <c r="R1691" s="240" t="s">
        <v>1535</v>
      </c>
      <c r="S1691" s="240" t="s">
        <v>277</v>
      </c>
      <c r="T1691" s="241" t="s">
        <v>277</v>
      </c>
      <c r="U1691" s="223">
        <v>0.24</v>
      </c>
      <c r="V1691" s="223">
        <f>ROUND(E1691*U1691,2)</f>
        <v>1.92</v>
      </c>
      <c r="W1691" s="223"/>
      <c r="X1691" s="223" t="s">
        <v>316</v>
      </c>
      <c r="Y1691" s="223" t="s">
        <v>280</v>
      </c>
      <c r="Z1691" s="212"/>
      <c r="AA1691" s="212"/>
      <c r="AB1691" s="212"/>
      <c r="AC1691" s="212"/>
      <c r="AD1691" s="212"/>
      <c r="AE1691" s="212"/>
      <c r="AF1691" s="212"/>
      <c r="AG1691" s="212" t="s">
        <v>317</v>
      </c>
      <c r="AH1691" s="212"/>
      <c r="AI1691" s="212"/>
      <c r="AJ1691" s="212"/>
      <c r="AK1691" s="212"/>
      <c r="AL1691" s="212"/>
      <c r="AM1691" s="212"/>
      <c r="AN1691" s="212"/>
      <c r="AO1691" s="212"/>
      <c r="AP1691" s="212"/>
      <c r="AQ1691" s="212"/>
      <c r="AR1691" s="212"/>
      <c r="AS1691" s="212"/>
      <c r="AT1691" s="212"/>
      <c r="AU1691" s="212"/>
      <c r="AV1691" s="212"/>
      <c r="AW1691" s="212"/>
      <c r="AX1691" s="212"/>
      <c r="AY1691" s="212"/>
      <c r="AZ1691" s="212"/>
      <c r="BA1691" s="212"/>
      <c r="BB1691" s="212"/>
      <c r="BC1691" s="212"/>
      <c r="BD1691" s="212"/>
      <c r="BE1691" s="212"/>
      <c r="BF1691" s="212"/>
      <c r="BG1691" s="212"/>
      <c r="BH1691" s="212"/>
    </row>
    <row r="1692" spans="1:60" outlineLevel="2" x14ac:dyDescent="0.2">
      <c r="A1692" s="219"/>
      <c r="B1692" s="220"/>
      <c r="C1692" s="247" t="s">
        <v>2113</v>
      </c>
      <c r="D1692" s="225"/>
      <c r="E1692" s="226">
        <v>8</v>
      </c>
      <c r="F1692" s="223"/>
      <c r="G1692" s="223"/>
      <c r="H1692" s="223"/>
      <c r="I1692" s="223"/>
      <c r="J1692" s="223"/>
      <c r="K1692" s="223"/>
      <c r="L1692" s="223"/>
      <c r="M1692" s="223"/>
      <c r="N1692" s="222"/>
      <c r="O1692" s="222"/>
      <c r="P1692" s="222"/>
      <c r="Q1692" s="222"/>
      <c r="R1692" s="223"/>
      <c r="S1692" s="223"/>
      <c r="T1692" s="223"/>
      <c r="U1692" s="223"/>
      <c r="V1692" s="223"/>
      <c r="W1692" s="223"/>
      <c r="X1692" s="223"/>
      <c r="Y1692" s="223"/>
      <c r="Z1692" s="212"/>
      <c r="AA1692" s="212"/>
      <c r="AB1692" s="212"/>
      <c r="AC1692" s="212"/>
      <c r="AD1692" s="212"/>
      <c r="AE1692" s="212"/>
      <c r="AF1692" s="212"/>
      <c r="AG1692" s="212" t="s">
        <v>308</v>
      </c>
      <c r="AH1692" s="212">
        <v>0</v>
      </c>
      <c r="AI1692" s="212"/>
      <c r="AJ1692" s="212"/>
      <c r="AK1692" s="212"/>
      <c r="AL1692" s="212"/>
      <c r="AM1692" s="212"/>
      <c r="AN1692" s="212"/>
      <c r="AO1692" s="212"/>
      <c r="AP1692" s="212"/>
      <c r="AQ1692" s="212"/>
      <c r="AR1692" s="212"/>
      <c r="AS1692" s="212"/>
      <c r="AT1692" s="212"/>
      <c r="AU1692" s="212"/>
      <c r="AV1692" s="212"/>
      <c r="AW1692" s="212"/>
      <c r="AX1692" s="212"/>
      <c r="AY1692" s="212"/>
      <c r="AZ1692" s="212"/>
      <c r="BA1692" s="212"/>
      <c r="BB1692" s="212"/>
      <c r="BC1692" s="212"/>
      <c r="BD1692" s="212"/>
      <c r="BE1692" s="212"/>
      <c r="BF1692" s="212"/>
      <c r="BG1692" s="212"/>
      <c r="BH1692" s="212"/>
    </row>
    <row r="1693" spans="1:60" ht="22.5" outlineLevel="1" x14ac:dyDescent="0.2">
      <c r="A1693" s="235">
        <v>388</v>
      </c>
      <c r="B1693" s="236" t="s">
        <v>2114</v>
      </c>
      <c r="C1693" s="245" t="s">
        <v>2115</v>
      </c>
      <c r="D1693" s="237" t="s">
        <v>543</v>
      </c>
      <c r="E1693" s="238">
        <v>90</v>
      </c>
      <c r="F1693" s="239"/>
      <c r="G1693" s="240">
        <f>ROUND(E1693*F1693,2)</f>
        <v>0</v>
      </c>
      <c r="H1693" s="239"/>
      <c r="I1693" s="240">
        <f>ROUND(E1693*H1693,2)</f>
        <v>0</v>
      </c>
      <c r="J1693" s="239"/>
      <c r="K1693" s="240">
        <f>ROUND(E1693*J1693,2)</f>
        <v>0</v>
      </c>
      <c r="L1693" s="240">
        <v>21</v>
      </c>
      <c r="M1693" s="240">
        <f>G1693*(1+L1693/100)</f>
        <v>0</v>
      </c>
      <c r="N1693" s="238">
        <v>5.1999999999999995E-4</v>
      </c>
      <c r="O1693" s="238">
        <f>ROUND(E1693*N1693,2)</f>
        <v>0.05</v>
      </c>
      <c r="P1693" s="238">
        <v>0</v>
      </c>
      <c r="Q1693" s="238">
        <f>ROUND(E1693*P1693,2)</f>
        <v>0</v>
      </c>
      <c r="R1693" s="240" t="s">
        <v>1535</v>
      </c>
      <c r="S1693" s="240" t="s">
        <v>277</v>
      </c>
      <c r="T1693" s="241" t="s">
        <v>277</v>
      </c>
      <c r="U1693" s="223">
        <v>0.13800000000000001</v>
      </c>
      <c r="V1693" s="223">
        <f>ROUND(E1693*U1693,2)</f>
        <v>12.42</v>
      </c>
      <c r="W1693" s="223"/>
      <c r="X1693" s="223" t="s">
        <v>316</v>
      </c>
      <c r="Y1693" s="223" t="s">
        <v>280</v>
      </c>
      <c r="Z1693" s="212"/>
      <c r="AA1693" s="212"/>
      <c r="AB1693" s="212"/>
      <c r="AC1693" s="212"/>
      <c r="AD1693" s="212"/>
      <c r="AE1693" s="212"/>
      <c r="AF1693" s="212"/>
      <c r="AG1693" s="212" t="s">
        <v>317</v>
      </c>
      <c r="AH1693" s="212"/>
      <c r="AI1693" s="212"/>
      <c r="AJ1693" s="212"/>
      <c r="AK1693" s="212"/>
      <c r="AL1693" s="212"/>
      <c r="AM1693" s="212"/>
      <c r="AN1693" s="212"/>
      <c r="AO1693" s="212"/>
      <c r="AP1693" s="212"/>
      <c r="AQ1693" s="212"/>
      <c r="AR1693" s="212"/>
      <c r="AS1693" s="212"/>
      <c r="AT1693" s="212"/>
      <c r="AU1693" s="212"/>
      <c r="AV1693" s="212"/>
      <c r="AW1693" s="212"/>
      <c r="AX1693" s="212"/>
      <c r="AY1693" s="212"/>
      <c r="AZ1693" s="212"/>
      <c r="BA1693" s="212"/>
      <c r="BB1693" s="212"/>
      <c r="BC1693" s="212"/>
      <c r="BD1693" s="212"/>
      <c r="BE1693" s="212"/>
      <c r="BF1693" s="212"/>
      <c r="BG1693" s="212"/>
      <c r="BH1693" s="212"/>
    </row>
    <row r="1694" spans="1:60" outlineLevel="2" x14ac:dyDescent="0.2">
      <c r="A1694" s="219"/>
      <c r="B1694" s="220"/>
      <c r="C1694" s="246" t="s">
        <v>2116</v>
      </c>
      <c r="D1694" s="243"/>
      <c r="E1694" s="243"/>
      <c r="F1694" s="243"/>
      <c r="G1694" s="243"/>
      <c r="H1694" s="223"/>
      <c r="I1694" s="223"/>
      <c r="J1694" s="223"/>
      <c r="K1694" s="223"/>
      <c r="L1694" s="223"/>
      <c r="M1694" s="223"/>
      <c r="N1694" s="222"/>
      <c r="O1694" s="222"/>
      <c r="P1694" s="222"/>
      <c r="Q1694" s="222"/>
      <c r="R1694" s="223"/>
      <c r="S1694" s="223"/>
      <c r="T1694" s="223"/>
      <c r="U1694" s="223"/>
      <c r="V1694" s="223"/>
      <c r="W1694" s="223"/>
      <c r="X1694" s="223"/>
      <c r="Y1694" s="223"/>
      <c r="Z1694" s="212"/>
      <c r="AA1694" s="212"/>
      <c r="AB1694" s="212"/>
      <c r="AC1694" s="212"/>
      <c r="AD1694" s="212"/>
      <c r="AE1694" s="212"/>
      <c r="AF1694" s="212"/>
      <c r="AG1694" s="212" t="s">
        <v>283</v>
      </c>
      <c r="AH1694" s="212"/>
      <c r="AI1694" s="212"/>
      <c r="AJ1694" s="212"/>
      <c r="AK1694" s="212"/>
      <c r="AL1694" s="212"/>
      <c r="AM1694" s="212"/>
      <c r="AN1694" s="212"/>
      <c r="AO1694" s="212"/>
      <c r="AP1694" s="212"/>
      <c r="AQ1694" s="212"/>
      <c r="AR1694" s="212"/>
      <c r="AS1694" s="212"/>
      <c r="AT1694" s="212"/>
      <c r="AU1694" s="212"/>
      <c r="AV1694" s="212"/>
      <c r="AW1694" s="212"/>
      <c r="AX1694" s="212"/>
      <c r="AY1694" s="212"/>
      <c r="AZ1694" s="212"/>
      <c r="BA1694" s="212"/>
      <c r="BB1694" s="212"/>
      <c r="BC1694" s="212"/>
      <c r="BD1694" s="212"/>
      <c r="BE1694" s="212"/>
      <c r="BF1694" s="212"/>
      <c r="BG1694" s="212"/>
      <c r="BH1694" s="212"/>
    </row>
    <row r="1695" spans="1:60" outlineLevel="2" x14ac:dyDescent="0.2">
      <c r="A1695" s="219"/>
      <c r="B1695" s="220"/>
      <c r="C1695" s="247" t="s">
        <v>2117</v>
      </c>
      <c r="D1695" s="225"/>
      <c r="E1695" s="226">
        <v>45</v>
      </c>
      <c r="F1695" s="223"/>
      <c r="G1695" s="223"/>
      <c r="H1695" s="223"/>
      <c r="I1695" s="223"/>
      <c r="J1695" s="223"/>
      <c r="K1695" s="223"/>
      <c r="L1695" s="223"/>
      <c r="M1695" s="223"/>
      <c r="N1695" s="222"/>
      <c r="O1695" s="222"/>
      <c r="P1695" s="222"/>
      <c r="Q1695" s="222"/>
      <c r="R1695" s="223"/>
      <c r="S1695" s="223"/>
      <c r="T1695" s="223"/>
      <c r="U1695" s="223"/>
      <c r="V1695" s="223"/>
      <c r="W1695" s="223"/>
      <c r="X1695" s="223"/>
      <c r="Y1695" s="223"/>
      <c r="Z1695" s="212"/>
      <c r="AA1695" s="212"/>
      <c r="AB1695" s="212"/>
      <c r="AC1695" s="212"/>
      <c r="AD1695" s="212"/>
      <c r="AE1695" s="212"/>
      <c r="AF1695" s="212"/>
      <c r="AG1695" s="212" t="s">
        <v>308</v>
      </c>
      <c r="AH1695" s="212">
        <v>0</v>
      </c>
      <c r="AI1695" s="212"/>
      <c r="AJ1695" s="212"/>
      <c r="AK1695" s="212"/>
      <c r="AL1695" s="212"/>
      <c r="AM1695" s="212"/>
      <c r="AN1695" s="212"/>
      <c r="AO1695" s="212"/>
      <c r="AP1695" s="212"/>
      <c r="AQ1695" s="212"/>
      <c r="AR1695" s="212"/>
      <c r="AS1695" s="212"/>
      <c r="AT1695" s="212"/>
      <c r="AU1695" s="212"/>
      <c r="AV1695" s="212"/>
      <c r="AW1695" s="212"/>
      <c r="AX1695" s="212"/>
      <c r="AY1695" s="212"/>
      <c r="AZ1695" s="212"/>
      <c r="BA1695" s="212"/>
      <c r="BB1695" s="212"/>
      <c r="BC1695" s="212"/>
      <c r="BD1695" s="212"/>
      <c r="BE1695" s="212"/>
      <c r="BF1695" s="212"/>
      <c r="BG1695" s="212"/>
      <c r="BH1695" s="212"/>
    </row>
    <row r="1696" spans="1:60" outlineLevel="3" x14ac:dyDescent="0.2">
      <c r="A1696" s="219"/>
      <c r="B1696" s="220"/>
      <c r="C1696" s="247" t="s">
        <v>2118</v>
      </c>
      <c r="D1696" s="225"/>
      <c r="E1696" s="226">
        <v>45</v>
      </c>
      <c r="F1696" s="223"/>
      <c r="G1696" s="223"/>
      <c r="H1696" s="223"/>
      <c r="I1696" s="223"/>
      <c r="J1696" s="223"/>
      <c r="K1696" s="223"/>
      <c r="L1696" s="223"/>
      <c r="M1696" s="223"/>
      <c r="N1696" s="222"/>
      <c r="O1696" s="222"/>
      <c r="P1696" s="222"/>
      <c r="Q1696" s="222"/>
      <c r="R1696" s="223"/>
      <c r="S1696" s="223"/>
      <c r="T1696" s="223"/>
      <c r="U1696" s="223"/>
      <c r="V1696" s="223"/>
      <c r="W1696" s="223"/>
      <c r="X1696" s="223"/>
      <c r="Y1696" s="223"/>
      <c r="Z1696" s="212"/>
      <c r="AA1696" s="212"/>
      <c r="AB1696" s="212"/>
      <c r="AC1696" s="212"/>
      <c r="AD1696" s="212"/>
      <c r="AE1696" s="212"/>
      <c r="AF1696" s="212"/>
      <c r="AG1696" s="212" t="s">
        <v>308</v>
      </c>
      <c r="AH1696" s="212">
        <v>0</v>
      </c>
      <c r="AI1696" s="212"/>
      <c r="AJ1696" s="212"/>
      <c r="AK1696" s="212"/>
      <c r="AL1696" s="212"/>
      <c r="AM1696" s="212"/>
      <c r="AN1696" s="212"/>
      <c r="AO1696" s="212"/>
      <c r="AP1696" s="212"/>
      <c r="AQ1696" s="212"/>
      <c r="AR1696" s="212"/>
      <c r="AS1696" s="212"/>
      <c r="AT1696" s="212"/>
      <c r="AU1696" s="212"/>
      <c r="AV1696" s="212"/>
      <c r="AW1696" s="212"/>
      <c r="AX1696" s="212"/>
      <c r="AY1696" s="212"/>
      <c r="AZ1696" s="212"/>
      <c r="BA1696" s="212"/>
      <c r="BB1696" s="212"/>
      <c r="BC1696" s="212"/>
      <c r="BD1696" s="212"/>
      <c r="BE1696" s="212"/>
      <c r="BF1696" s="212"/>
      <c r="BG1696" s="212"/>
      <c r="BH1696" s="212"/>
    </row>
    <row r="1697" spans="1:60" ht="22.5" outlineLevel="1" x14ac:dyDescent="0.2">
      <c r="A1697" s="235">
        <v>389</v>
      </c>
      <c r="B1697" s="236" t="s">
        <v>2119</v>
      </c>
      <c r="C1697" s="245" t="s">
        <v>2120</v>
      </c>
      <c r="D1697" s="237" t="s">
        <v>340</v>
      </c>
      <c r="E1697" s="238">
        <v>49.5</v>
      </c>
      <c r="F1697" s="239"/>
      <c r="G1697" s="240">
        <f>ROUND(E1697*F1697,2)</f>
        <v>0</v>
      </c>
      <c r="H1697" s="239"/>
      <c r="I1697" s="240">
        <f>ROUND(E1697*H1697,2)</f>
        <v>0</v>
      </c>
      <c r="J1697" s="239"/>
      <c r="K1697" s="240">
        <f>ROUND(E1697*J1697,2)</f>
        <v>0</v>
      </c>
      <c r="L1697" s="240">
        <v>21</v>
      </c>
      <c r="M1697" s="240">
        <f>G1697*(1+L1697/100)</f>
        <v>0</v>
      </c>
      <c r="N1697" s="238">
        <v>9.0000000000000006E-5</v>
      </c>
      <c r="O1697" s="238">
        <f>ROUND(E1697*N1697,2)</f>
        <v>0</v>
      </c>
      <c r="P1697" s="238">
        <v>0</v>
      </c>
      <c r="Q1697" s="238">
        <f>ROUND(E1697*P1697,2)</f>
        <v>0</v>
      </c>
      <c r="R1697" s="240" t="s">
        <v>1535</v>
      </c>
      <c r="S1697" s="240" t="s">
        <v>277</v>
      </c>
      <c r="T1697" s="241" t="s">
        <v>277</v>
      </c>
      <c r="U1697" s="223">
        <v>7.0000000000000007E-2</v>
      </c>
      <c r="V1697" s="223">
        <f>ROUND(E1697*U1697,2)</f>
        <v>3.47</v>
      </c>
      <c r="W1697" s="223"/>
      <c r="X1697" s="223" t="s">
        <v>316</v>
      </c>
      <c r="Y1697" s="223" t="s">
        <v>280</v>
      </c>
      <c r="Z1697" s="212"/>
      <c r="AA1697" s="212"/>
      <c r="AB1697" s="212"/>
      <c r="AC1697" s="212"/>
      <c r="AD1697" s="212"/>
      <c r="AE1697" s="212"/>
      <c r="AF1697" s="212"/>
      <c r="AG1697" s="212" t="s">
        <v>317</v>
      </c>
      <c r="AH1697" s="212"/>
      <c r="AI1697" s="212"/>
      <c r="AJ1697" s="212"/>
      <c r="AK1697" s="212"/>
      <c r="AL1697" s="212"/>
      <c r="AM1697" s="212"/>
      <c r="AN1697" s="212"/>
      <c r="AO1697" s="212"/>
      <c r="AP1697" s="212"/>
      <c r="AQ1697" s="212"/>
      <c r="AR1697" s="212"/>
      <c r="AS1697" s="212"/>
      <c r="AT1697" s="212"/>
      <c r="AU1697" s="212"/>
      <c r="AV1697" s="212"/>
      <c r="AW1697" s="212"/>
      <c r="AX1697" s="212"/>
      <c r="AY1697" s="212"/>
      <c r="AZ1697" s="212"/>
      <c r="BA1697" s="212"/>
      <c r="BB1697" s="212"/>
      <c r="BC1697" s="212"/>
      <c r="BD1697" s="212"/>
      <c r="BE1697" s="212"/>
      <c r="BF1697" s="212"/>
      <c r="BG1697" s="212"/>
      <c r="BH1697" s="212"/>
    </row>
    <row r="1698" spans="1:60" outlineLevel="2" x14ac:dyDescent="0.2">
      <c r="A1698" s="219"/>
      <c r="B1698" s="220"/>
      <c r="C1698" s="247" t="s">
        <v>2121</v>
      </c>
      <c r="D1698" s="225"/>
      <c r="E1698" s="226">
        <v>49.5</v>
      </c>
      <c r="F1698" s="223"/>
      <c r="G1698" s="223"/>
      <c r="H1698" s="223"/>
      <c r="I1698" s="223"/>
      <c r="J1698" s="223"/>
      <c r="K1698" s="223"/>
      <c r="L1698" s="223"/>
      <c r="M1698" s="223"/>
      <c r="N1698" s="222"/>
      <c r="O1698" s="222"/>
      <c r="P1698" s="222"/>
      <c r="Q1698" s="222"/>
      <c r="R1698" s="223"/>
      <c r="S1698" s="223"/>
      <c r="T1698" s="223"/>
      <c r="U1698" s="223"/>
      <c r="V1698" s="223"/>
      <c r="W1698" s="223"/>
      <c r="X1698" s="223"/>
      <c r="Y1698" s="223"/>
      <c r="Z1698" s="212"/>
      <c r="AA1698" s="212"/>
      <c r="AB1698" s="212"/>
      <c r="AC1698" s="212"/>
      <c r="AD1698" s="212"/>
      <c r="AE1698" s="212"/>
      <c r="AF1698" s="212"/>
      <c r="AG1698" s="212" t="s">
        <v>308</v>
      </c>
      <c r="AH1698" s="212">
        <v>5</v>
      </c>
      <c r="AI1698" s="212"/>
      <c r="AJ1698" s="212"/>
      <c r="AK1698" s="212"/>
      <c r="AL1698" s="212"/>
      <c r="AM1698" s="212"/>
      <c r="AN1698" s="212"/>
      <c r="AO1698" s="212"/>
      <c r="AP1698" s="212"/>
      <c r="AQ1698" s="212"/>
      <c r="AR1698" s="212"/>
      <c r="AS1698" s="212"/>
      <c r="AT1698" s="212"/>
      <c r="AU1698" s="212"/>
      <c r="AV1698" s="212"/>
      <c r="AW1698" s="212"/>
      <c r="AX1698" s="212"/>
      <c r="AY1698" s="212"/>
      <c r="AZ1698" s="212"/>
      <c r="BA1698" s="212"/>
      <c r="BB1698" s="212"/>
      <c r="BC1698" s="212"/>
      <c r="BD1698" s="212"/>
      <c r="BE1698" s="212"/>
      <c r="BF1698" s="212"/>
      <c r="BG1698" s="212"/>
      <c r="BH1698" s="212"/>
    </row>
    <row r="1699" spans="1:60" ht="22.5" outlineLevel="1" x14ac:dyDescent="0.2">
      <c r="A1699" s="235">
        <v>390</v>
      </c>
      <c r="B1699" s="236" t="s">
        <v>2122</v>
      </c>
      <c r="C1699" s="245" t="s">
        <v>2123</v>
      </c>
      <c r="D1699" s="237" t="s">
        <v>543</v>
      </c>
      <c r="E1699" s="238">
        <v>11.55</v>
      </c>
      <c r="F1699" s="239"/>
      <c r="G1699" s="240">
        <f>ROUND(E1699*F1699,2)</f>
        <v>0</v>
      </c>
      <c r="H1699" s="239"/>
      <c r="I1699" s="240">
        <f>ROUND(E1699*H1699,2)</f>
        <v>0</v>
      </c>
      <c r="J1699" s="239"/>
      <c r="K1699" s="240">
        <f>ROUND(E1699*J1699,2)</f>
        <v>0</v>
      </c>
      <c r="L1699" s="240">
        <v>21</v>
      </c>
      <c r="M1699" s="240">
        <f>G1699*(1+L1699/100)</f>
        <v>0</v>
      </c>
      <c r="N1699" s="238">
        <v>1.15E-3</v>
      </c>
      <c r="O1699" s="238">
        <f>ROUND(E1699*N1699,2)</f>
        <v>0.01</v>
      </c>
      <c r="P1699" s="238">
        <v>0</v>
      </c>
      <c r="Q1699" s="238">
        <f>ROUND(E1699*P1699,2)</f>
        <v>0</v>
      </c>
      <c r="R1699" s="240" t="s">
        <v>1535</v>
      </c>
      <c r="S1699" s="240" t="s">
        <v>277</v>
      </c>
      <c r="T1699" s="241" t="s">
        <v>277</v>
      </c>
      <c r="U1699" s="223">
        <v>0.28000000000000003</v>
      </c>
      <c r="V1699" s="223">
        <f>ROUND(E1699*U1699,2)</f>
        <v>3.23</v>
      </c>
      <c r="W1699" s="223"/>
      <c r="X1699" s="223" t="s">
        <v>316</v>
      </c>
      <c r="Y1699" s="223" t="s">
        <v>280</v>
      </c>
      <c r="Z1699" s="212"/>
      <c r="AA1699" s="212"/>
      <c r="AB1699" s="212"/>
      <c r="AC1699" s="212"/>
      <c r="AD1699" s="212"/>
      <c r="AE1699" s="212"/>
      <c r="AF1699" s="212"/>
      <c r="AG1699" s="212" t="s">
        <v>317</v>
      </c>
      <c r="AH1699" s="212"/>
      <c r="AI1699" s="212"/>
      <c r="AJ1699" s="212"/>
      <c r="AK1699" s="212"/>
      <c r="AL1699" s="212"/>
      <c r="AM1699" s="212"/>
      <c r="AN1699" s="212"/>
      <c r="AO1699" s="212"/>
      <c r="AP1699" s="212"/>
      <c r="AQ1699" s="212"/>
      <c r="AR1699" s="212"/>
      <c r="AS1699" s="212"/>
      <c r="AT1699" s="212"/>
      <c r="AU1699" s="212"/>
      <c r="AV1699" s="212"/>
      <c r="AW1699" s="212"/>
      <c r="AX1699" s="212"/>
      <c r="AY1699" s="212"/>
      <c r="AZ1699" s="212"/>
      <c r="BA1699" s="212"/>
      <c r="BB1699" s="212"/>
      <c r="BC1699" s="212"/>
      <c r="BD1699" s="212"/>
      <c r="BE1699" s="212"/>
      <c r="BF1699" s="212"/>
      <c r="BG1699" s="212"/>
      <c r="BH1699" s="212"/>
    </row>
    <row r="1700" spans="1:60" outlineLevel="2" x14ac:dyDescent="0.2">
      <c r="A1700" s="219"/>
      <c r="B1700" s="220"/>
      <c r="C1700" s="267" t="s">
        <v>2124</v>
      </c>
      <c r="D1700" s="256"/>
      <c r="E1700" s="256"/>
      <c r="F1700" s="256"/>
      <c r="G1700" s="256"/>
      <c r="H1700" s="223"/>
      <c r="I1700" s="223"/>
      <c r="J1700" s="223"/>
      <c r="K1700" s="223"/>
      <c r="L1700" s="223"/>
      <c r="M1700" s="223"/>
      <c r="N1700" s="222"/>
      <c r="O1700" s="222"/>
      <c r="P1700" s="222"/>
      <c r="Q1700" s="222"/>
      <c r="R1700" s="223"/>
      <c r="S1700" s="223"/>
      <c r="T1700" s="223"/>
      <c r="U1700" s="223"/>
      <c r="V1700" s="223"/>
      <c r="W1700" s="223"/>
      <c r="X1700" s="223"/>
      <c r="Y1700" s="223"/>
      <c r="Z1700" s="212"/>
      <c r="AA1700" s="212"/>
      <c r="AB1700" s="212"/>
      <c r="AC1700" s="212"/>
      <c r="AD1700" s="212"/>
      <c r="AE1700" s="212"/>
      <c r="AF1700" s="212"/>
      <c r="AG1700" s="212" t="s">
        <v>319</v>
      </c>
      <c r="AH1700" s="212"/>
      <c r="AI1700" s="212"/>
      <c r="AJ1700" s="212"/>
      <c r="AK1700" s="212"/>
      <c r="AL1700" s="212"/>
      <c r="AM1700" s="212"/>
      <c r="AN1700" s="212"/>
      <c r="AO1700" s="212"/>
      <c r="AP1700" s="212"/>
      <c r="AQ1700" s="212"/>
      <c r="AR1700" s="212"/>
      <c r="AS1700" s="212"/>
      <c r="AT1700" s="212"/>
      <c r="AU1700" s="212"/>
      <c r="AV1700" s="212"/>
      <c r="AW1700" s="212"/>
      <c r="AX1700" s="212"/>
      <c r="AY1700" s="212"/>
      <c r="AZ1700" s="212"/>
      <c r="BA1700" s="212"/>
      <c r="BB1700" s="212"/>
      <c r="BC1700" s="212"/>
      <c r="BD1700" s="212"/>
      <c r="BE1700" s="212"/>
      <c r="BF1700" s="212"/>
      <c r="BG1700" s="212"/>
      <c r="BH1700" s="212"/>
    </row>
    <row r="1701" spans="1:60" outlineLevel="2" x14ac:dyDescent="0.2">
      <c r="A1701" s="219"/>
      <c r="B1701" s="220"/>
      <c r="C1701" s="269" t="s">
        <v>2125</v>
      </c>
      <c r="D1701" s="264"/>
      <c r="E1701" s="264"/>
      <c r="F1701" s="264"/>
      <c r="G1701" s="264"/>
      <c r="H1701" s="223"/>
      <c r="I1701" s="223"/>
      <c r="J1701" s="223"/>
      <c r="K1701" s="223"/>
      <c r="L1701" s="223"/>
      <c r="M1701" s="223"/>
      <c r="N1701" s="222"/>
      <c r="O1701" s="222"/>
      <c r="P1701" s="222"/>
      <c r="Q1701" s="222"/>
      <c r="R1701" s="223"/>
      <c r="S1701" s="223"/>
      <c r="T1701" s="223"/>
      <c r="U1701" s="223"/>
      <c r="V1701" s="223"/>
      <c r="W1701" s="223"/>
      <c r="X1701" s="223"/>
      <c r="Y1701" s="223"/>
      <c r="Z1701" s="212"/>
      <c r="AA1701" s="212"/>
      <c r="AB1701" s="212"/>
      <c r="AC1701" s="212"/>
      <c r="AD1701" s="212"/>
      <c r="AE1701" s="212"/>
      <c r="AF1701" s="212"/>
      <c r="AG1701" s="212" t="s">
        <v>283</v>
      </c>
      <c r="AH1701" s="212"/>
      <c r="AI1701" s="212"/>
      <c r="AJ1701" s="212"/>
      <c r="AK1701" s="212"/>
      <c r="AL1701" s="212"/>
      <c r="AM1701" s="212"/>
      <c r="AN1701" s="212"/>
      <c r="AO1701" s="212"/>
      <c r="AP1701" s="212"/>
      <c r="AQ1701" s="212"/>
      <c r="AR1701" s="212"/>
      <c r="AS1701" s="212"/>
      <c r="AT1701" s="212"/>
      <c r="AU1701" s="212"/>
      <c r="AV1701" s="212"/>
      <c r="AW1701" s="212"/>
      <c r="AX1701" s="212"/>
      <c r="AY1701" s="212"/>
      <c r="AZ1701" s="212"/>
      <c r="BA1701" s="212"/>
      <c r="BB1701" s="212"/>
      <c r="BC1701" s="212"/>
      <c r="BD1701" s="212"/>
      <c r="BE1701" s="212"/>
      <c r="BF1701" s="212"/>
      <c r="BG1701" s="212"/>
      <c r="BH1701" s="212"/>
    </row>
    <row r="1702" spans="1:60" outlineLevel="2" x14ac:dyDescent="0.2">
      <c r="A1702" s="219"/>
      <c r="B1702" s="220"/>
      <c r="C1702" s="247" t="s">
        <v>2126</v>
      </c>
      <c r="D1702" s="225"/>
      <c r="E1702" s="226">
        <v>2.2999999999999998</v>
      </c>
      <c r="F1702" s="223"/>
      <c r="G1702" s="223"/>
      <c r="H1702" s="223"/>
      <c r="I1702" s="223"/>
      <c r="J1702" s="223"/>
      <c r="K1702" s="223"/>
      <c r="L1702" s="223"/>
      <c r="M1702" s="223"/>
      <c r="N1702" s="222"/>
      <c r="O1702" s="222"/>
      <c r="P1702" s="222"/>
      <c r="Q1702" s="222"/>
      <c r="R1702" s="223"/>
      <c r="S1702" s="223"/>
      <c r="T1702" s="223"/>
      <c r="U1702" s="223"/>
      <c r="V1702" s="223"/>
      <c r="W1702" s="223"/>
      <c r="X1702" s="223"/>
      <c r="Y1702" s="223"/>
      <c r="Z1702" s="212"/>
      <c r="AA1702" s="212"/>
      <c r="AB1702" s="212"/>
      <c r="AC1702" s="212"/>
      <c r="AD1702" s="212"/>
      <c r="AE1702" s="212"/>
      <c r="AF1702" s="212"/>
      <c r="AG1702" s="212" t="s">
        <v>308</v>
      </c>
      <c r="AH1702" s="212">
        <v>0</v>
      </c>
      <c r="AI1702" s="212"/>
      <c r="AJ1702" s="212"/>
      <c r="AK1702" s="212"/>
      <c r="AL1702" s="212"/>
      <c r="AM1702" s="212"/>
      <c r="AN1702" s="212"/>
      <c r="AO1702" s="212"/>
      <c r="AP1702" s="212"/>
      <c r="AQ1702" s="212"/>
      <c r="AR1702" s="212"/>
      <c r="AS1702" s="212"/>
      <c r="AT1702" s="212"/>
      <c r="AU1702" s="212"/>
      <c r="AV1702" s="212"/>
      <c r="AW1702" s="212"/>
      <c r="AX1702" s="212"/>
      <c r="AY1702" s="212"/>
      <c r="AZ1702" s="212"/>
      <c r="BA1702" s="212"/>
      <c r="BB1702" s="212"/>
      <c r="BC1702" s="212"/>
      <c r="BD1702" s="212"/>
      <c r="BE1702" s="212"/>
      <c r="BF1702" s="212"/>
      <c r="BG1702" s="212"/>
      <c r="BH1702" s="212"/>
    </row>
    <row r="1703" spans="1:60" outlineLevel="3" x14ac:dyDescent="0.2">
      <c r="A1703" s="219"/>
      <c r="B1703" s="220"/>
      <c r="C1703" s="247" t="s">
        <v>2127</v>
      </c>
      <c r="D1703" s="225"/>
      <c r="E1703" s="226">
        <v>2.4</v>
      </c>
      <c r="F1703" s="223"/>
      <c r="G1703" s="223"/>
      <c r="H1703" s="223"/>
      <c r="I1703" s="223"/>
      <c r="J1703" s="223"/>
      <c r="K1703" s="223"/>
      <c r="L1703" s="223"/>
      <c r="M1703" s="223"/>
      <c r="N1703" s="222"/>
      <c r="O1703" s="222"/>
      <c r="P1703" s="222"/>
      <c r="Q1703" s="222"/>
      <c r="R1703" s="223"/>
      <c r="S1703" s="223"/>
      <c r="T1703" s="223"/>
      <c r="U1703" s="223"/>
      <c r="V1703" s="223"/>
      <c r="W1703" s="223"/>
      <c r="X1703" s="223"/>
      <c r="Y1703" s="223"/>
      <c r="Z1703" s="212"/>
      <c r="AA1703" s="212"/>
      <c r="AB1703" s="212"/>
      <c r="AC1703" s="212"/>
      <c r="AD1703" s="212"/>
      <c r="AE1703" s="212"/>
      <c r="AF1703" s="212"/>
      <c r="AG1703" s="212" t="s">
        <v>308</v>
      </c>
      <c r="AH1703" s="212">
        <v>0</v>
      </c>
      <c r="AI1703" s="212"/>
      <c r="AJ1703" s="212"/>
      <c r="AK1703" s="212"/>
      <c r="AL1703" s="212"/>
      <c r="AM1703" s="212"/>
      <c r="AN1703" s="212"/>
      <c r="AO1703" s="212"/>
      <c r="AP1703" s="212"/>
      <c r="AQ1703" s="212"/>
      <c r="AR1703" s="212"/>
      <c r="AS1703" s="212"/>
      <c r="AT1703" s="212"/>
      <c r="AU1703" s="212"/>
      <c r="AV1703" s="212"/>
      <c r="AW1703" s="212"/>
      <c r="AX1703" s="212"/>
      <c r="AY1703" s="212"/>
      <c r="AZ1703" s="212"/>
      <c r="BA1703" s="212"/>
      <c r="BB1703" s="212"/>
      <c r="BC1703" s="212"/>
      <c r="BD1703" s="212"/>
      <c r="BE1703" s="212"/>
      <c r="BF1703" s="212"/>
      <c r="BG1703" s="212"/>
      <c r="BH1703" s="212"/>
    </row>
    <row r="1704" spans="1:60" outlineLevel="3" x14ac:dyDescent="0.2">
      <c r="A1704" s="219"/>
      <c r="B1704" s="220"/>
      <c r="C1704" s="247" t="s">
        <v>2128</v>
      </c>
      <c r="D1704" s="225"/>
      <c r="E1704" s="226">
        <v>1.9</v>
      </c>
      <c r="F1704" s="223"/>
      <c r="G1704" s="223"/>
      <c r="H1704" s="223"/>
      <c r="I1704" s="223"/>
      <c r="J1704" s="223"/>
      <c r="K1704" s="223"/>
      <c r="L1704" s="223"/>
      <c r="M1704" s="223"/>
      <c r="N1704" s="222"/>
      <c r="O1704" s="222"/>
      <c r="P1704" s="222"/>
      <c r="Q1704" s="222"/>
      <c r="R1704" s="223"/>
      <c r="S1704" s="223"/>
      <c r="T1704" s="223"/>
      <c r="U1704" s="223"/>
      <c r="V1704" s="223"/>
      <c r="W1704" s="223"/>
      <c r="X1704" s="223"/>
      <c r="Y1704" s="223"/>
      <c r="Z1704" s="212"/>
      <c r="AA1704" s="212"/>
      <c r="AB1704" s="212"/>
      <c r="AC1704" s="212"/>
      <c r="AD1704" s="212"/>
      <c r="AE1704" s="212"/>
      <c r="AF1704" s="212"/>
      <c r="AG1704" s="212" t="s">
        <v>308</v>
      </c>
      <c r="AH1704" s="212">
        <v>0</v>
      </c>
      <c r="AI1704" s="212"/>
      <c r="AJ1704" s="212"/>
      <c r="AK1704" s="212"/>
      <c r="AL1704" s="212"/>
      <c r="AM1704" s="212"/>
      <c r="AN1704" s="212"/>
      <c r="AO1704" s="212"/>
      <c r="AP1704" s="212"/>
      <c r="AQ1704" s="212"/>
      <c r="AR1704" s="212"/>
      <c r="AS1704" s="212"/>
      <c r="AT1704" s="212"/>
      <c r="AU1704" s="212"/>
      <c r="AV1704" s="212"/>
      <c r="AW1704" s="212"/>
      <c r="AX1704" s="212"/>
      <c r="AY1704" s="212"/>
      <c r="AZ1704" s="212"/>
      <c r="BA1704" s="212"/>
      <c r="BB1704" s="212"/>
      <c r="BC1704" s="212"/>
      <c r="BD1704" s="212"/>
      <c r="BE1704" s="212"/>
      <c r="BF1704" s="212"/>
      <c r="BG1704" s="212"/>
      <c r="BH1704" s="212"/>
    </row>
    <row r="1705" spans="1:60" outlineLevel="3" x14ac:dyDescent="0.2">
      <c r="A1705" s="219"/>
      <c r="B1705" s="220"/>
      <c r="C1705" s="247" t="s">
        <v>2129</v>
      </c>
      <c r="D1705" s="225"/>
      <c r="E1705" s="226">
        <v>2.4</v>
      </c>
      <c r="F1705" s="223"/>
      <c r="G1705" s="223"/>
      <c r="H1705" s="223"/>
      <c r="I1705" s="223"/>
      <c r="J1705" s="223"/>
      <c r="K1705" s="223"/>
      <c r="L1705" s="223"/>
      <c r="M1705" s="223"/>
      <c r="N1705" s="222"/>
      <c r="O1705" s="222"/>
      <c r="P1705" s="222"/>
      <c r="Q1705" s="222"/>
      <c r="R1705" s="223"/>
      <c r="S1705" s="223"/>
      <c r="T1705" s="223"/>
      <c r="U1705" s="223"/>
      <c r="V1705" s="223"/>
      <c r="W1705" s="223"/>
      <c r="X1705" s="223"/>
      <c r="Y1705" s="223"/>
      <c r="Z1705" s="212"/>
      <c r="AA1705" s="212"/>
      <c r="AB1705" s="212"/>
      <c r="AC1705" s="212"/>
      <c r="AD1705" s="212"/>
      <c r="AE1705" s="212"/>
      <c r="AF1705" s="212"/>
      <c r="AG1705" s="212" t="s">
        <v>308</v>
      </c>
      <c r="AH1705" s="212">
        <v>0</v>
      </c>
      <c r="AI1705" s="212"/>
      <c r="AJ1705" s="212"/>
      <c r="AK1705" s="212"/>
      <c r="AL1705" s="212"/>
      <c r="AM1705" s="212"/>
      <c r="AN1705" s="212"/>
      <c r="AO1705" s="212"/>
      <c r="AP1705" s="212"/>
      <c r="AQ1705" s="212"/>
      <c r="AR1705" s="212"/>
      <c r="AS1705" s="212"/>
      <c r="AT1705" s="212"/>
      <c r="AU1705" s="212"/>
      <c r="AV1705" s="212"/>
      <c r="AW1705" s="212"/>
      <c r="AX1705" s="212"/>
      <c r="AY1705" s="212"/>
      <c r="AZ1705" s="212"/>
      <c r="BA1705" s="212"/>
      <c r="BB1705" s="212"/>
      <c r="BC1705" s="212"/>
      <c r="BD1705" s="212"/>
      <c r="BE1705" s="212"/>
      <c r="BF1705" s="212"/>
      <c r="BG1705" s="212"/>
      <c r="BH1705" s="212"/>
    </row>
    <row r="1706" spans="1:60" outlineLevel="3" x14ac:dyDescent="0.2">
      <c r="A1706" s="219"/>
      <c r="B1706" s="220"/>
      <c r="C1706" s="247" t="s">
        <v>2130</v>
      </c>
      <c r="D1706" s="225"/>
      <c r="E1706" s="226">
        <v>2.5499999999999998</v>
      </c>
      <c r="F1706" s="223"/>
      <c r="G1706" s="223"/>
      <c r="H1706" s="223"/>
      <c r="I1706" s="223"/>
      <c r="J1706" s="223"/>
      <c r="K1706" s="223"/>
      <c r="L1706" s="223"/>
      <c r="M1706" s="223"/>
      <c r="N1706" s="222"/>
      <c r="O1706" s="222"/>
      <c r="P1706" s="222"/>
      <c r="Q1706" s="222"/>
      <c r="R1706" s="223"/>
      <c r="S1706" s="223"/>
      <c r="T1706" s="223"/>
      <c r="U1706" s="223"/>
      <c r="V1706" s="223"/>
      <c r="W1706" s="223"/>
      <c r="X1706" s="223"/>
      <c r="Y1706" s="223"/>
      <c r="Z1706" s="212"/>
      <c r="AA1706" s="212"/>
      <c r="AB1706" s="212"/>
      <c r="AC1706" s="212"/>
      <c r="AD1706" s="212"/>
      <c r="AE1706" s="212"/>
      <c r="AF1706" s="212"/>
      <c r="AG1706" s="212" t="s">
        <v>308</v>
      </c>
      <c r="AH1706" s="212">
        <v>0</v>
      </c>
      <c r="AI1706" s="212"/>
      <c r="AJ1706" s="212"/>
      <c r="AK1706" s="212"/>
      <c r="AL1706" s="212"/>
      <c r="AM1706" s="212"/>
      <c r="AN1706" s="212"/>
      <c r="AO1706" s="212"/>
      <c r="AP1706" s="212"/>
      <c r="AQ1706" s="212"/>
      <c r="AR1706" s="212"/>
      <c r="AS1706" s="212"/>
      <c r="AT1706" s="212"/>
      <c r="AU1706" s="212"/>
      <c r="AV1706" s="212"/>
      <c r="AW1706" s="212"/>
      <c r="AX1706" s="212"/>
      <c r="AY1706" s="212"/>
      <c r="AZ1706" s="212"/>
      <c r="BA1706" s="212"/>
      <c r="BB1706" s="212"/>
      <c r="BC1706" s="212"/>
      <c r="BD1706" s="212"/>
      <c r="BE1706" s="212"/>
      <c r="BF1706" s="212"/>
      <c r="BG1706" s="212"/>
      <c r="BH1706" s="212"/>
    </row>
    <row r="1707" spans="1:60" ht="22.5" outlineLevel="1" x14ac:dyDescent="0.2">
      <c r="A1707" s="235">
        <v>391</v>
      </c>
      <c r="B1707" s="236" t="s">
        <v>2131</v>
      </c>
      <c r="C1707" s="245" t="s">
        <v>2132</v>
      </c>
      <c r="D1707" s="237" t="s">
        <v>543</v>
      </c>
      <c r="E1707" s="238">
        <v>2.4</v>
      </c>
      <c r="F1707" s="239"/>
      <c r="G1707" s="240">
        <f>ROUND(E1707*F1707,2)</f>
        <v>0</v>
      </c>
      <c r="H1707" s="239"/>
      <c r="I1707" s="240">
        <f>ROUND(E1707*H1707,2)</f>
        <v>0</v>
      </c>
      <c r="J1707" s="239"/>
      <c r="K1707" s="240">
        <f>ROUND(E1707*J1707,2)</f>
        <v>0</v>
      </c>
      <c r="L1707" s="240">
        <v>21</v>
      </c>
      <c r="M1707" s="240">
        <f>G1707*(1+L1707/100)</f>
        <v>0</v>
      </c>
      <c r="N1707" s="238">
        <v>2.0899999999999998E-3</v>
      </c>
      <c r="O1707" s="238">
        <f>ROUND(E1707*N1707,2)</f>
        <v>0.01</v>
      </c>
      <c r="P1707" s="238">
        <v>0</v>
      </c>
      <c r="Q1707" s="238">
        <f>ROUND(E1707*P1707,2)</f>
        <v>0</v>
      </c>
      <c r="R1707" s="240" t="s">
        <v>1535</v>
      </c>
      <c r="S1707" s="240" t="s">
        <v>277</v>
      </c>
      <c r="T1707" s="241" t="s">
        <v>277</v>
      </c>
      <c r="U1707" s="223">
        <v>0.38524999999999998</v>
      </c>
      <c r="V1707" s="223">
        <f>ROUND(E1707*U1707,2)</f>
        <v>0.92</v>
      </c>
      <c r="W1707" s="223"/>
      <c r="X1707" s="223" t="s">
        <v>316</v>
      </c>
      <c r="Y1707" s="223" t="s">
        <v>280</v>
      </c>
      <c r="Z1707" s="212"/>
      <c r="AA1707" s="212"/>
      <c r="AB1707" s="212"/>
      <c r="AC1707" s="212"/>
      <c r="AD1707" s="212"/>
      <c r="AE1707" s="212"/>
      <c r="AF1707" s="212"/>
      <c r="AG1707" s="212" t="s">
        <v>317</v>
      </c>
      <c r="AH1707" s="212"/>
      <c r="AI1707" s="212"/>
      <c r="AJ1707" s="212"/>
      <c r="AK1707" s="212"/>
      <c r="AL1707" s="212"/>
      <c r="AM1707" s="212"/>
      <c r="AN1707" s="212"/>
      <c r="AO1707" s="212"/>
      <c r="AP1707" s="212"/>
      <c r="AQ1707" s="212"/>
      <c r="AR1707" s="212"/>
      <c r="AS1707" s="212"/>
      <c r="AT1707" s="212"/>
      <c r="AU1707" s="212"/>
      <c r="AV1707" s="212"/>
      <c r="AW1707" s="212"/>
      <c r="AX1707" s="212"/>
      <c r="AY1707" s="212"/>
      <c r="AZ1707" s="212"/>
      <c r="BA1707" s="212"/>
      <c r="BB1707" s="212"/>
      <c r="BC1707" s="212"/>
      <c r="BD1707" s="212"/>
      <c r="BE1707" s="212"/>
      <c r="BF1707" s="212"/>
      <c r="BG1707" s="212"/>
      <c r="BH1707" s="212"/>
    </row>
    <row r="1708" spans="1:60" outlineLevel="2" x14ac:dyDescent="0.2">
      <c r="A1708" s="219"/>
      <c r="B1708" s="220"/>
      <c r="C1708" s="267" t="s">
        <v>2124</v>
      </c>
      <c r="D1708" s="256"/>
      <c r="E1708" s="256"/>
      <c r="F1708" s="256"/>
      <c r="G1708" s="256"/>
      <c r="H1708" s="223"/>
      <c r="I1708" s="223"/>
      <c r="J1708" s="223"/>
      <c r="K1708" s="223"/>
      <c r="L1708" s="223"/>
      <c r="M1708" s="223"/>
      <c r="N1708" s="222"/>
      <c r="O1708" s="222"/>
      <c r="P1708" s="222"/>
      <c r="Q1708" s="222"/>
      <c r="R1708" s="223"/>
      <c r="S1708" s="223"/>
      <c r="T1708" s="223"/>
      <c r="U1708" s="223"/>
      <c r="V1708" s="223"/>
      <c r="W1708" s="223"/>
      <c r="X1708" s="223"/>
      <c r="Y1708" s="223"/>
      <c r="Z1708" s="212"/>
      <c r="AA1708" s="212"/>
      <c r="AB1708" s="212"/>
      <c r="AC1708" s="212"/>
      <c r="AD1708" s="212"/>
      <c r="AE1708" s="212"/>
      <c r="AF1708" s="212"/>
      <c r="AG1708" s="212" t="s">
        <v>319</v>
      </c>
      <c r="AH1708" s="212"/>
      <c r="AI1708" s="212"/>
      <c r="AJ1708" s="212"/>
      <c r="AK1708" s="212"/>
      <c r="AL1708" s="212"/>
      <c r="AM1708" s="212"/>
      <c r="AN1708" s="212"/>
      <c r="AO1708" s="212"/>
      <c r="AP1708" s="212"/>
      <c r="AQ1708" s="212"/>
      <c r="AR1708" s="212"/>
      <c r="AS1708" s="212"/>
      <c r="AT1708" s="212"/>
      <c r="AU1708" s="212"/>
      <c r="AV1708" s="212"/>
      <c r="AW1708" s="212"/>
      <c r="AX1708" s="212"/>
      <c r="AY1708" s="212"/>
      <c r="AZ1708" s="212"/>
      <c r="BA1708" s="212"/>
      <c r="BB1708" s="212"/>
      <c r="BC1708" s="212"/>
      <c r="BD1708" s="212"/>
      <c r="BE1708" s="212"/>
      <c r="BF1708" s="212"/>
      <c r="BG1708" s="212"/>
      <c r="BH1708" s="212"/>
    </row>
    <row r="1709" spans="1:60" outlineLevel="2" x14ac:dyDescent="0.2">
      <c r="A1709" s="219"/>
      <c r="B1709" s="220"/>
      <c r="C1709" s="247" t="s">
        <v>2133</v>
      </c>
      <c r="D1709" s="225"/>
      <c r="E1709" s="226">
        <v>1.2</v>
      </c>
      <c r="F1709" s="223"/>
      <c r="G1709" s="223"/>
      <c r="H1709" s="223"/>
      <c r="I1709" s="223"/>
      <c r="J1709" s="223"/>
      <c r="K1709" s="223"/>
      <c r="L1709" s="223"/>
      <c r="M1709" s="223"/>
      <c r="N1709" s="222"/>
      <c r="O1709" s="222"/>
      <c r="P1709" s="222"/>
      <c r="Q1709" s="222"/>
      <c r="R1709" s="223"/>
      <c r="S1709" s="223"/>
      <c r="T1709" s="223"/>
      <c r="U1709" s="223"/>
      <c r="V1709" s="223"/>
      <c r="W1709" s="223"/>
      <c r="X1709" s="223"/>
      <c r="Y1709" s="223"/>
      <c r="Z1709" s="212"/>
      <c r="AA1709" s="212"/>
      <c r="AB1709" s="212"/>
      <c r="AC1709" s="212"/>
      <c r="AD1709" s="212"/>
      <c r="AE1709" s="212"/>
      <c r="AF1709" s="212"/>
      <c r="AG1709" s="212" t="s">
        <v>308</v>
      </c>
      <c r="AH1709" s="212">
        <v>0</v>
      </c>
      <c r="AI1709" s="212"/>
      <c r="AJ1709" s="212"/>
      <c r="AK1709" s="212"/>
      <c r="AL1709" s="212"/>
      <c r="AM1709" s="212"/>
      <c r="AN1709" s="212"/>
      <c r="AO1709" s="212"/>
      <c r="AP1709" s="212"/>
      <c r="AQ1709" s="212"/>
      <c r="AR1709" s="212"/>
      <c r="AS1709" s="212"/>
      <c r="AT1709" s="212"/>
      <c r="AU1709" s="212"/>
      <c r="AV1709" s="212"/>
      <c r="AW1709" s="212"/>
      <c r="AX1709" s="212"/>
      <c r="AY1709" s="212"/>
      <c r="AZ1709" s="212"/>
      <c r="BA1709" s="212"/>
      <c r="BB1709" s="212"/>
      <c r="BC1709" s="212"/>
      <c r="BD1709" s="212"/>
      <c r="BE1709" s="212"/>
      <c r="BF1709" s="212"/>
      <c r="BG1709" s="212"/>
      <c r="BH1709" s="212"/>
    </row>
    <row r="1710" spans="1:60" outlineLevel="3" x14ac:dyDescent="0.2">
      <c r="A1710" s="219"/>
      <c r="B1710" s="220"/>
      <c r="C1710" s="247" t="s">
        <v>2134</v>
      </c>
      <c r="D1710" s="225"/>
      <c r="E1710" s="226">
        <v>1.2</v>
      </c>
      <c r="F1710" s="223"/>
      <c r="G1710" s="223"/>
      <c r="H1710" s="223"/>
      <c r="I1710" s="223"/>
      <c r="J1710" s="223"/>
      <c r="K1710" s="223"/>
      <c r="L1710" s="223"/>
      <c r="M1710" s="223"/>
      <c r="N1710" s="222"/>
      <c r="O1710" s="222"/>
      <c r="P1710" s="222"/>
      <c r="Q1710" s="222"/>
      <c r="R1710" s="223"/>
      <c r="S1710" s="223"/>
      <c r="T1710" s="223"/>
      <c r="U1710" s="223"/>
      <c r="V1710" s="223"/>
      <c r="W1710" s="223"/>
      <c r="X1710" s="223"/>
      <c r="Y1710" s="223"/>
      <c r="Z1710" s="212"/>
      <c r="AA1710" s="212"/>
      <c r="AB1710" s="212"/>
      <c r="AC1710" s="212"/>
      <c r="AD1710" s="212"/>
      <c r="AE1710" s="212"/>
      <c r="AF1710" s="212"/>
      <c r="AG1710" s="212" t="s">
        <v>308</v>
      </c>
      <c r="AH1710" s="212">
        <v>0</v>
      </c>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row>
    <row r="1711" spans="1:60" ht="22.5" outlineLevel="1" x14ac:dyDescent="0.2">
      <c r="A1711" s="235">
        <v>392</v>
      </c>
      <c r="B1711" s="236" t="s">
        <v>2135</v>
      </c>
      <c r="C1711" s="245" t="s">
        <v>2136</v>
      </c>
      <c r="D1711" s="237" t="s">
        <v>543</v>
      </c>
      <c r="E1711" s="238">
        <v>1.2</v>
      </c>
      <c r="F1711" s="239"/>
      <c r="G1711" s="240">
        <f>ROUND(E1711*F1711,2)</f>
        <v>0</v>
      </c>
      <c r="H1711" s="239"/>
      <c r="I1711" s="240">
        <f>ROUND(E1711*H1711,2)</f>
        <v>0</v>
      </c>
      <c r="J1711" s="239"/>
      <c r="K1711" s="240">
        <f>ROUND(E1711*J1711,2)</f>
        <v>0</v>
      </c>
      <c r="L1711" s="240">
        <v>21</v>
      </c>
      <c r="M1711" s="240">
        <f>G1711*(1+L1711/100)</f>
        <v>0</v>
      </c>
      <c r="N1711" s="238">
        <v>3.6800000000000001E-3</v>
      </c>
      <c r="O1711" s="238">
        <f>ROUND(E1711*N1711,2)</f>
        <v>0</v>
      </c>
      <c r="P1711" s="238">
        <v>0</v>
      </c>
      <c r="Q1711" s="238">
        <f>ROUND(E1711*P1711,2)</f>
        <v>0</v>
      </c>
      <c r="R1711" s="240" t="s">
        <v>1535</v>
      </c>
      <c r="S1711" s="240" t="s">
        <v>277</v>
      </c>
      <c r="T1711" s="241" t="s">
        <v>277</v>
      </c>
      <c r="U1711" s="223">
        <v>0.3</v>
      </c>
      <c r="V1711" s="223">
        <f>ROUND(E1711*U1711,2)</f>
        <v>0.36</v>
      </c>
      <c r="W1711" s="223"/>
      <c r="X1711" s="223" t="s">
        <v>316</v>
      </c>
      <c r="Y1711" s="223" t="s">
        <v>280</v>
      </c>
      <c r="Z1711" s="212"/>
      <c r="AA1711" s="212"/>
      <c r="AB1711" s="212"/>
      <c r="AC1711" s="212"/>
      <c r="AD1711" s="212"/>
      <c r="AE1711" s="212"/>
      <c r="AF1711" s="212"/>
      <c r="AG1711" s="212" t="s">
        <v>317</v>
      </c>
      <c r="AH1711" s="212"/>
      <c r="AI1711" s="212"/>
      <c r="AJ1711" s="212"/>
      <c r="AK1711" s="212"/>
      <c r="AL1711" s="212"/>
      <c r="AM1711" s="212"/>
      <c r="AN1711" s="212"/>
      <c r="AO1711" s="212"/>
      <c r="AP1711" s="212"/>
      <c r="AQ1711" s="212"/>
      <c r="AR1711" s="212"/>
      <c r="AS1711" s="212"/>
      <c r="AT1711" s="212"/>
      <c r="AU1711" s="212"/>
      <c r="AV1711" s="212"/>
      <c r="AW1711" s="212"/>
      <c r="AX1711" s="212"/>
      <c r="AY1711" s="212"/>
      <c r="AZ1711" s="212"/>
      <c r="BA1711" s="212"/>
      <c r="BB1711" s="212"/>
      <c r="BC1711" s="212"/>
      <c r="BD1711" s="212"/>
      <c r="BE1711" s="212"/>
      <c r="BF1711" s="212"/>
      <c r="BG1711" s="212"/>
      <c r="BH1711" s="212"/>
    </row>
    <row r="1712" spans="1:60" outlineLevel="2" x14ac:dyDescent="0.2">
      <c r="A1712" s="219"/>
      <c r="B1712" s="220"/>
      <c r="C1712" s="267" t="s">
        <v>2124</v>
      </c>
      <c r="D1712" s="256"/>
      <c r="E1712" s="256"/>
      <c r="F1712" s="256"/>
      <c r="G1712" s="256"/>
      <c r="H1712" s="223"/>
      <c r="I1712" s="223"/>
      <c r="J1712" s="223"/>
      <c r="K1712" s="223"/>
      <c r="L1712" s="223"/>
      <c r="M1712" s="223"/>
      <c r="N1712" s="222"/>
      <c r="O1712" s="222"/>
      <c r="P1712" s="222"/>
      <c r="Q1712" s="222"/>
      <c r="R1712" s="223"/>
      <c r="S1712" s="223"/>
      <c r="T1712" s="223"/>
      <c r="U1712" s="223"/>
      <c r="V1712" s="223"/>
      <c r="W1712" s="223"/>
      <c r="X1712" s="223"/>
      <c r="Y1712" s="223"/>
      <c r="Z1712" s="212"/>
      <c r="AA1712" s="212"/>
      <c r="AB1712" s="212"/>
      <c r="AC1712" s="212"/>
      <c r="AD1712" s="212"/>
      <c r="AE1712" s="212"/>
      <c r="AF1712" s="212"/>
      <c r="AG1712" s="212" t="s">
        <v>319</v>
      </c>
      <c r="AH1712" s="212"/>
      <c r="AI1712" s="212"/>
      <c r="AJ1712" s="212"/>
      <c r="AK1712" s="212"/>
      <c r="AL1712" s="212"/>
      <c r="AM1712" s="212"/>
      <c r="AN1712" s="212"/>
      <c r="AO1712" s="212"/>
      <c r="AP1712" s="212"/>
      <c r="AQ1712" s="212"/>
      <c r="AR1712" s="212"/>
      <c r="AS1712" s="212"/>
      <c r="AT1712" s="212"/>
      <c r="AU1712" s="212"/>
      <c r="AV1712" s="212"/>
      <c r="AW1712" s="212"/>
      <c r="AX1712" s="212"/>
      <c r="AY1712" s="212"/>
      <c r="AZ1712" s="212"/>
      <c r="BA1712" s="212"/>
      <c r="BB1712" s="212"/>
      <c r="BC1712" s="212"/>
      <c r="BD1712" s="212"/>
      <c r="BE1712" s="212"/>
      <c r="BF1712" s="212"/>
      <c r="BG1712" s="212"/>
      <c r="BH1712" s="212"/>
    </row>
    <row r="1713" spans="1:60" outlineLevel="2" x14ac:dyDescent="0.2">
      <c r="A1713" s="219"/>
      <c r="B1713" s="220"/>
      <c r="C1713" s="269" t="s">
        <v>2125</v>
      </c>
      <c r="D1713" s="264"/>
      <c r="E1713" s="264"/>
      <c r="F1713" s="264"/>
      <c r="G1713" s="264"/>
      <c r="H1713" s="223"/>
      <c r="I1713" s="223"/>
      <c r="J1713" s="223"/>
      <c r="K1713" s="223"/>
      <c r="L1713" s="223"/>
      <c r="M1713" s="223"/>
      <c r="N1713" s="222"/>
      <c r="O1713" s="222"/>
      <c r="P1713" s="222"/>
      <c r="Q1713" s="222"/>
      <c r="R1713" s="223"/>
      <c r="S1713" s="223"/>
      <c r="T1713" s="223"/>
      <c r="U1713" s="223"/>
      <c r="V1713" s="223"/>
      <c r="W1713" s="223"/>
      <c r="X1713" s="223"/>
      <c r="Y1713" s="223"/>
      <c r="Z1713" s="212"/>
      <c r="AA1713" s="212"/>
      <c r="AB1713" s="212"/>
      <c r="AC1713" s="212"/>
      <c r="AD1713" s="212"/>
      <c r="AE1713" s="212"/>
      <c r="AF1713" s="212"/>
      <c r="AG1713" s="212" t="s">
        <v>283</v>
      </c>
      <c r="AH1713" s="212"/>
      <c r="AI1713" s="212"/>
      <c r="AJ1713" s="212"/>
      <c r="AK1713" s="212"/>
      <c r="AL1713" s="212"/>
      <c r="AM1713" s="212"/>
      <c r="AN1713" s="212"/>
      <c r="AO1713" s="212"/>
      <c r="AP1713" s="212"/>
      <c r="AQ1713" s="212"/>
      <c r="AR1713" s="212"/>
      <c r="AS1713" s="212"/>
      <c r="AT1713" s="212"/>
      <c r="AU1713" s="212"/>
      <c r="AV1713" s="212"/>
      <c r="AW1713" s="212"/>
      <c r="AX1713" s="212"/>
      <c r="AY1713" s="212"/>
      <c r="AZ1713" s="212"/>
      <c r="BA1713" s="212"/>
      <c r="BB1713" s="212"/>
      <c r="BC1713" s="212"/>
      <c r="BD1713" s="212"/>
      <c r="BE1713" s="212"/>
      <c r="BF1713" s="212"/>
      <c r="BG1713" s="212"/>
      <c r="BH1713" s="212"/>
    </row>
    <row r="1714" spans="1:60" outlineLevel="2" x14ac:dyDescent="0.2">
      <c r="A1714" s="219"/>
      <c r="B1714" s="220"/>
      <c r="C1714" s="247" t="s">
        <v>2137</v>
      </c>
      <c r="D1714" s="225"/>
      <c r="E1714" s="226">
        <v>1.2</v>
      </c>
      <c r="F1714" s="223"/>
      <c r="G1714" s="223"/>
      <c r="H1714" s="223"/>
      <c r="I1714" s="223"/>
      <c r="J1714" s="223"/>
      <c r="K1714" s="223"/>
      <c r="L1714" s="223"/>
      <c r="M1714" s="223"/>
      <c r="N1714" s="222"/>
      <c r="O1714" s="222"/>
      <c r="P1714" s="222"/>
      <c r="Q1714" s="222"/>
      <c r="R1714" s="223"/>
      <c r="S1714" s="223"/>
      <c r="T1714" s="223"/>
      <c r="U1714" s="223"/>
      <c r="V1714" s="223"/>
      <c r="W1714" s="223"/>
      <c r="X1714" s="223"/>
      <c r="Y1714" s="223"/>
      <c r="Z1714" s="212"/>
      <c r="AA1714" s="212"/>
      <c r="AB1714" s="212"/>
      <c r="AC1714" s="212"/>
      <c r="AD1714" s="212"/>
      <c r="AE1714" s="212"/>
      <c r="AF1714" s="212"/>
      <c r="AG1714" s="212" t="s">
        <v>308</v>
      </c>
      <c r="AH1714" s="212">
        <v>0</v>
      </c>
      <c r="AI1714" s="212"/>
      <c r="AJ1714" s="212"/>
      <c r="AK1714" s="212"/>
      <c r="AL1714" s="212"/>
      <c r="AM1714" s="212"/>
      <c r="AN1714" s="212"/>
      <c r="AO1714" s="212"/>
      <c r="AP1714" s="212"/>
      <c r="AQ1714" s="212"/>
      <c r="AR1714" s="212"/>
      <c r="AS1714" s="212"/>
      <c r="AT1714" s="212"/>
      <c r="AU1714" s="212"/>
      <c r="AV1714" s="212"/>
      <c r="AW1714" s="212"/>
      <c r="AX1714" s="212"/>
      <c r="AY1714" s="212"/>
      <c r="AZ1714" s="212"/>
      <c r="BA1714" s="212"/>
      <c r="BB1714" s="212"/>
      <c r="BC1714" s="212"/>
      <c r="BD1714" s="212"/>
      <c r="BE1714" s="212"/>
      <c r="BF1714" s="212"/>
      <c r="BG1714" s="212"/>
      <c r="BH1714" s="212"/>
    </row>
    <row r="1715" spans="1:60" outlineLevel="1" x14ac:dyDescent="0.2">
      <c r="A1715" s="235">
        <v>393</v>
      </c>
      <c r="B1715" s="236" t="s">
        <v>2138</v>
      </c>
      <c r="C1715" s="245" t="s">
        <v>2139</v>
      </c>
      <c r="D1715" s="237" t="s">
        <v>543</v>
      </c>
      <c r="E1715" s="238">
        <v>45</v>
      </c>
      <c r="F1715" s="239"/>
      <c r="G1715" s="240">
        <f>ROUND(E1715*F1715,2)</f>
        <v>0</v>
      </c>
      <c r="H1715" s="239"/>
      <c r="I1715" s="240">
        <f>ROUND(E1715*H1715,2)</f>
        <v>0</v>
      </c>
      <c r="J1715" s="239"/>
      <c r="K1715" s="240">
        <f>ROUND(E1715*J1715,2)</f>
        <v>0</v>
      </c>
      <c r="L1715" s="240">
        <v>21</v>
      </c>
      <c r="M1715" s="240">
        <f>G1715*(1+L1715/100)</f>
        <v>0</v>
      </c>
      <c r="N1715" s="238">
        <v>2.4000000000000001E-4</v>
      </c>
      <c r="O1715" s="238">
        <f>ROUND(E1715*N1715,2)</f>
        <v>0.01</v>
      </c>
      <c r="P1715" s="238">
        <v>0</v>
      </c>
      <c r="Q1715" s="238">
        <f>ROUND(E1715*P1715,2)</f>
        <v>0</v>
      </c>
      <c r="R1715" s="240" t="s">
        <v>1542</v>
      </c>
      <c r="S1715" s="240" t="s">
        <v>277</v>
      </c>
      <c r="T1715" s="241" t="s">
        <v>277</v>
      </c>
      <c r="U1715" s="223">
        <v>0.1</v>
      </c>
      <c r="V1715" s="223">
        <f>ROUND(E1715*U1715,2)</f>
        <v>4.5</v>
      </c>
      <c r="W1715" s="223"/>
      <c r="X1715" s="223" t="s">
        <v>316</v>
      </c>
      <c r="Y1715" s="223" t="s">
        <v>254</v>
      </c>
      <c r="Z1715" s="212"/>
      <c r="AA1715" s="212"/>
      <c r="AB1715" s="212"/>
      <c r="AC1715" s="212"/>
      <c r="AD1715" s="212"/>
      <c r="AE1715" s="212"/>
      <c r="AF1715" s="212"/>
      <c r="AG1715" s="212" t="s">
        <v>317</v>
      </c>
      <c r="AH1715" s="212"/>
      <c r="AI1715" s="212"/>
      <c r="AJ1715" s="212"/>
      <c r="AK1715" s="212"/>
      <c r="AL1715" s="212"/>
      <c r="AM1715" s="212"/>
      <c r="AN1715" s="212"/>
      <c r="AO1715" s="212"/>
      <c r="AP1715" s="212"/>
      <c r="AQ1715" s="212"/>
      <c r="AR1715" s="212"/>
      <c r="AS1715" s="212"/>
      <c r="AT1715" s="212"/>
      <c r="AU1715" s="212"/>
      <c r="AV1715" s="212"/>
      <c r="AW1715" s="212"/>
      <c r="AX1715" s="212"/>
      <c r="AY1715" s="212"/>
      <c r="AZ1715" s="212"/>
      <c r="BA1715" s="212"/>
      <c r="BB1715" s="212"/>
      <c r="BC1715" s="212"/>
      <c r="BD1715" s="212"/>
      <c r="BE1715" s="212"/>
      <c r="BF1715" s="212"/>
      <c r="BG1715" s="212"/>
      <c r="BH1715" s="212"/>
    </row>
    <row r="1716" spans="1:60" outlineLevel="2" x14ac:dyDescent="0.2">
      <c r="A1716" s="219"/>
      <c r="B1716" s="220"/>
      <c r="C1716" s="246" t="s">
        <v>2140</v>
      </c>
      <c r="D1716" s="243"/>
      <c r="E1716" s="243"/>
      <c r="F1716" s="243"/>
      <c r="G1716" s="243"/>
      <c r="H1716" s="223"/>
      <c r="I1716" s="223"/>
      <c r="J1716" s="223"/>
      <c r="K1716" s="223"/>
      <c r="L1716" s="223"/>
      <c r="M1716" s="223"/>
      <c r="N1716" s="222"/>
      <c r="O1716" s="222"/>
      <c r="P1716" s="222"/>
      <c r="Q1716" s="222"/>
      <c r="R1716" s="223"/>
      <c r="S1716" s="223"/>
      <c r="T1716" s="223"/>
      <c r="U1716" s="223"/>
      <c r="V1716" s="223"/>
      <c r="W1716" s="223"/>
      <c r="X1716" s="223"/>
      <c r="Y1716" s="223"/>
      <c r="Z1716" s="212"/>
      <c r="AA1716" s="212"/>
      <c r="AB1716" s="212"/>
      <c r="AC1716" s="212"/>
      <c r="AD1716" s="212"/>
      <c r="AE1716" s="212"/>
      <c r="AF1716" s="212"/>
      <c r="AG1716" s="212" t="s">
        <v>283</v>
      </c>
      <c r="AH1716" s="212"/>
      <c r="AI1716" s="212"/>
      <c r="AJ1716" s="212"/>
      <c r="AK1716" s="212"/>
      <c r="AL1716" s="212"/>
      <c r="AM1716" s="212"/>
      <c r="AN1716" s="212"/>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2"/>
      <c r="BH1716" s="212"/>
    </row>
    <row r="1717" spans="1:60" outlineLevel="2" x14ac:dyDescent="0.2">
      <c r="A1717" s="219"/>
      <c r="B1717" s="220"/>
      <c r="C1717" s="247" t="s">
        <v>2141</v>
      </c>
      <c r="D1717" s="225"/>
      <c r="E1717" s="226">
        <v>45</v>
      </c>
      <c r="F1717" s="223"/>
      <c r="G1717" s="223"/>
      <c r="H1717" s="223"/>
      <c r="I1717" s="223"/>
      <c r="J1717" s="223"/>
      <c r="K1717" s="223"/>
      <c r="L1717" s="223"/>
      <c r="M1717" s="223"/>
      <c r="N1717" s="222"/>
      <c r="O1717" s="222"/>
      <c r="P1717" s="222"/>
      <c r="Q1717" s="222"/>
      <c r="R1717" s="223"/>
      <c r="S1717" s="223"/>
      <c r="T1717" s="223"/>
      <c r="U1717" s="223"/>
      <c r="V1717" s="223"/>
      <c r="W1717" s="223"/>
      <c r="X1717" s="223"/>
      <c r="Y1717" s="223"/>
      <c r="Z1717" s="212"/>
      <c r="AA1717" s="212"/>
      <c r="AB1717" s="212"/>
      <c r="AC1717" s="212"/>
      <c r="AD1717" s="212"/>
      <c r="AE1717" s="212"/>
      <c r="AF1717" s="212"/>
      <c r="AG1717" s="212" t="s">
        <v>308</v>
      </c>
      <c r="AH1717" s="212">
        <v>0</v>
      </c>
      <c r="AI1717" s="212"/>
      <c r="AJ1717" s="212"/>
      <c r="AK1717" s="212"/>
      <c r="AL1717" s="212"/>
      <c r="AM1717" s="212"/>
      <c r="AN1717" s="212"/>
      <c r="AO1717" s="212"/>
      <c r="AP1717" s="212"/>
      <c r="AQ1717" s="212"/>
      <c r="AR1717" s="212"/>
      <c r="AS1717" s="212"/>
      <c r="AT1717" s="212"/>
      <c r="AU1717" s="212"/>
      <c r="AV1717" s="212"/>
      <c r="AW1717" s="212"/>
      <c r="AX1717" s="212"/>
      <c r="AY1717" s="212"/>
      <c r="AZ1717" s="212"/>
      <c r="BA1717" s="212"/>
      <c r="BB1717" s="212"/>
      <c r="BC1717" s="212"/>
      <c r="BD1717" s="212"/>
      <c r="BE1717" s="212"/>
      <c r="BF1717" s="212"/>
      <c r="BG1717" s="212"/>
      <c r="BH1717" s="212"/>
    </row>
    <row r="1718" spans="1:60" outlineLevel="1" x14ac:dyDescent="0.2">
      <c r="A1718" s="235">
        <v>394</v>
      </c>
      <c r="B1718" s="236" t="s">
        <v>2142</v>
      </c>
      <c r="C1718" s="245" t="s">
        <v>2143</v>
      </c>
      <c r="D1718" s="237" t="s">
        <v>543</v>
      </c>
      <c r="E1718" s="238">
        <v>18</v>
      </c>
      <c r="F1718" s="239"/>
      <c r="G1718" s="240">
        <f>ROUND(E1718*F1718,2)</f>
        <v>0</v>
      </c>
      <c r="H1718" s="239"/>
      <c r="I1718" s="240">
        <f>ROUND(E1718*H1718,2)</f>
        <v>0</v>
      </c>
      <c r="J1718" s="239"/>
      <c r="K1718" s="240">
        <f>ROUND(E1718*J1718,2)</f>
        <v>0</v>
      </c>
      <c r="L1718" s="240">
        <v>21</v>
      </c>
      <c r="M1718" s="240">
        <f>G1718*(1+L1718/100)</f>
        <v>0</v>
      </c>
      <c r="N1718" s="238">
        <v>1.41E-3</v>
      </c>
      <c r="O1718" s="238">
        <f>ROUND(E1718*N1718,2)</f>
        <v>0.03</v>
      </c>
      <c r="P1718" s="238">
        <v>0</v>
      </c>
      <c r="Q1718" s="238">
        <f>ROUND(E1718*P1718,2)</f>
        <v>0</v>
      </c>
      <c r="R1718" s="240" t="s">
        <v>1542</v>
      </c>
      <c r="S1718" s="240" t="s">
        <v>277</v>
      </c>
      <c r="T1718" s="241" t="s">
        <v>277</v>
      </c>
      <c r="U1718" s="223">
        <v>0.185</v>
      </c>
      <c r="V1718" s="223">
        <f>ROUND(E1718*U1718,2)</f>
        <v>3.33</v>
      </c>
      <c r="W1718" s="223"/>
      <c r="X1718" s="223" t="s">
        <v>316</v>
      </c>
      <c r="Y1718" s="223" t="s">
        <v>280</v>
      </c>
      <c r="Z1718" s="212"/>
      <c r="AA1718" s="212"/>
      <c r="AB1718" s="212"/>
      <c r="AC1718" s="212"/>
      <c r="AD1718" s="212"/>
      <c r="AE1718" s="212"/>
      <c r="AF1718" s="212"/>
      <c r="AG1718" s="212" t="s">
        <v>317</v>
      </c>
      <c r="AH1718" s="212"/>
      <c r="AI1718" s="212"/>
      <c r="AJ1718" s="212"/>
      <c r="AK1718" s="212"/>
      <c r="AL1718" s="212"/>
      <c r="AM1718" s="212"/>
      <c r="AN1718" s="212"/>
      <c r="AO1718" s="212"/>
      <c r="AP1718" s="212"/>
      <c r="AQ1718" s="212"/>
      <c r="AR1718" s="212"/>
      <c r="AS1718" s="212"/>
      <c r="AT1718" s="212"/>
      <c r="AU1718" s="212"/>
      <c r="AV1718" s="212"/>
      <c r="AW1718" s="212"/>
      <c r="AX1718" s="212"/>
      <c r="AY1718" s="212"/>
      <c r="AZ1718" s="212"/>
      <c r="BA1718" s="212"/>
      <c r="BB1718" s="212"/>
      <c r="BC1718" s="212"/>
      <c r="BD1718" s="212"/>
      <c r="BE1718" s="212"/>
      <c r="BF1718" s="212"/>
      <c r="BG1718" s="212"/>
      <c r="BH1718" s="212"/>
    </row>
    <row r="1719" spans="1:60" outlineLevel="2" x14ac:dyDescent="0.2">
      <c r="A1719" s="219"/>
      <c r="B1719" s="220"/>
      <c r="C1719" s="246" t="s">
        <v>2144</v>
      </c>
      <c r="D1719" s="243"/>
      <c r="E1719" s="243"/>
      <c r="F1719" s="243"/>
      <c r="G1719" s="243"/>
      <c r="H1719" s="223"/>
      <c r="I1719" s="223"/>
      <c r="J1719" s="223"/>
      <c r="K1719" s="223"/>
      <c r="L1719" s="223"/>
      <c r="M1719" s="223"/>
      <c r="N1719" s="222"/>
      <c r="O1719" s="222"/>
      <c r="P1719" s="222"/>
      <c r="Q1719" s="222"/>
      <c r="R1719" s="223"/>
      <c r="S1719" s="223"/>
      <c r="T1719" s="223"/>
      <c r="U1719" s="223"/>
      <c r="V1719" s="223"/>
      <c r="W1719" s="223"/>
      <c r="X1719" s="223"/>
      <c r="Y1719" s="223"/>
      <c r="Z1719" s="212"/>
      <c r="AA1719" s="212"/>
      <c r="AB1719" s="212"/>
      <c r="AC1719" s="212"/>
      <c r="AD1719" s="212"/>
      <c r="AE1719" s="212"/>
      <c r="AF1719" s="212"/>
      <c r="AG1719" s="212" t="s">
        <v>283</v>
      </c>
      <c r="AH1719" s="212"/>
      <c r="AI1719" s="212"/>
      <c r="AJ1719" s="212"/>
      <c r="AK1719" s="212"/>
      <c r="AL1719" s="212"/>
      <c r="AM1719" s="212"/>
      <c r="AN1719" s="212"/>
      <c r="AO1719" s="212"/>
      <c r="AP1719" s="212"/>
      <c r="AQ1719" s="212"/>
      <c r="AR1719" s="212"/>
      <c r="AS1719" s="212"/>
      <c r="AT1719" s="212"/>
      <c r="AU1719" s="212"/>
      <c r="AV1719" s="212"/>
      <c r="AW1719" s="212"/>
      <c r="AX1719" s="212"/>
      <c r="AY1719" s="212"/>
      <c r="AZ1719" s="212"/>
      <c r="BA1719" s="212"/>
      <c r="BB1719" s="212"/>
      <c r="BC1719" s="212"/>
      <c r="BD1719" s="212"/>
      <c r="BE1719" s="212"/>
      <c r="BF1719" s="212"/>
      <c r="BG1719" s="212"/>
      <c r="BH1719" s="212"/>
    </row>
    <row r="1720" spans="1:60" outlineLevel="2" x14ac:dyDescent="0.2">
      <c r="A1720" s="219"/>
      <c r="B1720" s="220"/>
      <c r="C1720" s="247" t="s">
        <v>2145</v>
      </c>
      <c r="D1720" s="225"/>
      <c r="E1720" s="226">
        <v>18</v>
      </c>
      <c r="F1720" s="223"/>
      <c r="G1720" s="223"/>
      <c r="H1720" s="223"/>
      <c r="I1720" s="223"/>
      <c r="J1720" s="223"/>
      <c r="K1720" s="223"/>
      <c r="L1720" s="223"/>
      <c r="M1720" s="223"/>
      <c r="N1720" s="222"/>
      <c r="O1720" s="222"/>
      <c r="P1720" s="222"/>
      <c r="Q1720" s="222"/>
      <c r="R1720" s="223"/>
      <c r="S1720" s="223"/>
      <c r="T1720" s="223"/>
      <c r="U1720" s="223"/>
      <c r="V1720" s="223"/>
      <c r="W1720" s="223"/>
      <c r="X1720" s="223"/>
      <c r="Y1720" s="223"/>
      <c r="Z1720" s="212"/>
      <c r="AA1720" s="212"/>
      <c r="AB1720" s="212"/>
      <c r="AC1720" s="212"/>
      <c r="AD1720" s="212"/>
      <c r="AE1720" s="212"/>
      <c r="AF1720" s="212"/>
      <c r="AG1720" s="212" t="s">
        <v>308</v>
      </c>
      <c r="AH1720" s="212">
        <v>0</v>
      </c>
      <c r="AI1720" s="212"/>
      <c r="AJ1720" s="212"/>
      <c r="AK1720" s="212"/>
      <c r="AL1720" s="212"/>
      <c r="AM1720" s="212"/>
      <c r="AN1720" s="212"/>
      <c r="AO1720" s="212"/>
      <c r="AP1720" s="212"/>
      <c r="AQ1720" s="212"/>
      <c r="AR1720" s="212"/>
      <c r="AS1720" s="212"/>
      <c r="AT1720" s="212"/>
      <c r="AU1720" s="212"/>
      <c r="AV1720" s="212"/>
      <c r="AW1720" s="212"/>
      <c r="AX1720" s="212"/>
      <c r="AY1720" s="212"/>
      <c r="AZ1720" s="212"/>
      <c r="BA1720" s="212"/>
      <c r="BB1720" s="212"/>
      <c r="BC1720" s="212"/>
      <c r="BD1720" s="212"/>
      <c r="BE1720" s="212"/>
      <c r="BF1720" s="212"/>
      <c r="BG1720" s="212"/>
      <c r="BH1720" s="212"/>
    </row>
    <row r="1721" spans="1:60" outlineLevel="1" x14ac:dyDescent="0.2">
      <c r="A1721" s="235">
        <v>395</v>
      </c>
      <c r="B1721" s="236" t="s">
        <v>2146</v>
      </c>
      <c r="C1721" s="245" t="s">
        <v>2147</v>
      </c>
      <c r="D1721" s="237" t="s">
        <v>543</v>
      </c>
      <c r="E1721" s="238">
        <v>45</v>
      </c>
      <c r="F1721" s="239"/>
      <c r="G1721" s="240">
        <f>ROUND(E1721*F1721,2)</f>
        <v>0</v>
      </c>
      <c r="H1721" s="239"/>
      <c r="I1721" s="240">
        <f>ROUND(E1721*H1721,2)</f>
        <v>0</v>
      </c>
      <c r="J1721" s="239"/>
      <c r="K1721" s="240">
        <f>ROUND(E1721*J1721,2)</f>
        <v>0</v>
      </c>
      <c r="L1721" s="240">
        <v>21</v>
      </c>
      <c r="M1721" s="240">
        <f>G1721*(1+L1721/100)</f>
        <v>0</v>
      </c>
      <c r="N1721" s="238">
        <v>5.1000000000000004E-4</v>
      </c>
      <c r="O1721" s="238">
        <f>ROUND(E1721*N1721,2)</f>
        <v>0.02</v>
      </c>
      <c r="P1721" s="238">
        <v>0</v>
      </c>
      <c r="Q1721" s="238">
        <f>ROUND(E1721*P1721,2)</f>
        <v>0</v>
      </c>
      <c r="R1721" s="240" t="s">
        <v>1542</v>
      </c>
      <c r="S1721" s="240" t="s">
        <v>277</v>
      </c>
      <c r="T1721" s="241" t="s">
        <v>277</v>
      </c>
      <c r="U1721" s="223">
        <v>6.7000000000000004E-2</v>
      </c>
      <c r="V1721" s="223">
        <f>ROUND(E1721*U1721,2)</f>
        <v>3.02</v>
      </c>
      <c r="W1721" s="223"/>
      <c r="X1721" s="223" t="s">
        <v>316</v>
      </c>
      <c r="Y1721" s="223" t="s">
        <v>254</v>
      </c>
      <c r="Z1721" s="212"/>
      <c r="AA1721" s="212"/>
      <c r="AB1721" s="212"/>
      <c r="AC1721" s="212"/>
      <c r="AD1721" s="212"/>
      <c r="AE1721" s="212"/>
      <c r="AF1721" s="212"/>
      <c r="AG1721" s="212" t="s">
        <v>317</v>
      </c>
      <c r="AH1721" s="212"/>
      <c r="AI1721" s="212"/>
      <c r="AJ1721" s="212"/>
      <c r="AK1721" s="212"/>
      <c r="AL1721" s="212"/>
      <c r="AM1721" s="212"/>
      <c r="AN1721" s="212"/>
      <c r="AO1721" s="212"/>
      <c r="AP1721" s="212"/>
      <c r="AQ1721" s="212"/>
      <c r="AR1721" s="212"/>
      <c r="AS1721" s="212"/>
      <c r="AT1721" s="212"/>
      <c r="AU1721" s="212"/>
      <c r="AV1721" s="212"/>
      <c r="AW1721" s="212"/>
      <c r="AX1721" s="212"/>
      <c r="AY1721" s="212"/>
      <c r="AZ1721" s="212"/>
      <c r="BA1721" s="212"/>
      <c r="BB1721" s="212"/>
      <c r="BC1721" s="212"/>
      <c r="BD1721" s="212"/>
      <c r="BE1721" s="212"/>
      <c r="BF1721" s="212"/>
      <c r="BG1721" s="212"/>
      <c r="BH1721" s="212"/>
    </row>
    <row r="1722" spans="1:60" outlineLevel="2" x14ac:dyDescent="0.2">
      <c r="A1722" s="219"/>
      <c r="B1722" s="220"/>
      <c r="C1722" s="246" t="s">
        <v>2148</v>
      </c>
      <c r="D1722" s="243"/>
      <c r="E1722" s="243"/>
      <c r="F1722" s="243"/>
      <c r="G1722" s="243"/>
      <c r="H1722" s="223"/>
      <c r="I1722" s="223"/>
      <c r="J1722" s="223"/>
      <c r="K1722" s="223"/>
      <c r="L1722" s="223"/>
      <c r="M1722" s="223"/>
      <c r="N1722" s="222"/>
      <c r="O1722" s="222"/>
      <c r="P1722" s="222"/>
      <c r="Q1722" s="222"/>
      <c r="R1722" s="223"/>
      <c r="S1722" s="223"/>
      <c r="T1722" s="223"/>
      <c r="U1722" s="223"/>
      <c r="V1722" s="223"/>
      <c r="W1722" s="223"/>
      <c r="X1722" s="223"/>
      <c r="Y1722" s="223"/>
      <c r="Z1722" s="212"/>
      <c r="AA1722" s="212"/>
      <c r="AB1722" s="212"/>
      <c r="AC1722" s="212"/>
      <c r="AD1722" s="212"/>
      <c r="AE1722" s="212"/>
      <c r="AF1722" s="212"/>
      <c r="AG1722" s="212" t="s">
        <v>283</v>
      </c>
      <c r="AH1722" s="212"/>
      <c r="AI1722" s="212"/>
      <c r="AJ1722" s="212"/>
      <c r="AK1722" s="212"/>
      <c r="AL1722" s="212"/>
      <c r="AM1722" s="212"/>
      <c r="AN1722" s="212"/>
      <c r="AO1722" s="212"/>
      <c r="AP1722" s="212"/>
      <c r="AQ1722" s="212"/>
      <c r="AR1722" s="212"/>
      <c r="AS1722" s="212"/>
      <c r="AT1722" s="212"/>
      <c r="AU1722" s="212"/>
      <c r="AV1722" s="212"/>
      <c r="AW1722" s="212"/>
      <c r="AX1722" s="212"/>
      <c r="AY1722" s="212"/>
      <c r="AZ1722" s="212"/>
      <c r="BA1722" s="212"/>
      <c r="BB1722" s="212"/>
      <c r="BC1722" s="212"/>
      <c r="BD1722" s="212"/>
      <c r="BE1722" s="212"/>
      <c r="BF1722" s="212"/>
      <c r="BG1722" s="212"/>
      <c r="BH1722" s="212"/>
    </row>
    <row r="1723" spans="1:60" outlineLevel="2" x14ac:dyDescent="0.2">
      <c r="A1723" s="219"/>
      <c r="B1723" s="220"/>
      <c r="C1723" s="247" t="s">
        <v>2149</v>
      </c>
      <c r="D1723" s="225"/>
      <c r="E1723" s="226">
        <v>45</v>
      </c>
      <c r="F1723" s="223"/>
      <c r="G1723" s="223"/>
      <c r="H1723" s="223"/>
      <c r="I1723" s="223"/>
      <c r="J1723" s="223"/>
      <c r="K1723" s="223"/>
      <c r="L1723" s="223"/>
      <c r="M1723" s="223"/>
      <c r="N1723" s="222"/>
      <c r="O1723" s="222"/>
      <c r="P1723" s="222"/>
      <c r="Q1723" s="222"/>
      <c r="R1723" s="223"/>
      <c r="S1723" s="223"/>
      <c r="T1723" s="223"/>
      <c r="U1723" s="223"/>
      <c r="V1723" s="223"/>
      <c r="W1723" s="223"/>
      <c r="X1723" s="223"/>
      <c r="Y1723" s="223"/>
      <c r="Z1723" s="212"/>
      <c r="AA1723" s="212"/>
      <c r="AB1723" s="212"/>
      <c r="AC1723" s="212"/>
      <c r="AD1723" s="212"/>
      <c r="AE1723" s="212"/>
      <c r="AF1723" s="212"/>
      <c r="AG1723" s="212" t="s">
        <v>308</v>
      </c>
      <c r="AH1723" s="212">
        <v>0</v>
      </c>
      <c r="AI1723" s="212"/>
      <c r="AJ1723" s="212"/>
      <c r="AK1723" s="212"/>
      <c r="AL1723" s="212"/>
      <c r="AM1723" s="212"/>
      <c r="AN1723" s="212"/>
      <c r="AO1723" s="212"/>
      <c r="AP1723" s="212"/>
      <c r="AQ1723" s="212"/>
      <c r="AR1723" s="212"/>
      <c r="AS1723" s="212"/>
      <c r="AT1723" s="212"/>
      <c r="AU1723" s="212"/>
      <c r="AV1723" s="212"/>
      <c r="AW1723" s="212"/>
      <c r="AX1723" s="212"/>
      <c r="AY1723" s="212"/>
      <c r="AZ1723" s="212"/>
      <c r="BA1723" s="212"/>
      <c r="BB1723" s="212"/>
      <c r="BC1723" s="212"/>
      <c r="BD1723" s="212"/>
      <c r="BE1723" s="212"/>
      <c r="BF1723" s="212"/>
      <c r="BG1723" s="212"/>
      <c r="BH1723" s="212"/>
    </row>
    <row r="1724" spans="1:60" outlineLevel="1" x14ac:dyDescent="0.2">
      <c r="A1724" s="235">
        <v>396</v>
      </c>
      <c r="B1724" s="236" t="s">
        <v>2150</v>
      </c>
      <c r="C1724" s="245" t="s">
        <v>2151</v>
      </c>
      <c r="D1724" s="237" t="s">
        <v>543</v>
      </c>
      <c r="E1724" s="238">
        <v>10.7</v>
      </c>
      <c r="F1724" s="239"/>
      <c r="G1724" s="240">
        <f>ROUND(E1724*F1724,2)</f>
        <v>0</v>
      </c>
      <c r="H1724" s="239"/>
      <c r="I1724" s="240">
        <f>ROUND(E1724*H1724,2)</f>
        <v>0</v>
      </c>
      <c r="J1724" s="239"/>
      <c r="K1724" s="240">
        <f>ROUND(E1724*J1724,2)</f>
        <v>0</v>
      </c>
      <c r="L1724" s="240">
        <v>21</v>
      </c>
      <c r="M1724" s="240">
        <f>G1724*(1+L1724/100)</f>
        <v>0</v>
      </c>
      <c r="N1724" s="238">
        <v>3.2000000000000003E-4</v>
      </c>
      <c r="O1724" s="238">
        <f>ROUND(E1724*N1724,2)</f>
        <v>0</v>
      </c>
      <c r="P1724" s="238">
        <v>0</v>
      </c>
      <c r="Q1724" s="238">
        <f>ROUND(E1724*P1724,2)</f>
        <v>0</v>
      </c>
      <c r="R1724" s="240" t="s">
        <v>1542</v>
      </c>
      <c r="S1724" s="240" t="s">
        <v>277</v>
      </c>
      <c r="T1724" s="241" t="s">
        <v>277</v>
      </c>
      <c r="U1724" s="223">
        <v>6.7000000000000004E-2</v>
      </c>
      <c r="V1724" s="223">
        <f>ROUND(E1724*U1724,2)</f>
        <v>0.72</v>
      </c>
      <c r="W1724" s="223"/>
      <c r="X1724" s="223" t="s">
        <v>316</v>
      </c>
      <c r="Y1724" s="223" t="s">
        <v>280</v>
      </c>
      <c r="Z1724" s="212"/>
      <c r="AA1724" s="212"/>
      <c r="AB1724" s="212"/>
      <c r="AC1724" s="212"/>
      <c r="AD1724" s="212"/>
      <c r="AE1724" s="212"/>
      <c r="AF1724" s="212"/>
      <c r="AG1724" s="212" t="s">
        <v>317</v>
      </c>
      <c r="AH1724" s="212"/>
      <c r="AI1724" s="212"/>
      <c r="AJ1724" s="212"/>
      <c r="AK1724" s="212"/>
      <c r="AL1724" s="212"/>
      <c r="AM1724" s="212"/>
      <c r="AN1724" s="212"/>
      <c r="AO1724" s="212"/>
      <c r="AP1724" s="212"/>
      <c r="AQ1724" s="212"/>
      <c r="AR1724" s="212"/>
      <c r="AS1724" s="212"/>
      <c r="AT1724" s="212"/>
      <c r="AU1724" s="212"/>
      <c r="AV1724" s="212"/>
      <c r="AW1724" s="212"/>
      <c r="AX1724" s="212"/>
      <c r="AY1724" s="212"/>
      <c r="AZ1724" s="212"/>
      <c r="BA1724" s="212"/>
      <c r="BB1724" s="212"/>
      <c r="BC1724" s="212"/>
      <c r="BD1724" s="212"/>
      <c r="BE1724" s="212"/>
      <c r="BF1724" s="212"/>
      <c r="BG1724" s="212"/>
      <c r="BH1724" s="212"/>
    </row>
    <row r="1725" spans="1:60" outlineLevel="2" x14ac:dyDescent="0.2">
      <c r="A1725" s="219"/>
      <c r="B1725" s="220"/>
      <c r="C1725" s="246" t="s">
        <v>2152</v>
      </c>
      <c r="D1725" s="243"/>
      <c r="E1725" s="243"/>
      <c r="F1725" s="243"/>
      <c r="G1725" s="243"/>
      <c r="H1725" s="223"/>
      <c r="I1725" s="223"/>
      <c r="J1725" s="223"/>
      <c r="K1725" s="223"/>
      <c r="L1725" s="223"/>
      <c r="M1725" s="223"/>
      <c r="N1725" s="222"/>
      <c r="O1725" s="222"/>
      <c r="P1725" s="222"/>
      <c r="Q1725" s="222"/>
      <c r="R1725" s="223"/>
      <c r="S1725" s="223"/>
      <c r="T1725" s="223"/>
      <c r="U1725" s="223"/>
      <c r="V1725" s="223"/>
      <c r="W1725" s="223"/>
      <c r="X1725" s="223"/>
      <c r="Y1725" s="223"/>
      <c r="Z1725" s="212"/>
      <c r="AA1725" s="212"/>
      <c r="AB1725" s="212"/>
      <c r="AC1725" s="212"/>
      <c r="AD1725" s="212"/>
      <c r="AE1725" s="212"/>
      <c r="AF1725" s="212"/>
      <c r="AG1725" s="212" t="s">
        <v>283</v>
      </c>
      <c r="AH1725" s="212"/>
      <c r="AI1725" s="212"/>
      <c r="AJ1725" s="212"/>
      <c r="AK1725" s="212"/>
      <c r="AL1725" s="212"/>
      <c r="AM1725" s="212"/>
      <c r="AN1725" s="212"/>
      <c r="AO1725" s="212"/>
      <c r="AP1725" s="212"/>
      <c r="AQ1725" s="212"/>
      <c r="AR1725" s="212"/>
      <c r="AS1725" s="212"/>
      <c r="AT1725" s="212"/>
      <c r="AU1725" s="212"/>
      <c r="AV1725" s="212"/>
      <c r="AW1725" s="212"/>
      <c r="AX1725" s="212"/>
      <c r="AY1725" s="212"/>
      <c r="AZ1725" s="212"/>
      <c r="BA1725" s="212"/>
      <c r="BB1725" s="212"/>
      <c r="BC1725" s="212"/>
      <c r="BD1725" s="212"/>
      <c r="BE1725" s="212"/>
      <c r="BF1725" s="212"/>
      <c r="BG1725" s="212"/>
      <c r="BH1725" s="212"/>
    </row>
    <row r="1726" spans="1:60" outlineLevel="2" x14ac:dyDescent="0.2">
      <c r="A1726" s="219"/>
      <c r="B1726" s="220"/>
      <c r="C1726" s="247" t="s">
        <v>2153</v>
      </c>
      <c r="D1726" s="225"/>
      <c r="E1726" s="226">
        <v>10.7</v>
      </c>
      <c r="F1726" s="223"/>
      <c r="G1726" s="223"/>
      <c r="H1726" s="223"/>
      <c r="I1726" s="223"/>
      <c r="J1726" s="223"/>
      <c r="K1726" s="223"/>
      <c r="L1726" s="223"/>
      <c r="M1726" s="223"/>
      <c r="N1726" s="222"/>
      <c r="O1726" s="222"/>
      <c r="P1726" s="222"/>
      <c r="Q1726" s="222"/>
      <c r="R1726" s="223"/>
      <c r="S1726" s="223"/>
      <c r="T1726" s="223"/>
      <c r="U1726" s="223"/>
      <c r="V1726" s="223"/>
      <c r="W1726" s="223"/>
      <c r="X1726" s="223"/>
      <c r="Y1726" s="223"/>
      <c r="Z1726" s="212"/>
      <c r="AA1726" s="212"/>
      <c r="AB1726" s="212"/>
      <c r="AC1726" s="212"/>
      <c r="AD1726" s="212"/>
      <c r="AE1726" s="212"/>
      <c r="AF1726" s="212"/>
      <c r="AG1726" s="212" t="s">
        <v>308</v>
      </c>
      <c r="AH1726" s="212">
        <v>0</v>
      </c>
      <c r="AI1726" s="212"/>
      <c r="AJ1726" s="212"/>
      <c r="AK1726" s="212"/>
      <c r="AL1726" s="212"/>
      <c r="AM1726" s="212"/>
      <c r="AN1726" s="212"/>
      <c r="AO1726" s="212"/>
      <c r="AP1726" s="212"/>
      <c r="AQ1726" s="212"/>
      <c r="AR1726" s="212"/>
      <c r="AS1726" s="212"/>
      <c r="AT1726" s="212"/>
      <c r="AU1726" s="212"/>
      <c r="AV1726" s="212"/>
      <c r="AW1726" s="212"/>
      <c r="AX1726" s="212"/>
      <c r="AY1726" s="212"/>
      <c r="AZ1726" s="212"/>
      <c r="BA1726" s="212"/>
      <c r="BB1726" s="212"/>
      <c r="BC1726" s="212"/>
      <c r="BD1726" s="212"/>
      <c r="BE1726" s="212"/>
      <c r="BF1726" s="212"/>
      <c r="BG1726" s="212"/>
      <c r="BH1726" s="212"/>
    </row>
    <row r="1727" spans="1:60" outlineLevel="1" x14ac:dyDescent="0.2">
      <c r="A1727" s="235">
        <v>397</v>
      </c>
      <c r="B1727" s="236" t="s">
        <v>2154</v>
      </c>
      <c r="C1727" s="245" t="s">
        <v>2155</v>
      </c>
      <c r="D1727" s="237" t="s">
        <v>387</v>
      </c>
      <c r="E1727" s="238">
        <v>1</v>
      </c>
      <c r="F1727" s="239"/>
      <c r="G1727" s="240">
        <f>ROUND(E1727*F1727,2)</f>
        <v>0</v>
      </c>
      <c r="H1727" s="239"/>
      <c r="I1727" s="240">
        <f>ROUND(E1727*H1727,2)</f>
        <v>0</v>
      </c>
      <c r="J1727" s="239"/>
      <c r="K1727" s="240">
        <f>ROUND(E1727*J1727,2)</f>
        <v>0</v>
      </c>
      <c r="L1727" s="240">
        <v>21</v>
      </c>
      <c r="M1727" s="240">
        <f>G1727*(1+L1727/100)</f>
        <v>0</v>
      </c>
      <c r="N1727" s="238">
        <v>5.3E-3</v>
      </c>
      <c r="O1727" s="238">
        <f>ROUND(E1727*N1727,2)</f>
        <v>0.01</v>
      </c>
      <c r="P1727" s="238">
        <v>0</v>
      </c>
      <c r="Q1727" s="238">
        <f>ROUND(E1727*P1727,2)</f>
        <v>0</v>
      </c>
      <c r="R1727" s="240"/>
      <c r="S1727" s="240" t="s">
        <v>668</v>
      </c>
      <c r="T1727" s="241" t="s">
        <v>277</v>
      </c>
      <c r="U1727" s="223">
        <v>0.66</v>
      </c>
      <c r="V1727" s="223">
        <f>ROUND(E1727*U1727,2)</f>
        <v>0.66</v>
      </c>
      <c r="W1727" s="223"/>
      <c r="X1727" s="223" t="s">
        <v>316</v>
      </c>
      <c r="Y1727" s="223" t="s">
        <v>280</v>
      </c>
      <c r="Z1727" s="212"/>
      <c r="AA1727" s="212"/>
      <c r="AB1727" s="212"/>
      <c r="AC1727" s="212"/>
      <c r="AD1727" s="212"/>
      <c r="AE1727" s="212"/>
      <c r="AF1727" s="212"/>
      <c r="AG1727" s="212" t="s">
        <v>317</v>
      </c>
      <c r="AH1727" s="212"/>
      <c r="AI1727" s="212"/>
      <c r="AJ1727" s="212"/>
      <c r="AK1727" s="212"/>
      <c r="AL1727" s="212"/>
      <c r="AM1727" s="212"/>
      <c r="AN1727" s="212"/>
      <c r="AO1727" s="212"/>
      <c r="AP1727" s="212"/>
      <c r="AQ1727" s="212"/>
      <c r="AR1727" s="212"/>
      <c r="AS1727" s="212"/>
      <c r="AT1727" s="212"/>
      <c r="AU1727" s="212"/>
      <c r="AV1727" s="212"/>
      <c r="AW1727" s="212"/>
      <c r="AX1727" s="212"/>
      <c r="AY1727" s="212"/>
      <c r="AZ1727" s="212"/>
      <c r="BA1727" s="212"/>
      <c r="BB1727" s="212"/>
      <c r="BC1727" s="212"/>
      <c r="BD1727" s="212"/>
      <c r="BE1727" s="212"/>
      <c r="BF1727" s="212"/>
      <c r="BG1727" s="212"/>
      <c r="BH1727" s="212"/>
    </row>
    <row r="1728" spans="1:60" outlineLevel="2" x14ac:dyDescent="0.2">
      <c r="A1728" s="219"/>
      <c r="B1728" s="220"/>
      <c r="C1728" s="247" t="s">
        <v>2156</v>
      </c>
      <c r="D1728" s="225"/>
      <c r="E1728" s="226">
        <v>1</v>
      </c>
      <c r="F1728" s="223"/>
      <c r="G1728" s="223"/>
      <c r="H1728" s="223"/>
      <c r="I1728" s="223"/>
      <c r="J1728" s="223"/>
      <c r="K1728" s="223"/>
      <c r="L1728" s="223"/>
      <c r="M1728" s="223"/>
      <c r="N1728" s="222"/>
      <c r="O1728" s="222"/>
      <c r="P1728" s="222"/>
      <c r="Q1728" s="222"/>
      <c r="R1728" s="223"/>
      <c r="S1728" s="223"/>
      <c r="T1728" s="223"/>
      <c r="U1728" s="223"/>
      <c r="V1728" s="223"/>
      <c r="W1728" s="223"/>
      <c r="X1728" s="223"/>
      <c r="Y1728" s="223"/>
      <c r="Z1728" s="212"/>
      <c r="AA1728" s="212"/>
      <c r="AB1728" s="212"/>
      <c r="AC1728" s="212"/>
      <c r="AD1728" s="212"/>
      <c r="AE1728" s="212"/>
      <c r="AF1728" s="212"/>
      <c r="AG1728" s="212" t="s">
        <v>308</v>
      </c>
      <c r="AH1728" s="212">
        <v>0</v>
      </c>
      <c r="AI1728" s="212"/>
      <c r="AJ1728" s="212"/>
      <c r="AK1728" s="212"/>
      <c r="AL1728" s="212"/>
      <c r="AM1728" s="212"/>
      <c r="AN1728" s="212"/>
      <c r="AO1728" s="212"/>
      <c r="AP1728" s="212"/>
      <c r="AQ1728" s="212"/>
      <c r="AR1728" s="212"/>
      <c r="AS1728" s="212"/>
      <c r="AT1728" s="212"/>
      <c r="AU1728" s="212"/>
      <c r="AV1728" s="212"/>
      <c r="AW1728" s="212"/>
      <c r="AX1728" s="212"/>
      <c r="AY1728" s="212"/>
      <c r="AZ1728" s="212"/>
      <c r="BA1728" s="212"/>
      <c r="BB1728" s="212"/>
      <c r="BC1728" s="212"/>
      <c r="BD1728" s="212"/>
      <c r="BE1728" s="212"/>
      <c r="BF1728" s="212"/>
      <c r="BG1728" s="212"/>
      <c r="BH1728" s="212"/>
    </row>
    <row r="1729" spans="1:60" outlineLevel="1" x14ac:dyDescent="0.2">
      <c r="A1729" s="235">
        <v>398</v>
      </c>
      <c r="B1729" s="236" t="s">
        <v>2157</v>
      </c>
      <c r="C1729" s="245" t="s">
        <v>2158</v>
      </c>
      <c r="D1729" s="237" t="s">
        <v>387</v>
      </c>
      <c r="E1729" s="238">
        <v>5</v>
      </c>
      <c r="F1729" s="239"/>
      <c r="G1729" s="240">
        <f>ROUND(E1729*F1729,2)</f>
        <v>0</v>
      </c>
      <c r="H1729" s="239"/>
      <c r="I1729" s="240">
        <f>ROUND(E1729*H1729,2)</f>
        <v>0</v>
      </c>
      <c r="J1729" s="239"/>
      <c r="K1729" s="240">
        <f>ROUND(E1729*J1729,2)</f>
        <v>0</v>
      </c>
      <c r="L1729" s="240">
        <v>21</v>
      </c>
      <c r="M1729" s="240">
        <f>G1729*(1+L1729/100)</f>
        <v>0</v>
      </c>
      <c r="N1729" s="238">
        <v>9.3000000000000005E-4</v>
      </c>
      <c r="O1729" s="238">
        <f>ROUND(E1729*N1729,2)</f>
        <v>0</v>
      </c>
      <c r="P1729" s="238">
        <v>0</v>
      </c>
      <c r="Q1729" s="238">
        <f>ROUND(E1729*P1729,2)</f>
        <v>0</v>
      </c>
      <c r="R1729" s="240"/>
      <c r="S1729" s="240" t="s">
        <v>668</v>
      </c>
      <c r="T1729" s="241" t="s">
        <v>277</v>
      </c>
      <c r="U1729" s="223">
        <v>0.64744999999999997</v>
      </c>
      <c r="V1729" s="223">
        <f>ROUND(E1729*U1729,2)</f>
        <v>3.24</v>
      </c>
      <c r="W1729" s="223"/>
      <c r="X1729" s="223" t="s">
        <v>316</v>
      </c>
      <c r="Y1729" s="223" t="s">
        <v>280</v>
      </c>
      <c r="Z1729" s="212"/>
      <c r="AA1729" s="212"/>
      <c r="AB1729" s="212"/>
      <c r="AC1729" s="212"/>
      <c r="AD1729" s="212"/>
      <c r="AE1729" s="212"/>
      <c r="AF1729" s="212"/>
      <c r="AG1729" s="212" t="s">
        <v>317</v>
      </c>
      <c r="AH1729" s="212"/>
      <c r="AI1729" s="212"/>
      <c r="AJ1729" s="212"/>
      <c r="AK1729" s="212"/>
      <c r="AL1729" s="212"/>
      <c r="AM1729" s="212"/>
      <c r="AN1729" s="212"/>
      <c r="AO1729" s="212"/>
      <c r="AP1729" s="212"/>
      <c r="AQ1729" s="212"/>
      <c r="AR1729" s="212"/>
      <c r="AS1729" s="212"/>
      <c r="AT1729" s="212"/>
      <c r="AU1729" s="212"/>
      <c r="AV1729" s="212"/>
      <c r="AW1729" s="212"/>
      <c r="AX1729" s="212"/>
      <c r="AY1729" s="212"/>
      <c r="AZ1729" s="212"/>
      <c r="BA1729" s="212"/>
      <c r="BB1729" s="212"/>
      <c r="BC1729" s="212"/>
      <c r="BD1729" s="212"/>
      <c r="BE1729" s="212"/>
      <c r="BF1729" s="212"/>
      <c r="BG1729" s="212"/>
      <c r="BH1729" s="212"/>
    </row>
    <row r="1730" spans="1:60" outlineLevel="2" x14ac:dyDescent="0.2">
      <c r="A1730" s="219"/>
      <c r="B1730" s="220"/>
      <c r="C1730" s="247" t="s">
        <v>2159</v>
      </c>
      <c r="D1730" s="225"/>
      <c r="E1730" s="226">
        <v>5</v>
      </c>
      <c r="F1730" s="223"/>
      <c r="G1730" s="223"/>
      <c r="H1730" s="223"/>
      <c r="I1730" s="223"/>
      <c r="J1730" s="223"/>
      <c r="K1730" s="223"/>
      <c r="L1730" s="223"/>
      <c r="M1730" s="223"/>
      <c r="N1730" s="222"/>
      <c r="O1730" s="222"/>
      <c r="P1730" s="222"/>
      <c r="Q1730" s="222"/>
      <c r="R1730" s="223"/>
      <c r="S1730" s="223"/>
      <c r="T1730" s="223"/>
      <c r="U1730" s="223"/>
      <c r="V1730" s="223"/>
      <c r="W1730" s="223"/>
      <c r="X1730" s="223"/>
      <c r="Y1730" s="223"/>
      <c r="Z1730" s="212"/>
      <c r="AA1730" s="212"/>
      <c r="AB1730" s="212"/>
      <c r="AC1730" s="212"/>
      <c r="AD1730" s="212"/>
      <c r="AE1730" s="212"/>
      <c r="AF1730" s="212"/>
      <c r="AG1730" s="212" t="s">
        <v>308</v>
      </c>
      <c r="AH1730" s="212">
        <v>0</v>
      </c>
      <c r="AI1730" s="212"/>
      <c r="AJ1730" s="212"/>
      <c r="AK1730" s="212"/>
      <c r="AL1730" s="212"/>
      <c r="AM1730" s="212"/>
      <c r="AN1730" s="212"/>
      <c r="AO1730" s="212"/>
      <c r="AP1730" s="212"/>
      <c r="AQ1730" s="212"/>
      <c r="AR1730" s="212"/>
      <c r="AS1730" s="212"/>
      <c r="AT1730" s="212"/>
      <c r="AU1730" s="212"/>
      <c r="AV1730" s="212"/>
      <c r="AW1730" s="212"/>
      <c r="AX1730" s="212"/>
      <c r="AY1730" s="212"/>
      <c r="AZ1730" s="212"/>
      <c r="BA1730" s="212"/>
      <c r="BB1730" s="212"/>
      <c r="BC1730" s="212"/>
      <c r="BD1730" s="212"/>
      <c r="BE1730" s="212"/>
      <c r="BF1730" s="212"/>
      <c r="BG1730" s="212"/>
      <c r="BH1730" s="212"/>
    </row>
    <row r="1731" spans="1:60" outlineLevel="1" x14ac:dyDescent="0.2">
      <c r="A1731" s="235">
        <v>399</v>
      </c>
      <c r="B1731" s="236" t="s">
        <v>2160</v>
      </c>
      <c r="C1731" s="245" t="s">
        <v>2161</v>
      </c>
      <c r="D1731" s="237" t="s">
        <v>387</v>
      </c>
      <c r="E1731" s="238">
        <v>2</v>
      </c>
      <c r="F1731" s="239"/>
      <c r="G1731" s="240">
        <f>ROUND(E1731*F1731,2)</f>
        <v>0</v>
      </c>
      <c r="H1731" s="239"/>
      <c r="I1731" s="240">
        <f>ROUND(E1731*H1731,2)</f>
        <v>0</v>
      </c>
      <c r="J1731" s="239"/>
      <c r="K1731" s="240">
        <f>ROUND(E1731*J1731,2)</f>
        <v>0</v>
      </c>
      <c r="L1731" s="240">
        <v>21</v>
      </c>
      <c r="M1731" s="240">
        <f>G1731*(1+L1731/100)</f>
        <v>0</v>
      </c>
      <c r="N1731" s="238">
        <v>1E-3</v>
      </c>
      <c r="O1731" s="238">
        <f>ROUND(E1731*N1731,2)</f>
        <v>0</v>
      </c>
      <c r="P1731" s="238">
        <v>0</v>
      </c>
      <c r="Q1731" s="238">
        <f>ROUND(E1731*P1731,2)</f>
        <v>0</v>
      </c>
      <c r="R1731" s="240"/>
      <c r="S1731" s="240" t="s">
        <v>668</v>
      </c>
      <c r="T1731" s="241" t="s">
        <v>277</v>
      </c>
      <c r="U1731" s="223">
        <v>0</v>
      </c>
      <c r="V1731" s="223">
        <f>ROUND(E1731*U1731,2)</f>
        <v>0</v>
      </c>
      <c r="W1731" s="223"/>
      <c r="X1731" s="223" t="s">
        <v>481</v>
      </c>
      <c r="Y1731" s="223" t="s">
        <v>280</v>
      </c>
      <c r="Z1731" s="212"/>
      <c r="AA1731" s="212"/>
      <c r="AB1731" s="212"/>
      <c r="AC1731" s="212"/>
      <c r="AD1731" s="212"/>
      <c r="AE1731" s="212"/>
      <c r="AF1731" s="212"/>
      <c r="AG1731" s="212" t="s">
        <v>482</v>
      </c>
      <c r="AH1731" s="212"/>
      <c r="AI1731" s="212"/>
      <c r="AJ1731" s="212"/>
      <c r="AK1731" s="212"/>
      <c r="AL1731" s="212"/>
      <c r="AM1731" s="212"/>
      <c r="AN1731" s="212"/>
      <c r="AO1731" s="212"/>
      <c r="AP1731" s="212"/>
      <c r="AQ1731" s="212"/>
      <c r="AR1731" s="212"/>
      <c r="AS1731" s="212"/>
      <c r="AT1731" s="212"/>
      <c r="AU1731" s="212"/>
      <c r="AV1731" s="212"/>
      <c r="AW1731" s="212"/>
      <c r="AX1731" s="212"/>
      <c r="AY1731" s="212"/>
      <c r="AZ1731" s="212"/>
      <c r="BA1731" s="212"/>
      <c r="BB1731" s="212"/>
      <c r="BC1731" s="212"/>
      <c r="BD1731" s="212"/>
      <c r="BE1731" s="212"/>
      <c r="BF1731" s="212"/>
      <c r="BG1731" s="212"/>
      <c r="BH1731" s="212"/>
    </row>
    <row r="1732" spans="1:60" outlineLevel="2" x14ac:dyDescent="0.2">
      <c r="A1732" s="219"/>
      <c r="B1732" s="220"/>
      <c r="C1732" s="247" t="s">
        <v>2162</v>
      </c>
      <c r="D1732" s="225"/>
      <c r="E1732" s="226">
        <v>2</v>
      </c>
      <c r="F1732" s="223"/>
      <c r="G1732" s="223"/>
      <c r="H1732" s="223"/>
      <c r="I1732" s="223"/>
      <c r="J1732" s="223"/>
      <c r="K1732" s="223"/>
      <c r="L1732" s="223"/>
      <c r="M1732" s="223"/>
      <c r="N1732" s="222"/>
      <c r="O1732" s="222"/>
      <c r="P1732" s="222"/>
      <c r="Q1732" s="222"/>
      <c r="R1732" s="223"/>
      <c r="S1732" s="223"/>
      <c r="T1732" s="223"/>
      <c r="U1732" s="223"/>
      <c r="V1732" s="223"/>
      <c r="W1732" s="223"/>
      <c r="X1732" s="223"/>
      <c r="Y1732" s="223"/>
      <c r="Z1732" s="212"/>
      <c r="AA1732" s="212"/>
      <c r="AB1732" s="212"/>
      <c r="AC1732" s="212"/>
      <c r="AD1732" s="212"/>
      <c r="AE1732" s="212"/>
      <c r="AF1732" s="212"/>
      <c r="AG1732" s="212" t="s">
        <v>308</v>
      </c>
      <c r="AH1732" s="212">
        <v>0</v>
      </c>
      <c r="AI1732" s="212"/>
      <c r="AJ1732" s="212"/>
      <c r="AK1732" s="212"/>
      <c r="AL1732" s="212"/>
      <c r="AM1732" s="212"/>
      <c r="AN1732" s="212"/>
      <c r="AO1732" s="212"/>
      <c r="AP1732" s="212"/>
      <c r="AQ1732" s="212"/>
      <c r="AR1732" s="212"/>
      <c r="AS1732" s="212"/>
      <c r="AT1732" s="212"/>
      <c r="AU1732" s="212"/>
      <c r="AV1732" s="212"/>
      <c r="AW1732" s="212"/>
      <c r="AX1732" s="212"/>
      <c r="AY1732" s="212"/>
      <c r="AZ1732" s="212"/>
      <c r="BA1732" s="212"/>
      <c r="BB1732" s="212"/>
      <c r="BC1732" s="212"/>
      <c r="BD1732" s="212"/>
      <c r="BE1732" s="212"/>
      <c r="BF1732" s="212"/>
      <c r="BG1732" s="212"/>
      <c r="BH1732" s="212"/>
    </row>
    <row r="1733" spans="1:60" outlineLevel="1" x14ac:dyDescent="0.2">
      <c r="A1733" s="235">
        <v>400</v>
      </c>
      <c r="B1733" s="236" t="s">
        <v>2163</v>
      </c>
      <c r="C1733" s="245" t="s">
        <v>2164</v>
      </c>
      <c r="D1733" s="237" t="s">
        <v>423</v>
      </c>
      <c r="E1733" s="238">
        <v>0.55833999999999995</v>
      </c>
      <c r="F1733" s="239"/>
      <c r="G1733" s="240">
        <f>ROUND(E1733*F1733,2)</f>
        <v>0</v>
      </c>
      <c r="H1733" s="239"/>
      <c r="I1733" s="240">
        <f>ROUND(E1733*H1733,2)</f>
        <v>0</v>
      </c>
      <c r="J1733" s="239"/>
      <c r="K1733" s="240">
        <f>ROUND(E1733*J1733,2)</f>
        <v>0</v>
      </c>
      <c r="L1733" s="240">
        <v>21</v>
      </c>
      <c r="M1733" s="240">
        <f>G1733*(1+L1733/100)</f>
        <v>0</v>
      </c>
      <c r="N1733" s="238">
        <v>0</v>
      </c>
      <c r="O1733" s="238">
        <f>ROUND(E1733*N1733,2)</f>
        <v>0</v>
      </c>
      <c r="P1733" s="238">
        <v>0</v>
      </c>
      <c r="Q1733" s="238">
        <f>ROUND(E1733*P1733,2)</f>
        <v>0</v>
      </c>
      <c r="R1733" s="240" t="s">
        <v>1535</v>
      </c>
      <c r="S1733" s="240" t="s">
        <v>277</v>
      </c>
      <c r="T1733" s="241" t="s">
        <v>277</v>
      </c>
      <c r="U1733" s="223">
        <v>4.9470000000000001</v>
      </c>
      <c r="V1733" s="223">
        <f>ROUND(E1733*U1733,2)</f>
        <v>2.76</v>
      </c>
      <c r="W1733" s="223"/>
      <c r="X1733" s="223" t="s">
        <v>1599</v>
      </c>
      <c r="Y1733" s="223" t="s">
        <v>280</v>
      </c>
      <c r="Z1733" s="212"/>
      <c r="AA1733" s="212"/>
      <c r="AB1733" s="212"/>
      <c r="AC1733" s="212"/>
      <c r="AD1733" s="212"/>
      <c r="AE1733" s="212"/>
      <c r="AF1733" s="212"/>
      <c r="AG1733" s="212" t="s">
        <v>1600</v>
      </c>
      <c r="AH1733" s="212"/>
      <c r="AI1733" s="212"/>
      <c r="AJ1733" s="212"/>
      <c r="AK1733" s="212"/>
      <c r="AL1733" s="212"/>
      <c r="AM1733" s="212"/>
      <c r="AN1733" s="212"/>
      <c r="AO1733" s="212"/>
      <c r="AP1733" s="212"/>
      <c r="AQ1733" s="212"/>
      <c r="AR1733" s="212"/>
      <c r="AS1733" s="212"/>
      <c r="AT1733" s="212"/>
      <c r="AU1733" s="212"/>
      <c r="AV1733" s="212"/>
      <c r="AW1733" s="212"/>
      <c r="AX1733" s="212"/>
      <c r="AY1733" s="212"/>
      <c r="AZ1733" s="212"/>
      <c r="BA1733" s="212"/>
      <c r="BB1733" s="212"/>
      <c r="BC1733" s="212"/>
      <c r="BD1733" s="212"/>
      <c r="BE1733" s="212"/>
      <c r="BF1733" s="212"/>
      <c r="BG1733" s="212"/>
      <c r="BH1733" s="212"/>
    </row>
    <row r="1734" spans="1:60" outlineLevel="2" x14ac:dyDescent="0.2">
      <c r="A1734" s="219"/>
      <c r="B1734" s="220"/>
      <c r="C1734" s="267" t="s">
        <v>1716</v>
      </c>
      <c r="D1734" s="256"/>
      <c r="E1734" s="256"/>
      <c r="F1734" s="256"/>
      <c r="G1734" s="256"/>
      <c r="H1734" s="223"/>
      <c r="I1734" s="223"/>
      <c r="J1734" s="223"/>
      <c r="K1734" s="223"/>
      <c r="L1734" s="223"/>
      <c r="M1734" s="223"/>
      <c r="N1734" s="222"/>
      <c r="O1734" s="222"/>
      <c r="P1734" s="222"/>
      <c r="Q1734" s="222"/>
      <c r="R1734" s="223"/>
      <c r="S1734" s="223"/>
      <c r="T1734" s="223"/>
      <c r="U1734" s="223"/>
      <c r="V1734" s="223"/>
      <c r="W1734" s="223"/>
      <c r="X1734" s="223"/>
      <c r="Y1734" s="223"/>
      <c r="Z1734" s="212"/>
      <c r="AA1734" s="212"/>
      <c r="AB1734" s="212"/>
      <c r="AC1734" s="212"/>
      <c r="AD1734" s="212"/>
      <c r="AE1734" s="212"/>
      <c r="AF1734" s="212"/>
      <c r="AG1734" s="212" t="s">
        <v>319</v>
      </c>
      <c r="AH1734" s="212"/>
      <c r="AI1734" s="212"/>
      <c r="AJ1734" s="212"/>
      <c r="AK1734" s="212"/>
      <c r="AL1734" s="212"/>
      <c r="AM1734" s="212"/>
      <c r="AN1734" s="212"/>
      <c r="AO1734" s="212"/>
      <c r="AP1734" s="212"/>
      <c r="AQ1734" s="212"/>
      <c r="AR1734" s="212"/>
      <c r="AS1734" s="212"/>
      <c r="AT1734" s="212"/>
      <c r="AU1734" s="212"/>
      <c r="AV1734" s="212"/>
      <c r="AW1734" s="212"/>
      <c r="AX1734" s="212"/>
      <c r="AY1734" s="212"/>
      <c r="AZ1734" s="212"/>
      <c r="BA1734" s="212"/>
      <c r="BB1734" s="212"/>
      <c r="BC1734" s="212"/>
      <c r="BD1734" s="212"/>
      <c r="BE1734" s="212"/>
      <c r="BF1734" s="212"/>
      <c r="BG1734" s="212"/>
      <c r="BH1734" s="212"/>
    </row>
    <row r="1735" spans="1:60" x14ac:dyDescent="0.2">
      <c r="A1735" s="228" t="s">
        <v>272</v>
      </c>
      <c r="B1735" s="229" t="s">
        <v>206</v>
      </c>
      <c r="C1735" s="244" t="s">
        <v>207</v>
      </c>
      <c r="D1735" s="230"/>
      <c r="E1735" s="231"/>
      <c r="F1735" s="232"/>
      <c r="G1735" s="232">
        <f>SUMIF(AG1736:AG1758,"&lt;&gt;NOR",G1736:G1758)</f>
        <v>0</v>
      </c>
      <c r="H1735" s="232"/>
      <c r="I1735" s="232">
        <f>SUM(I1736:I1758)</f>
        <v>0</v>
      </c>
      <c r="J1735" s="232"/>
      <c r="K1735" s="232">
        <f>SUM(K1736:K1758)</f>
        <v>0</v>
      </c>
      <c r="L1735" s="232"/>
      <c r="M1735" s="232">
        <f>SUM(M1736:M1758)</f>
        <v>0</v>
      </c>
      <c r="N1735" s="231"/>
      <c r="O1735" s="231">
        <f>SUM(O1736:O1758)</f>
        <v>12.249999999999996</v>
      </c>
      <c r="P1735" s="231"/>
      <c r="Q1735" s="231">
        <f>SUM(Q1736:Q1758)</f>
        <v>0</v>
      </c>
      <c r="R1735" s="232"/>
      <c r="S1735" s="232"/>
      <c r="T1735" s="233"/>
      <c r="U1735" s="227"/>
      <c r="V1735" s="227">
        <f>SUM(V1736:V1758)</f>
        <v>269.87</v>
      </c>
      <c r="W1735" s="227"/>
      <c r="X1735" s="227"/>
      <c r="Y1735" s="227"/>
      <c r="AG1735" t="s">
        <v>273</v>
      </c>
    </row>
    <row r="1736" spans="1:60" outlineLevel="1" x14ac:dyDescent="0.2">
      <c r="A1736" s="257">
        <v>401</v>
      </c>
      <c r="B1736" s="258" t="s">
        <v>2165</v>
      </c>
      <c r="C1736" s="268" t="s">
        <v>2166</v>
      </c>
      <c r="D1736" s="259" t="s">
        <v>543</v>
      </c>
      <c r="E1736" s="260">
        <v>130</v>
      </c>
      <c r="F1736" s="261"/>
      <c r="G1736" s="262">
        <f>ROUND(E1736*F1736,2)</f>
        <v>0</v>
      </c>
      <c r="H1736" s="261"/>
      <c r="I1736" s="262">
        <f>ROUND(E1736*H1736,2)</f>
        <v>0</v>
      </c>
      <c r="J1736" s="261"/>
      <c r="K1736" s="262">
        <f>ROUND(E1736*J1736,2)</f>
        <v>0</v>
      </c>
      <c r="L1736" s="262">
        <v>21</v>
      </c>
      <c r="M1736" s="262">
        <f>G1736*(1+L1736/100)</f>
        <v>0</v>
      </c>
      <c r="N1736" s="260">
        <v>3.2000000000000003E-4</v>
      </c>
      <c r="O1736" s="260">
        <f>ROUND(E1736*N1736,2)</f>
        <v>0.04</v>
      </c>
      <c r="P1736" s="260">
        <v>0</v>
      </c>
      <c r="Q1736" s="260">
        <f>ROUND(E1736*P1736,2)</f>
        <v>0</v>
      </c>
      <c r="R1736" s="262" t="s">
        <v>1542</v>
      </c>
      <c r="S1736" s="262" t="s">
        <v>277</v>
      </c>
      <c r="T1736" s="263" t="s">
        <v>277</v>
      </c>
      <c r="U1736" s="223">
        <v>0.32</v>
      </c>
      <c r="V1736" s="223">
        <f>ROUND(E1736*U1736,2)</f>
        <v>41.6</v>
      </c>
      <c r="W1736" s="223"/>
      <c r="X1736" s="223" t="s">
        <v>316</v>
      </c>
      <c r="Y1736" s="223" t="s">
        <v>280</v>
      </c>
      <c r="Z1736" s="212"/>
      <c r="AA1736" s="212"/>
      <c r="AB1736" s="212"/>
      <c r="AC1736" s="212"/>
      <c r="AD1736" s="212"/>
      <c r="AE1736" s="212"/>
      <c r="AF1736" s="212"/>
      <c r="AG1736" s="212" t="s">
        <v>317</v>
      </c>
      <c r="AH1736" s="212"/>
      <c r="AI1736" s="212"/>
      <c r="AJ1736" s="212"/>
      <c r="AK1736" s="212"/>
      <c r="AL1736" s="212"/>
      <c r="AM1736" s="212"/>
      <c r="AN1736" s="212"/>
      <c r="AO1736" s="212"/>
      <c r="AP1736" s="212"/>
      <c r="AQ1736" s="212"/>
      <c r="AR1736" s="212"/>
      <c r="AS1736" s="212"/>
      <c r="AT1736" s="212"/>
      <c r="AU1736" s="212"/>
      <c r="AV1736" s="212"/>
      <c r="AW1736" s="212"/>
      <c r="AX1736" s="212"/>
      <c r="AY1736" s="212"/>
      <c r="AZ1736" s="212"/>
      <c r="BA1736" s="212"/>
      <c r="BB1736" s="212"/>
      <c r="BC1736" s="212"/>
      <c r="BD1736" s="212"/>
      <c r="BE1736" s="212"/>
      <c r="BF1736" s="212"/>
      <c r="BG1736" s="212"/>
      <c r="BH1736" s="212"/>
    </row>
    <row r="1737" spans="1:60" outlineLevel="1" x14ac:dyDescent="0.2">
      <c r="A1737" s="235">
        <v>402</v>
      </c>
      <c r="B1737" s="236" t="s">
        <v>2167</v>
      </c>
      <c r="C1737" s="245" t="s">
        <v>2168</v>
      </c>
      <c r="D1737" s="237" t="s">
        <v>340</v>
      </c>
      <c r="E1737" s="238">
        <v>275</v>
      </c>
      <c r="F1737" s="239"/>
      <c r="G1737" s="240">
        <f>ROUND(E1737*F1737,2)</f>
        <v>0</v>
      </c>
      <c r="H1737" s="239"/>
      <c r="I1737" s="240">
        <f>ROUND(E1737*H1737,2)</f>
        <v>0</v>
      </c>
      <c r="J1737" s="239"/>
      <c r="K1737" s="240">
        <f>ROUND(E1737*J1737,2)</f>
        <v>0</v>
      </c>
      <c r="L1737" s="240">
        <v>21</v>
      </c>
      <c r="M1737" s="240">
        <f>G1737*(1+L1737/100)</f>
        <v>0</v>
      </c>
      <c r="N1737" s="238">
        <v>4.1930000000000002E-2</v>
      </c>
      <c r="O1737" s="238">
        <f>ROUND(E1737*N1737,2)</f>
        <v>11.53</v>
      </c>
      <c r="P1737" s="238">
        <v>0</v>
      </c>
      <c r="Q1737" s="238">
        <f>ROUND(E1737*P1737,2)</f>
        <v>0</v>
      </c>
      <c r="R1737" s="240" t="s">
        <v>1542</v>
      </c>
      <c r="S1737" s="240" t="s">
        <v>277</v>
      </c>
      <c r="T1737" s="241" t="s">
        <v>277</v>
      </c>
      <c r="U1737" s="223">
        <v>0.42099999999999999</v>
      </c>
      <c r="V1737" s="223">
        <f>ROUND(E1737*U1737,2)</f>
        <v>115.78</v>
      </c>
      <c r="W1737" s="223"/>
      <c r="X1737" s="223" t="s">
        <v>316</v>
      </c>
      <c r="Y1737" s="223" t="s">
        <v>280</v>
      </c>
      <c r="Z1737" s="212"/>
      <c r="AA1737" s="212"/>
      <c r="AB1737" s="212"/>
      <c r="AC1737" s="212"/>
      <c r="AD1737" s="212"/>
      <c r="AE1737" s="212"/>
      <c r="AF1737" s="212"/>
      <c r="AG1737" s="212" t="s">
        <v>317</v>
      </c>
      <c r="AH1737" s="212"/>
      <c r="AI1737" s="212"/>
      <c r="AJ1737" s="212"/>
      <c r="AK1737" s="212"/>
      <c r="AL1737" s="212"/>
      <c r="AM1737" s="212"/>
      <c r="AN1737" s="212"/>
      <c r="AO1737" s="212"/>
      <c r="AP1737" s="212"/>
      <c r="AQ1737" s="212"/>
      <c r="AR1737" s="212"/>
      <c r="AS1737" s="212"/>
      <c r="AT1737" s="212"/>
      <c r="AU1737" s="212"/>
      <c r="AV1737" s="212"/>
      <c r="AW1737" s="212"/>
      <c r="AX1737" s="212"/>
      <c r="AY1737" s="212"/>
      <c r="AZ1737" s="212"/>
      <c r="BA1737" s="212"/>
      <c r="BB1737" s="212"/>
      <c r="BC1737" s="212"/>
      <c r="BD1737" s="212"/>
      <c r="BE1737" s="212"/>
      <c r="BF1737" s="212"/>
      <c r="BG1737" s="212"/>
      <c r="BH1737" s="212"/>
    </row>
    <row r="1738" spans="1:60" outlineLevel="2" x14ac:dyDescent="0.2">
      <c r="A1738" s="219"/>
      <c r="B1738" s="220"/>
      <c r="C1738" s="247" t="s">
        <v>1892</v>
      </c>
      <c r="D1738" s="225"/>
      <c r="E1738" s="226">
        <v>275</v>
      </c>
      <c r="F1738" s="223"/>
      <c r="G1738" s="223"/>
      <c r="H1738" s="223"/>
      <c r="I1738" s="223"/>
      <c r="J1738" s="223"/>
      <c r="K1738" s="223"/>
      <c r="L1738" s="223"/>
      <c r="M1738" s="223"/>
      <c r="N1738" s="222"/>
      <c r="O1738" s="222"/>
      <c r="P1738" s="222"/>
      <c r="Q1738" s="222"/>
      <c r="R1738" s="223"/>
      <c r="S1738" s="223"/>
      <c r="T1738" s="223"/>
      <c r="U1738" s="223"/>
      <c r="V1738" s="223"/>
      <c r="W1738" s="223"/>
      <c r="X1738" s="223"/>
      <c r="Y1738" s="223"/>
      <c r="Z1738" s="212"/>
      <c r="AA1738" s="212"/>
      <c r="AB1738" s="212"/>
      <c r="AC1738" s="212"/>
      <c r="AD1738" s="212"/>
      <c r="AE1738" s="212"/>
      <c r="AF1738" s="212"/>
      <c r="AG1738" s="212" t="s">
        <v>308</v>
      </c>
      <c r="AH1738" s="212">
        <v>0</v>
      </c>
      <c r="AI1738" s="212"/>
      <c r="AJ1738" s="212"/>
      <c r="AK1738" s="212"/>
      <c r="AL1738" s="212"/>
      <c r="AM1738" s="212"/>
      <c r="AN1738" s="212"/>
      <c r="AO1738" s="212"/>
      <c r="AP1738" s="212"/>
      <c r="AQ1738" s="212"/>
      <c r="AR1738" s="212"/>
      <c r="AS1738" s="212"/>
      <c r="AT1738" s="212"/>
      <c r="AU1738" s="212"/>
      <c r="AV1738" s="212"/>
      <c r="AW1738" s="212"/>
      <c r="AX1738" s="212"/>
      <c r="AY1738" s="212"/>
      <c r="AZ1738" s="212"/>
      <c r="BA1738" s="212"/>
      <c r="BB1738" s="212"/>
      <c r="BC1738" s="212"/>
      <c r="BD1738" s="212"/>
      <c r="BE1738" s="212"/>
      <c r="BF1738" s="212"/>
      <c r="BG1738" s="212"/>
      <c r="BH1738" s="212"/>
    </row>
    <row r="1739" spans="1:60" outlineLevel="1" x14ac:dyDescent="0.2">
      <c r="A1739" s="257">
        <v>403</v>
      </c>
      <c r="B1739" s="258" t="s">
        <v>2142</v>
      </c>
      <c r="C1739" s="268" t="s">
        <v>2143</v>
      </c>
      <c r="D1739" s="259" t="s">
        <v>543</v>
      </c>
      <c r="E1739" s="260">
        <v>5.5</v>
      </c>
      <c r="F1739" s="261"/>
      <c r="G1739" s="262">
        <f>ROUND(E1739*F1739,2)</f>
        <v>0</v>
      </c>
      <c r="H1739" s="261"/>
      <c r="I1739" s="262">
        <f>ROUND(E1739*H1739,2)</f>
        <v>0</v>
      </c>
      <c r="J1739" s="261"/>
      <c r="K1739" s="262">
        <f>ROUND(E1739*J1739,2)</f>
        <v>0</v>
      </c>
      <c r="L1739" s="262">
        <v>21</v>
      </c>
      <c r="M1739" s="262">
        <f>G1739*(1+L1739/100)</f>
        <v>0</v>
      </c>
      <c r="N1739" s="260">
        <v>1.41E-3</v>
      </c>
      <c r="O1739" s="260">
        <f>ROUND(E1739*N1739,2)</f>
        <v>0.01</v>
      </c>
      <c r="P1739" s="260">
        <v>0</v>
      </c>
      <c r="Q1739" s="260">
        <f>ROUND(E1739*P1739,2)</f>
        <v>0</v>
      </c>
      <c r="R1739" s="262" t="s">
        <v>1542</v>
      </c>
      <c r="S1739" s="262" t="s">
        <v>277</v>
      </c>
      <c r="T1739" s="263" t="s">
        <v>277</v>
      </c>
      <c r="U1739" s="223">
        <v>0.185</v>
      </c>
      <c r="V1739" s="223">
        <f>ROUND(E1739*U1739,2)</f>
        <v>1.02</v>
      </c>
      <c r="W1739" s="223"/>
      <c r="X1739" s="223" t="s">
        <v>316</v>
      </c>
      <c r="Y1739" s="223" t="s">
        <v>280</v>
      </c>
      <c r="Z1739" s="212"/>
      <c r="AA1739" s="212"/>
      <c r="AB1739" s="212"/>
      <c r="AC1739" s="212"/>
      <c r="AD1739" s="212"/>
      <c r="AE1739" s="212"/>
      <c r="AF1739" s="212"/>
      <c r="AG1739" s="212" t="s">
        <v>317</v>
      </c>
      <c r="AH1739" s="212"/>
      <c r="AI1739" s="212"/>
      <c r="AJ1739" s="212"/>
      <c r="AK1739" s="212"/>
      <c r="AL1739" s="212"/>
      <c r="AM1739" s="212"/>
      <c r="AN1739" s="212"/>
      <c r="AO1739" s="212"/>
      <c r="AP1739" s="212"/>
      <c r="AQ1739" s="212"/>
      <c r="AR1739" s="212"/>
      <c r="AS1739" s="212"/>
      <c r="AT1739" s="212"/>
      <c r="AU1739" s="212"/>
      <c r="AV1739" s="212"/>
      <c r="AW1739" s="212"/>
      <c r="AX1739" s="212"/>
      <c r="AY1739" s="212"/>
      <c r="AZ1739" s="212"/>
      <c r="BA1739" s="212"/>
      <c r="BB1739" s="212"/>
      <c r="BC1739" s="212"/>
      <c r="BD1739" s="212"/>
      <c r="BE1739" s="212"/>
      <c r="BF1739" s="212"/>
      <c r="BG1739" s="212"/>
      <c r="BH1739" s="212"/>
    </row>
    <row r="1740" spans="1:60" ht="22.5" outlineLevel="1" x14ac:dyDescent="0.2">
      <c r="A1740" s="235">
        <v>404</v>
      </c>
      <c r="B1740" s="236" t="s">
        <v>2169</v>
      </c>
      <c r="C1740" s="245" t="s">
        <v>2170</v>
      </c>
      <c r="D1740" s="237" t="s">
        <v>543</v>
      </c>
      <c r="E1740" s="238">
        <v>11.25</v>
      </c>
      <c r="F1740" s="239"/>
      <c r="G1740" s="240">
        <f>ROUND(E1740*F1740,2)</f>
        <v>0</v>
      </c>
      <c r="H1740" s="239"/>
      <c r="I1740" s="240">
        <f>ROUND(E1740*H1740,2)</f>
        <v>0</v>
      </c>
      <c r="J1740" s="239"/>
      <c r="K1740" s="240">
        <f>ROUND(E1740*J1740,2)</f>
        <v>0</v>
      </c>
      <c r="L1740" s="240">
        <v>21</v>
      </c>
      <c r="M1740" s="240">
        <f>G1740*(1+L1740/100)</f>
        <v>0</v>
      </c>
      <c r="N1740" s="238">
        <v>8.4399999999999996E-3</v>
      </c>
      <c r="O1740" s="238">
        <f>ROUND(E1740*N1740,2)</f>
        <v>0.09</v>
      </c>
      <c r="P1740" s="238">
        <v>0</v>
      </c>
      <c r="Q1740" s="238">
        <f>ROUND(E1740*P1740,2)</f>
        <v>0</v>
      </c>
      <c r="R1740" s="240" t="s">
        <v>1542</v>
      </c>
      <c r="S1740" s="240" t="s">
        <v>277</v>
      </c>
      <c r="T1740" s="241" t="s">
        <v>277</v>
      </c>
      <c r="U1740" s="223">
        <v>0.2</v>
      </c>
      <c r="V1740" s="223">
        <f>ROUND(E1740*U1740,2)</f>
        <v>2.25</v>
      </c>
      <c r="W1740" s="223"/>
      <c r="X1740" s="223" t="s">
        <v>316</v>
      </c>
      <c r="Y1740" s="223" t="s">
        <v>280</v>
      </c>
      <c r="Z1740" s="212"/>
      <c r="AA1740" s="212"/>
      <c r="AB1740" s="212"/>
      <c r="AC1740" s="212"/>
      <c r="AD1740" s="212"/>
      <c r="AE1740" s="212"/>
      <c r="AF1740" s="212"/>
      <c r="AG1740" s="212" t="s">
        <v>317</v>
      </c>
      <c r="AH1740" s="212"/>
      <c r="AI1740" s="212"/>
      <c r="AJ1740" s="212"/>
      <c r="AK1740" s="212"/>
      <c r="AL1740" s="212"/>
      <c r="AM1740" s="212"/>
      <c r="AN1740" s="212"/>
      <c r="AO1740" s="212"/>
      <c r="AP1740" s="212"/>
      <c r="AQ1740" s="212"/>
      <c r="AR1740" s="212"/>
      <c r="AS1740" s="212"/>
      <c r="AT1740" s="212"/>
      <c r="AU1740" s="212"/>
      <c r="AV1740" s="212"/>
      <c r="AW1740" s="212"/>
      <c r="AX1740" s="212"/>
      <c r="AY1740" s="212"/>
      <c r="AZ1740" s="212"/>
      <c r="BA1740" s="212"/>
      <c r="BB1740" s="212"/>
      <c r="BC1740" s="212"/>
      <c r="BD1740" s="212"/>
      <c r="BE1740" s="212"/>
      <c r="BF1740" s="212"/>
      <c r="BG1740" s="212"/>
      <c r="BH1740" s="212"/>
    </row>
    <row r="1741" spans="1:60" outlineLevel="2" x14ac:dyDescent="0.2">
      <c r="A1741" s="219"/>
      <c r="B1741" s="220"/>
      <c r="C1741" s="246" t="s">
        <v>2171</v>
      </c>
      <c r="D1741" s="243"/>
      <c r="E1741" s="243"/>
      <c r="F1741" s="243"/>
      <c r="G1741" s="243"/>
      <c r="H1741" s="223"/>
      <c r="I1741" s="223"/>
      <c r="J1741" s="223"/>
      <c r="K1741" s="223"/>
      <c r="L1741" s="223"/>
      <c r="M1741" s="223"/>
      <c r="N1741" s="222"/>
      <c r="O1741" s="222"/>
      <c r="P1741" s="222"/>
      <c r="Q1741" s="222"/>
      <c r="R1741" s="223"/>
      <c r="S1741" s="223"/>
      <c r="T1741" s="223"/>
      <c r="U1741" s="223"/>
      <c r="V1741" s="223"/>
      <c r="W1741" s="223"/>
      <c r="X1741" s="223"/>
      <c r="Y1741" s="223"/>
      <c r="Z1741" s="212"/>
      <c r="AA1741" s="212"/>
      <c r="AB1741" s="212"/>
      <c r="AC1741" s="212"/>
      <c r="AD1741" s="212"/>
      <c r="AE1741" s="212"/>
      <c r="AF1741" s="212"/>
      <c r="AG1741" s="212" t="s">
        <v>283</v>
      </c>
      <c r="AH1741" s="212"/>
      <c r="AI1741" s="212"/>
      <c r="AJ1741" s="212"/>
      <c r="AK1741" s="212"/>
      <c r="AL1741" s="212"/>
      <c r="AM1741" s="212"/>
      <c r="AN1741" s="212"/>
      <c r="AO1741" s="212"/>
      <c r="AP1741" s="212"/>
      <c r="AQ1741" s="212"/>
      <c r="AR1741" s="212"/>
      <c r="AS1741" s="212"/>
      <c r="AT1741" s="212"/>
      <c r="AU1741" s="212"/>
      <c r="AV1741" s="212"/>
      <c r="AW1741" s="212"/>
      <c r="AX1741" s="212"/>
      <c r="AY1741" s="212"/>
      <c r="AZ1741" s="212"/>
      <c r="BA1741" s="242" t="str">
        <f>C1741</f>
        <v>Dodávka a montáž tašek pro ukončení plochy střechy, tašek pro připojení hřebene okrajových včetně spojovacího materiálu.</v>
      </c>
      <c r="BB1741" s="212"/>
      <c r="BC1741" s="212"/>
      <c r="BD1741" s="212"/>
      <c r="BE1741" s="212"/>
      <c r="BF1741" s="212"/>
      <c r="BG1741" s="212"/>
      <c r="BH1741" s="212"/>
    </row>
    <row r="1742" spans="1:60" ht="22.5" outlineLevel="1" x14ac:dyDescent="0.2">
      <c r="A1742" s="235">
        <v>405</v>
      </c>
      <c r="B1742" s="236" t="s">
        <v>2172</v>
      </c>
      <c r="C1742" s="245" t="s">
        <v>2170</v>
      </c>
      <c r="D1742" s="237" t="s">
        <v>543</v>
      </c>
      <c r="E1742" s="238">
        <v>11.25</v>
      </c>
      <c r="F1742" s="239"/>
      <c r="G1742" s="240">
        <f>ROUND(E1742*F1742,2)</f>
        <v>0</v>
      </c>
      <c r="H1742" s="239"/>
      <c r="I1742" s="240">
        <f>ROUND(E1742*H1742,2)</f>
        <v>0</v>
      </c>
      <c r="J1742" s="239"/>
      <c r="K1742" s="240">
        <f>ROUND(E1742*J1742,2)</f>
        <v>0</v>
      </c>
      <c r="L1742" s="240">
        <v>21</v>
      </c>
      <c r="M1742" s="240">
        <f>G1742*(1+L1742/100)</f>
        <v>0</v>
      </c>
      <c r="N1742" s="238">
        <v>8.4399999999999996E-3</v>
      </c>
      <c r="O1742" s="238">
        <f>ROUND(E1742*N1742,2)</f>
        <v>0.09</v>
      </c>
      <c r="P1742" s="238">
        <v>0</v>
      </c>
      <c r="Q1742" s="238">
        <f>ROUND(E1742*P1742,2)</f>
        <v>0</v>
      </c>
      <c r="R1742" s="240" t="s">
        <v>1542</v>
      </c>
      <c r="S1742" s="240" t="s">
        <v>277</v>
      </c>
      <c r="T1742" s="241" t="s">
        <v>277</v>
      </c>
      <c r="U1742" s="223">
        <v>0.2</v>
      </c>
      <c r="V1742" s="223">
        <f>ROUND(E1742*U1742,2)</f>
        <v>2.25</v>
      </c>
      <c r="W1742" s="223"/>
      <c r="X1742" s="223" t="s">
        <v>316</v>
      </c>
      <c r="Y1742" s="223" t="s">
        <v>280</v>
      </c>
      <c r="Z1742" s="212"/>
      <c r="AA1742" s="212"/>
      <c r="AB1742" s="212"/>
      <c r="AC1742" s="212"/>
      <c r="AD1742" s="212"/>
      <c r="AE1742" s="212"/>
      <c r="AF1742" s="212"/>
      <c r="AG1742" s="212" t="s">
        <v>317</v>
      </c>
      <c r="AH1742" s="212"/>
      <c r="AI1742" s="212"/>
      <c r="AJ1742" s="212"/>
      <c r="AK1742" s="212"/>
      <c r="AL1742" s="212"/>
      <c r="AM1742" s="212"/>
      <c r="AN1742" s="212"/>
      <c r="AO1742" s="212"/>
      <c r="AP1742" s="212"/>
      <c r="AQ1742" s="212"/>
      <c r="AR1742" s="212"/>
      <c r="AS1742" s="212"/>
      <c r="AT1742" s="212"/>
      <c r="AU1742" s="212"/>
      <c r="AV1742" s="212"/>
      <c r="AW1742" s="212"/>
      <c r="AX1742" s="212"/>
      <c r="AY1742" s="212"/>
      <c r="AZ1742" s="212"/>
      <c r="BA1742" s="212"/>
      <c r="BB1742" s="212"/>
      <c r="BC1742" s="212"/>
      <c r="BD1742" s="212"/>
      <c r="BE1742" s="212"/>
      <c r="BF1742" s="212"/>
      <c r="BG1742" s="212"/>
      <c r="BH1742" s="212"/>
    </row>
    <row r="1743" spans="1:60" outlineLevel="2" x14ac:dyDescent="0.2">
      <c r="A1743" s="219"/>
      <c r="B1743" s="220"/>
      <c r="C1743" s="246" t="s">
        <v>2171</v>
      </c>
      <c r="D1743" s="243"/>
      <c r="E1743" s="243"/>
      <c r="F1743" s="243"/>
      <c r="G1743" s="243"/>
      <c r="H1743" s="223"/>
      <c r="I1743" s="223"/>
      <c r="J1743" s="223"/>
      <c r="K1743" s="223"/>
      <c r="L1743" s="223"/>
      <c r="M1743" s="223"/>
      <c r="N1743" s="222"/>
      <c r="O1743" s="222"/>
      <c r="P1743" s="222"/>
      <c r="Q1743" s="222"/>
      <c r="R1743" s="223"/>
      <c r="S1743" s="223"/>
      <c r="T1743" s="223"/>
      <c r="U1743" s="223"/>
      <c r="V1743" s="223"/>
      <c r="W1743" s="223"/>
      <c r="X1743" s="223"/>
      <c r="Y1743" s="223"/>
      <c r="Z1743" s="212"/>
      <c r="AA1743" s="212"/>
      <c r="AB1743" s="212"/>
      <c r="AC1743" s="212"/>
      <c r="AD1743" s="212"/>
      <c r="AE1743" s="212"/>
      <c r="AF1743" s="212"/>
      <c r="AG1743" s="212" t="s">
        <v>283</v>
      </c>
      <c r="AH1743" s="212"/>
      <c r="AI1743" s="212"/>
      <c r="AJ1743" s="212"/>
      <c r="AK1743" s="212"/>
      <c r="AL1743" s="212"/>
      <c r="AM1743" s="212"/>
      <c r="AN1743" s="212"/>
      <c r="AO1743" s="212"/>
      <c r="AP1743" s="212"/>
      <c r="AQ1743" s="212"/>
      <c r="AR1743" s="212"/>
      <c r="AS1743" s="212"/>
      <c r="AT1743" s="212"/>
      <c r="AU1743" s="212"/>
      <c r="AV1743" s="212"/>
      <c r="AW1743" s="212"/>
      <c r="AX1743" s="212"/>
      <c r="AY1743" s="212"/>
      <c r="AZ1743" s="212"/>
      <c r="BA1743" s="242" t="str">
        <f>C1743</f>
        <v>Dodávka a montáž tašek pro ukončení plochy střechy, tašek pro připojení hřebene okrajových včetně spojovacího materiálu.</v>
      </c>
      <c r="BB1743" s="212"/>
      <c r="BC1743" s="212"/>
      <c r="BD1743" s="212"/>
      <c r="BE1743" s="212"/>
      <c r="BF1743" s="212"/>
      <c r="BG1743" s="212"/>
      <c r="BH1743" s="212"/>
    </row>
    <row r="1744" spans="1:60" ht="22.5" outlineLevel="1" x14ac:dyDescent="0.2">
      <c r="A1744" s="235">
        <v>406</v>
      </c>
      <c r="B1744" s="236" t="s">
        <v>2173</v>
      </c>
      <c r="C1744" s="245" t="s">
        <v>2174</v>
      </c>
      <c r="D1744" s="237" t="s">
        <v>387</v>
      </c>
      <c r="E1744" s="238">
        <v>4</v>
      </c>
      <c r="F1744" s="239"/>
      <c r="G1744" s="240">
        <f>ROUND(E1744*F1744,2)</f>
        <v>0</v>
      </c>
      <c r="H1744" s="239"/>
      <c r="I1744" s="240">
        <f>ROUND(E1744*H1744,2)</f>
        <v>0</v>
      </c>
      <c r="J1744" s="239"/>
      <c r="K1744" s="240">
        <f>ROUND(E1744*J1744,2)</f>
        <v>0</v>
      </c>
      <c r="L1744" s="240">
        <v>21</v>
      </c>
      <c r="M1744" s="240">
        <f>G1744*(1+L1744/100)</f>
        <v>0</v>
      </c>
      <c r="N1744" s="238">
        <v>6.0000000000000001E-3</v>
      </c>
      <c r="O1744" s="238">
        <f>ROUND(E1744*N1744,2)</f>
        <v>0.02</v>
      </c>
      <c r="P1744" s="238">
        <v>0</v>
      </c>
      <c r="Q1744" s="238">
        <f>ROUND(E1744*P1744,2)</f>
        <v>0</v>
      </c>
      <c r="R1744" s="240" t="s">
        <v>1542</v>
      </c>
      <c r="S1744" s="240" t="s">
        <v>277</v>
      </c>
      <c r="T1744" s="241" t="s">
        <v>277</v>
      </c>
      <c r="U1744" s="223">
        <v>2.64</v>
      </c>
      <c r="V1744" s="223">
        <f>ROUND(E1744*U1744,2)</f>
        <v>10.56</v>
      </c>
      <c r="W1744" s="223"/>
      <c r="X1744" s="223" t="s">
        <v>316</v>
      </c>
      <c r="Y1744" s="223" t="s">
        <v>280</v>
      </c>
      <c r="Z1744" s="212"/>
      <c r="AA1744" s="212"/>
      <c r="AB1744" s="212"/>
      <c r="AC1744" s="212"/>
      <c r="AD1744" s="212"/>
      <c r="AE1744" s="212"/>
      <c r="AF1744" s="212"/>
      <c r="AG1744" s="212" t="s">
        <v>317</v>
      </c>
      <c r="AH1744" s="212"/>
      <c r="AI1744" s="212"/>
      <c r="AJ1744" s="212"/>
      <c r="AK1744" s="212"/>
      <c r="AL1744" s="212"/>
      <c r="AM1744" s="212"/>
      <c r="AN1744" s="212"/>
      <c r="AO1744" s="212"/>
      <c r="AP1744" s="212"/>
      <c r="AQ1744" s="212"/>
      <c r="AR1744" s="212"/>
      <c r="AS1744" s="212"/>
      <c r="AT1744" s="212"/>
      <c r="AU1744" s="212"/>
      <c r="AV1744" s="212"/>
      <c r="AW1744" s="212"/>
      <c r="AX1744" s="212"/>
      <c r="AY1744" s="212"/>
      <c r="AZ1744" s="212"/>
      <c r="BA1744" s="212"/>
      <c r="BB1744" s="212"/>
      <c r="BC1744" s="212"/>
      <c r="BD1744" s="212"/>
      <c r="BE1744" s="212"/>
      <c r="BF1744" s="212"/>
      <c r="BG1744" s="212"/>
      <c r="BH1744" s="212"/>
    </row>
    <row r="1745" spans="1:60" outlineLevel="2" x14ac:dyDescent="0.2">
      <c r="A1745" s="219"/>
      <c r="B1745" s="220"/>
      <c r="C1745" s="246" t="s">
        <v>2175</v>
      </c>
      <c r="D1745" s="243"/>
      <c r="E1745" s="243"/>
      <c r="F1745" s="243"/>
      <c r="G1745" s="243"/>
      <c r="H1745" s="223"/>
      <c r="I1745" s="223"/>
      <c r="J1745" s="223"/>
      <c r="K1745" s="223"/>
      <c r="L1745" s="223"/>
      <c r="M1745" s="223"/>
      <c r="N1745" s="222"/>
      <c r="O1745" s="222"/>
      <c r="P1745" s="222"/>
      <c r="Q1745" s="222"/>
      <c r="R1745" s="223"/>
      <c r="S1745" s="223"/>
      <c r="T1745" s="223"/>
      <c r="U1745" s="223"/>
      <c r="V1745" s="223"/>
      <c r="W1745" s="223"/>
      <c r="X1745" s="223"/>
      <c r="Y1745" s="223"/>
      <c r="Z1745" s="212"/>
      <c r="AA1745" s="212"/>
      <c r="AB1745" s="212"/>
      <c r="AC1745" s="212"/>
      <c r="AD1745" s="212"/>
      <c r="AE1745" s="212"/>
      <c r="AF1745" s="212"/>
      <c r="AG1745" s="212" t="s">
        <v>283</v>
      </c>
      <c r="AH1745" s="212"/>
      <c r="AI1745" s="212"/>
      <c r="AJ1745" s="212"/>
      <c r="AK1745" s="212"/>
      <c r="AL1745" s="212"/>
      <c r="AM1745" s="212"/>
      <c r="AN1745" s="212"/>
      <c r="AO1745" s="212"/>
      <c r="AP1745" s="212"/>
      <c r="AQ1745" s="212"/>
      <c r="AR1745" s="212"/>
      <c r="AS1745" s="212"/>
      <c r="AT1745" s="212"/>
      <c r="AU1745" s="212"/>
      <c r="AV1745" s="212"/>
      <c r="AW1745" s="212"/>
      <c r="AX1745" s="212"/>
      <c r="AY1745" s="212"/>
      <c r="AZ1745" s="212"/>
      <c r="BA1745" s="212"/>
      <c r="BB1745" s="212"/>
      <c r="BC1745" s="212"/>
      <c r="BD1745" s="212"/>
      <c r="BE1745" s="212"/>
      <c r="BF1745" s="212"/>
      <c r="BG1745" s="212"/>
      <c r="BH1745" s="212"/>
    </row>
    <row r="1746" spans="1:60" ht="22.5" outlineLevel="1" x14ac:dyDescent="0.2">
      <c r="A1746" s="235">
        <v>407</v>
      </c>
      <c r="B1746" s="236" t="s">
        <v>2176</v>
      </c>
      <c r="C1746" s="245" t="s">
        <v>2177</v>
      </c>
      <c r="D1746" s="237" t="s">
        <v>387</v>
      </c>
      <c r="E1746" s="238">
        <v>5</v>
      </c>
      <c r="F1746" s="239"/>
      <c r="G1746" s="240">
        <f>ROUND(E1746*F1746,2)</f>
        <v>0</v>
      </c>
      <c r="H1746" s="239"/>
      <c r="I1746" s="240">
        <f>ROUND(E1746*H1746,2)</f>
        <v>0</v>
      </c>
      <c r="J1746" s="239"/>
      <c r="K1746" s="240">
        <f>ROUND(E1746*J1746,2)</f>
        <v>0</v>
      </c>
      <c r="L1746" s="240">
        <v>21</v>
      </c>
      <c r="M1746" s="240">
        <f>G1746*(1+L1746/100)</f>
        <v>0</v>
      </c>
      <c r="N1746" s="238">
        <v>3.8500000000000001E-3</v>
      </c>
      <c r="O1746" s="238">
        <f>ROUND(E1746*N1746,2)</f>
        <v>0.02</v>
      </c>
      <c r="P1746" s="238">
        <v>0</v>
      </c>
      <c r="Q1746" s="238">
        <f>ROUND(E1746*P1746,2)</f>
        <v>0</v>
      </c>
      <c r="R1746" s="240" t="s">
        <v>1542</v>
      </c>
      <c r="S1746" s="240" t="s">
        <v>277</v>
      </c>
      <c r="T1746" s="241" t="s">
        <v>277</v>
      </c>
      <c r="U1746" s="223">
        <v>0.24</v>
      </c>
      <c r="V1746" s="223">
        <f>ROUND(E1746*U1746,2)</f>
        <v>1.2</v>
      </c>
      <c r="W1746" s="223"/>
      <c r="X1746" s="223" t="s">
        <v>316</v>
      </c>
      <c r="Y1746" s="223" t="s">
        <v>280</v>
      </c>
      <c r="Z1746" s="212"/>
      <c r="AA1746" s="212"/>
      <c r="AB1746" s="212"/>
      <c r="AC1746" s="212"/>
      <c r="AD1746" s="212"/>
      <c r="AE1746" s="212"/>
      <c r="AF1746" s="212"/>
      <c r="AG1746" s="212" t="s">
        <v>317</v>
      </c>
      <c r="AH1746" s="212"/>
      <c r="AI1746" s="212"/>
      <c r="AJ1746" s="212"/>
      <c r="AK1746" s="212"/>
      <c r="AL1746" s="212"/>
      <c r="AM1746" s="212"/>
      <c r="AN1746" s="212"/>
      <c r="AO1746" s="212"/>
      <c r="AP1746" s="212"/>
      <c r="AQ1746" s="212"/>
      <c r="AR1746" s="212"/>
      <c r="AS1746" s="212"/>
      <c r="AT1746" s="212"/>
      <c r="AU1746" s="212"/>
      <c r="AV1746" s="212"/>
      <c r="AW1746" s="212"/>
      <c r="AX1746" s="212"/>
      <c r="AY1746" s="212"/>
      <c r="AZ1746" s="212"/>
      <c r="BA1746" s="212"/>
      <c r="BB1746" s="212"/>
      <c r="BC1746" s="212"/>
      <c r="BD1746" s="212"/>
      <c r="BE1746" s="212"/>
      <c r="BF1746" s="212"/>
      <c r="BG1746" s="212"/>
      <c r="BH1746" s="212"/>
    </row>
    <row r="1747" spans="1:60" outlineLevel="2" x14ac:dyDescent="0.2">
      <c r="A1747" s="219"/>
      <c r="B1747" s="220"/>
      <c r="C1747" s="246" t="s">
        <v>2178</v>
      </c>
      <c r="D1747" s="243"/>
      <c r="E1747" s="243"/>
      <c r="F1747" s="243"/>
      <c r="G1747" s="243"/>
      <c r="H1747" s="223"/>
      <c r="I1747" s="223"/>
      <c r="J1747" s="223"/>
      <c r="K1747" s="223"/>
      <c r="L1747" s="223"/>
      <c r="M1747" s="223"/>
      <c r="N1747" s="222"/>
      <c r="O1747" s="222"/>
      <c r="P1747" s="222"/>
      <c r="Q1747" s="222"/>
      <c r="R1747" s="223"/>
      <c r="S1747" s="223"/>
      <c r="T1747" s="223"/>
      <c r="U1747" s="223"/>
      <c r="V1747" s="223"/>
      <c r="W1747" s="223"/>
      <c r="X1747" s="223"/>
      <c r="Y1747" s="223"/>
      <c r="Z1747" s="212"/>
      <c r="AA1747" s="212"/>
      <c r="AB1747" s="212"/>
      <c r="AC1747" s="212"/>
      <c r="AD1747" s="212"/>
      <c r="AE1747" s="212"/>
      <c r="AF1747" s="212"/>
      <c r="AG1747" s="212" t="s">
        <v>283</v>
      </c>
      <c r="AH1747" s="212"/>
      <c r="AI1747" s="212"/>
      <c r="AJ1747" s="212"/>
      <c r="AK1747" s="212"/>
      <c r="AL1747" s="212"/>
      <c r="AM1747" s="212"/>
      <c r="AN1747" s="212"/>
      <c r="AO1747" s="212"/>
      <c r="AP1747" s="212"/>
      <c r="AQ1747" s="212"/>
      <c r="AR1747" s="212"/>
      <c r="AS1747" s="212"/>
      <c r="AT1747" s="212"/>
      <c r="AU1747" s="212"/>
      <c r="AV1747" s="212"/>
      <c r="AW1747" s="212"/>
      <c r="AX1747" s="212"/>
      <c r="AY1747" s="212"/>
      <c r="AZ1747" s="212"/>
      <c r="BA1747" s="212"/>
      <c r="BB1747" s="212"/>
      <c r="BC1747" s="212"/>
      <c r="BD1747" s="212"/>
      <c r="BE1747" s="212"/>
      <c r="BF1747" s="212"/>
      <c r="BG1747" s="212"/>
      <c r="BH1747" s="212"/>
    </row>
    <row r="1748" spans="1:60" ht="22.5" outlineLevel="1" x14ac:dyDescent="0.2">
      <c r="A1748" s="257">
        <v>408</v>
      </c>
      <c r="B1748" s="258" t="s">
        <v>2179</v>
      </c>
      <c r="C1748" s="268" t="s">
        <v>2180</v>
      </c>
      <c r="D1748" s="259" t="s">
        <v>387</v>
      </c>
      <c r="E1748" s="260">
        <v>2</v>
      </c>
      <c r="F1748" s="261"/>
      <c r="G1748" s="262">
        <f>ROUND(E1748*F1748,2)</f>
        <v>0</v>
      </c>
      <c r="H1748" s="261"/>
      <c r="I1748" s="262">
        <f>ROUND(E1748*H1748,2)</f>
        <v>0</v>
      </c>
      <c r="J1748" s="261"/>
      <c r="K1748" s="262">
        <f>ROUND(E1748*J1748,2)</f>
        <v>0</v>
      </c>
      <c r="L1748" s="262">
        <v>21</v>
      </c>
      <c r="M1748" s="262">
        <f>G1748*(1+L1748/100)</f>
        <v>0</v>
      </c>
      <c r="N1748" s="260">
        <v>3.8500000000000001E-3</v>
      </c>
      <c r="O1748" s="260">
        <f>ROUND(E1748*N1748,2)</f>
        <v>0.01</v>
      </c>
      <c r="P1748" s="260">
        <v>0</v>
      </c>
      <c r="Q1748" s="260">
        <f>ROUND(E1748*P1748,2)</f>
        <v>0</v>
      </c>
      <c r="R1748" s="262" t="s">
        <v>1542</v>
      </c>
      <c r="S1748" s="262" t="s">
        <v>277</v>
      </c>
      <c r="T1748" s="263" t="s">
        <v>277</v>
      </c>
      <c r="U1748" s="223">
        <v>0.24</v>
      </c>
      <c r="V1748" s="223">
        <f>ROUND(E1748*U1748,2)</f>
        <v>0.48</v>
      </c>
      <c r="W1748" s="223"/>
      <c r="X1748" s="223" t="s">
        <v>316</v>
      </c>
      <c r="Y1748" s="223" t="s">
        <v>280</v>
      </c>
      <c r="Z1748" s="212"/>
      <c r="AA1748" s="212"/>
      <c r="AB1748" s="212"/>
      <c r="AC1748" s="212"/>
      <c r="AD1748" s="212"/>
      <c r="AE1748" s="212"/>
      <c r="AF1748" s="212"/>
      <c r="AG1748" s="212" t="s">
        <v>317</v>
      </c>
      <c r="AH1748" s="212"/>
      <c r="AI1748" s="212"/>
      <c r="AJ1748" s="212"/>
      <c r="AK1748" s="212"/>
      <c r="AL1748" s="212"/>
      <c r="AM1748" s="212"/>
      <c r="AN1748" s="212"/>
      <c r="AO1748" s="212"/>
      <c r="AP1748" s="212"/>
      <c r="AQ1748" s="212"/>
      <c r="AR1748" s="212"/>
      <c r="AS1748" s="212"/>
      <c r="AT1748" s="212"/>
      <c r="AU1748" s="212"/>
      <c r="AV1748" s="212"/>
      <c r="AW1748" s="212"/>
      <c r="AX1748" s="212"/>
      <c r="AY1748" s="212"/>
      <c r="AZ1748" s="212"/>
      <c r="BA1748" s="212"/>
      <c r="BB1748" s="212"/>
      <c r="BC1748" s="212"/>
      <c r="BD1748" s="212"/>
      <c r="BE1748" s="212"/>
      <c r="BF1748" s="212"/>
      <c r="BG1748" s="212"/>
      <c r="BH1748" s="212"/>
    </row>
    <row r="1749" spans="1:60" ht="22.5" outlineLevel="1" x14ac:dyDescent="0.2">
      <c r="A1749" s="235">
        <v>409</v>
      </c>
      <c r="B1749" s="236" t="s">
        <v>2181</v>
      </c>
      <c r="C1749" s="245" t="s">
        <v>2182</v>
      </c>
      <c r="D1749" s="237" t="s">
        <v>543</v>
      </c>
      <c r="E1749" s="238">
        <v>22.5</v>
      </c>
      <c r="F1749" s="239"/>
      <c r="G1749" s="240">
        <f>ROUND(E1749*F1749,2)</f>
        <v>0</v>
      </c>
      <c r="H1749" s="239"/>
      <c r="I1749" s="240">
        <f>ROUND(E1749*H1749,2)</f>
        <v>0</v>
      </c>
      <c r="J1749" s="239"/>
      <c r="K1749" s="240">
        <f>ROUND(E1749*J1749,2)</f>
        <v>0</v>
      </c>
      <c r="L1749" s="240">
        <v>21</v>
      </c>
      <c r="M1749" s="240">
        <f>G1749*(1+L1749/100)</f>
        <v>0</v>
      </c>
      <c r="N1749" s="238">
        <v>8.7799999999999996E-3</v>
      </c>
      <c r="O1749" s="238">
        <f>ROUND(E1749*N1749,2)</f>
        <v>0.2</v>
      </c>
      <c r="P1749" s="238">
        <v>0</v>
      </c>
      <c r="Q1749" s="238">
        <f>ROUND(E1749*P1749,2)</f>
        <v>0</v>
      </c>
      <c r="R1749" s="240" t="s">
        <v>1542</v>
      </c>
      <c r="S1749" s="240" t="s">
        <v>277</v>
      </c>
      <c r="T1749" s="241" t="s">
        <v>277</v>
      </c>
      <c r="U1749" s="223">
        <v>0.33</v>
      </c>
      <c r="V1749" s="223">
        <f>ROUND(E1749*U1749,2)</f>
        <v>7.43</v>
      </c>
      <c r="W1749" s="223"/>
      <c r="X1749" s="223" t="s">
        <v>316</v>
      </c>
      <c r="Y1749" s="223" t="s">
        <v>280</v>
      </c>
      <c r="Z1749" s="212"/>
      <c r="AA1749" s="212"/>
      <c r="AB1749" s="212"/>
      <c r="AC1749" s="212"/>
      <c r="AD1749" s="212"/>
      <c r="AE1749" s="212"/>
      <c r="AF1749" s="212"/>
      <c r="AG1749" s="212" t="s">
        <v>317</v>
      </c>
      <c r="AH1749" s="212"/>
      <c r="AI1749" s="212"/>
      <c r="AJ1749" s="212"/>
      <c r="AK1749" s="212"/>
      <c r="AL1749" s="212"/>
      <c r="AM1749" s="212"/>
      <c r="AN1749" s="212"/>
      <c r="AO1749" s="212"/>
      <c r="AP1749" s="212"/>
      <c r="AQ1749" s="212"/>
      <c r="AR1749" s="212"/>
      <c r="AS1749" s="212"/>
      <c r="AT1749" s="212"/>
      <c r="AU1749" s="212"/>
      <c r="AV1749" s="212"/>
      <c r="AW1749" s="212"/>
      <c r="AX1749" s="212"/>
      <c r="AY1749" s="212"/>
      <c r="AZ1749" s="212"/>
      <c r="BA1749" s="212"/>
      <c r="BB1749" s="212"/>
      <c r="BC1749" s="212"/>
      <c r="BD1749" s="212"/>
      <c r="BE1749" s="212"/>
      <c r="BF1749" s="212"/>
      <c r="BG1749" s="212"/>
      <c r="BH1749" s="212"/>
    </row>
    <row r="1750" spans="1:60" outlineLevel="2" x14ac:dyDescent="0.2">
      <c r="A1750" s="219"/>
      <c r="B1750" s="220"/>
      <c r="C1750" s="246" t="s">
        <v>2183</v>
      </c>
      <c r="D1750" s="243"/>
      <c r="E1750" s="243"/>
      <c r="F1750" s="243"/>
      <c r="G1750" s="243"/>
      <c r="H1750" s="223"/>
      <c r="I1750" s="223"/>
      <c r="J1750" s="223"/>
      <c r="K1750" s="223"/>
      <c r="L1750" s="223"/>
      <c r="M1750" s="223"/>
      <c r="N1750" s="222"/>
      <c r="O1750" s="222"/>
      <c r="P1750" s="222"/>
      <c r="Q1750" s="222"/>
      <c r="R1750" s="223"/>
      <c r="S1750" s="223"/>
      <c r="T1750" s="223"/>
      <c r="U1750" s="223"/>
      <c r="V1750" s="223"/>
      <c r="W1750" s="223"/>
      <c r="X1750" s="223"/>
      <c r="Y1750" s="223"/>
      <c r="Z1750" s="212"/>
      <c r="AA1750" s="212"/>
      <c r="AB1750" s="212"/>
      <c r="AC1750" s="212"/>
      <c r="AD1750" s="212"/>
      <c r="AE1750" s="212"/>
      <c r="AF1750" s="212"/>
      <c r="AG1750" s="212" t="s">
        <v>283</v>
      </c>
      <c r="AH1750" s="212"/>
      <c r="AI1750" s="212"/>
      <c r="AJ1750" s="212"/>
      <c r="AK1750" s="212"/>
      <c r="AL1750" s="212"/>
      <c r="AM1750" s="212"/>
      <c r="AN1750" s="212"/>
      <c r="AO1750" s="212"/>
      <c r="AP1750" s="212"/>
      <c r="AQ1750" s="212"/>
      <c r="AR1750" s="212"/>
      <c r="AS1750" s="212"/>
      <c r="AT1750" s="212"/>
      <c r="AU1750" s="212"/>
      <c r="AV1750" s="212"/>
      <c r="AW1750" s="212"/>
      <c r="AX1750" s="212"/>
      <c r="AY1750" s="212"/>
      <c r="AZ1750" s="212"/>
      <c r="BA1750" s="242" t="str">
        <f>C1750</f>
        <v>Dodávka a montáž hřebene včetně hřebenové latě, větracího pásu, ukončení hřebenáče a spojovacích prostředků.</v>
      </c>
      <c r="BB1750" s="212"/>
      <c r="BC1750" s="212"/>
      <c r="BD1750" s="212"/>
      <c r="BE1750" s="212"/>
      <c r="BF1750" s="212"/>
      <c r="BG1750" s="212"/>
      <c r="BH1750" s="212"/>
    </row>
    <row r="1751" spans="1:60" ht="22.5" outlineLevel="1" x14ac:dyDescent="0.2">
      <c r="A1751" s="235">
        <v>410</v>
      </c>
      <c r="B1751" s="236" t="s">
        <v>2184</v>
      </c>
      <c r="C1751" s="245" t="s">
        <v>2185</v>
      </c>
      <c r="D1751" s="237" t="s">
        <v>543</v>
      </c>
      <c r="E1751" s="238">
        <v>21</v>
      </c>
      <c r="F1751" s="239"/>
      <c r="G1751" s="240">
        <f>ROUND(E1751*F1751,2)</f>
        <v>0</v>
      </c>
      <c r="H1751" s="239"/>
      <c r="I1751" s="240">
        <f>ROUND(E1751*H1751,2)</f>
        <v>0</v>
      </c>
      <c r="J1751" s="239"/>
      <c r="K1751" s="240">
        <f>ROUND(E1751*J1751,2)</f>
        <v>0</v>
      </c>
      <c r="L1751" s="240">
        <v>21</v>
      </c>
      <c r="M1751" s="240">
        <f>G1751*(1+L1751/100)</f>
        <v>0</v>
      </c>
      <c r="N1751" s="238">
        <v>8.7799999999999996E-3</v>
      </c>
      <c r="O1751" s="238">
        <f>ROUND(E1751*N1751,2)</f>
        <v>0.18</v>
      </c>
      <c r="P1751" s="238">
        <v>0</v>
      </c>
      <c r="Q1751" s="238">
        <f>ROUND(E1751*P1751,2)</f>
        <v>0</v>
      </c>
      <c r="R1751" s="240" t="s">
        <v>1542</v>
      </c>
      <c r="S1751" s="240" t="s">
        <v>277</v>
      </c>
      <c r="T1751" s="241" t="s">
        <v>277</v>
      </c>
      <c r="U1751" s="223">
        <v>0.5</v>
      </c>
      <c r="V1751" s="223">
        <f>ROUND(E1751*U1751,2)</f>
        <v>10.5</v>
      </c>
      <c r="W1751" s="223"/>
      <c r="X1751" s="223" t="s">
        <v>316</v>
      </c>
      <c r="Y1751" s="223" t="s">
        <v>280</v>
      </c>
      <c r="Z1751" s="212"/>
      <c r="AA1751" s="212"/>
      <c r="AB1751" s="212"/>
      <c r="AC1751" s="212"/>
      <c r="AD1751" s="212"/>
      <c r="AE1751" s="212"/>
      <c r="AF1751" s="212"/>
      <c r="AG1751" s="212" t="s">
        <v>317</v>
      </c>
      <c r="AH1751" s="212"/>
      <c r="AI1751" s="212"/>
      <c r="AJ1751" s="212"/>
      <c r="AK1751" s="212"/>
      <c r="AL1751" s="212"/>
      <c r="AM1751" s="212"/>
      <c r="AN1751" s="212"/>
      <c r="AO1751" s="212"/>
      <c r="AP1751" s="212"/>
      <c r="AQ1751" s="212"/>
      <c r="AR1751" s="212"/>
      <c r="AS1751" s="212"/>
      <c r="AT1751" s="212"/>
      <c r="AU1751" s="212"/>
      <c r="AV1751" s="212"/>
      <c r="AW1751" s="212"/>
      <c r="AX1751" s="212"/>
      <c r="AY1751" s="212"/>
      <c r="AZ1751" s="212"/>
      <c r="BA1751" s="212"/>
      <c r="BB1751" s="212"/>
      <c r="BC1751" s="212"/>
      <c r="BD1751" s="212"/>
      <c r="BE1751" s="212"/>
      <c r="BF1751" s="212"/>
      <c r="BG1751" s="212"/>
      <c r="BH1751" s="212"/>
    </row>
    <row r="1752" spans="1:60" outlineLevel="2" x14ac:dyDescent="0.2">
      <c r="A1752" s="219"/>
      <c r="B1752" s="220"/>
      <c r="C1752" s="246" t="s">
        <v>2186</v>
      </c>
      <c r="D1752" s="243"/>
      <c r="E1752" s="243"/>
      <c r="F1752" s="243"/>
      <c r="G1752" s="243"/>
      <c r="H1752" s="223"/>
      <c r="I1752" s="223"/>
      <c r="J1752" s="223"/>
      <c r="K1752" s="223"/>
      <c r="L1752" s="223"/>
      <c r="M1752" s="223"/>
      <c r="N1752" s="222"/>
      <c r="O1752" s="222"/>
      <c r="P1752" s="222"/>
      <c r="Q1752" s="222"/>
      <c r="R1752" s="223"/>
      <c r="S1752" s="223"/>
      <c r="T1752" s="223"/>
      <c r="U1752" s="223"/>
      <c r="V1752" s="223"/>
      <c r="W1752" s="223"/>
      <c r="X1752" s="223"/>
      <c r="Y1752" s="223"/>
      <c r="Z1752" s="212"/>
      <c r="AA1752" s="212"/>
      <c r="AB1752" s="212"/>
      <c r="AC1752" s="212"/>
      <c r="AD1752" s="212"/>
      <c r="AE1752" s="212"/>
      <c r="AF1752" s="212"/>
      <c r="AG1752" s="212" t="s">
        <v>283</v>
      </c>
      <c r="AH1752" s="212"/>
      <c r="AI1752" s="212"/>
      <c r="AJ1752" s="212"/>
      <c r="AK1752" s="212"/>
      <c r="AL1752" s="212"/>
      <c r="AM1752" s="212"/>
      <c r="AN1752" s="212"/>
      <c r="AO1752" s="212"/>
      <c r="AP1752" s="212"/>
      <c r="AQ1752" s="212"/>
      <c r="AR1752" s="212"/>
      <c r="AS1752" s="212"/>
      <c r="AT1752" s="212"/>
      <c r="AU1752" s="212"/>
      <c r="AV1752" s="212"/>
      <c r="AW1752" s="212"/>
      <c r="AX1752" s="212"/>
      <c r="AY1752" s="212"/>
      <c r="AZ1752" s="212"/>
      <c r="BA1752" s="212"/>
      <c r="BB1752" s="212"/>
      <c r="BC1752" s="212"/>
      <c r="BD1752" s="212"/>
      <c r="BE1752" s="212"/>
      <c r="BF1752" s="212"/>
      <c r="BG1752" s="212"/>
      <c r="BH1752" s="212"/>
    </row>
    <row r="1753" spans="1:60" ht="22.5" outlineLevel="1" x14ac:dyDescent="0.2">
      <c r="A1753" s="235">
        <v>411</v>
      </c>
      <c r="B1753" s="236" t="s">
        <v>2187</v>
      </c>
      <c r="C1753" s="245" t="s">
        <v>2188</v>
      </c>
      <c r="D1753" s="237" t="s">
        <v>340</v>
      </c>
      <c r="E1753" s="238">
        <v>324.5</v>
      </c>
      <c r="F1753" s="239"/>
      <c r="G1753" s="240">
        <f>ROUND(E1753*F1753,2)</f>
        <v>0</v>
      </c>
      <c r="H1753" s="239"/>
      <c r="I1753" s="240">
        <f>ROUND(E1753*H1753,2)</f>
        <v>0</v>
      </c>
      <c r="J1753" s="239"/>
      <c r="K1753" s="240">
        <f>ROUND(E1753*J1753,2)</f>
        <v>0</v>
      </c>
      <c r="L1753" s="240">
        <v>21</v>
      </c>
      <c r="M1753" s="240">
        <f>G1753*(1+L1753/100)</f>
        <v>0</v>
      </c>
      <c r="N1753" s="238">
        <v>2.0000000000000001E-4</v>
      </c>
      <c r="O1753" s="238">
        <f>ROUND(E1753*N1753,2)</f>
        <v>0.06</v>
      </c>
      <c r="P1753" s="238">
        <v>0</v>
      </c>
      <c r="Q1753" s="238">
        <f>ROUND(E1753*P1753,2)</f>
        <v>0</v>
      </c>
      <c r="R1753" s="240" t="s">
        <v>1542</v>
      </c>
      <c r="S1753" s="240" t="s">
        <v>277</v>
      </c>
      <c r="T1753" s="241" t="s">
        <v>277</v>
      </c>
      <c r="U1753" s="223">
        <v>0.14000000000000001</v>
      </c>
      <c r="V1753" s="223">
        <f>ROUND(E1753*U1753,2)</f>
        <v>45.43</v>
      </c>
      <c r="W1753" s="223"/>
      <c r="X1753" s="223" t="s">
        <v>316</v>
      </c>
      <c r="Y1753" s="223" t="s">
        <v>280</v>
      </c>
      <c r="Z1753" s="212"/>
      <c r="AA1753" s="212"/>
      <c r="AB1753" s="212"/>
      <c r="AC1753" s="212"/>
      <c r="AD1753" s="212"/>
      <c r="AE1753" s="212"/>
      <c r="AF1753" s="212"/>
      <c r="AG1753" s="212" t="s">
        <v>317</v>
      </c>
      <c r="AH1753" s="212"/>
      <c r="AI1753" s="212"/>
      <c r="AJ1753" s="212"/>
      <c r="AK1753" s="212"/>
      <c r="AL1753" s="212"/>
      <c r="AM1753" s="212"/>
      <c r="AN1753" s="212"/>
      <c r="AO1753" s="212"/>
      <c r="AP1753" s="212"/>
      <c r="AQ1753" s="212"/>
      <c r="AR1753" s="212"/>
      <c r="AS1753" s="212"/>
      <c r="AT1753" s="212"/>
      <c r="AU1753" s="212"/>
      <c r="AV1753" s="212"/>
      <c r="AW1753" s="212"/>
      <c r="AX1753" s="212"/>
      <c r="AY1753" s="212"/>
      <c r="AZ1753" s="212"/>
      <c r="BA1753" s="212"/>
      <c r="BB1753" s="212"/>
      <c r="BC1753" s="212"/>
      <c r="BD1753" s="212"/>
      <c r="BE1753" s="212"/>
      <c r="BF1753" s="212"/>
      <c r="BG1753" s="212"/>
      <c r="BH1753" s="212"/>
    </row>
    <row r="1754" spans="1:60" outlineLevel="2" x14ac:dyDescent="0.2">
      <c r="A1754" s="219"/>
      <c r="B1754" s="220"/>
      <c r="C1754" s="246" t="s">
        <v>2189</v>
      </c>
      <c r="D1754" s="243"/>
      <c r="E1754" s="243"/>
      <c r="F1754" s="243"/>
      <c r="G1754" s="243"/>
      <c r="H1754" s="223"/>
      <c r="I1754" s="223"/>
      <c r="J1754" s="223"/>
      <c r="K1754" s="223"/>
      <c r="L1754" s="223"/>
      <c r="M1754" s="223"/>
      <c r="N1754" s="222"/>
      <c r="O1754" s="222"/>
      <c r="P1754" s="222"/>
      <c r="Q1754" s="222"/>
      <c r="R1754" s="223"/>
      <c r="S1754" s="223"/>
      <c r="T1754" s="223"/>
      <c r="U1754" s="223"/>
      <c r="V1754" s="223"/>
      <c r="W1754" s="223"/>
      <c r="X1754" s="223"/>
      <c r="Y1754" s="223"/>
      <c r="Z1754" s="212"/>
      <c r="AA1754" s="212"/>
      <c r="AB1754" s="212"/>
      <c r="AC1754" s="212"/>
      <c r="AD1754" s="212"/>
      <c r="AE1754" s="212"/>
      <c r="AF1754" s="212"/>
      <c r="AG1754" s="212" t="s">
        <v>283</v>
      </c>
      <c r="AH1754" s="212"/>
      <c r="AI1754" s="212"/>
      <c r="AJ1754" s="212"/>
      <c r="AK1754" s="212"/>
      <c r="AL1754" s="212"/>
      <c r="AM1754" s="212"/>
      <c r="AN1754" s="212"/>
      <c r="AO1754" s="212"/>
      <c r="AP1754" s="212"/>
      <c r="AQ1754" s="212"/>
      <c r="AR1754" s="212"/>
      <c r="AS1754" s="212"/>
      <c r="AT1754" s="212"/>
      <c r="AU1754" s="212"/>
      <c r="AV1754" s="212"/>
      <c r="AW1754" s="212"/>
      <c r="AX1754" s="212"/>
      <c r="AY1754" s="212"/>
      <c r="AZ1754" s="212"/>
      <c r="BA1754" s="212"/>
      <c r="BB1754" s="212"/>
      <c r="BC1754" s="212"/>
      <c r="BD1754" s="212"/>
      <c r="BE1754" s="212"/>
      <c r="BF1754" s="212"/>
      <c r="BG1754" s="212"/>
      <c r="BH1754" s="212"/>
    </row>
    <row r="1755" spans="1:60" outlineLevel="2" x14ac:dyDescent="0.2">
      <c r="A1755" s="219"/>
      <c r="B1755" s="220"/>
      <c r="C1755" s="247" t="s">
        <v>1892</v>
      </c>
      <c r="D1755" s="225"/>
      <c r="E1755" s="226">
        <v>275</v>
      </c>
      <c r="F1755" s="223"/>
      <c r="G1755" s="223"/>
      <c r="H1755" s="223"/>
      <c r="I1755" s="223"/>
      <c r="J1755" s="223"/>
      <c r="K1755" s="223"/>
      <c r="L1755" s="223"/>
      <c r="M1755" s="223"/>
      <c r="N1755" s="222"/>
      <c r="O1755" s="222"/>
      <c r="P1755" s="222"/>
      <c r="Q1755" s="222"/>
      <c r="R1755" s="223"/>
      <c r="S1755" s="223"/>
      <c r="T1755" s="223"/>
      <c r="U1755" s="223"/>
      <c r="V1755" s="223"/>
      <c r="W1755" s="223"/>
      <c r="X1755" s="223"/>
      <c r="Y1755" s="223"/>
      <c r="Z1755" s="212"/>
      <c r="AA1755" s="212"/>
      <c r="AB1755" s="212"/>
      <c r="AC1755" s="212"/>
      <c r="AD1755" s="212"/>
      <c r="AE1755" s="212"/>
      <c r="AF1755" s="212"/>
      <c r="AG1755" s="212" t="s">
        <v>308</v>
      </c>
      <c r="AH1755" s="212">
        <v>0</v>
      </c>
      <c r="AI1755" s="212"/>
      <c r="AJ1755" s="212"/>
      <c r="AK1755" s="212"/>
      <c r="AL1755" s="212"/>
      <c r="AM1755" s="212"/>
      <c r="AN1755" s="212"/>
      <c r="AO1755" s="212"/>
      <c r="AP1755" s="212"/>
      <c r="AQ1755" s="212"/>
      <c r="AR1755" s="212"/>
      <c r="AS1755" s="212"/>
      <c r="AT1755" s="212"/>
      <c r="AU1755" s="212"/>
      <c r="AV1755" s="212"/>
      <c r="AW1755" s="212"/>
      <c r="AX1755" s="212"/>
      <c r="AY1755" s="212"/>
      <c r="AZ1755" s="212"/>
      <c r="BA1755" s="212"/>
      <c r="BB1755" s="212"/>
      <c r="BC1755" s="212"/>
      <c r="BD1755" s="212"/>
      <c r="BE1755" s="212"/>
      <c r="BF1755" s="212"/>
      <c r="BG1755" s="212"/>
      <c r="BH1755" s="212"/>
    </row>
    <row r="1756" spans="1:60" outlineLevel="3" x14ac:dyDescent="0.2">
      <c r="A1756" s="219"/>
      <c r="B1756" s="220"/>
      <c r="C1756" s="247" t="s">
        <v>1713</v>
      </c>
      <c r="D1756" s="225"/>
      <c r="E1756" s="226">
        <v>49.5</v>
      </c>
      <c r="F1756" s="223"/>
      <c r="G1756" s="223"/>
      <c r="H1756" s="223"/>
      <c r="I1756" s="223"/>
      <c r="J1756" s="223"/>
      <c r="K1756" s="223"/>
      <c r="L1756" s="223"/>
      <c r="M1756" s="223"/>
      <c r="N1756" s="222"/>
      <c r="O1756" s="222"/>
      <c r="P1756" s="222"/>
      <c r="Q1756" s="222"/>
      <c r="R1756" s="223"/>
      <c r="S1756" s="223"/>
      <c r="T1756" s="223"/>
      <c r="U1756" s="223"/>
      <c r="V1756" s="223"/>
      <c r="W1756" s="223"/>
      <c r="X1756" s="223"/>
      <c r="Y1756" s="223"/>
      <c r="Z1756" s="212"/>
      <c r="AA1756" s="212"/>
      <c r="AB1756" s="212"/>
      <c r="AC1756" s="212"/>
      <c r="AD1756" s="212"/>
      <c r="AE1756" s="212"/>
      <c r="AF1756" s="212"/>
      <c r="AG1756" s="212" t="s">
        <v>308</v>
      </c>
      <c r="AH1756" s="212">
        <v>0</v>
      </c>
      <c r="AI1756" s="212"/>
      <c r="AJ1756" s="212"/>
      <c r="AK1756" s="212"/>
      <c r="AL1756" s="212"/>
      <c r="AM1756" s="212"/>
      <c r="AN1756" s="212"/>
      <c r="AO1756" s="212"/>
      <c r="AP1756" s="212"/>
      <c r="AQ1756" s="212"/>
      <c r="AR1756" s="212"/>
      <c r="AS1756" s="212"/>
      <c r="AT1756" s="212"/>
      <c r="AU1756" s="212"/>
      <c r="AV1756" s="212"/>
      <c r="AW1756" s="212"/>
      <c r="AX1756" s="212"/>
      <c r="AY1756" s="212"/>
      <c r="AZ1756" s="212"/>
      <c r="BA1756" s="212"/>
      <c r="BB1756" s="212"/>
      <c r="BC1756" s="212"/>
      <c r="BD1756" s="212"/>
      <c r="BE1756" s="212"/>
      <c r="BF1756" s="212"/>
      <c r="BG1756" s="212"/>
      <c r="BH1756" s="212"/>
    </row>
    <row r="1757" spans="1:60" outlineLevel="1" x14ac:dyDescent="0.2">
      <c r="A1757" s="235">
        <v>412</v>
      </c>
      <c r="B1757" s="236" t="s">
        <v>2190</v>
      </c>
      <c r="C1757" s="245" t="s">
        <v>2191</v>
      </c>
      <c r="D1757" s="237" t="s">
        <v>423</v>
      </c>
      <c r="E1757" s="238">
        <v>12.26779</v>
      </c>
      <c r="F1757" s="239"/>
      <c r="G1757" s="240">
        <f>ROUND(E1757*F1757,2)</f>
        <v>0</v>
      </c>
      <c r="H1757" s="239"/>
      <c r="I1757" s="240">
        <f>ROUND(E1757*H1757,2)</f>
        <v>0</v>
      </c>
      <c r="J1757" s="239"/>
      <c r="K1757" s="240">
        <f>ROUND(E1757*J1757,2)</f>
        <v>0</v>
      </c>
      <c r="L1757" s="240">
        <v>21</v>
      </c>
      <c r="M1757" s="240">
        <f>G1757*(1+L1757/100)</f>
        <v>0</v>
      </c>
      <c r="N1757" s="238">
        <v>0</v>
      </c>
      <c r="O1757" s="238">
        <f>ROUND(E1757*N1757,2)</f>
        <v>0</v>
      </c>
      <c r="P1757" s="238">
        <v>0</v>
      </c>
      <c r="Q1757" s="238">
        <f>ROUND(E1757*P1757,2)</f>
        <v>0</v>
      </c>
      <c r="R1757" s="240" t="s">
        <v>1542</v>
      </c>
      <c r="S1757" s="240" t="s">
        <v>277</v>
      </c>
      <c r="T1757" s="241" t="s">
        <v>277</v>
      </c>
      <c r="U1757" s="223">
        <v>2.5569999999999999</v>
      </c>
      <c r="V1757" s="223">
        <f>ROUND(E1757*U1757,2)</f>
        <v>31.37</v>
      </c>
      <c r="W1757" s="223"/>
      <c r="X1757" s="223" t="s">
        <v>1599</v>
      </c>
      <c r="Y1757" s="223" t="s">
        <v>280</v>
      </c>
      <c r="Z1757" s="212"/>
      <c r="AA1757" s="212"/>
      <c r="AB1757" s="212"/>
      <c r="AC1757" s="212"/>
      <c r="AD1757" s="212"/>
      <c r="AE1757" s="212"/>
      <c r="AF1757" s="212"/>
      <c r="AG1757" s="212" t="s">
        <v>1600</v>
      </c>
      <c r="AH1757" s="212"/>
      <c r="AI1757" s="212"/>
      <c r="AJ1757" s="212"/>
      <c r="AK1757" s="212"/>
      <c r="AL1757" s="212"/>
      <c r="AM1757" s="212"/>
      <c r="AN1757" s="212"/>
      <c r="AO1757" s="212"/>
      <c r="AP1757" s="212"/>
      <c r="AQ1757" s="212"/>
      <c r="AR1757" s="212"/>
      <c r="AS1757" s="212"/>
      <c r="AT1757" s="212"/>
      <c r="AU1757" s="212"/>
      <c r="AV1757" s="212"/>
      <c r="AW1757" s="212"/>
      <c r="AX1757" s="212"/>
      <c r="AY1757" s="212"/>
      <c r="AZ1757" s="212"/>
      <c r="BA1757" s="212"/>
      <c r="BB1757" s="212"/>
      <c r="BC1757" s="212"/>
      <c r="BD1757" s="212"/>
      <c r="BE1757" s="212"/>
      <c r="BF1757" s="212"/>
      <c r="BG1757" s="212"/>
      <c r="BH1757" s="212"/>
    </row>
    <row r="1758" spans="1:60" outlineLevel="2" x14ac:dyDescent="0.2">
      <c r="A1758" s="219"/>
      <c r="B1758" s="220"/>
      <c r="C1758" s="267" t="s">
        <v>1716</v>
      </c>
      <c r="D1758" s="256"/>
      <c r="E1758" s="256"/>
      <c r="F1758" s="256"/>
      <c r="G1758" s="256"/>
      <c r="H1758" s="223"/>
      <c r="I1758" s="223"/>
      <c r="J1758" s="223"/>
      <c r="K1758" s="223"/>
      <c r="L1758" s="223"/>
      <c r="M1758" s="223"/>
      <c r="N1758" s="222"/>
      <c r="O1758" s="222"/>
      <c r="P1758" s="222"/>
      <c r="Q1758" s="222"/>
      <c r="R1758" s="223"/>
      <c r="S1758" s="223"/>
      <c r="T1758" s="223"/>
      <c r="U1758" s="223"/>
      <c r="V1758" s="223"/>
      <c r="W1758" s="223"/>
      <c r="X1758" s="223"/>
      <c r="Y1758" s="223"/>
      <c r="Z1758" s="212"/>
      <c r="AA1758" s="212"/>
      <c r="AB1758" s="212"/>
      <c r="AC1758" s="212"/>
      <c r="AD1758" s="212"/>
      <c r="AE1758" s="212"/>
      <c r="AF1758" s="212"/>
      <c r="AG1758" s="212" t="s">
        <v>319</v>
      </c>
      <c r="AH1758" s="212"/>
      <c r="AI1758" s="212"/>
      <c r="AJ1758" s="212"/>
      <c r="AK1758" s="212"/>
      <c r="AL1758" s="212"/>
      <c r="AM1758" s="212"/>
      <c r="AN1758" s="212"/>
      <c r="AO1758" s="212"/>
      <c r="AP1758" s="212"/>
      <c r="AQ1758" s="212"/>
      <c r="AR1758" s="212"/>
      <c r="AS1758" s="212"/>
      <c r="AT1758" s="212"/>
      <c r="AU1758" s="212"/>
      <c r="AV1758" s="212"/>
      <c r="AW1758" s="212"/>
      <c r="AX1758" s="212"/>
      <c r="AY1758" s="212"/>
      <c r="AZ1758" s="212"/>
      <c r="BA1758" s="212"/>
      <c r="BB1758" s="212"/>
      <c r="BC1758" s="212"/>
      <c r="BD1758" s="212"/>
      <c r="BE1758" s="212"/>
      <c r="BF1758" s="212"/>
      <c r="BG1758" s="212"/>
      <c r="BH1758" s="212"/>
    </row>
    <row r="1759" spans="1:60" x14ac:dyDescent="0.2">
      <c r="A1759" s="228" t="s">
        <v>272</v>
      </c>
      <c r="B1759" s="229" t="s">
        <v>208</v>
      </c>
      <c r="C1759" s="244" t="s">
        <v>209</v>
      </c>
      <c r="D1759" s="230"/>
      <c r="E1759" s="231"/>
      <c r="F1759" s="232"/>
      <c r="G1759" s="232">
        <f>SUMIF(AG1760:AG1957,"&lt;&gt;NOR",G1760:G1957)</f>
        <v>0</v>
      </c>
      <c r="H1759" s="232"/>
      <c r="I1759" s="232">
        <f>SUM(I1760:I1957)</f>
        <v>0</v>
      </c>
      <c r="J1759" s="232"/>
      <c r="K1759" s="232">
        <f>SUM(K1760:K1957)</f>
        <v>0</v>
      </c>
      <c r="L1759" s="232"/>
      <c r="M1759" s="232">
        <f>SUM(M1760:M1957)</f>
        <v>0</v>
      </c>
      <c r="N1759" s="231"/>
      <c r="O1759" s="231">
        <f>SUM(O1760:O1957)</f>
        <v>3.8899999999999997</v>
      </c>
      <c r="P1759" s="231"/>
      <c r="Q1759" s="231">
        <f>SUM(Q1760:Q1957)</f>
        <v>0</v>
      </c>
      <c r="R1759" s="232"/>
      <c r="S1759" s="232"/>
      <c r="T1759" s="233"/>
      <c r="U1759" s="227"/>
      <c r="V1759" s="227">
        <f>SUM(V1760:V1957)</f>
        <v>193.30999999999995</v>
      </c>
      <c r="W1759" s="227"/>
      <c r="X1759" s="227"/>
      <c r="Y1759" s="227"/>
      <c r="AG1759" t="s">
        <v>273</v>
      </c>
    </row>
    <row r="1760" spans="1:60" outlineLevel="1" x14ac:dyDescent="0.2">
      <c r="A1760" s="235">
        <v>413</v>
      </c>
      <c r="B1760" s="236" t="s">
        <v>2192</v>
      </c>
      <c r="C1760" s="245" t="s">
        <v>2193</v>
      </c>
      <c r="D1760" s="237" t="s">
        <v>387</v>
      </c>
      <c r="E1760" s="238">
        <v>1</v>
      </c>
      <c r="F1760" s="239"/>
      <c r="G1760" s="240">
        <f>ROUND(E1760*F1760,2)</f>
        <v>0</v>
      </c>
      <c r="H1760" s="239"/>
      <c r="I1760" s="240">
        <f>ROUND(E1760*H1760,2)</f>
        <v>0</v>
      </c>
      <c r="J1760" s="239"/>
      <c r="K1760" s="240">
        <f>ROUND(E1760*J1760,2)</f>
        <v>0</v>
      </c>
      <c r="L1760" s="240">
        <v>21</v>
      </c>
      <c r="M1760" s="240">
        <f>G1760*(1+L1760/100)</f>
        <v>0</v>
      </c>
      <c r="N1760" s="238">
        <v>0</v>
      </c>
      <c r="O1760" s="238">
        <f>ROUND(E1760*N1760,2)</f>
        <v>0</v>
      </c>
      <c r="P1760" s="238">
        <v>0</v>
      </c>
      <c r="Q1760" s="238">
        <f>ROUND(E1760*P1760,2)</f>
        <v>0</v>
      </c>
      <c r="R1760" s="240" t="s">
        <v>1548</v>
      </c>
      <c r="S1760" s="240" t="s">
        <v>277</v>
      </c>
      <c r="T1760" s="241" t="s">
        <v>277</v>
      </c>
      <c r="U1760" s="223">
        <v>3.7</v>
      </c>
      <c r="V1760" s="223">
        <f>ROUND(E1760*U1760,2)</f>
        <v>3.7</v>
      </c>
      <c r="W1760" s="223"/>
      <c r="X1760" s="223" t="s">
        <v>316</v>
      </c>
      <c r="Y1760" s="223" t="s">
        <v>280</v>
      </c>
      <c r="Z1760" s="212"/>
      <c r="AA1760" s="212"/>
      <c r="AB1760" s="212"/>
      <c r="AC1760" s="212"/>
      <c r="AD1760" s="212"/>
      <c r="AE1760" s="212"/>
      <c r="AF1760" s="212"/>
      <c r="AG1760" s="212" t="s">
        <v>317</v>
      </c>
      <c r="AH1760" s="212"/>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12"/>
      <c r="BB1760" s="212"/>
      <c r="BC1760" s="212"/>
      <c r="BD1760" s="212"/>
      <c r="BE1760" s="212"/>
      <c r="BF1760" s="212"/>
      <c r="BG1760" s="212"/>
      <c r="BH1760" s="212"/>
    </row>
    <row r="1761" spans="1:60" outlineLevel="2" x14ac:dyDescent="0.2">
      <c r="A1761" s="219"/>
      <c r="B1761" s="220"/>
      <c r="C1761" s="247" t="s">
        <v>2194</v>
      </c>
      <c r="D1761" s="225"/>
      <c r="E1761" s="226">
        <v>1</v>
      </c>
      <c r="F1761" s="223"/>
      <c r="G1761" s="223"/>
      <c r="H1761" s="223"/>
      <c r="I1761" s="223"/>
      <c r="J1761" s="223"/>
      <c r="K1761" s="223"/>
      <c r="L1761" s="223"/>
      <c r="M1761" s="223"/>
      <c r="N1761" s="222"/>
      <c r="O1761" s="222"/>
      <c r="P1761" s="222"/>
      <c r="Q1761" s="222"/>
      <c r="R1761" s="223"/>
      <c r="S1761" s="223"/>
      <c r="T1761" s="223"/>
      <c r="U1761" s="223"/>
      <c r="V1761" s="223"/>
      <c r="W1761" s="223"/>
      <c r="X1761" s="223"/>
      <c r="Y1761" s="223"/>
      <c r="Z1761" s="212"/>
      <c r="AA1761" s="212"/>
      <c r="AB1761" s="212"/>
      <c r="AC1761" s="212"/>
      <c r="AD1761" s="212"/>
      <c r="AE1761" s="212"/>
      <c r="AF1761" s="212"/>
      <c r="AG1761" s="212" t="s">
        <v>308</v>
      </c>
      <c r="AH1761" s="212">
        <v>5</v>
      </c>
      <c r="AI1761" s="212"/>
      <c r="AJ1761" s="212"/>
      <c r="AK1761" s="212"/>
      <c r="AL1761" s="212"/>
      <c r="AM1761" s="212"/>
      <c r="AN1761" s="212"/>
      <c r="AO1761" s="212"/>
      <c r="AP1761" s="212"/>
      <c r="AQ1761" s="212"/>
      <c r="AR1761" s="212"/>
      <c r="AS1761" s="212"/>
      <c r="AT1761" s="212"/>
      <c r="AU1761" s="212"/>
      <c r="AV1761" s="212"/>
      <c r="AW1761" s="212"/>
      <c r="AX1761" s="212"/>
      <c r="AY1761" s="212"/>
      <c r="AZ1761" s="212"/>
      <c r="BA1761" s="212"/>
      <c r="BB1761" s="212"/>
      <c r="BC1761" s="212"/>
      <c r="BD1761" s="212"/>
      <c r="BE1761" s="212"/>
      <c r="BF1761" s="212"/>
      <c r="BG1761" s="212"/>
      <c r="BH1761" s="212"/>
    </row>
    <row r="1762" spans="1:60" outlineLevel="1" x14ac:dyDescent="0.2">
      <c r="A1762" s="235">
        <v>414</v>
      </c>
      <c r="B1762" s="236" t="s">
        <v>2195</v>
      </c>
      <c r="C1762" s="245" t="s">
        <v>2196</v>
      </c>
      <c r="D1762" s="237" t="s">
        <v>340</v>
      </c>
      <c r="E1762" s="238">
        <v>2.1520000000000001</v>
      </c>
      <c r="F1762" s="239"/>
      <c r="G1762" s="240">
        <f>ROUND(E1762*F1762,2)</f>
        <v>0</v>
      </c>
      <c r="H1762" s="239"/>
      <c r="I1762" s="240">
        <f>ROUND(E1762*H1762,2)</f>
        <v>0</v>
      </c>
      <c r="J1762" s="239"/>
      <c r="K1762" s="240">
        <f>ROUND(E1762*J1762,2)</f>
        <v>0</v>
      </c>
      <c r="L1762" s="240">
        <v>21</v>
      </c>
      <c r="M1762" s="240">
        <f>G1762*(1+L1762/100)</f>
        <v>0</v>
      </c>
      <c r="N1762" s="238">
        <v>1.6000000000000001E-4</v>
      </c>
      <c r="O1762" s="238">
        <f>ROUND(E1762*N1762,2)</f>
        <v>0</v>
      </c>
      <c r="P1762" s="238">
        <v>0</v>
      </c>
      <c r="Q1762" s="238">
        <f>ROUND(E1762*P1762,2)</f>
        <v>0</v>
      </c>
      <c r="R1762" s="240" t="s">
        <v>1548</v>
      </c>
      <c r="S1762" s="240" t="s">
        <v>277</v>
      </c>
      <c r="T1762" s="241" t="s">
        <v>277</v>
      </c>
      <c r="U1762" s="223">
        <v>1.145</v>
      </c>
      <c r="V1762" s="223">
        <f>ROUND(E1762*U1762,2)</f>
        <v>2.46</v>
      </c>
      <c r="W1762" s="223"/>
      <c r="X1762" s="223" t="s">
        <v>316</v>
      </c>
      <c r="Y1762" s="223" t="s">
        <v>280</v>
      </c>
      <c r="Z1762" s="212"/>
      <c r="AA1762" s="212"/>
      <c r="AB1762" s="212"/>
      <c r="AC1762" s="212"/>
      <c r="AD1762" s="212"/>
      <c r="AE1762" s="212"/>
      <c r="AF1762" s="212"/>
      <c r="AG1762" s="212" t="s">
        <v>317</v>
      </c>
      <c r="AH1762" s="212"/>
      <c r="AI1762" s="212"/>
      <c r="AJ1762" s="212"/>
      <c r="AK1762" s="212"/>
      <c r="AL1762" s="212"/>
      <c r="AM1762" s="212"/>
      <c r="AN1762" s="212"/>
      <c r="AO1762" s="212"/>
      <c r="AP1762" s="212"/>
      <c r="AQ1762" s="212"/>
      <c r="AR1762" s="212"/>
      <c r="AS1762" s="212"/>
      <c r="AT1762" s="212"/>
      <c r="AU1762" s="212"/>
      <c r="AV1762" s="212"/>
      <c r="AW1762" s="212"/>
      <c r="AX1762" s="212"/>
      <c r="AY1762" s="212"/>
      <c r="AZ1762" s="212"/>
      <c r="BA1762" s="212"/>
      <c r="BB1762" s="212"/>
      <c r="BC1762" s="212"/>
      <c r="BD1762" s="212"/>
      <c r="BE1762" s="212"/>
      <c r="BF1762" s="212"/>
      <c r="BG1762" s="212"/>
      <c r="BH1762" s="212"/>
    </row>
    <row r="1763" spans="1:60" outlineLevel="2" x14ac:dyDescent="0.2">
      <c r="A1763" s="219"/>
      <c r="B1763" s="220"/>
      <c r="C1763" s="247" t="s">
        <v>2197</v>
      </c>
      <c r="D1763" s="225"/>
      <c r="E1763" s="226">
        <v>1.0720000000000001</v>
      </c>
      <c r="F1763" s="223"/>
      <c r="G1763" s="223"/>
      <c r="H1763" s="223"/>
      <c r="I1763" s="223"/>
      <c r="J1763" s="223"/>
      <c r="K1763" s="223"/>
      <c r="L1763" s="223"/>
      <c r="M1763" s="223"/>
      <c r="N1763" s="222"/>
      <c r="O1763" s="222"/>
      <c r="P1763" s="222"/>
      <c r="Q1763" s="222"/>
      <c r="R1763" s="223"/>
      <c r="S1763" s="223"/>
      <c r="T1763" s="223"/>
      <c r="U1763" s="223"/>
      <c r="V1763" s="223"/>
      <c r="W1763" s="223"/>
      <c r="X1763" s="223"/>
      <c r="Y1763" s="223"/>
      <c r="Z1763" s="212"/>
      <c r="AA1763" s="212"/>
      <c r="AB1763" s="212"/>
      <c r="AC1763" s="212"/>
      <c r="AD1763" s="212"/>
      <c r="AE1763" s="212"/>
      <c r="AF1763" s="212"/>
      <c r="AG1763" s="212" t="s">
        <v>308</v>
      </c>
      <c r="AH1763" s="212">
        <v>0</v>
      </c>
      <c r="AI1763" s="212"/>
      <c r="AJ1763" s="212"/>
      <c r="AK1763" s="212"/>
      <c r="AL1763" s="212"/>
      <c r="AM1763" s="212"/>
      <c r="AN1763" s="212"/>
      <c r="AO1763" s="212"/>
      <c r="AP1763" s="212"/>
      <c r="AQ1763" s="212"/>
      <c r="AR1763" s="212"/>
      <c r="AS1763" s="212"/>
      <c r="AT1763" s="212"/>
      <c r="AU1763" s="212"/>
      <c r="AV1763" s="212"/>
      <c r="AW1763" s="212"/>
      <c r="AX1763" s="212"/>
      <c r="AY1763" s="212"/>
      <c r="AZ1763" s="212"/>
      <c r="BA1763" s="212"/>
      <c r="BB1763" s="212"/>
      <c r="BC1763" s="212"/>
      <c r="BD1763" s="212"/>
      <c r="BE1763" s="212"/>
      <c r="BF1763" s="212"/>
      <c r="BG1763" s="212"/>
      <c r="BH1763" s="212"/>
    </row>
    <row r="1764" spans="1:60" outlineLevel="3" x14ac:dyDescent="0.2">
      <c r="A1764" s="219"/>
      <c r="B1764" s="220"/>
      <c r="C1764" s="247" t="s">
        <v>2198</v>
      </c>
      <c r="D1764" s="225"/>
      <c r="E1764" s="226">
        <v>1.08</v>
      </c>
      <c r="F1764" s="223"/>
      <c r="G1764" s="223"/>
      <c r="H1764" s="223"/>
      <c r="I1764" s="223"/>
      <c r="J1764" s="223"/>
      <c r="K1764" s="223"/>
      <c r="L1764" s="223"/>
      <c r="M1764" s="223"/>
      <c r="N1764" s="222"/>
      <c r="O1764" s="222"/>
      <c r="P1764" s="222"/>
      <c r="Q1764" s="222"/>
      <c r="R1764" s="223"/>
      <c r="S1764" s="223"/>
      <c r="T1764" s="223"/>
      <c r="U1764" s="223"/>
      <c r="V1764" s="223"/>
      <c r="W1764" s="223"/>
      <c r="X1764" s="223"/>
      <c r="Y1764" s="223"/>
      <c r="Z1764" s="212"/>
      <c r="AA1764" s="212"/>
      <c r="AB1764" s="212"/>
      <c r="AC1764" s="212"/>
      <c r="AD1764" s="212"/>
      <c r="AE1764" s="212"/>
      <c r="AF1764" s="212"/>
      <c r="AG1764" s="212" t="s">
        <v>308</v>
      </c>
      <c r="AH1764" s="212">
        <v>0</v>
      </c>
      <c r="AI1764" s="212"/>
      <c r="AJ1764" s="212"/>
      <c r="AK1764" s="212"/>
      <c r="AL1764" s="212"/>
      <c r="AM1764" s="212"/>
      <c r="AN1764" s="212"/>
      <c r="AO1764" s="212"/>
      <c r="AP1764" s="212"/>
      <c r="AQ1764" s="212"/>
      <c r="AR1764" s="212"/>
      <c r="AS1764" s="212"/>
      <c r="AT1764" s="212"/>
      <c r="AU1764" s="212"/>
      <c r="AV1764" s="212"/>
      <c r="AW1764" s="212"/>
      <c r="AX1764" s="212"/>
      <c r="AY1764" s="212"/>
      <c r="AZ1764" s="212"/>
      <c r="BA1764" s="212"/>
      <c r="BB1764" s="212"/>
      <c r="BC1764" s="212"/>
      <c r="BD1764" s="212"/>
      <c r="BE1764" s="212"/>
      <c r="BF1764" s="212"/>
      <c r="BG1764" s="212"/>
      <c r="BH1764" s="212"/>
    </row>
    <row r="1765" spans="1:60" ht="33.75" outlineLevel="1" x14ac:dyDescent="0.2">
      <c r="A1765" s="235">
        <v>415</v>
      </c>
      <c r="B1765" s="236" t="s">
        <v>2199</v>
      </c>
      <c r="C1765" s="245" t="s">
        <v>2200</v>
      </c>
      <c r="D1765" s="237" t="s">
        <v>543</v>
      </c>
      <c r="E1765" s="238">
        <v>6.7949999999999999</v>
      </c>
      <c r="F1765" s="239"/>
      <c r="G1765" s="240">
        <f>ROUND(E1765*F1765,2)</f>
        <v>0</v>
      </c>
      <c r="H1765" s="239"/>
      <c r="I1765" s="240">
        <f>ROUND(E1765*H1765,2)</f>
        <v>0</v>
      </c>
      <c r="J1765" s="239"/>
      <c r="K1765" s="240">
        <f>ROUND(E1765*J1765,2)</f>
        <v>0</v>
      </c>
      <c r="L1765" s="240">
        <v>21</v>
      </c>
      <c r="M1765" s="240">
        <f>G1765*(1+L1765/100)</f>
        <v>0</v>
      </c>
      <c r="N1765" s="238">
        <v>0</v>
      </c>
      <c r="O1765" s="238">
        <f>ROUND(E1765*N1765,2)</f>
        <v>0</v>
      </c>
      <c r="P1765" s="238">
        <v>0</v>
      </c>
      <c r="Q1765" s="238">
        <f>ROUND(E1765*P1765,2)</f>
        <v>0</v>
      </c>
      <c r="R1765" s="240" t="s">
        <v>1548</v>
      </c>
      <c r="S1765" s="240" t="s">
        <v>277</v>
      </c>
      <c r="T1765" s="241" t="s">
        <v>277</v>
      </c>
      <c r="U1765" s="223">
        <v>0.20000999999999999</v>
      </c>
      <c r="V1765" s="223">
        <f>ROUND(E1765*U1765,2)</f>
        <v>1.36</v>
      </c>
      <c r="W1765" s="223"/>
      <c r="X1765" s="223" t="s">
        <v>316</v>
      </c>
      <c r="Y1765" s="223" t="s">
        <v>280</v>
      </c>
      <c r="Z1765" s="212"/>
      <c r="AA1765" s="212"/>
      <c r="AB1765" s="212"/>
      <c r="AC1765" s="212"/>
      <c r="AD1765" s="212"/>
      <c r="AE1765" s="212"/>
      <c r="AF1765" s="212"/>
      <c r="AG1765" s="212" t="s">
        <v>317</v>
      </c>
      <c r="AH1765" s="212"/>
      <c r="AI1765" s="212"/>
      <c r="AJ1765" s="212"/>
      <c r="AK1765" s="212"/>
      <c r="AL1765" s="212"/>
      <c r="AM1765" s="212"/>
      <c r="AN1765" s="212"/>
      <c r="AO1765" s="212"/>
      <c r="AP1765" s="212"/>
      <c r="AQ1765" s="212"/>
      <c r="AR1765" s="212"/>
      <c r="AS1765" s="212"/>
      <c r="AT1765" s="212"/>
      <c r="AU1765" s="212"/>
      <c r="AV1765" s="212"/>
      <c r="AW1765" s="212"/>
      <c r="AX1765" s="212"/>
      <c r="AY1765" s="212"/>
      <c r="AZ1765" s="212"/>
      <c r="BA1765" s="212"/>
      <c r="BB1765" s="212"/>
      <c r="BC1765" s="212"/>
      <c r="BD1765" s="212"/>
      <c r="BE1765" s="212"/>
      <c r="BF1765" s="212"/>
      <c r="BG1765" s="212"/>
      <c r="BH1765" s="212"/>
    </row>
    <row r="1766" spans="1:60" outlineLevel="2" x14ac:dyDescent="0.2">
      <c r="A1766" s="219"/>
      <c r="B1766" s="220"/>
      <c r="C1766" s="246" t="s">
        <v>2201</v>
      </c>
      <c r="D1766" s="243"/>
      <c r="E1766" s="243"/>
      <c r="F1766" s="243"/>
      <c r="G1766" s="243"/>
      <c r="H1766" s="223"/>
      <c r="I1766" s="223"/>
      <c r="J1766" s="223"/>
      <c r="K1766" s="223"/>
      <c r="L1766" s="223"/>
      <c r="M1766" s="223"/>
      <c r="N1766" s="222"/>
      <c r="O1766" s="222"/>
      <c r="P1766" s="222"/>
      <c r="Q1766" s="222"/>
      <c r="R1766" s="223"/>
      <c r="S1766" s="223"/>
      <c r="T1766" s="223"/>
      <c r="U1766" s="223"/>
      <c r="V1766" s="223"/>
      <c r="W1766" s="223"/>
      <c r="X1766" s="223"/>
      <c r="Y1766" s="223"/>
      <c r="Z1766" s="212"/>
      <c r="AA1766" s="212"/>
      <c r="AB1766" s="212"/>
      <c r="AC1766" s="212"/>
      <c r="AD1766" s="212"/>
      <c r="AE1766" s="212"/>
      <c r="AF1766" s="212"/>
      <c r="AG1766" s="212" t="s">
        <v>283</v>
      </c>
      <c r="AH1766" s="212"/>
      <c r="AI1766" s="212"/>
      <c r="AJ1766" s="212"/>
      <c r="AK1766" s="212"/>
      <c r="AL1766" s="212"/>
      <c r="AM1766" s="212"/>
      <c r="AN1766" s="212"/>
      <c r="AO1766" s="212"/>
      <c r="AP1766" s="212"/>
      <c r="AQ1766" s="212"/>
      <c r="AR1766" s="212"/>
      <c r="AS1766" s="212"/>
      <c r="AT1766" s="212"/>
      <c r="AU1766" s="212"/>
      <c r="AV1766" s="212"/>
      <c r="AW1766" s="212"/>
      <c r="AX1766" s="212"/>
      <c r="AY1766" s="212"/>
      <c r="AZ1766" s="212"/>
      <c r="BA1766" s="212"/>
      <c r="BB1766" s="212"/>
      <c r="BC1766" s="212"/>
      <c r="BD1766" s="212"/>
      <c r="BE1766" s="212"/>
      <c r="BF1766" s="212"/>
      <c r="BG1766" s="212"/>
      <c r="BH1766" s="212"/>
    </row>
    <row r="1767" spans="1:60" outlineLevel="2" x14ac:dyDescent="0.2">
      <c r="A1767" s="219"/>
      <c r="B1767" s="220"/>
      <c r="C1767" s="247" t="s">
        <v>2202</v>
      </c>
      <c r="D1767" s="225"/>
      <c r="E1767" s="226">
        <v>6.7949999999999999</v>
      </c>
      <c r="F1767" s="223"/>
      <c r="G1767" s="223"/>
      <c r="H1767" s="223"/>
      <c r="I1767" s="223"/>
      <c r="J1767" s="223"/>
      <c r="K1767" s="223"/>
      <c r="L1767" s="223"/>
      <c r="M1767" s="223"/>
      <c r="N1767" s="222"/>
      <c r="O1767" s="222"/>
      <c r="P1767" s="222"/>
      <c r="Q1767" s="222"/>
      <c r="R1767" s="223"/>
      <c r="S1767" s="223"/>
      <c r="T1767" s="223"/>
      <c r="U1767" s="223"/>
      <c r="V1767" s="223"/>
      <c r="W1767" s="223"/>
      <c r="X1767" s="223"/>
      <c r="Y1767" s="223"/>
      <c r="Z1767" s="212"/>
      <c r="AA1767" s="212"/>
      <c r="AB1767" s="212"/>
      <c r="AC1767" s="212"/>
      <c r="AD1767" s="212"/>
      <c r="AE1767" s="212"/>
      <c r="AF1767" s="212"/>
      <c r="AG1767" s="212" t="s">
        <v>308</v>
      </c>
      <c r="AH1767" s="212">
        <v>0</v>
      </c>
      <c r="AI1767" s="212"/>
      <c r="AJ1767" s="212"/>
      <c r="AK1767" s="212"/>
      <c r="AL1767" s="212"/>
      <c r="AM1767" s="212"/>
      <c r="AN1767" s="212"/>
      <c r="AO1767" s="212"/>
      <c r="AP1767" s="212"/>
      <c r="AQ1767" s="212"/>
      <c r="AR1767" s="212"/>
      <c r="AS1767" s="212"/>
      <c r="AT1767" s="212"/>
      <c r="AU1767" s="212"/>
      <c r="AV1767" s="212"/>
      <c r="AW1767" s="212"/>
      <c r="AX1767" s="212"/>
      <c r="AY1767" s="212"/>
      <c r="AZ1767" s="212"/>
      <c r="BA1767" s="212"/>
      <c r="BB1767" s="212"/>
      <c r="BC1767" s="212"/>
      <c r="BD1767" s="212"/>
      <c r="BE1767" s="212"/>
      <c r="BF1767" s="212"/>
      <c r="BG1767" s="212"/>
      <c r="BH1767" s="212"/>
    </row>
    <row r="1768" spans="1:60" ht="22.5" outlineLevel="1" x14ac:dyDescent="0.2">
      <c r="A1768" s="235">
        <v>416</v>
      </c>
      <c r="B1768" s="236" t="s">
        <v>2203</v>
      </c>
      <c r="C1768" s="245" t="s">
        <v>2204</v>
      </c>
      <c r="D1768" s="237" t="s">
        <v>543</v>
      </c>
      <c r="E1768" s="238">
        <v>6.7949999999999999</v>
      </c>
      <c r="F1768" s="239"/>
      <c r="G1768" s="240">
        <f>ROUND(E1768*F1768,2)</f>
        <v>0</v>
      </c>
      <c r="H1768" s="239"/>
      <c r="I1768" s="240">
        <f>ROUND(E1768*H1768,2)</f>
        <v>0</v>
      </c>
      <c r="J1768" s="239"/>
      <c r="K1768" s="240">
        <f>ROUND(E1768*J1768,2)</f>
        <v>0</v>
      </c>
      <c r="L1768" s="240">
        <v>21</v>
      </c>
      <c r="M1768" s="240">
        <f>G1768*(1+L1768/100)</f>
        <v>0</v>
      </c>
      <c r="N1768" s="238">
        <v>1.0000000000000001E-5</v>
      </c>
      <c r="O1768" s="238">
        <f>ROUND(E1768*N1768,2)</f>
        <v>0</v>
      </c>
      <c r="P1768" s="238">
        <v>0</v>
      </c>
      <c r="Q1768" s="238">
        <f>ROUND(E1768*P1768,2)</f>
        <v>0</v>
      </c>
      <c r="R1768" s="240" t="s">
        <v>1548</v>
      </c>
      <c r="S1768" s="240" t="s">
        <v>277</v>
      </c>
      <c r="T1768" s="241" t="s">
        <v>277</v>
      </c>
      <c r="U1768" s="223">
        <v>0.90900000000000003</v>
      </c>
      <c r="V1768" s="223">
        <f>ROUND(E1768*U1768,2)</f>
        <v>6.18</v>
      </c>
      <c r="W1768" s="223"/>
      <c r="X1768" s="223" t="s">
        <v>316</v>
      </c>
      <c r="Y1768" s="223" t="s">
        <v>280</v>
      </c>
      <c r="Z1768" s="212"/>
      <c r="AA1768" s="212"/>
      <c r="AB1768" s="212"/>
      <c r="AC1768" s="212"/>
      <c r="AD1768" s="212"/>
      <c r="AE1768" s="212"/>
      <c r="AF1768" s="212"/>
      <c r="AG1768" s="212" t="s">
        <v>317</v>
      </c>
      <c r="AH1768" s="212"/>
      <c r="AI1768" s="212"/>
      <c r="AJ1768" s="212"/>
      <c r="AK1768" s="212"/>
      <c r="AL1768" s="212"/>
      <c r="AM1768" s="212"/>
      <c r="AN1768" s="212"/>
      <c r="AO1768" s="212"/>
      <c r="AP1768" s="212"/>
      <c r="AQ1768" s="212"/>
      <c r="AR1768" s="212"/>
      <c r="AS1768" s="212"/>
      <c r="AT1768" s="212"/>
      <c r="AU1768" s="212"/>
      <c r="AV1768" s="212"/>
      <c r="AW1768" s="212"/>
      <c r="AX1768" s="212"/>
      <c r="AY1768" s="212"/>
      <c r="AZ1768" s="212"/>
      <c r="BA1768" s="212"/>
      <c r="BB1768" s="212"/>
      <c r="BC1768" s="212"/>
      <c r="BD1768" s="212"/>
      <c r="BE1768" s="212"/>
      <c r="BF1768" s="212"/>
      <c r="BG1768" s="212"/>
      <c r="BH1768" s="212"/>
    </row>
    <row r="1769" spans="1:60" outlineLevel="2" x14ac:dyDescent="0.2">
      <c r="A1769" s="219"/>
      <c r="B1769" s="220"/>
      <c r="C1769" s="246" t="s">
        <v>2205</v>
      </c>
      <c r="D1769" s="243"/>
      <c r="E1769" s="243"/>
      <c r="F1769" s="243"/>
      <c r="G1769" s="243"/>
      <c r="H1769" s="223"/>
      <c r="I1769" s="223"/>
      <c r="J1769" s="223"/>
      <c r="K1769" s="223"/>
      <c r="L1769" s="223"/>
      <c r="M1769" s="223"/>
      <c r="N1769" s="222"/>
      <c r="O1769" s="222"/>
      <c r="P1769" s="222"/>
      <c r="Q1769" s="222"/>
      <c r="R1769" s="223"/>
      <c r="S1769" s="223"/>
      <c r="T1769" s="223"/>
      <c r="U1769" s="223"/>
      <c r="V1769" s="223"/>
      <c r="W1769" s="223"/>
      <c r="X1769" s="223"/>
      <c r="Y1769" s="223"/>
      <c r="Z1769" s="212"/>
      <c r="AA1769" s="212"/>
      <c r="AB1769" s="212"/>
      <c r="AC1769" s="212"/>
      <c r="AD1769" s="212"/>
      <c r="AE1769" s="212"/>
      <c r="AF1769" s="212"/>
      <c r="AG1769" s="212" t="s">
        <v>283</v>
      </c>
      <c r="AH1769" s="212"/>
      <c r="AI1769" s="212"/>
      <c r="AJ1769" s="212"/>
      <c r="AK1769" s="212"/>
      <c r="AL1769" s="212"/>
      <c r="AM1769" s="212"/>
      <c r="AN1769" s="212"/>
      <c r="AO1769" s="212"/>
      <c r="AP1769" s="212"/>
      <c r="AQ1769" s="212"/>
      <c r="AR1769" s="212"/>
      <c r="AS1769" s="212"/>
      <c r="AT1769" s="212"/>
      <c r="AU1769" s="212"/>
      <c r="AV1769" s="212"/>
      <c r="AW1769" s="212"/>
      <c r="AX1769" s="212"/>
      <c r="AY1769" s="212"/>
      <c r="AZ1769" s="212"/>
      <c r="BA1769" s="212"/>
      <c r="BB1769" s="212"/>
      <c r="BC1769" s="212"/>
      <c r="BD1769" s="212"/>
      <c r="BE1769" s="212"/>
      <c r="BF1769" s="212"/>
      <c r="BG1769" s="212"/>
      <c r="BH1769" s="212"/>
    </row>
    <row r="1770" spans="1:60" outlineLevel="2" x14ac:dyDescent="0.2">
      <c r="A1770" s="219"/>
      <c r="B1770" s="220"/>
      <c r="C1770" s="247" t="s">
        <v>2202</v>
      </c>
      <c r="D1770" s="225"/>
      <c r="E1770" s="226">
        <v>6.7949999999999999</v>
      </c>
      <c r="F1770" s="223"/>
      <c r="G1770" s="223"/>
      <c r="H1770" s="223"/>
      <c r="I1770" s="223"/>
      <c r="J1770" s="223"/>
      <c r="K1770" s="223"/>
      <c r="L1770" s="223"/>
      <c r="M1770" s="223"/>
      <c r="N1770" s="222"/>
      <c r="O1770" s="222"/>
      <c r="P1770" s="222"/>
      <c r="Q1770" s="222"/>
      <c r="R1770" s="223"/>
      <c r="S1770" s="223"/>
      <c r="T1770" s="223"/>
      <c r="U1770" s="223"/>
      <c r="V1770" s="223"/>
      <c r="W1770" s="223"/>
      <c r="X1770" s="223"/>
      <c r="Y1770" s="223"/>
      <c r="Z1770" s="212"/>
      <c r="AA1770" s="212"/>
      <c r="AB1770" s="212"/>
      <c r="AC1770" s="212"/>
      <c r="AD1770" s="212"/>
      <c r="AE1770" s="212"/>
      <c r="AF1770" s="212"/>
      <c r="AG1770" s="212" t="s">
        <v>308</v>
      </c>
      <c r="AH1770" s="212">
        <v>0</v>
      </c>
      <c r="AI1770" s="212"/>
      <c r="AJ1770" s="212"/>
      <c r="AK1770" s="212"/>
      <c r="AL1770" s="212"/>
      <c r="AM1770" s="212"/>
      <c r="AN1770" s="212"/>
      <c r="AO1770" s="212"/>
      <c r="AP1770" s="212"/>
      <c r="AQ1770" s="212"/>
      <c r="AR1770" s="212"/>
      <c r="AS1770" s="212"/>
      <c r="AT1770" s="212"/>
      <c r="AU1770" s="212"/>
      <c r="AV1770" s="212"/>
      <c r="AW1770" s="212"/>
      <c r="AX1770" s="212"/>
      <c r="AY1770" s="212"/>
      <c r="AZ1770" s="212"/>
      <c r="BA1770" s="212"/>
      <c r="BB1770" s="212"/>
      <c r="BC1770" s="212"/>
      <c r="BD1770" s="212"/>
      <c r="BE1770" s="212"/>
      <c r="BF1770" s="212"/>
      <c r="BG1770" s="212"/>
      <c r="BH1770" s="212"/>
    </row>
    <row r="1771" spans="1:60" ht="22.5" outlineLevel="1" x14ac:dyDescent="0.2">
      <c r="A1771" s="235">
        <v>417</v>
      </c>
      <c r="B1771" s="236" t="s">
        <v>2206</v>
      </c>
      <c r="C1771" s="245" t="s">
        <v>2207</v>
      </c>
      <c r="D1771" s="237" t="s">
        <v>387</v>
      </c>
      <c r="E1771" s="238">
        <v>16</v>
      </c>
      <c r="F1771" s="239"/>
      <c r="G1771" s="240">
        <f>ROUND(E1771*F1771,2)</f>
        <v>0</v>
      </c>
      <c r="H1771" s="239"/>
      <c r="I1771" s="240">
        <f>ROUND(E1771*H1771,2)</f>
        <v>0</v>
      </c>
      <c r="J1771" s="239"/>
      <c r="K1771" s="240">
        <f>ROUND(E1771*J1771,2)</f>
        <v>0</v>
      </c>
      <c r="L1771" s="240">
        <v>21</v>
      </c>
      <c r="M1771" s="240">
        <f>G1771*(1+L1771/100)</f>
        <v>0</v>
      </c>
      <c r="N1771" s="238">
        <v>0</v>
      </c>
      <c r="O1771" s="238">
        <f>ROUND(E1771*N1771,2)</f>
        <v>0</v>
      </c>
      <c r="P1771" s="238">
        <v>0</v>
      </c>
      <c r="Q1771" s="238">
        <f>ROUND(E1771*P1771,2)</f>
        <v>0</v>
      </c>
      <c r="R1771" s="240" t="s">
        <v>1548</v>
      </c>
      <c r="S1771" s="240" t="s">
        <v>277</v>
      </c>
      <c r="T1771" s="241" t="s">
        <v>277</v>
      </c>
      <c r="U1771" s="223">
        <v>1.45</v>
      </c>
      <c r="V1771" s="223">
        <f>ROUND(E1771*U1771,2)</f>
        <v>23.2</v>
      </c>
      <c r="W1771" s="223"/>
      <c r="X1771" s="223" t="s">
        <v>316</v>
      </c>
      <c r="Y1771" s="223" t="s">
        <v>280</v>
      </c>
      <c r="Z1771" s="212"/>
      <c r="AA1771" s="212"/>
      <c r="AB1771" s="212"/>
      <c r="AC1771" s="212"/>
      <c r="AD1771" s="212"/>
      <c r="AE1771" s="212"/>
      <c r="AF1771" s="212"/>
      <c r="AG1771" s="212" t="s">
        <v>317</v>
      </c>
      <c r="AH1771" s="212"/>
      <c r="AI1771" s="212"/>
      <c r="AJ1771" s="212"/>
      <c r="AK1771" s="212"/>
      <c r="AL1771" s="212"/>
      <c r="AM1771" s="212"/>
      <c r="AN1771" s="212"/>
      <c r="AO1771" s="212"/>
      <c r="AP1771" s="212"/>
      <c r="AQ1771" s="212"/>
      <c r="AR1771" s="212"/>
      <c r="AS1771" s="212"/>
      <c r="AT1771" s="212"/>
      <c r="AU1771" s="212"/>
      <c r="AV1771" s="212"/>
      <c r="AW1771" s="212"/>
      <c r="AX1771" s="212"/>
      <c r="AY1771" s="212"/>
      <c r="AZ1771" s="212"/>
      <c r="BA1771" s="212"/>
      <c r="BB1771" s="212"/>
      <c r="BC1771" s="212"/>
      <c r="BD1771" s="212"/>
      <c r="BE1771" s="212"/>
      <c r="BF1771" s="212"/>
      <c r="BG1771" s="212"/>
      <c r="BH1771" s="212"/>
    </row>
    <row r="1772" spans="1:60" outlineLevel="2" x14ac:dyDescent="0.2">
      <c r="A1772" s="219"/>
      <c r="B1772" s="220"/>
      <c r="C1772" s="247" t="s">
        <v>2208</v>
      </c>
      <c r="D1772" s="225"/>
      <c r="E1772" s="226">
        <v>13</v>
      </c>
      <c r="F1772" s="223"/>
      <c r="G1772" s="223"/>
      <c r="H1772" s="223"/>
      <c r="I1772" s="223"/>
      <c r="J1772" s="223"/>
      <c r="K1772" s="223"/>
      <c r="L1772" s="223"/>
      <c r="M1772" s="223"/>
      <c r="N1772" s="222"/>
      <c r="O1772" s="222"/>
      <c r="P1772" s="222"/>
      <c r="Q1772" s="222"/>
      <c r="R1772" s="223"/>
      <c r="S1772" s="223"/>
      <c r="T1772" s="223"/>
      <c r="U1772" s="223"/>
      <c r="V1772" s="223"/>
      <c r="W1772" s="223"/>
      <c r="X1772" s="223"/>
      <c r="Y1772" s="223"/>
      <c r="Z1772" s="212"/>
      <c r="AA1772" s="212"/>
      <c r="AB1772" s="212"/>
      <c r="AC1772" s="212"/>
      <c r="AD1772" s="212"/>
      <c r="AE1772" s="212"/>
      <c r="AF1772" s="212"/>
      <c r="AG1772" s="212" t="s">
        <v>308</v>
      </c>
      <c r="AH1772" s="212">
        <v>5</v>
      </c>
      <c r="AI1772" s="212"/>
      <c r="AJ1772" s="212"/>
      <c r="AK1772" s="212"/>
      <c r="AL1772" s="212"/>
      <c r="AM1772" s="212"/>
      <c r="AN1772" s="212"/>
      <c r="AO1772" s="212"/>
      <c r="AP1772" s="212"/>
      <c r="AQ1772" s="212"/>
      <c r="AR1772" s="212"/>
      <c r="AS1772" s="212"/>
      <c r="AT1772" s="212"/>
      <c r="AU1772" s="212"/>
      <c r="AV1772" s="212"/>
      <c r="AW1772" s="212"/>
      <c r="AX1772" s="212"/>
      <c r="AY1772" s="212"/>
      <c r="AZ1772" s="212"/>
      <c r="BA1772" s="212"/>
      <c r="BB1772" s="212"/>
      <c r="BC1772" s="212"/>
      <c r="BD1772" s="212"/>
      <c r="BE1772" s="212"/>
      <c r="BF1772" s="212"/>
      <c r="BG1772" s="212"/>
      <c r="BH1772" s="212"/>
    </row>
    <row r="1773" spans="1:60" outlineLevel="3" x14ac:dyDescent="0.2">
      <c r="A1773" s="219"/>
      <c r="B1773" s="220"/>
      <c r="C1773" s="247" t="s">
        <v>2209</v>
      </c>
      <c r="D1773" s="225"/>
      <c r="E1773" s="226">
        <v>2</v>
      </c>
      <c r="F1773" s="223"/>
      <c r="G1773" s="223"/>
      <c r="H1773" s="223"/>
      <c r="I1773" s="223"/>
      <c r="J1773" s="223"/>
      <c r="K1773" s="223"/>
      <c r="L1773" s="223"/>
      <c r="M1773" s="223"/>
      <c r="N1773" s="222"/>
      <c r="O1773" s="222"/>
      <c r="P1773" s="222"/>
      <c r="Q1773" s="222"/>
      <c r="R1773" s="223"/>
      <c r="S1773" s="223"/>
      <c r="T1773" s="223"/>
      <c r="U1773" s="223"/>
      <c r="V1773" s="223"/>
      <c r="W1773" s="223"/>
      <c r="X1773" s="223"/>
      <c r="Y1773" s="223"/>
      <c r="Z1773" s="212"/>
      <c r="AA1773" s="212"/>
      <c r="AB1773" s="212"/>
      <c r="AC1773" s="212"/>
      <c r="AD1773" s="212"/>
      <c r="AE1773" s="212"/>
      <c r="AF1773" s="212"/>
      <c r="AG1773" s="212" t="s">
        <v>308</v>
      </c>
      <c r="AH1773" s="212">
        <v>5</v>
      </c>
      <c r="AI1773" s="212"/>
      <c r="AJ1773" s="212"/>
      <c r="AK1773" s="212"/>
      <c r="AL1773" s="212"/>
      <c r="AM1773" s="212"/>
      <c r="AN1773" s="212"/>
      <c r="AO1773" s="212"/>
      <c r="AP1773" s="212"/>
      <c r="AQ1773" s="212"/>
      <c r="AR1773" s="212"/>
      <c r="AS1773" s="212"/>
      <c r="AT1773" s="212"/>
      <c r="AU1773" s="212"/>
      <c r="AV1773" s="212"/>
      <c r="AW1773" s="212"/>
      <c r="AX1773" s="212"/>
      <c r="AY1773" s="212"/>
      <c r="AZ1773" s="212"/>
      <c r="BA1773" s="212"/>
      <c r="BB1773" s="212"/>
      <c r="BC1773" s="212"/>
      <c r="BD1773" s="212"/>
      <c r="BE1773" s="212"/>
      <c r="BF1773" s="212"/>
      <c r="BG1773" s="212"/>
      <c r="BH1773" s="212"/>
    </row>
    <row r="1774" spans="1:60" outlineLevel="3" x14ac:dyDescent="0.2">
      <c r="A1774" s="219"/>
      <c r="B1774" s="220"/>
      <c r="C1774" s="247" t="s">
        <v>2210</v>
      </c>
      <c r="D1774" s="225"/>
      <c r="E1774" s="226">
        <v>1</v>
      </c>
      <c r="F1774" s="223"/>
      <c r="G1774" s="223"/>
      <c r="H1774" s="223"/>
      <c r="I1774" s="223"/>
      <c r="J1774" s="223"/>
      <c r="K1774" s="223"/>
      <c r="L1774" s="223"/>
      <c r="M1774" s="223"/>
      <c r="N1774" s="222"/>
      <c r="O1774" s="222"/>
      <c r="P1774" s="222"/>
      <c r="Q1774" s="222"/>
      <c r="R1774" s="223"/>
      <c r="S1774" s="223"/>
      <c r="T1774" s="223"/>
      <c r="U1774" s="223"/>
      <c r="V1774" s="223"/>
      <c r="W1774" s="223"/>
      <c r="X1774" s="223"/>
      <c r="Y1774" s="223"/>
      <c r="Z1774" s="212"/>
      <c r="AA1774" s="212"/>
      <c r="AB1774" s="212"/>
      <c r="AC1774" s="212"/>
      <c r="AD1774" s="212"/>
      <c r="AE1774" s="212"/>
      <c r="AF1774" s="212"/>
      <c r="AG1774" s="212" t="s">
        <v>308</v>
      </c>
      <c r="AH1774" s="212">
        <v>5</v>
      </c>
      <c r="AI1774" s="212"/>
      <c r="AJ1774" s="212"/>
      <c r="AK1774" s="212"/>
      <c r="AL1774" s="212"/>
      <c r="AM1774" s="212"/>
      <c r="AN1774" s="212"/>
      <c r="AO1774" s="212"/>
      <c r="AP1774" s="212"/>
      <c r="AQ1774" s="212"/>
      <c r="AR1774" s="212"/>
      <c r="AS1774" s="212"/>
      <c r="AT1774" s="212"/>
      <c r="AU1774" s="212"/>
      <c r="AV1774" s="212"/>
      <c r="AW1774" s="212"/>
      <c r="AX1774" s="212"/>
      <c r="AY1774" s="212"/>
      <c r="AZ1774" s="212"/>
      <c r="BA1774" s="212"/>
      <c r="BB1774" s="212"/>
      <c r="BC1774" s="212"/>
      <c r="BD1774" s="212"/>
      <c r="BE1774" s="212"/>
      <c r="BF1774" s="212"/>
      <c r="BG1774" s="212"/>
      <c r="BH1774" s="212"/>
    </row>
    <row r="1775" spans="1:60" ht="22.5" outlineLevel="1" x14ac:dyDescent="0.2">
      <c r="A1775" s="235">
        <v>418</v>
      </c>
      <c r="B1775" s="236" t="s">
        <v>2211</v>
      </c>
      <c r="C1775" s="245" t="s">
        <v>2212</v>
      </c>
      <c r="D1775" s="237" t="s">
        <v>387</v>
      </c>
      <c r="E1775" s="238">
        <v>6</v>
      </c>
      <c r="F1775" s="239"/>
      <c r="G1775" s="240">
        <f>ROUND(E1775*F1775,2)</f>
        <v>0</v>
      </c>
      <c r="H1775" s="239"/>
      <c r="I1775" s="240">
        <f>ROUND(E1775*H1775,2)</f>
        <v>0</v>
      </c>
      <c r="J1775" s="239"/>
      <c r="K1775" s="240">
        <f>ROUND(E1775*J1775,2)</f>
        <v>0</v>
      </c>
      <c r="L1775" s="240">
        <v>21</v>
      </c>
      <c r="M1775" s="240">
        <f>G1775*(1+L1775/100)</f>
        <v>0</v>
      </c>
      <c r="N1775" s="238">
        <v>0</v>
      </c>
      <c r="O1775" s="238">
        <f>ROUND(E1775*N1775,2)</f>
        <v>0</v>
      </c>
      <c r="P1775" s="238">
        <v>0</v>
      </c>
      <c r="Q1775" s="238">
        <f>ROUND(E1775*P1775,2)</f>
        <v>0</v>
      </c>
      <c r="R1775" s="240" t="s">
        <v>1548</v>
      </c>
      <c r="S1775" s="240" t="s">
        <v>277</v>
      </c>
      <c r="T1775" s="241" t="s">
        <v>277</v>
      </c>
      <c r="U1775" s="223">
        <v>1.5</v>
      </c>
      <c r="V1775" s="223">
        <f>ROUND(E1775*U1775,2)</f>
        <v>9</v>
      </c>
      <c r="W1775" s="223"/>
      <c r="X1775" s="223" t="s">
        <v>316</v>
      </c>
      <c r="Y1775" s="223" t="s">
        <v>280</v>
      </c>
      <c r="Z1775" s="212"/>
      <c r="AA1775" s="212"/>
      <c r="AB1775" s="212"/>
      <c r="AC1775" s="212"/>
      <c r="AD1775" s="212"/>
      <c r="AE1775" s="212"/>
      <c r="AF1775" s="212"/>
      <c r="AG1775" s="212" t="s">
        <v>317</v>
      </c>
      <c r="AH1775" s="212"/>
      <c r="AI1775" s="212"/>
      <c r="AJ1775" s="212"/>
      <c r="AK1775" s="212"/>
      <c r="AL1775" s="212"/>
      <c r="AM1775" s="212"/>
      <c r="AN1775" s="212"/>
      <c r="AO1775" s="212"/>
      <c r="AP1775" s="212"/>
      <c r="AQ1775" s="212"/>
      <c r="AR1775" s="212"/>
      <c r="AS1775" s="212"/>
      <c r="AT1775" s="212"/>
      <c r="AU1775" s="212"/>
      <c r="AV1775" s="212"/>
      <c r="AW1775" s="212"/>
      <c r="AX1775" s="212"/>
      <c r="AY1775" s="212"/>
      <c r="AZ1775" s="212"/>
      <c r="BA1775" s="212"/>
      <c r="BB1775" s="212"/>
      <c r="BC1775" s="212"/>
      <c r="BD1775" s="212"/>
      <c r="BE1775" s="212"/>
      <c r="BF1775" s="212"/>
      <c r="BG1775" s="212"/>
      <c r="BH1775" s="212"/>
    </row>
    <row r="1776" spans="1:60" outlineLevel="2" x14ac:dyDescent="0.2">
      <c r="A1776" s="219"/>
      <c r="B1776" s="220"/>
      <c r="C1776" s="247" t="s">
        <v>2213</v>
      </c>
      <c r="D1776" s="225"/>
      <c r="E1776" s="226">
        <v>2</v>
      </c>
      <c r="F1776" s="223"/>
      <c r="G1776" s="223"/>
      <c r="H1776" s="223"/>
      <c r="I1776" s="223"/>
      <c r="J1776" s="223"/>
      <c r="K1776" s="223"/>
      <c r="L1776" s="223"/>
      <c r="M1776" s="223"/>
      <c r="N1776" s="222"/>
      <c r="O1776" s="222"/>
      <c r="P1776" s="222"/>
      <c r="Q1776" s="222"/>
      <c r="R1776" s="223"/>
      <c r="S1776" s="223"/>
      <c r="T1776" s="223"/>
      <c r="U1776" s="223"/>
      <c r="V1776" s="223"/>
      <c r="W1776" s="223"/>
      <c r="X1776" s="223"/>
      <c r="Y1776" s="223"/>
      <c r="Z1776" s="212"/>
      <c r="AA1776" s="212"/>
      <c r="AB1776" s="212"/>
      <c r="AC1776" s="212"/>
      <c r="AD1776" s="212"/>
      <c r="AE1776" s="212"/>
      <c r="AF1776" s="212"/>
      <c r="AG1776" s="212" t="s">
        <v>308</v>
      </c>
      <c r="AH1776" s="212">
        <v>5</v>
      </c>
      <c r="AI1776" s="212"/>
      <c r="AJ1776" s="212"/>
      <c r="AK1776" s="212"/>
      <c r="AL1776" s="212"/>
      <c r="AM1776" s="212"/>
      <c r="AN1776" s="212"/>
      <c r="AO1776" s="212"/>
      <c r="AP1776" s="212"/>
      <c r="AQ1776" s="212"/>
      <c r="AR1776" s="212"/>
      <c r="AS1776" s="212"/>
      <c r="AT1776" s="212"/>
      <c r="AU1776" s="212"/>
      <c r="AV1776" s="212"/>
      <c r="AW1776" s="212"/>
      <c r="AX1776" s="212"/>
      <c r="AY1776" s="212"/>
      <c r="AZ1776" s="212"/>
      <c r="BA1776" s="212"/>
      <c r="BB1776" s="212"/>
      <c r="BC1776" s="212"/>
      <c r="BD1776" s="212"/>
      <c r="BE1776" s="212"/>
      <c r="BF1776" s="212"/>
      <c r="BG1776" s="212"/>
      <c r="BH1776" s="212"/>
    </row>
    <row r="1777" spans="1:60" outlineLevel="3" x14ac:dyDescent="0.2">
      <c r="A1777" s="219"/>
      <c r="B1777" s="220"/>
      <c r="C1777" s="247" t="s">
        <v>2214</v>
      </c>
      <c r="D1777" s="225"/>
      <c r="E1777" s="226">
        <v>4</v>
      </c>
      <c r="F1777" s="223"/>
      <c r="G1777" s="223"/>
      <c r="H1777" s="223"/>
      <c r="I1777" s="223"/>
      <c r="J1777" s="223"/>
      <c r="K1777" s="223"/>
      <c r="L1777" s="223"/>
      <c r="M1777" s="223"/>
      <c r="N1777" s="222"/>
      <c r="O1777" s="222"/>
      <c r="P1777" s="222"/>
      <c r="Q1777" s="222"/>
      <c r="R1777" s="223"/>
      <c r="S1777" s="223"/>
      <c r="T1777" s="223"/>
      <c r="U1777" s="223"/>
      <c r="V1777" s="223"/>
      <c r="W1777" s="223"/>
      <c r="X1777" s="223"/>
      <c r="Y1777" s="223"/>
      <c r="Z1777" s="212"/>
      <c r="AA1777" s="212"/>
      <c r="AB1777" s="212"/>
      <c r="AC1777" s="212"/>
      <c r="AD1777" s="212"/>
      <c r="AE1777" s="212"/>
      <c r="AF1777" s="212"/>
      <c r="AG1777" s="212" t="s">
        <v>308</v>
      </c>
      <c r="AH1777" s="212">
        <v>5</v>
      </c>
      <c r="AI1777" s="212"/>
      <c r="AJ1777" s="212"/>
      <c r="AK1777" s="212"/>
      <c r="AL1777" s="212"/>
      <c r="AM1777" s="212"/>
      <c r="AN1777" s="212"/>
      <c r="AO1777" s="212"/>
      <c r="AP1777" s="212"/>
      <c r="AQ1777" s="212"/>
      <c r="AR1777" s="212"/>
      <c r="AS1777" s="212"/>
      <c r="AT1777" s="212"/>
      <c r="AU1777" s="212"/>
      <c r="AV1777" s="212"/>
      <c r="AW1777" s="212"/>
      <c r="AX1777" s="212"/>
      <c r="AY1777" s="212"/>
      <c r="AZ1777" s="212"/>
      <c r="BA1777" s="212"/>
      <c r="BB1777" s="212"/>
      <c r="BC1777" s="212"/>
      <c r="BD1777" s="212"/>
      <c r="BE1777" s="212"/>
      <c r="BF1777" s="212"/>
      <c r="BG1777" s="212"/>
      <c r="BH1777" s="212"/>
    </row>
    <row r="1778" spans="1:60" ht="22.5" outlineLevel="1" x14ac:dyDescent="0.2">
      <c r="A1778" s="235">
        <v>419</v>
      </c>
      <c r="B1778" s="236" t="s">
        <v>2215</v>
      </c>
      <c r="C1778" s="245" t="s">
        <v>2216</v>
      </c>
      <c r="D1778" s="237" t="s">
        <v>387</v>
      </c>
      <c r="E1778" s="238">
        <v>4</v>
      </c>
      <c r="F1778" s="239"/>
      <c r="G1778" s="240">
        <f>ROUND(E1778*F1778,2)</f>
        <v>0</v>
      </c>
      <c r="H1778" s="239"/>
      <c r="I1778" s="240">
        <f>ROUND(E1778*H1778,2)</f>
        <v>0</v>
      </c>
      <c r="J1778" s="239"/>
      <c r="K1778" s="240">
        <f>ROUND(E1778*J1778,2)</f>
        <v>0</v>
      </c>
      <c r="L1778" s="240">
        <v>21</v>
      </c>
      <c r="M1778" s="240">
        <f>G1778*(1+L1778/100)</f>
        <v>0</v>
      </c>
      <c r="N1778" s="238">
        <v>0</v>
      </c>
      <c r="O1778" s="238">
        <f>ROUND(E1778*N1778,2)</f>
        <v>0</v>
      </c>
      <c r="P1778" s="238">
        <v>0</v>
      </c>
      <c r="Q1778" s="238">
        <f>ROUND(E1778*P1778,2)</f>
        <v>0</v>
      </c>
      <c r="R1778" s="240" t="s">
        <v>1548</v>
      </c>
      <c r="S1778" s="240" t="s">
        <v>277</v>
      </c>
      <c r="T1778" s="241" t="s">
        <v>277</v>
      </c>
      <c r="U1778" s="223">
        <v>1.63</v>
      </c>
      <c r="V1778" s="223">
        <f>ROUND(E1778*U1778,2)</f>
        <v>6.52</v>
      </c>
      <c r="W1778" s="223"/>
      <c r="X1778" s="223" t="s">
        <v>316</v>
      </c>
      <c r="Y1778" s="223" t="s">
        <v>280</v>
      </c>
      <c r="Z1778" s="212"/>
      <c r="AA1778" s="212"/>
      <c r="AB1778" s="212"/>
      <c r="AC1778" s="212"/>
      <c r="AD1778" s="212"/>
      <c r="AE1778" s="212"/>
      <c r="AF1778" s="212"/>
      <c r="AG1778" s="212" t="s">
        <v>317</v>
      </c>
      <c r="AH1778" s="212"/>
      <c r="AI1778" s="212"/>
      <c r="AJ1778" s="212"/>
      <c r="AK1778" s="212"/>
      <c r="AL1778" s="212"/>
      <c r="AM1778" s="212"/>
      <c r="AN1778" s="212"/>
      <c r="AO1778" s="212"/>
      <c r="AP1778" s="212"/>
      <c r="AQ1778" s="212"/>
      <c r="AR1778" s="212"/>
      <c r="AS1778" s="212"/>
      <c r="AT1778" s="212"/>
      <c r="AU1778" s="212"/>
      <c r="AV1778" s="212"/>
      <c r="AW1778" s="212"/>
      <c r="AX1778" s="212"/>
      <c r="AY1778" s="212"/>
      <c r="AZ1778" s="212"/>
      <c r="BA1778" s="212"/>
      <c r="BB1778" s="212"/>
      <c r="BC1778" s="212"/>
      <c r="BD1778" s="212"/>
      <c r="BE1778" s="212"/>
      <c r="BF1778" s="212"/>
      <c r="BG1778" s="212"/>
      <c r="BH1778" s="212"/>
    </row>
    <row r="1779" spans="1:60" outlineLevel="2" x14ac:dyDescent="0.2">
      <c r="A1779" s="219"/>
      <c r="B1779" s="220"/>
      <c r="C1779" s="246" t="s">
        <v>2217</v>
      </c>
      <c r="D1779" s="243"/>
      <c r="E1779" s="243"/>
      <c r="F1779" s="243"/>
      <c r="G1779" s="243"/>
      <c r="H1779" s="223"/>
      <c r="I1779" s="223"/>
      <c r="J1779" s="223"/>
      <c r="K1779" s="223"/>
      <c r="L1779" s="223"/>
      <c r="M1779" s="223"/>
      <c r="N1779" s="222"/>
      <c r="O1779" s="222"/>
      <c r="P1779" s="222"/>
      <c r="Q1779" s="222"/>
      <c r="R1779" s="223"/>
      <c r="S1779" s="223"/>
      <c r="T1779" s="223"/>
      <c r="U1779" s="223"/>
      <c r="V1779" s="223"/>
      <c r="W1779" s="223"/>
      <c r="X1779" s="223"/>
      <c r="Y1779" s="223"/>
      <c r="Z1779" s="212"/>
      <c r="AA1779" s="212"/>
      <c r="AB1779" s="212"/>
      <c r="AC1779" s="212"/>
      <c r="AD1779" s="212"/>
      <c r="AE1779" s="212"/>
      <c r="AF1779" s="212"/>
      <c r="AG1779" s="212" t="s">
        <v>283</v>
      </c>
      <c r="AH1779" s="212"/>
      <c r="AI1779" s="212"/>
      <c r="AJ1779" s="212"/>
      <c r="AK1779" s="212"/>
      <c r="AL1779" s="212"/>
      <c r="AM1779" s="212"/>
      <c r="AN1779" s="212"/>
      <c r="AO1779" s="212"/>
      <c r="AP1779" s="212"/>
      <c r="AQ1779" s="212"/>
      <c r="AR1779" s="212"/>
      <c r="AS1779" s="212"/>
      <c r="AT1779" s="212"/>
      <c r="AU1779" s="212"/>
      <c r="AV1779" s="212"/>
      <c r="AW1779" s="212"/>
      <c r="AX1779" s="212"/>
      <c r="AY1779" s="212"/>
      <c r="AZ1779" s="212"/>
      <c r="BA1779" s="212"/>
      <c r="BB1779" s="212"/>
      <c r="BC1779" s="212"/>
      <c r="BD1779" s="212"/>
      <c r="BE1779" s="212"/>
      <c r="BF1779" s="212"/>
      <c r="BG1779" s="212"/>
      <c r="BH1779" s="212"/>
    </row>
    <row r="1780" spans="1:60" outlineLevel="2" x14ac:dyDescent="0.2">
      <c r="A1780" s="219"/>
      <c r="B1780" s="220"/>
      <c r="C1780" s="247" t="s">
        <v>2218</v>
      </c>
      <c r="D1780" s="225"/>
      <c r="E1780" s="226">
        <v>1</v>
      </c>
      <c r="F1780" s="223"/>
      <c r="G1780" s="223"/>
      <c r="H1780" s="223"/>
      <c r="I1780" s="223"/>
      <c r="J1780" s="223"/>
      <c r="K1780" s="223"/>
      <c r="L1780" s="223"/>
      <c r="M1780" s="223"/>
      <c r="N1780" s="222"/>
      <c r="O1780" s="222"/>
      <c r="P1780" s="222"/>
      <c r="Q1780" s="222"/>
      <c r="R1780" s="223"/>
      <c r="S1780" s="223"/>
      <c r="T1780" s="223"/>
      <c r="U1780" s="223"/>
      <c r="V1780" s="223"/>
      <c r="W1780" s="223"/>
      <c r="X1780" s="223"/>
      <c r="Y1780" s="223"/>
      <c r="Z1780" s="212"/>
      <c r="AA1780" s="212"/>
      <c r="AB1780" s="212"/>
      <c r="AC1780" s="212"/>
      <c r="AD1780" s="212"/>
      <c r="AE1780" s="212"/>
      <c r="AF1780" s="212"/>
      <c r="AG1780" s="212" t="s">
        <v>308</v>
      </c>
      <c r="AH1780" s="212">
        <v>5</v>
      </c>
      <c r="AI1780" s="212"/>
      <c r="AJ1780" s="212"/>
      <c r="AK1780" s="212"/>
      <c r="AL1780" s="212"/>
      <c r="AM1780" s="212"/>
      <c r="AN1780" s="212"/>
      <c r="AO1780" s="212"/>
      <c r="AP1780" s="212"/>
      <c r="AQ1780" s="212"/>
      <c r="AR1780" s="212"/>
      <c r="AS1780" s="212"/>
      <c r="AT1780" s="212"/>
      <c r="AU1780" s="212"/>
      <c r="AV1780" s="212"/>
      <c r="AW1780" s="212"/>
      <c r="AX1780" s="212"/>
      <c r="AY1780" s="212"/>
      <c r="AZ1780" s="212"/>
      <c r="BA1780" s="212"/>
      <c r="BB1780" s="212"/>
      <c r="BC1780" s="212"/>
      <c r="BD1780" s="212"/>
      <c r="BE1780" s="212"/>
      <c r="BF1780" s="212"/>
      <c r="BG1780" s="212"/>
      <c r="BH1780" s="212"/>
    </row>
    <row r="1781" spans="1:60" outlineLevel="3" x14ac:dyDescent="0.2">
      <c r="A1781" s="219"/>
      <c r="B1781" s="220"/>
      <c r="C1781" s="247" t="s">
        <v>2219</v>
      </c>
      <c r="D1781" s="225"/>
      <c r="E1781" s="226">
        <v>3</v>
      </c>
      <c r="F1781" s="223"/>
      <c r="G1781" s="223"/>
      <c r="H1781" s="223"/>
      <c r="I1781" s="223"/>
      <c r="J1781" s="223"/>
      <c r="K1781" s="223"/>
      <c r="L1781" s="223"/>
      <c r="M1781" s="223"/>
      <c r="N1781" s="222"/>
      <c r="O1781" s="222"/>
      <c r="P1781" s="222"/>
      <c r="Q1781" s="222"/>
      <c r="R1781" s="223"/>
      <c r="S1781" s="223"/>
      <c r="T1781" s="223"/>
      <c r="U1781" s="223"/>
      <c r="V1781" s="223"/>
      <c r="W1781" s="223"/>
      <c r="X1781" s="223"/>
      <c r="Y1781" s="223"/>
      <c r="Z1781" s="212"/>
      <c r="AA1781" s="212"/>
      <c r="AB1781" s="212"/>
      <c r="AC1781" s="212"/>
      <c r="AD1781" s="212"/>
      <c r="AE1781" s="212"/>
      <c r="AF1781" s="212"/>
      <c r="AG1781" s="212" t="s">
        <v>308</v>
      </c>
      <c r="AH1781" s="212">
        <v>5</v>
      </c>
      <c r="AI1781" s="212"/>
      <c r="AJ1781" s="212"/>
      <c r="AK1781" s="212"/>
      <c r="AL1781" s="212"/>
      <c r="AM1781" s="212"/>
      <c r="AN1781" s="212"/>
      <c r="AO1781" s="212"/>
      <c r="AP1781" s="212"/>
      <c r="AQ1781" s="212"/>
      <c r="AR1781" s="212"/>
      <c r="AS1781" s="212"/>
      <c r="AT1781" s="212"/>
      <c r="AU1781" s="212"/>
      <c r="AV1781" s="212"/>
      <c r="AW1781" s="212"/>
      <c r="AX1781" s="212"/>
      <c r="AY1781" s="212"/>
      <c r="AZ1781" s="212"/>
      <c r="BA1781" s="212"/>
      <c r="BB1781" s="212"/>
      <c r="BC1781" s="212"/>
      <c r="BD1781" s="212"/>
      <c r="BE1781" s="212"/>
      <c r="BF1781" s="212"/>
      <c r="BG1781" s="212"/>
      <c r="BH1781" s="212"/>
    </row>
    <row r="1782" spans="1:60" ht="22.5" outlineLevel="1" x14ac:dyDescent="0.2">
      <c r="A1782" s="235">
        <v>420</v>
      </c>
      <c r="B1782" s="236" t="s">
        <v>2220</v>
      </c>
      <c r="C1782" s="245" t="s">
        <v>2221</v>
      </c>
      <c r="D1782" s="237" t="s">
        <v>387</v>
      </c>
      <c r="E1782" s="238">
        <v>2</v>
      </c>
      <c r="F1782" s="239"/>
      <c r="G1782" s="240">
        <f>ROUND(E1782*F1782,2)</f>
        <v>0</v>
      </c>
      <c r="H1782" s="239"/>
      <c r="I1782" s="240">
        <f>ROUND(E1782*H1782,2)</f>
        <v>0</v>
      </c>
      <c r="J1782" s="239"/>
      <c r="K1782" s="240">
        <f>ROUND(E1782*J1782,2)</f>
        <v>0</v>
      </c>
      <c r="L1782" s="240">
        <v>21</v>
      </c>
      <c r="M1782" s="240">
        <f>G1782*(1+L1782/100)</f>
        <v>0</v>
      </c>
      <c r="N1782" s="238">
        <v>0</v>
      </c>
      <c r="O1782" s="238">
        <f>ROUND(E1782*N1782,2)</f>
        <v>0</v>
      </c>
      <c r="P1782" s="238">
        <v>0</v>
      </c>
      <c r="Q1782" s="238">
        <f>ROUND(E1782*P1782,2)</f>
        <v>0</v>
      </c>
      <c r="R1782" s="240" t="s">
        <v>1548</v>
      </c>
      <c r="S1782" s="240" t="s">
        <v>277</v>
      </c>
      <c r="T1782" s="241" t="s">
        <v>277</v>
      </c>
      <c r="U1782" s="223">
        <v>2.5099999999999998</v>
      </c>
      <c r="V1782" s="223">
        <f>ROUND(E1782*U1782,2)</f>
        <v>5.0199999999999996</v>
      </c>
      <c r="W1782" s="223"/>
      <c r="X1782" s="223" t="s">
        <v>316</v>
      </c>
      <c r="Y1782" s="223" t="s">
        <v>280</v>
      </c>
      <c r="Z1782" s="212"/>
      <c r="AA1782" s="212"/>
      <c r="AB1782" s="212"/>
      <c r="AC1782" s="212"/>
      <c r="AD1782" s="212"/>
      <c r="AE1782" s="212"/>
      <c r="AF1782" s="212"/>
      <c r="AG1782" s="212" t="s">
        <v>317</v>
      </c>
      <c r="AH1782" s="212"/>
      <c r="AI1782" s="212"/>
      <c r="AJ1782" s="212"/>
      <c r="AK1782" s="212"/>
      <c r="AL1782" s="212"/>
      <c r="AM1782" s="212"/>
      <c r="AN1782" s="212"/>
      <c r="AO1782" s="212"/>
      <c r="AP1782" s="212"/>
      <c r="AQ1782" s="212"/>
      <c r="AR1782" s="212"/>
      <c r="AS1782" s="212"/>
      <c r="AT1782" s="212"/>
      <c r="AU1782" s="212"/>
      <c r="AV1782" s="212"/>
      <c r="AW1782" s="212"/>
      <c r="AX1782" s="212"/>
      <c r="AY1782" s="212"/>
      <c r="AZ1782" s="212"/>
      <c r="BA1782" s="212"/>
      <c r="BB1782" s="212"/>
      <c r="BC1782" s="212"/>
      <c r="BD1782" s="212"/>
      <c r="BE1782" s="212"/>
      <c r="BF1782" s="212"/>
      <c r="BG1782" s="212"/>
      <c r="BH1782" s="212"/>
    </row>
    <row r="1783" spans="1:60" outlineLevel="2" x14ac:dyDescent="0.2">
      <c r="A1783" s="219"/>
      <c r="B1783" s="220"/>
      <c r="C1783" s="246" t="s">
        <v>2222</v>
      </c>
      <c r="D1783" s="243"/>
      <c r="E1783" s="243"/>
      <c r="F1783" s="243"/>
      <c r="G1783" s="243"/>
      <c r="H1783" s="223"/>
      <c r="I1783" s="223"/>
      <c r="J1783" s="223"/>
      <c r="K1783" s="223"/>
      <c r="L1783" s="223"/>
      <c r="M1783" s="223"/>
      <c r="N1783" s="222"/>
      <c r="O1783" s="222"/>
      <c r="P1783" s="222"/>
      <c r="Q1783" s="222"/>
      <c r="R1783" s="223"/>
      <c r="S1783" s="223"/>
      <c r="T1783" s="223"/>
      <c r="U1783" s="223"/>
      <c r="V1783" s="223"/>
      <c r="W1783" s="223"/>
      <c r="X1783" s="223"/>
      <c r="Y1783" s="223"/>
      <c r="Z1783" s="212"/>
      <c r="AA1783" s="212"/>
      <c r="AB1783" s="212"/>
      <c r="AC1783" s="212"/>
      <c r="AD1783" s="212"/>
      <c r="AE1783" s="212"/>
      <c r="AF1783" s="212"/>
      <c r="AG1783" s="212" t="s">
        <v>283</v>
      </c>
      <c r="AH1783" s="212"/>
      <c r="AI1783" s="212"/>
      <c r="AJ1783" s="212"/>
      <c r="AK1783" s="212"/>
      <c r="AL1783" s="212"/>
      <c r="AM1783" s="212"/>
      <c r="AN1783" s="212"/>
      <c r="AO1783" s="212"/>
      <c r="AP1783" s="212"/>
      <c r="AQ1783" s="212"/>
      <c r="AR1783" s="212"/>
      <c r="AS1783" s="212"/>
      <c r="AT1783" s="212"/>
      <c r="AU1783" s="212"/>
      <c r="AV1783" s="212"/>
      <c r="AW1783" s="212"/>
      <c r="AX1783" s="212"/>
      <c r="AY1783" s="212"/>
      <c r="AZ1783" s="212"/>
      <c r="BA1783" s="212"/>
      <c r="BB1783" s="212"/>
      <c r="BC1783" s="212"/>
      <c r="BD1783" s="212"/>
      <c r="BE1783" s="212"/>
      <c r="BF1783" s="212"/>
      <c r="BG1783" s="212"/>
      <c r="BH1783" s="212"/>
    </row>
    <row r="1784" spans="1:60" outlineLevel="2" x14ac:dyDescent="0.2">
      <c r="A1784" s="219"/>
      <c r="B1784" s="220"/>
      <c r="C1784" s="247" t="s">
        <v>2223</v>
      </c>
      <c r="D1784" s="225"/>
      <c r="E1784" s="226">
        <v>1</v>
      </c>
      <c r="F1784" s="223"/>
      <c r="G1784" s="223"/>
      <c r="H1784" s="223"/>
      <c r="I1784" s="223"/>
      <c r="J1784" s="223"/>
      <c r="K1784" s="223"/>
      <c r="L1784" s="223"/>
      <c r="M1784" s="223"/>
      <c r="N1784" s="222"/>
      <c r="O1784" s="222"/>
      <c r="P1784" s="222"/>
      <c r="Q1784" s="222"/>
      <c r="R1784" s="223"/>
      <c r="S1784" s="223"/>
      <c r="T1784" s="223"/>
      <c r="U1784" s="223"/>
      <c r="V1784" s="223"/>
      <c r="W1784" s="223"/>
      <c r="X1784" s="223"/>
      <c r="Y1784" s="223"/>
      <c r="Z1784" s="212"/>
      <c r="AA1784" s="212"/>
      <c r="AB1784" s="212"/>
      <c r="AC1784" s="212"/>
      <c r="AD1784" s="212"/>
      <c r="AE1784" s="212"/>
      <c r="AF1784" s="212"/>
      <c r="AG1784" s="212" t="s">
        <v>308</v>
      </c>
      <c r="AH1784" s="212">
        <v>5</v>
      </c>
      <c r="AI1784" s="212"/>
      <c r="AJ1784" s="212"/>
      <c r="AK1784" s="212"/>
      <c r="AL1784" s="212"/>
      <c r="AM1784" s="212"/>
      <c r="AN1784" s="212"/>
      <c r="AO1784" s="212"/>
      <c r="AP1784" s="212"/>
      <c r="AQ1784" s="212"/>
      <c r="AR1784" s="212"/>
      <c r="AS1784" s="212"/>
      <c r="AT1784" s="212"/>
      <c r="AU1784" s="212"/>
      <c r="AV1784" s="212"/>
      <c r="AW1784" s="212"/>
      <c r="AX1784" s="212"/>
      <c r="AY1784" s="212"/>
      <c r="AZ1784" s="212"/>
      <c r="BA1784" s="212"/>
      <c r="BB1784" s="212"/>
      <c r="BC1784" s="212"/>
      <c r="BD1784" s="212"/>
      <c r="BE1784" s="212"/>
      <c r="BF1784" s="212"/>
      <c r="BG1784" s="212"/>
      <c r="BH1784" s="212"/>
    </row>
    <row r="1785" spans="1:60" outlineLevel="3" x14ac:dyDescent="0.2">
      <c r="A1785" s="219"/>
      <c r="B1785" s="220"/>
      <c r="C1785" s="247" t="s">
        <v>2224</v>
      </c>
      <c r="D1785" s="225"/>
      <c r="E1785" s="226">
        <v>1</v>
      </c>
      <c r="F1785" s="223"/>
      <c r="G1785" s="223"/>
      <c r="H1785" s="223"/>
      <c r="I1785" s="223"/>
      <c r="J1785" s="223"/>
      <c r="K1785" s="223"/>
      <c r="L1785" s="223"/>
      <c r="M1785" s="223"/>
      <c r="N1785" s="222"/>
      <c r="O1785" s="222"/>
      <c r="P1785" s="222"/>
      <c r="Q1785" s="222"/>
      <c r="R1785" s="223"/>
      <c r="S1785" s="223"/>
      <c r="T1785" s="223"/>
      <c r="U1785" s="223"/>
      <c r="V1785" s="223"/>
      <c r="W1785" s="223"/>
      <c r="X1785" s="223"/>
      <c r="Y1785" s="223"/>
      <c r="Z1785" s="212"/>
      <c r="AA1785" s="212"/>
      <c r="AB1785" s="212"/>
      <c r="AC1785" s="212"/>
      <c r="AD1785" s="212"/>
      <c r="AE1785" s="212"/>
      <c r="AF1785" s="212"/>
      <c r="AG1785" s="212" t="s">
        <v>308</v>
      </c>
      <c r="AH1785" s="212">
        <v>5</v>
      </c>
      <c r="AI1785" s="212"/>
      <c r="AJ1785" s="212"/>
      <c r="AK1785" s="212"/>
      <c r="AL1785" s="212"/>
      <c r="AM1785" s="212"/>
      <c r="AN1785" s="212"/>
      <c r="AO1785" s="212"/>
      <c r="AP1785" s="212"/>
      <c r="AQ1785" s="212"/>
      <c r="AR1785" s="212"/>
      <c r="AS1785" s="212"/>
      <c r="AT1785" s="212"/>
      <c r="AU1785" s="212"/>
      <c r="AV1785" s="212"/>
      <c r="AW1785" s="212"/>
      <c r="AX1785" s="212"/>
      <c r="AY1785" s="212"/>
      <c r="AZ1785" s="212"/>
      <c r="BA1785" s="212"/>
      <c r="BB1785" s="212"/>
      <c r="BC1785" s="212"/>
      <c r="BD1785" s="212"/>
      <c r="BE1785" s="212"/>
      <c r="BF1785" s="212"/>
      <c r="BG1785" s="212"/>
      <c r="BH1785" s="212"/>
    </row>
    <row r="1786" spans="1:60" outlineLevel="1" x14ac:dyDescent="0.2">
      <c r="A1786" s="257">
        <v>421</v>
      </c>
      <c r="B1786" s="258" t="s">
        <v>2225</v>
      </c>
      <c r="C1786" s="268" t="s">
        <v>2226</v>
      </c>
      <c r="D1786" s="259" t="s">
        <v>387</v>
      </c>
      <c r="E1786" s="260">
        <v>2</v>
      </c>
      <c r="F1786" s="261"/>
      <c r="G1786" s="262">
        <f>ROUND(E1786*F1786,2)</f>
        <v>0</v>
      </c>
      <c r="H1786" s="261"/>
      <c r="I1786" s="262">
        <f>ROUND(E1786*H1786,2)</f>
        <v>0</v>
      </c>
      <c r="J1786" s="261"/>
      <c r="K1786" s="262">
        <f>ROUND(E1786*J1786,2)</f>
        <v>0</v>
      </c>
      <c r="L1786" s="262">
        <v>21</v>
      </c>
      <c r="M1786" s="262">
        <f>G1786*(1+L1786/100)</f>
        <v>0</v>
      </c>
      <c r="N1786" s="260">
        <v>0</v>
      </c>
      <c r="O1786" s="260">
        <f>ROUND(E1786*N1786,2)</f>
        <v>0</v>
      </c>
      <c r="P1786" s="260">
        <v>0</v>
      </c>
      <c r="Q1786" s="260">
        <f>ROUND(E1786*P1786,2)</f>
        <v>0</v>
      </c>
      <c r="R1786" s="262" t="s">
        <v>1548</v>
      </c>
      <c r="S1786" s="262" t="s">
        <v>277</v>
      </c>
      <c r="T1786" s="263" t="s">
        <v>277</v>
      </c>
      <c r="U1786" s="223">
        <v>0.129</v>
      </c>
      <c r="V1786" s="223">
        <f>ROUND(E1786*U1786,2)</f>
        <v>0.26</v>
      </c>
      <c r="W1786" s="223"/>
      <c r="X1786" s="223" t="s">
        <v>316</v>
      </c>
      <c r="Y1786" s="223" t="s">
        <v>280</v>
      </c>
      <c r="Z1786" s="212"/>
      <c r="AA1786" s="212"/>
      <c r="AB1786" s="212"/>
      <c r="AC1786" s="212"/>
      <c r="AD1786" s="212"/>
      <c r="AE1786" s="212"/>
      <c r="AF1786" s="212"/>
      <c r="AG1786" s="212" t="s">
        <v>317</v>
      </c>
      <c r="AH1786" s="212"/>
      <c r="AI1786" s="212"/>
      <c r="AJ1786" s="212"/>
      <c r="AK1786" s="212"/>
      <c r="AL1786" s="212"/>
      <c r="AM1786" s="212"/>
      <c r="AN1786" s="212"/>
      <c r="AO1786" s="212"/>
      <c r="AP1786" s="212"/>
      <c r="AQ1786" s="212"/>
      <c r="AR1786" s="212"/>
      <c r="AS1786" s="212"/>
      <c r="AT1786" s="212"/>
      <c r="AU1786" s="212"/>
      <c r="AV1786" s="212"/>
      <c r="AW1786" s="212"/>
      <c r="AX1786" s="212"/>
      <c r="AY1786" s="212"/>
      <c r="AZ1786" s="212"/>
      <c r="BA1786" s="212"/>
      <c r="BB1786" s="212"/>
      <c r="BC1786" s="212"/>
      <c r="BD1786" s="212"/>
      <c r="BE1786" s="212"/>
      <c r="BF1786" s="212"/>
      <c r="BG1786" s="212"/>
      <c r="BH1786" s="212"/>
    </row>
    <row r="1787" spans="1:60" outlineLevel="1" x14ac:dyDescent="0.2">
      <c r="A1787" s="235">
        <v>422</v>
      </c>
      <c r="B1787" s="236" t="s">
        <v>2227</v>
      </c>
      <c r="C1787" s="245" t="s">
        <v>2228</v>
      </c>
      <c r="D1787" s="237" t="s">
        <v>387</v>
      </c>
      <c r="E1787" s="238">
        <v>4</v>
      </c>
      <c r="F1787" s="239"/>
      <c r="G1787" s="240">
        <f>ROUND(E1787*F1787,2)</f>
        <v>0</v>
      </c>
      <c r="H1787" s="239"/>
      <c r="I1787" s="240">
        <f>ROUND(E1787*H1787,2)</f>
        <v>0</v>
      </c>
      <c r="J1787" s="239"/>
      <c r="K1787" s="240">
        <f>ROUND(E1787*J1787,2)</f>
        <v>0</v>
      </c>
      <c r="L1787" s="240">
        <v>21</v>
      </c>
      <c r="M1787" s="240">
        <f>G1787*(1+L1787/100)</f>
        <v>0</v>
      </c>
      <c r="N1787" s="238">
        <v>0</v>
      </c>
      <c r="O1787" s="238">
        <f>ROUND(E1787*N1787,2)</f>
        <v>0</v>
      </c>
      <c r="P1787" s="238">
        <v>0</v>
      </c>
      <c r="Q1787" s="238">
        <f>ROUND(E1787*P1787,2)</f>
        <v>0</v>
      </c>
      <c r="R1787" s="240" t="s">
        <v>1548</v>
      </c>
      <c r="S1787" s="240" t="s">
        <v>277</v>
      </c>
      <c r="T1787" s="241" t="s">
        <v>277</v>
      </c>
      <c r="U1787" s="223">
        <v>0.55500000000000005</v>
      </c>
      <c r="V1787" s="223">
        <f>ROUND(E1787*U1787,2)</f>
        <v>2.2200000000000002</v>
      </c>
      <c r="W1787" s="223"/>
      <c r="X1787" s="223" t="s">
        <v>316</v>
      </c>
      <c r="Y1787" s="223" t="s">
        <v>280</v>
      </c>
      <c r="Z1787" s="212"/>
      <c r="AA1787" s="212"/>
      <c r="AB1787" s="212"/>
      <c r="AC1787" s="212"/>
      <c r="AD1787" s="212"/>
      <c r="AE1787" s="212"/>
      <c r="AF1787" s="212"/>
      <c r="AG1787" s="212" t="s">
        <v>317</v>
      </c>
      <c r="AH1787" s="212"/>
      <c r="AI1787" s="212"/>
      <c r="AJ1787" s="212"/>
      <c r="AK1787" s="212"/>
      <c r="AL1787" s="212"/>
      <c r="AM1787" s="212"/>
      <c r="AN1787" s="212"/>
      <c r="AO1787" s="212"/>
      <c r="AP1787" s="212"/>
      <c r="AQ1787" s="212"/>
      <c r="AR1787" s="212"/>
      <c r="AS1787" s="212"/>
      <c r="AT1787" s="212"/>
      <c r="AU1787" s="212"/>
      <c r="AV1787" s="212"/>
      <c r="AW1787" s="212"/>
      <c r="AX1787" s="212"/>
      <c r="AY1787" s="212"/>
      <c r="AZ1787" s="212"/>
      <c r="BA1787" s="212"/>
      <c r="BB1787" s="212"/>
      <c r="BC1787" s="212"/>
      <c r="BD1787" s="212"/>
      <c r="BE1787" s="212"/>
      <c r="BF1787" s="212"/>
      <c r="BG1787" s="212"/>
      <c r="BH1787" s="212"/>
    </row>
    <row r="1788" spans="1:60" outlineLevel="2" x14ac:dyDescent="0.2">
      <c r="A1788" s="219"/>
      <c r="B1788" s="220"/>
      <c r="C1788" s="247" t="s">
        <v>2229</v>
      </c>
      <c r="D1788" s="225"/>
      <c r="E1788" s="226">
        <v>3</v>
      </c>
      <c r="F1788" s="223"/>
      <c r="G1788" s="223"/>
      <c r="H1788" s="223"/>
      <c r="I1788" s="223"/>
      <c r="J1788" s="223"/>
      <c r="K1788" s="223"/>
      <c r="L1788" s="223"/>
      <c r="M1788" s="223"/>
      <c r="N1788" s="222"/>
      <c r="O1788" s="222"/>
      <c r="P1788" s="222"/>
      <c r="Q1788" s="222"/>
      <c r="R1788" s="223"/>
      <c r="S1788" s="223"/>
      <c r="T1788" s="223"/>
      <c r="U1788" s="223"/>
      <c r="V1788" s="223"/>
      <c r="W1788" s="223"/>
      <c r="X1788" s="223"/>
      <c r="Y1788" s="223"/>
      <c r="Z1788" s="212"/>
      <c r="AA1788" s="212"/>
      <c r="AB1788" s="212"/>
      <c r="AC1788" s="212"/>
      <c r="AD1788" s="212"/>
      <c r="AE1788" s="212"/>
      <c r="AF1788" s="212"/>
      <c r="AG1788" s="212" t="s">
        <v>308</v>
      </c>
      <c r="AH1788" s="212">
        <v>5</v>
      </c>
      <c r="AI1788" s="212"/>
      <c r="AJ1788" s="212"/>
      <c r="AK1788" s="212"/>
      <c r="AL1788" s="212"/>
      <c r="AM1788" s="212"/>
      <c r="AN1788" s="212"/>
      <c r="AO1788" s="212"/>
      <c r="AP1788" s="212"/>
      <c r="AQ1788" s="212"/>
      <c r="AR1788" s="212"/>
      <c r="AS1788" s="212"/>
      <c r="AT1788" s="212"/>
      <c r="AU1788" s="212"/>
      <c r="AV1788" s="212"/>
      <c r="AW1788" s="212"/>
      <c r="AX1788" s="212"/>
      <c r="AY1788" s="212"/>
      <c r="AZ1788" s="212"/>
      <c r="BA1788" s="212"/>
      <c r="BB1788" s="212"/>
      <c r="BC1788" s="212"/>
      <c r="BD1788" s="212"/>
      <c r="BE1788" s="212"/>
      <c r="BF1788" s="212"/>
      <c r="BG1788" s="212"/>
      <c r="BH1788" s="212"/>
    </row>
    <row r="1789" spans="1:60" outlineLevel="3" x14ac:dyDescent="0.2">
      <c r="A1789" s="219"/>
      <c r="B1789" s="220"/>
      <c r="C1789" s="247" t="s">
        <v>2230</v>
      </c>
      <c r="D1789" s="225"/>
      <c r="E1789" s="226">
        <v>1</v>
      </c>
      <c r="F1789" s="223"/>
      <c r="G1789" s="223"/>
      <c r="H1789" s="223"/>
      <c r="I1789" s="223"/>
      <c r="J1789" s="223"/>
      <c r="K1789" s="223"/>
      <c r="L1789" s="223"/>
      <c r="M1789" s="223"/>
      <c r="N1789" s="222"/>
      <c r="O1789" s="222"/>
      <c r="P1789" s="222"/>
      <c r="Q1789" s="222"/>
      <c r="R1789" s="223"/>
      <c r="S1789" s="223"/>
      <c r="T1789" s="223"/>
      <c r="U1789" s="223"/>
      <c r="V1789" s="223"/>
      <c r="W1789" s="223"/>
      <c r="X1789" s="223"/>
      <c r="Y1789" s="223"/>
      <c r="Z1789" s="212"/>
      <c r="AA1789" s="212"/>
      <c r="AB1789" s="212"/>
      <c r="AC1789" s="212"/>
      <c r="AD1789" s="212"/>
      <c r="AE1789" s="212"/>
      <c r="AF1789" s="212"/>
      <c r="AG1789" s="212" t="s">
        <v>308</v>
      </c>
      <c r="AH1789" s="212">
        <v>5</v>
      </c>
      <c r="AI1789" s="212"/>
      <c r="AJ1789" s="212"/>
      <c r="AK1789" s="212"/>
      <c r="AL1789" s="212"/>
      <c r="AM1789" s="212"/>
      <c r="AN1789" s="212"/>
      <c r="AO1789" s="212"/>
      <c r="AP1789" s="212"/>
      <c r="AQ1789" s="212"/>
      <c r="AR1789" s="212"/>
      <c r="AS1789" s="212"/>
      <c r="AT1789" s="212"/>
      <c r="AU1789" s="212"/>
      <c r="AV1789" s="212"/>
      <c r="AW1789" s="212"/>
      <c r="AX1789" s="212"/>
      <c r="AY1789" s="212"/>
      <c r="AZ1789" s="212"/>
      <c r="BA1789" s="212"/>
      <c r="BB1789" s="212"/>
      <c r="BC1789" s="212"/>
      <c r="BD1789" s="212"/>
      <c r="BE1789" s="212"/>
      <c r="BF1789" s="212"/>
      <c r="BG1789" s="212"/>
      <c r="BH1789" s="212"/>
    </row>
    <row r="1790" spans="1:60" ht="22.5" outlineLevel="1" x14ac:dyDescent="0.2">
      <c r="A1790" s="235">
        <v>423</v>
      </c>
      <c r="B1790" s="236" t="s">
        <v>2231</v>
      </c>
      <c r="C1790" s="245" t="s">
        <v>2232</v>
      </c>
      <c r="D1790" s="237" t="s">
        <v>387</v>
      </c>
      <c r="E1790" s="238">
        <v>11</v>
      </c>
      <c r="F1790" s="239"/>
      <c r="G1790" s="240">
        <f>ROUND(E1790*F1790,2)</f>
        <v>0</v>
      </c>
      <c r="H1790" s="239"/>
      <c r="I1790" s="240">
        <f>ROUND(E1790*H1790,2)</f>
        <v>0</v>
      </c>
      <c r="J1790" s="239"/>
      <c r="K1790" s="240">
        <f>ROUND(E1790*J1790,2)</f>
        <v>0</v>
      </c>
      <c r="L1790" s="240">
        <v>21</v>
      </c>
      <c r="M1790" s="240">
        <f>G1790*(1+L1790/100)</f>
        <v>0</v>
      </c>
      <c r="N1790" s="238">
        <v>0</v>
      </c>
      <c r="O1790" s="238">
        <f>ROUND(E1790*N1790,2)</f>
        <v>0</v>
      </c>
      <c r="P1790" s="238">
        <v>0</v>
      </c>
      <c r="Q1790" s="238">
        <f>ROUND(E1790*P1790,2)</f>
        <v>0</v>
      </c>
      <c r="R1790" s="240" t="s">
        <v>1548</v>
      </c>
      <c r="S1790" s="240" t="s">
        <v>277</v>
      </c>
      <c r="T1790" s="241" t="s">
        <v>277</v>
      </c>
      <c r="U1790" s="223">
        <v>0.19500000000000001</v>
      </c>
      <c r="V1790" s="223">
        <f>ROUND(E1790*U1790,2)</f>
        <v>2.15</v>
      </c>
      <c r="W1790" s="223"/>
      <c r="X1790" s="223" t="s">
        <v>316</v>
      </c>
      <c r="Y1790" s="223" t="s">
        <v>280</v>
      </c>
      <c r="Z1790" s="212"/>
      <c r="AA1790" s="212"/>
      <c r="AB1790" s="212"/>
      <c r="AC1790" s="212"/>
      <c r="AD1790" s="212"/>
      <c r="AE1790" s="212"/>
      <c r="AF1790" s="212"/>
      <c r="AG1790" s="212" t="s">
        <v>317</v>
      </c>
      <c r="AH1790" s="212"/>
      <c r="AI1790" s="212"/>
      <c r="AJ1790" s="212"/>
      <c r="AK1790" s="212"/>
      <c r="AL1790" s="212"/>
      <c r="AM1790" s="212"/>
      <c r="AN1790" s="212"/>
      <c r="AO1790" s="212"/>
      <c r="AP1790" s="212"/>
      <c r="AQ1790" s="212"/>
      <c r="AR1790" s="212"/>
      <c r="AS1790" s="212"/>
      <c r="AT1790" s="212"/>
      <c r="AU1790" s="212"/>
      <c r="AV1790" s="212"/>
      <c r="AW1790" s="212"/>
      <c r="AX1790" s="212"/>
      <c r="AY1790" s="212"/>
      <c r="AZ1790" s="212"/>
      <c r="BA1790" s="212"/>
      <c r="BB1790" s="212"/>
      <c r="BC1790" s="212"/>
      <c r="BD1790" s="212"/>
      <c r="BE1790" s="212"/>
      <c r="BF1790" s="212"/>
      <c r="BG1790" s="212"/>
      <c r="BH1790" s="212"/>
    </row>
    <row r="1791" spans="1:60" outlineLevel="2" x14ac:dyDescent="0.2">
      <c r="A1791" s="219"/>
      <c r="B1791" s="220"/>
      <c r="C1791" s="247" t="s">
        <v>2233</v>
      </c>
      <c r="D1791" s="225"/>
      <c r="E1791" s="226">
        <v>11</v>
      </c>
      <c r="F1791" s="223"/>
      <c r="G1791" s="223"/>
      <c r="H1791" s="223"/>
      <c r="I1791" s="223"/>
      <c r="J1791" s="223"/>
      <c r="K1791" s="223"/>
      <c r="L1791" s="223"/>
      <c r="M1791" s="223"/>
      <c r="N1791" s="222"/>
      <c r="O1791" s="222"/>
      <c r="P1791" s="222"/>
      <c r="Q1791" s="222"/>
      <c r="R1791" s="223"/>
      <c r="S1791" s="223"/>
      <c r="T1791" s="223"/>
      <c r="U1791" s="223"/>
      <c r="V1791" s="223"/>
      <c r="W1791" s="223"/>
      <c r="X1791" s="223"/>
      <c r="Y1791" s="223"/>
      <c r="Z1791" s="212"/>
      <c r="AA1791" s="212"/>
      <c r="AB1791" s="212"/>
      <c r="AC1791" s="212"/>
      <c r="AD1791" s="212"/>
      <c r="AE1791" s="212"/>
      <c r="AF1791" s="212"/>
      <c r="AG1791" s="212" t="s">
        <v>308</v>
      </c>
      <c r="AH1791" s="212">
        <v>0</v>
      </c>
      <c r="AI1791" s="212"/>
      <c r="AJ1791" s="212"/>
      <c r="AK1791" s="212"/>
      <c r="AL1791" s="212"/>
      <c r="AM1791" s="212"/>
      <c r="AN1791" s="212"/>
      <c r="AO1791" s="212"/>
      <c r="AP1791" s="212"/>
      <c r="AQ1791" s="212"/>
      <c r="AR1791" s="212"/>
      <c r="AS1791" s="212"/>
      <c r="AT1791" s="212"/>
      <c r="AU1791" s="212"/>
      <c r="AV1791" s="212"/>
      <c r="AW1791" s="212"/>
      <c r="AX1791" s="212"/>
      <c r="AY1791" s="212"/>
      <c r="AZ1791" s="212"/>
      <c r="BA1791" s="212"/>
      <c r="BB1791" s="212"/>
      <c r="BC1791" s="212"/>
      <c r="BD1791" s="212"/>
      <c r="BE1791" s="212"/>
      <c r="BF1791" s="212"/>
      <c r="BG1791" s="212"/>
      <c r="BH1791" s="212"/>
    </row>
    <row r="1792" spans="1:60" outlineLevel="1" x14ac:dyDescent="0.2">
      <c r="A1792" s="235">
        <v>424</v>
      </c>
      <c r="B1792" s="236" t="s">
        <v>2234</v>
      </c>
      <c r="C1792" s="245" t="s">
        <v>2235</v>
      </c>
      <c r="D1792" s="237" t="s">
        <v>387</v>
      </c>
      <c r="E1792" s="238">
        <v>2</v>
      </c>
      <c r="F1792" s="239"/>
      <c r="G1792" s="240">
        <f>ROUND(E1792*F1792,2)</f>
        <v>0</v>
      </c>
      <c r="H1792" s="239"/>
      <c r="I1792" s="240">
        <f>ROUND(E1792*H1792,2)</f>
        <v>0</v>
      </c>
      <c r="J1792" s="239"/>
      <c r="K1792" s="240">
        <f>ROUND(E1792*J1792,2)</f>
        <v>0</v>
      </c>
      <c r="L1792" s="240">
        <v>21</v>
      </c>
      <c r="M1792" s="240">
        <f>G1792*(1+L1792/100)</f>
        <v>0</v>
      </c>
      <c r="N1792" s="238">
        <v>2.0000000000000002E-5</v>
      </c>
      <c r="O1792" s="238">
        <f>ROUND(E1792*N1792,2)</f>
        <v>0</v>
      </c>
      <c r="P1792" s="238">
        <v>0</v>
      </c>
      <c r="Q1792" s="238">
        <f>ROUND(E1792*P1792,2)</f>
        <v>0</v>
      </c>
      <c r="R1792" s="240" t="s">
        <v>1548</v>
      </c>
      <c r="S1792" s="240" t="s">
        <v>277</v>
      </c>
      <c r="T1792" s="241" t="s">
        <v>277</v>
      </c>
      <c r="U1792" s="223">
        <v>4.0199999999999996</v>
      </c>
      <c r="V1792" s="223">
        <f>ROUND(E1792*U1792,2)</f>
        <v>8.0399999999999991</v>
      </c>
      <c r="W1792" s="223"/>
      <c r="X1792" s="223" t="s">
        <v>316</v>
      </c>
      <c r="Y1792" s="223" t="s">
        <v>280</v>
      </c>
      <c r="Z1792" s="212"/>
      <c r="AA1792" s="212"/>
      <c r="AB1792" s="212"/>
      <c r="AC1792" s="212"/>
      <c r="AD1792" s="212"/>
      <c r="AE1792" s="212"/>
      <c r="AF1792" s="212"/>
      <c r="AG1792" s="212" t="s">
        <v>317</v>
      </c>
      <c r="AH1792" s="212"/>
      <c r="AI1792" s="212"/>
      <c r="AJ1792" s="212"/>
      <c r="AK1792" s="212"/>
      <c r="AL1792" s="212"/>
      <c r="AM1792" s="212"/>
      <c r="AN1792" s="212"/>
      <c r="AO1792" s="212"/>
      <c r="AP1792" s="212"/>
      <c r="AQ1792" s="212"/>
      <c r="AR1792" s="212"/>
      <c r="AS1792" s="212"/>
      <c r="AT1792" s="212"/>
      <c r="AU1792" s="212"/>
      <c r="AV1792" s="212"/>
      <c r="AW1792" s="212"/>
      <c r="AX1792" s="212"/>
      <c r="AY1792" s="212"/>
      <c r="AZ1792" s="212"/>
      <c r="BA1792" s="212"/>
      <c r="BB1792" s="212"/>
      <c r="BC1792" s="212"/>
      <c r="BD1792" s="212"/>
      <c r="BE1792" s="212"/>
      <c r="BF1792" s="212"/>
      <c r="BG1792" s="212"/>
      <c r="BH1792" s="212"/>
    </row>
    <row r="1793" spans="1:60" outlineLevel="2" x14ac:dyDescent="0.2">
      <c r="A1793" s="219"/>
      <c r="B1793" s="220"/>
      <c r="C1793" s="247" t="s">
        <v>2236</v>
      </c>
      <c r="D1793" s="225"/>
      <c r="E1793" s="226">
        <v>2</v>
      </c>
      <c r="F1793" s="223"/>
      <c r="G1793" s="223"/>
      <c r="H1793" s="223"/>
      <c r="I1793" s="223"/>
      <c r="J1793" s="223"/>
      <c r="K1793" s="223"/>
      <c r="L1793" s="223"/>
      <c r="M1793" s="223"/>
      <c r="N1793" s="222"/>
      <c r="O1793" s="222"/>
      <c r="P1793" s="222"/>
      <c r="Q1793" s="222"/>
      <c r="R1793" s="223"/>
      <c r="S1793" s="223"/>
      <c r="T1793" s="223"/>
      <c r="U1793" s="223"/>
      <c r="V1793" s="223"/>
      <c r="W1793" s="223"/>
      <c r="X1793" s="223"/>
      <c r="Y1793" s="223"/>
      <c r="Z1793" s="212"/>
      <c r="AA1793" s="212"/>
      <c r="AB1793" s="212"/>
      <c r="AC1793" s="212"/>
      <c r="AD1793" s="212"/>
      <c r="AE1793" s="212"/>
      <c r="AF1793" s="212"/>
      <c r="AG1793" s="212" t="s">
        <v>308</v>
      </c>
      <c r="AH1793" s="212">
        <v>5</v>
      </c>
      <c r="AI1793" s="212"/>
      <c r="AJ1793" s="212"/>
      <c r="AK1793" s="212"/>
      <c r="AL1793" s="212"/>
      <c r="AM1793" s="212"/>
      <c r="AN1793" s="212"/>
      <c r="AO1793" s="212"/>
      <c r="AP1793" s="212"/>
      <c r="AQ1793" s="212"/>
      <c r="AR1793" s="212"/>
      <c r="AS1793" s="212"/>
      <c r="AT1793" s="212"/>
      <c r="AU1793" s="212"/>
      <c r="AV1793" s="212"/>
      <c r="AW1793" s="212"/>
      <c r="AX1793" s="212"/>
      <c r="AY1793" s="212"/>
      <c r="AZ1793" s="212"/>
      <c r="BA1793" s="212"/>
      <c r="BB1793" s="212"/>
      <c r="BC1793" s="212"/>
      <c r="BD1793" s="212"/>
      <c r="BE1793" s="212"/>
      <c r="BF1793" s="212"/>
      <c r="BG1793" s="212"/>
      <c r="BH1793" s="212"/>
    </row>
    <row r="1794" spans="1:60" outlineLevel="1" x14ac:dyDescent="0.2">
      <c r="A1794" s="235">
        <v>425</v>
      </c>
      <c r="B1794" s="236" t="s">
        <v>2237</v>
      </c>
      <c r="C1794" s="245" t="s">
        <v>2238</v>
      </c>
      <c r="D1794" s="237" t="s">
        <v>387</v>
      </c>
      <c r="E1794" s="238">
        <v>27</v>
      </c>
      <c r="F1794" s="239"/>
      <c r="G1794" s="240">
        <f>ROUND(E1794*F1794,2)</f>
        <v>0</v>
      </c>
      <c r="H1794" s="239"/>
      <c r="I1794" s="240">
        <f>ROUND(E1794*H1794,2)</f>
        <v>0</v>
      </c>
      <c r="J1794" s="239"/>
      <c r="K1794" s="240">
        <f>ROUND(E1794*J1794,2)</f>
        <v>0</v>
      </c>
      <c r="L1794" s="240">
        <v>21</v>
      </c>
      <c r="M1794" s="240">
        <f>G1794*(1+L1794/100)</f>
        <v>0</v>
      </c>
      <c r="N1794" s="238">
        <v>0</v>
      </c>
      <c r="O1794" s="238">
        <f>ROUND(E1794*N1794,2)</f>
        <v>0</v>
      </c>
      <c r="P1794" s="238">
        <v>0</v>
      </c>
      <c r="Q1794" s="238">
        <f>ROUND(E1794*P1794,2)</f>
        <v>0</v>
      </c>
      <c r="R1794" s="240" t="s">
        <v>1548</v>
      </c>
      <c r="S1794" s="240" t="s">
        <v>277</v>
      </c>
      <c r="T1794" s="241" t="s">
        <v>277</v>
      </c>
      <c r="U1794" s="223">
        <v>0.77500000000000002</v>
      </c>
      <c r="V1794" s="223">
        <f>ROUND(E1794*U1794,2)</f>
        <v>20.93</v>
      </c>
      <c r="W1794" s="223"/>
      <c r="X1794" s="223" t="s">
        <v>316</v>
      </c>
      <c r="Y1794" s="223" t="s">
        <v>280</v>
      </c>
      <c r="Z1794" s="212"/>
      <c r="AA1794" s="212"/>
      <c r="AB1794" s="212"/>
      <c r="AC1794" s="212"/>
      <c r="AD1794" s="212"/>
      <c r="AE1794" s="212"/>
      <c r="AF1794" s="212"/>
      <c r="AG1794" s="212" t="s">
        <v>317</v>
      </c>
      <c r="AH1794" s="212"/>
      <c r="AI1794" s="212"/>
      <c r="AJ1794" s="212"/>
      <c r="AK1794" s="212"/>
      <c r="AL1794" s="212"/>
      <c r="AM1794" s="212"/>
      <c r="AN1794" s="212"/>
      <c r="AO1794" s="212"/>
      <c r="AP1794" s="212"/>
      <c r="AQ1794" s="212"/>
      <c r="AR1794" s="212"/>
      <c r="AS1794" s="212"/>
      <c r="AT1794" s="212"/>
      <c r="AU1794" s="212"/>
      <c r="AV1794" s="212"/>
      <c r="AW1794" s="212"/>
      <c r="AX1794" s="212"/>
      <c r="AY1794" s="212"/>
      <c r="AZ1794" s="212"/>
      <c r="BA1794" s="212"/>
      <c r="BB1794" s="212"/>
      <c r="BC1794" s="212"/>
      <c r="BD1794" s="212"/>
      <c r="BE1794" s="212"/>
      <c r="BF1794" s="212"/>
      <c r="BG1794" s="212"/>
      <c r="BH1794" s="212"/>
    </row>
    <row r="1795" spans="1:60" outlineLevel="2" x14ac:dyDescent="0.2">
      <c r="A1795" s="219"/>
      <c r="B1795" s="220"/>
      <c r="C1795" s="247" t="s">
        <v>2239</v>
      </c>
      <c r="D1795" s="225"/>
      <c r="E1795" s="226">
        <v>5</v>
      </c>
      <c r="F1795" s="223"/>
      <c r="G1795" s="223"/>
      <c r="H1795" s="223"/>
      <c r="I1795" s="223"/>
      <c r="J1795" s="223"/>
      <c r="K1795" s="223"/>
      <c r="L1795" s="223"/>
      <c r="M1795" s="223"/>
      <c r="N1795" s="222"/>
      <c r="O1795" s="222"/>
      <c r="P1795" s="222"/>
      <c r="Q1795" s="222"/>
      <c r="R1795" s="223"/>
      <c r="S1795" s="223"/>
      <c r="T1795" s="223"/>
      <c r="U1795" s="223"/>
      <c r="V1795" s="223"/>
      <c r="W1795" s="223"/>
      <c r="X1795" s="223"/>
      <c r="Y1795" s="223"/>
      <c r="Z1795" s="212"/>
      <c r="AA1795" s="212"/>
      <c r="AB1795" s="212"/>
      <c r="AC1795" s="212"/>
      <c r="AD1795" s="212"/>
      <c r="AE1795" s="212"/>
      <c r="AF1795" s="212"/>
      <c r="AG1795" s="212" t="s">
        <v>308</v>
      </c>
      <c r="AH1795" s="212">
        <v>5</v>
      </c>
      <c r="AI1795" s="212"/>
      <c r="AJ1795" s="212"/>
      <c r="AK1795" s="212"/>
      <c r="AL1795" s="212"/>
      <c r="AM1795" s="212"/>
      <c r="AN1795" s="212"/>
      <c r="AO1795" s="212"/>
      <c r="AP1795" s="212"/>
      <c r="AQ1795" s="212"/>
      <c r="AR1795" s="212"/>
      <c r="AS1795" s="212"/>
      <c r="AT1795" s="212"/>
      <c r="AU1795" s="212"/>
      <c r="AV1795" s="212"/>
      <c r="AW1795" s="212"/>
      <c r="AX1795" s="212"/>
      <c r="AY1795" s="212"/>
      <c r="AZ1795" s="212"/>
      <c r="BA1795" s="212"/>
      <c r="BB1795" s="212"/>
      <c r="BC1795" s="212"/>
      <c r="BD1795" s="212"/>
      <c r="BE1795" s="212"/>
      <c r="BF1795" s="212"/>
      <c r="BG1795" s="212"/>
      <c r="BH1795" s="212"/>
    </row>
    <row r="1796" spans="1:60" outlineLevel="3" x14ac:dyDescent="0.2">
      <c r="A1796" s="219"/>
      <c r="B1796" s="220"/>
      <c r="C1796" s="247" t="s">
        <v>2240</v>
      </c>
      <c r="D1796" s="225"/>
      <c r="E1796" s="226">
        <v>12</v>
      </c>
      <c r="F1796" s="223"/>
      <c r="G1796" s="223"/>
      <c r="H1796" s="223"/>
      <c r="I1796" s="223"/>
      <c r="J1796" s="223"/>
      <c r="K1796" s="223"/>
      <c r="L1796" s="223"/>
      <c r="M1796" s="223"/>
      <c r="N1796" s="222"/>
      <c r="O1796" s="222"/>
      <c r="P1796" s="222"/>
      <c r="Q1796" s="222"/>
      <c r="R1796" s="223"/>
      <c r="S1796" s="223"/>
      <c r="T1796" s="223"/>
      <c r="U1796" s="223"/>
      <c r="V1796" s="223"/>
      <c r="W1796" s="223"/>
      <c r="X1796" s="223"/>
      <c r="Y1796" s="223"/>
      <c r="Z1796" s="212"/>
      <c r="AA1796" s="212"/>
      <c r="AB1796" s="212"/>
      <c r="AC1796" s="212"/>
      <c r="AD1796" s="212"/>
      <c r="AE1796" s="212"/>
      <c r="AF1796" s="212"/>
      <c r="AG1796" s="212" t="s">
        <v>308</v>
      </c>
      <c r="AH1796" s="212">
        <v>5</v>
      </c>
      <c r="AI1796" s="212"/>
      <c r="AJ1796" s="212"/>
      <c r="AK1796" s="212"/>
      <c r="AL1796" s="212"/>
      <c r="AM1796" s="212"/>
      <c r="AN1796" s="212"/>
      <c r="AO1796" s="212"/>
      <c r="AP1796" s="212"/>
      <c r="AQ1796" s="212"/>
      <c r="AR1796" s="212"/>
      <c r="AS1796" s="212"/>
      <c r="AT1796" s="212"/>
      <c r="AU1796" s="212"/>
      <c r="AV1796" s="212"/>
      <c r="AW1796" s="212"/>
      <c r="AX1796" s="212"/>
      <c r="AY1796" s="212"/>
      <c r="AZ1796" s="212"/>
      <c r="BA1796" s="212"/>
      <c r="BB1796" s="212"/>
      <c r="BC1796" s="212"/>
      <c r="BD1796" s="212"/>
      <c r="BE1796" s="212"/>
      <c r="BF1796" s="212"/>
      <c r="BG1796" s="212"/>
      <c r="BH1796" s="212"/>
    </row>
    <row r="1797" spans="1:60" outlineLevel="3" x14ac:dyDescent="0.2">
      <c r="A1797" s="219"/>
      <c r="B1797" s="220"/>
      <c r="C1797" s="247" t="s">
        <v>2241</v>
      </c>
      <c r="D1797" s="225"/>
      <c r="E1797" s="226">
        <v>8</v>
      </c>
      <c r="F1797" s="223"/>
      <c r="G1797" s="223"/>
      <c r="H1797" s="223"/>
      <c r="I1797" s="223"/>
      <c r="J1797" s="223"/>
      <c r="K1797" s="223"/>
      <c r="L1797" s="223"/>
      <c r="M1797" s="223"/>
      <c r="N1797" s="222"/>
      <c r="O1797" s="222"/>
      <c r="P1797" s="222"/>
      <c r="Q1797" s="222"/>
      <c r="R1797" s="223"/>
      <c r="S1797" s="223"/>
      <c r="T1797" s="223"/>
      <c r="U1797" s="223"/>
      <c r="V1797" s="223"/>
      <c r="W1797" s="223"/>
      <c r="X1797" s="223"/>
      <c r="Y1797" s="223"/>
      <c r="Z1797" s="212"/>
      <c r="AA1797" s="212"/>
      <c r="AB1797" s="212"/>
      <c r="AC1797" s="212"/>
      <c r="AD1797" s="212"/>
      <c r="AE1797" s="212"/>
      <c r="AF1797" s="212"/>
      <c r="AG1797" s="212" t="s">
        <v>308</v>
      </c>
      <c r="AH1797" s="212">
        <v>5</v>
      </c>
      <c r="AI1797" s="212"/>
      <c r="AJ1797" s="212"/>
      <c r="AK1797" s="212"/>
      <c r="AL1797" s="212"/>
      <c r="AM1797" s="212"/>
      <c r="AN1797" s="212"/>
      <c r="AO1797" s="212"/>
      <c r="AP1797" s="212"/>
      <c r="AQ1797" s="212"/>
      <c r="AR1797" s="212"/>
      <c r="AS1797" s="212"/>
      <c r="AT1797" s="212"/>
      <c r="AU1797" s="212"/>
      <c r="AV1797" s="212"/>
      <c r="AW1797" s="212"/>
      <c r="AX1797" s="212"/>
      <c r="AY1797" s="212"/>
      <c r="AZ1797" s="212"/>
      <c r="BA1797" s="212"/>
      <c r="BB1797" s="212"/>
      <c r="BC1797" s="212"/>
      <c r="BD1797" s="212"/>
      <c r="BE1797" s="212"/>
      <c r="BF1797" s="212"/>
      <c r="BG1797" s="212"/>
      <c r="BH1797" s="212"/>
    </row>
    <row r="1798" spans="1:60" outlineLevel="3" x14ac:dyDescent="0.2">
      <c r="A1798" s="219"/>
      <c r="B1798" s="220"/>
      <c r="C1798" s="247" t="s">
        <v>2242</v>
      </c>
      <c r="D1798" s="225"/>
      <c r="E1798" s="226">
        <v>2</v>
      </c>
      <c r="F1798" s="223"/>
      <c r="G1798" s="223"/>
      <c r="H1798" s="223"/>
      <c r="I1798" s="223"/>
      <c r="J1798" s="223"/>
      <c r="K1798" s="223"/>
      <c r="L1798" s="223"/>
      <c r="M1798" s="223"/>
      <c r="N1798" s="222"/>
      <c r="O1798" s="222"/>
      <c r="P1798" s="222"/>
      <c r="Q1798" s="222"/>
      <c r="R1798" s="223"/>
      <c r="S1798" s="223"/>
      <c r="T1798" s="223"/>
      <c r="U1798" s="223"/>
      <c r="V1798" s="223"/>
      <c r="W1798" s="223"/>
      <c r="X1798" s="223"/>
      <c r="Y1798" s="223"/>
      <c r="Z1798" s="212"/>
      <c r="AA1798" s="212"/>
      <c r="AB1798" s="212"/>
      <c r="AC1798" s="212"/>
      <c r="AD1798" s="212"/>
      <c r="AE1798" s="212"/>
      <c r="AF1798" s="212"/>
      <c r="AG1798" s="212" t="s">
        <v>308</v>
      </c>
      <c r="AH1798" s="212">
        <v>5</v>
      </c>
      <c r="AI1798" s="212"/>
      <c r="AJ1798" s="212"/>
      <c r="AK1798" s="212"/>
      <c r="AL1798" s="212"/>
      <c r="AM1798" s="212"/>
      <c r="AN1798" s="212"/>
      <c r="AO1798" s="212"/>
      <c r="AP1798" s="212"/>
      <c r="AQ1798" s="212"/>
      <c r="AR1798" s="212"/>
      <c r="AS1798" s="212"/>
      <c r="AT1798" s="212"/>
      <c r="AU1798" s="212"/>
      <c r="AV1798" s="212"/>
      <c r="AW1798" s="212"/>
      <c r="AX1798" s="212"/>
      <c r="AY1798" s="212"/>
      <c r="AZ1798" s="212"/>
      <c r="BA1798" s="212"/>
      <c r="BB1798" s="212"/>
      <c r="BC1798" s="212"/>
      <c r="BD1798" s="212"/>
      <c r="BE1798" s="212"/>
      <c r="BF1798" s="212"/>
      <c r="BG1798" s="212"/>
      <c r="BH1798" s="212"/>
    </row>
    <row r="1799" spans="1:60" ht="22.5" outlineLevel="1" x14ac:dyDescent="0.2">
      <c r="A1799" s="235">
        <v>426</v>
      </c>
      <c r="B1799" s="236" t="s">
        <v>2243</v>
      </c>
      <c r="C1799" s="245" t="s">
        <v>2244</v>
      </c>
      <c r="D1799" s="237" t="s">
        <v>387</v>
      </c>
      <c r="E1799" s="238">
        <v>2</v>
      </c>
      <c r="F1799" s="239"/>
      <c r="G1799" s="240">
        <f>ROUND(E1799*F1799,2)</f>
        <v>0</v>
      </c>
      <c r="H1799" s="239"/>
      <c r="I1799" s="240">
        <f>ROUND(E1799*H1799,2)</f>
        <v>0</v>
      </c>
      <c r="J1799" s="239"/>
      <c r="K1799" s="240">
        <f>ROUND(E1799*J1799,2)</f>
        <v>0</v>
      </c>
      <c r="L1799" s="240">
        <v>21</v>
      </c>
      <c r="M1799" s="240">
        <f>G1799*(1+L1799/100)</f>
        <v>0</v>
      </c>
      <c r="N1799" s="238">
        <v>1.0000000000000001E-5</v>
      </c>
      <c r="O1799" s="238">
        <f>ROUND(E1799*N1799,2)</f>
        <v>0</v>
      </c>
      <c r="P1799" s="238">
        <v>0</v>
      </c>
      <c r="Q1799" s="238">
        <f>ROUND(E1799*P1799,2)</f>
        <v>0</v>
      </c>
      <c r="R1799" s="240" t="s">
        <v>1548</v>
      </c>
      <c r="S1799" s="240" t="s">
        <v>277</v>
      </c>
      <c r="T1799" s="241" t="s">
        <v>277</v>
      </c>
      <c r="U1799" s="223">
        <v>0.54730000000000001</v>
      </c>
      <c r="V1799" s="223">
        <f>ROUND(E1799*U1799,2)</f>
        <v>1.0900000000000001</v>
      </c>
      <c r="W1799" s="223"/>
      <c r="X1799" s="223" t="s">
        <v>316</v>
      </c>
      <c r="Y1799" s="223" t="s">
        <v>280</v>
      </c>
      <c r="Z1799" s="212"/>
      <c r="AA1799" s="212"/>
      <c r="AB1799" s="212"/>
      <c r="AC1799" s="212"/>
      <c r="AD1799" s="212"/>
      <c r="AE1799" s="212"/>
      <c r="AF1799" s="212"/>
      <c r="AG1799" s="212" t="s">
        <v>317</v>
      </c>
      <c r="AH1799" s="212"/>
      <c r="AI1799" s="212"/>
      <c r="AJ1799" s="212"/>
      <c r="AK1799" s="212"/>
      <c r="AL1799" s="212"/>
      <c r="AM1799" s="212"/>
      <c r="AN1799" s="212"/>
      <c r="AO1799" s="212"/>
      <c r="AP1799" s="212"/>
      <c r="AQ1799" s="212"/>
      <c r="AR1799" s="212"/>
      <c r="AS1799" s="212"/>
      <c r="AT1799" s="212"/>
      <c r="AU1799" s="212"/>
      <c r="AV1799" s="212"/>
      <c r="AW1799" s="212"/>
      <c r="AX1799" s="212"/>
      <c r="AY1799" s="212"/>
      <c r="AZ1799" s="212"/>
      <c r="BA1799" s="212"/>
      <c r="BB1799" s="212"/>
      <c r="BC1799" s="212"/>
      <c r="BD1799" s="212"/>
      <c r="BE1799" s="212"/>
      <c r="BF1799" s="212"/>
      <c r="BG1799" s="212"/>
      <c r="BH1799" s="212"/>
    </row>
    <row r="1800" spans="1:60" outlineLevel="2" x14ac:dyDescent="0.2">
      <c r="A1800" s="219"/>
      <c r="B1800" s="220"/>
      <c r="C1800" s="247" t="s">
        <v>2245</v>
      </c>
      <c r="D1800" s="225"/>
      <c r="E1800" s="226"/>
      <c r="F1800" s="223"/>
      <c r="G1800" s="223"/>
      <c r="H1800" s="223"/>
      <c r="I1800" s="223"/>
      <c r="J1800" s="223"/>
      <c r="K1800" s="223"/>
      <c r="L1800" s="223"/>
      <c r="M1800" s="223"/>
      <c r="N1800" s="222"/>
      <c r="O1800" s="222"/>
      <c r="P1800" s="222"/>
      <c r="Q1800" s="222"/>
      <c r="R1800" s="223"/>
      <c r="S1800" s="223"/>
      <c r="T1800" s="223"/>
      <c r="U1800" s="223"/>
      <c r="V1800" s="223"/>
      <c r="W1800" s="223"/>
      <c r="X1800" s="223"/>
      <c r="Y1800" s="223"/>
      <c r="Z1800" s="212"/>
      <c r="AA1800" s="212"/>
      <c r="AB1800" s="212"/>
      <c r="AC1800" s="212"/>
      <c r="AD1800" s="212"/>
      <c r="AE1800" s="212"/>
      <c r="AF1800" s="212"/>
      <c r="AG1800" s="212" t="s">
        <v>308</v>
      </c>
      <c r="AH1800" s="212">
        <v>0</v>
      </c>
      <c r="AI1800" s="212"/>
      <c r="AJ1800" s="212"/>
      <c r="AK1800" s="212"/>
      <c r="AL1800" s="212"/>
      <c r="AM1800" s="212"/>
      <c r="AN1800" s="212"/>
      <c r="AO1800" s="212"/>
      <c r="AP1800" s="212"/>
      <c r="AQ1800" s="212"/>
      <c r="AR1800" s="212"/>
      <c r="AS1800" s="212"/>
      <c r="AT1800" s="212"/>
      <c r="AU1800" s="212"/>
      <c r="AV1800" s="212"/>
      <c r="AW1800" s="212"/>
      <c r="AX1800" s="212"/>
      <c r="AY1800" s="212"/>
      <c r="AZ1800" s="212"/>
      <c r="BA1800" s="212"/>
      <c r="BB1800" s="212"/>
      <c r="BC1800" s="212"/>
      <c r="BD1800" s="212"/>
      <c r="BE1800" s="212"/>
      <c r="BF1800" s="212"/>
      <c r="BG1800" s="212"/>
      <c r="BH1800" s="212"/>
    </row>
    <row r="1801" spans="1:60" outlineLevel="3" x14ac:dyDescent="0.2">
      <c r="A1801" s="219"/>
      <c r="B1801" s="220"/>
      <c r="C1801" s="247" t="s">
        <v>2246</v>
      </c>
      <c r="D1801" s="225"/>
      <c r="E1801" s="226">
        <v>1</v>
      </c>
      <c r="F1801" s="223"/>
      <c r="G1801" s="223"/>
      <c r="H1801" s="223"/>
      <c r="I1801" s="223"/>
      <c r="J1801" s="223"/>
      <c r="K1801" s="223"/>
      <c r="L1801" s="223"/>
      <c r="M1801" s="223"/>
      <c r="N1801" s="222"/>
      <c r="O1801" s="222"/>
      <c r="P1801" s="222"/>
      <c r="Q1801" s="222"/>
      <c r="R1801" s="223"/>
      <c r="S1801" s="223"/>
      <c r="T1801" s="223"/>
      <c r="U1801" s="223"/>
      <c r="V1801" s="223"/>
      <c r="W1801" s="223"/>
      <c r="X1801" s="223"/>
      <c r="Y1801" s="223"/>
      <c r="Z1801" s="212"/>
      <c r="AA1801" s="212"/>
      <c r="AB1801" s="212"/>
      <c r="AC1801" s="212"/>
      <c r="AD1801" s="212"/>
      <c r="AE1801" s="212"/>
      <c r="AF1801" s="212"/>
      <c r="AG1801" s="212" t="s">
        <v>308</v>
      </c>
      <c r="AH1801" s="212">
        <v>0</v>
      </c>
      <c r="AI1801" s="212"/>
      <c r="AJ1801" s="212"/>
      <c r="AK1801" s="212"/>
      <c r="AL1801" s="212"/>
      <c r="AM1801" s="212"/>
      <c r="AN1801" s="212"/>
      <c r="AO1801" s="212"/>
      <c r="AP1801" s="212"/>
      <c r="AQ1801" s="212"/>
      <c r="AR1801" s="212"/>
      <c r="AS1801" s="212"/>
      <c r="AT1801" s="212"/>
      <c r="AU1801" s="212"/>
      <c r="AV1801" s="212"/>
      <c r="AW1801" s="212"/>
      <c r="AX1801" s="212"/>
      <c r="AY1801" s="212"/>
      <c r="AZ1801" s="212"/>
      <c r="BA1801" s="212"/>
      <c r="BB1801" s="212"/>
      <c r="BC1801" s="212"/>
      <c r="BD1801" s="212"/>
      <c r="BE1801" s="212"/>
      <c r="BF1801" s="212"/>
      <c r="BG1801" s="212"/>
      <c r="BH1801" s="212"/>
    </row>
    <row r="1802" spans="1:60" outlineLevel="3" x14ac:dyDescent="0.2">
      <c r="A1802" s="219"/>
      <c r="B1802" s="220"/>
      <c r="C1802" s="247" t="s">
        <v>2247</v>
      </c>
      <c r="D1802" s="225"/>
      <c r="E1802" s="226"/>
      <c r="F1802" s="223"/>
      <c r="G1802" s="223"/>
      <c r="H1802" s="223"/>
      <c r="I1802" s="223"/>
      <c r="J1802" s="223"/>
      <c r="K1802" s="223"/>
      <c r="L1802" s="223"/>
      <c r="M1802" s="223"/>
      <c r="N1802" s="222"/>
      <c r="O1802" s="222"/>
      <c r="P1802" s="222"/>
      <c r="Q1802" s="222"/>
      <c r="R1802" s="223"/>
      <c r="S1802" s="223"/>
      <c r="T1802" s="223"/>
      <c r="U1802" s="223"/>
      <c r="V1802" s="223"/>
      <c r="W1802" s="223"/>
      <c r="X1802" s="223"/>
      <c r="Y1802" s="223"/>
      <c r="Z1802" s="212"/>
      <c r="AA1802" s="212"/>
      <c r="AB1802" s="212"/>
      <c r="AC1802" s="212"/>
      <c r="AD1802" s="212"/>
      <c r="AE1802" s="212"/>
      <c r="AF1802" s="212"/>
      <c r="AG1802" s="212" t="s">
        <v>308</v>
      </c>
      <c r="AH1802" s="212">
        <v>0</v>
      </c>
      <c r="AI1802" s="212"/>
      <c r="AJ1802" s="212"/>
      <c r="AK1802" s="212"/>
      <c r="AL1802" s="212"/>
      <c r="AM1802" s="212"/>
      <c r="AN1802" s="212"/>
      <c r="AO1802" s="212"/>
      <c r="AP1802" s="212"/>
      <c r="AQ1802" s="212"/>
      <c r="AR1802" s="212"/>
      <c r="AS1802" s="212"/>
      <c r="AT1802" s="212"/>
      <c r="AU1802" s="212"/>
      <c r="AV1802" s="212"/>
      <c r="AW1802" s="212"/>
      <c r="AX1802" s="212"/>
      <c r="AY1802" s="212"/>
      <c r="AZ1802" s="212"/>
      <c r="BA1802" s="212"/>
      <c r="BB1802" s="212"/>
      <c r="BC1802" s="212"/>
      <c r="BD1802" s="212"/>
      <c r="BE1802" s="212"/>
      <c r="BF1802" s="212"/>
      <c r="BG1802" s="212"/>
      <c r="BH1802" s="212"/>
    </row>
    <row r="1803" spans="1:60" outlineLevel="3" x14ac:dyDescent="0.2">
      <c r="A1803" s="219"/>
      <c r="B1803" s="220"/>
      <c r="C1803" s="247" t="s">
        <v>2248</v>
      </c>
      <c r="D1803" s="225"/>
      <c r="E1803" s="226">
        <v>1</v>
      </c>
      <c r="F1803" s="223"/>
      <c r="G1803" s="223"/>
      <c r="H1803" s="223"/>
      <c r="I1803" s="223"/>
      <c r="J1803" s="223"/>
      <c r="K1803" s="223"/>
      <c r="L1803" s="223"/>
      <c r="M1803" s="223"/>
      <c r="N1803" s="222"/>
      <c r="O1803" s="222"/>
      <c r="P1803" s="222"/>
      <c r="Q1803" s="222"/>
      <c r="R1803" s="223"/>
      <c r="S1803" s="223"/>
      <c r="T1803" s="223"/>
      <c r="U1803" s="223"/>
      <c r="V1803" s="223"/>
      <c r="W1803" s="223"/>
      <c r="X1803" s="223"/>
      <c r="Y1803" s="223"/>
      <c r="Z1803" s="212"/>
      <c r="AA1803" s="212"/>
      <c r="AB1803" s="212"/>
      <c r="AC1803" s="212"/>
      <c r="AD1803" s="212"/>
      <c r="AE1803" s="212"/>
      <c r="AF1803" s="212"/>
      <c r="AG1803" s="212" t="s">
        <v>308</v>
      </c>
      <c r="AH1803" s="212">
        <v>0</v>
      </c>
      <c r="AI1803" s="212"/>
      <c r="AJ1803" s="212"/>
      <c r="AK1803" s="212"/>
      <c r="AL1803" s="212"/>
      <c r="AM1803" s="212"/>
      <c r="AN1803" s="212"/>
      <c r="AO1803" s="212"/>
      <c r="AP1803" s="212"/>
      <c r="AQ1803" s="212"/>
      <c r="AR1803" s="212"/>
      <c r="AS1803" s="212"/>
      <c r="AT1803" s="212"/>
      <c r="AU1803" s="212"/>
      <c r="AV1803" s="212"/>
      <c r="AW1803" s="212"/>
      <c r="AX1803" s="212"/>
      <c r="AY1803" s="212"/>
      <c r="AZ1803" s="212"/>
      <c r="BA1803" s="212"/>
      <c r="BB1803" s="212"/>
      <c r="BC1803" s="212"/>
      <c r="BD1803" s="212"/>
      <c r="BE1803" s="212"/>
      <c r="BF1803" s="212"/>
      <c r="BG1803" s="212"/>
      <c r="BH1803" s="212"/>
    </row>
    <row r="1804" spans="1:60" ht="22.5" outlineLevel="1" x14ac:dyDescent="0.2">
      <c r="A1804" s="235">
        <v>427</v>
      </c>
      <c r="B1804" s="236" t="s">
        <v>2249</v>
      </c>
      <c r="C1804" s="245" t="s">
        <v>2250</v>
      </c>
      <c r="D1804" s="237" t="s">
        <v>387</v>
      </c>
      <c r="E1804" s="238">
        <v>4</v>
      </c>
      <c r="F1804" s="239"/>
      <c r="G1804" s="240">
        <f>ROUND(E1804*F1804,2)</f>
        <v>0</v>
      </c>
      <c r="H1804" s="239"/>
      <c r="I1804" s="240">
        <f>ROUND(E1804*H1804,2)</f>
        <v>0</v>
      </c>
      <c r="J1804" s="239"/>
      <c r="K1804" s="240">
        <f>ROUND(E1804*J1804,2)</f>
        <v>0</v>
      </c>
      <c r="L1804" s="240">
        <v>21</v>
      </c>
      <c r="M1804" s="240">
        <f>G1804*(1+L1804/100)</f>
        <v>0</v>
      </c>
      <c r="N1804" s="238">
        <v>2.0000000000000002E-5</v>
      </c>
      <c r="O1804" s="238">
        <f>ROUND(E1804*N1804,2)</f>
        <v>0</v>
      </c>
      <c r="P1804" s="238">
        <v>0</v>
      </c>
      <c r="Q1804" s="238">
        <f>ROUND(E1804*P1804,2)</f>
        <v>0</v>
      </c>
      <c r="R1804" s="240" t="s">
        <v>1548</v>
      </c>
      <c r="S1804" s="240" t="s">
        <v>277</v>
      </c>
      <c r="T1804" s="241" t="s">
        <v>277</v>
      </c>
      <c r="U1804" s="223">
        <v>0.74034</v>
      </c>
      <c r="V1804" s="223">
        <f>ROUND(E1804*U1804,2)</f>
        <v>2.96</v>
      </c>
      <c r="W1804" s="223"/>
      <c r="X1804" s="223" t="s">
        <v>316</v>
      </c>
      <c r="Y1804" s="223" t="s">
        <v>280</v>
      </c>
      <c r="Z1804" s="212"/>
      <c r="AA1804" s="212"/>
      <c r="AB1804" s="212"/>
      <c r="AC1804" s="212"/>
      <c r="AD1804" s="212"/>
      <c r="AE1804" s="212"/>
      <c r="AF1804" s="212"/>
      <c r="AG1804" s="212" t="s">
        <v>317</v>
      </c>
      <c r="AH1804" s="212"/>
      <c r="AI1804" s="212"/>
      <c r="AJ1804" s="212"/>
      <c r="AK1804" s="212"/>
      <c r="AL1804" s="212"/>
      <c r="AM1804" s="212"/>
      <c r="AN1804" s="212"/>
      <c r="AO1804" s="212"/>
      <c r="AP1804" s="212"/>
      <c r="AQ1804" s="212"/>
      <c r="AR1804" s="212"/>
      <c r="AS1804" s="212"/>
      <c r="AT1804" s="212"/>
      <c r="AU1804" s="212"/>
      <c r="AV1804" s="212"/>
      <c r="AW1804" s="212"/>
      <c r="AX1804" s="212"/>
      <c r="AY1804" s="212"/>
      <c r="AZ1804" s="212"/>
      <c r="BA1804" s="212"/>
      <c r="BB1804" s="212"/>
      <c r="BC1804" s="212"/>
      <c r="BD1804" s="212"/>
      <c r="BE1804" s="212"/>
      <c r="BF1804" s="212"/>
      <c r="BG1804" s="212"/>
      <c r="BH1804" s="212"/>
    </row>
    <row r="1805" spans="1:60" outlineLevel="2" x14ac:dyDescent="0.2">
      <c r="A1805" s="219"/>
      <c r="B1805" s="220"/>
      <c r="C1805" s="247" t="s">
        <v>2247</v>
      </c>
      <c r="D1805" s="225"/>
      <c r="E1805" s="226"/>
      <c r="F1805" s="223"/>
      <c r="G1805" s="223"/>
      <c r="H1805" s="223"/>
      <c r="I1805" s="223"/>
      <c r="J1805" s="223"/>
      <c r="K1805" s="223"/>
      <c r="L1805" s="223"/>
      <c r="M1805" s="223"/>
      <c r="N1805" s="222"/>
      <c r="O1805" s="222"/>
      <c r="P1805" s="222"/>
      <c r="Q1805" s="222"/>
      <c r="R1805" s="223"/>
      <c r="S1805" s="223"/>
      <c r="T1805" s="223"/>
      <c r="U1805" s="223"/>
      <c r="V1805" s="223"/>
      <c r="W1805" s="223"/>
      <c r="X1805" s="223"/>
      <c r="Y1805" s="223"/>
      <c r="Z1805" s="212"/>
      <c r="AA1805" s="212"/>
      <c r="AB1805" s="212"/>
      <c r="AC1805" s="212"/>
      <c r="AD1805" s="212"/>
      <c r="AE1805" s="212"/>
      <c r="AF1805" s="212"/>
      <c r="AG1805" s="212" t="s">
        <v>308</v>
      </c>
      <c r="AH1805" s="212">
        <v>0</v>
      </c>
      <c r="AI1805" s="212"/>
      <c r="AJ1805" s="212"/>
      <c r="AK1805" s="212"/>
      <c r="AL1805" s="212"/>
      <c r="AM1805" s="212"/>
      <c r="AN1805" s="212"/>
      <c r="AO1805" s="212"/>
      <c r="AP1805" s="212"/>
      <c r="AQ1805" s="212"/>
      <c r="AR1805" s="212"/>
      <c r="AS1805" s="212"/>
      <c r="AT1805" s="212"/>
      <c r="AU1805" s="212"/>
      <c r="AV1805" s="212"/>
      <c r="AW1805" s="212"/>
      <c r="AX1805" s="212"/>
      <c r="AY1805" s="212"/>
      <c r="AZ1805" s="212"/>
      <c r="BA1805" s="212"/>
      <c r="BB1805" s="212"/>
      <c r="BC1805" s="212"/>
      <c r="BD1805" s="212"/>
      <c r="BE1805" s="212"/>
      <c r="BF1805" s="212"/>
      <c r="BG1805" s="212"/>
      <c r="BH1805" s="212"/>
    </row>
    <row r="1806" spans="1:60" outlineLevel="3" x14ac:dyDescent="0.2">
      <c r="A1806" s="219"/>
      <c r="B1806" s="220"/>
      <c r="C1806" s="247" t="s">
        <v>2251</v>
      </c>
      <c r="D1806" s="225"/>
      <c r="E1806" s="226">
        <v>1</v>
      </c>
      <c r="F1806" s="223"/>
      <c r="G1806" s="223"/>
      <c r="H1806" s="223"/>
      <c r="I1806" s="223"/>
      <c r="J1806" s="223"/>
      <c r="K1806" s="223"/>
      <c r="L1806" s="223"/>
      <c r="M1806" s="223"/>
      <c r="N1806" s="222"/>
      <c r="O1806" s="222"/>
      <c r="P1806" s="222"/>
      <c r="Q1806" s="222"/>
      <c r="R1806" s="223"/>
      <c r="S1806" s="223"/>
      <c r="T1806" s="223"/>
      <c r="U1806" s="223"/>
      <c r="V1806" s="223"/>
      <c r="W1806" s="223"/>
      <c r="X1806" s="223"/>
      <c r="Y1806" s="223"/>
      <c r="Z1806" s="212"/>
      <c r="AA1806" s="212"/>
      <c r="AB1806" s="212"/>
      <c r="AC1806" s="212"/>
      <c r="AD1806" s="212"/>
      <c r="AE1806" s="212"/>
      <c r="AF1806" s="212"/>
      <c r="AG1806" s="212" t="s">
        <v>308</v>
      </c>
      <c r="AH1806" s="212">
        <v>0</v>
      </c>
      <c r="AI1806" s="212"/>
      <c r="AJ1806" s="212"/>
      <c r="AK1806" s="212"/>
      <c r="AL1806" s="212"/>
      <c r="AM1806" s="212"/>
      <c r="AN1806" s="212"/>
      <c r="AO1806" s="212"/>
      <c r="AP1806" s="212"/>
      <c r="AQ1806" s="212"/>
      <c r="AR1806" s="212"/>
      <c r="AS1806" s="212"/>
      <c r="AT1806" s="212"/>
      <c r="AU1806" s="212"/>
      <c r="AV1806" s="212"/>
      <c r="AW1806" s="212"/>
      <c r="AX1806" s="212"/>
      <c r="AY1806" s="212"/>
      <c r="AZ1806" s="212"/>
      <c r="BA1806" s="212"/>
      <c r="BB1806" s="212"/>
      <c r="BC1806" s="212"/>
      <c r="BD1806" s="212"/>
      <c r="BE1806" s="212"/>
      <c r="BF1806" s="212"/>
      <c r="BG1806" s="212"/>
      <c r="BH1806" s="212"/>
    </row>
    <row r="1807" spans="1:60" outlineLevel="3" x14ac:dyDescent="0.2">
      <c r="A1807" s="219"/>
      <c r="B1807" s="220"/>
      <c r="C1807" s="247" t="s">
        <v>2252</v>
      </c>
      <c r="D1807" s="225"/>
      <c r="E1807" s="226">
        <v>1</v>
      </c>
      <c r="F1807" s="223"/>
      <c r="G1807" s="223"/>
      <c r="H1807" s="223"/>
      <c r="I1807" s="223"/>
      <c r="J1807" s="223"/>
      <c r="K1807" s="223"/>
      <c r="L1807" s="223"/>
      <c r="M1807" s="223"/>
      <c r="N1807" s="222"/>
      <c r="O1807" s="222"/>
      <c r="P1807" s="222"/>
      <c r="Q1807" s="222"/>
      <c r="R1807" s="223"/>
      <c r="S1807" s="223"/>
      <c r="T1807" s="223"/>
      <c r="U1807" s="223"/>
      <c r="V1807" s="223"/>
      <c r="W1807" s="223"/>
      <c r="X1807" s="223"/>
      <c r="Y1807" s="223"/>
      <c r="Z1807" s="212"/>
      <c r="AA1807" s="212"/>
      <c r="AB1807" s="212"/>
      <c r="AC1807" s="212"/>
      <c r="AD1807" s="212"/>
      <c r="AE1807" s="212"/>
      <c r="AF1807" s="212"/>
      <c r="AG1807" s="212" t="s">
        <v>308</v>
      </c>
      <c r="AH1807" s="212">
        <v>0</v>
      </c>
      <c r="AI1807" s="212"/>
      <c r="AJ1807" s="212"/>
      <c r="AK1807" s="212"/>
      <c r="AL1807" s="212"/>
      <c r="AM1807" s="212"/>
      <c r="AN1807" s="212"/>
      <c r="AO1807" s="212"/>
      <c r="AP1807" s="212"/>
      <c r="AQ1807" s="212"/>
      <c r="AR1807" s="212"/>
      <c r="AS1807" s="212"/>
      <c r="AT1807" s="212"/>
      <c r="AU1807" s="212"/>
      <c r="AV1807" s="212"/>
      <c r="AW1807" s="212"/>
      <c r="AX1807" s="212"/>
      <c r="AY1807" s="212"/>
      <c r="AZ1807" s="212"/>
      <c r="BA1807" s="212"/>
      <c r="BB1807" s="212"/>
      <c r="BC1807" s="212"/>
      <c r="BD1807" s="212"/>
      <c r="BE1807" s="212"/>
      <c r="BF1807" s="212"/>
      <c r="BG1807" s="212"/>
      <c r="BH1807" s="212"/>
    </row>
    <row r="1808" spans="1:60" outlineLevel="3" x14ac:dyDescent="0.2">
      <c r="A1808" s="219"/>
      <c r="B1808" s="220"/>
      <c r="C1808" s="247" t="s">
        <v>2253</v>
      </c>
      <c r="D1808" s="225"/>
      <c r="E1808" s="226">
        <v>1</v>
      </c>
      <c r="F1808" s="223"/>
      <c r="G1808" s="223"/>
      <c r="H1808" s="223"/>
      <c r="I1808" s="223"/>
      <c r="J1808" s="223"/>
      <c r="K1808" s="223"/>
      <c r="L1808" s="223"/>
      <c r="M1808" s="223"/>
      <c r="N1808" s="222"/>
      <c r="O1808" s="222"/>
      <c r="P1808" s="222"/>
      <c r="Q1808" s="222"/>
      <c r="R1808" s="223"/>
      <c r="S1808" s="223"/>
      <c r="T1808" s="223"/>
      <c r="U1808" s="223"/>
      <c r="V1808" s="223"/>
      <c r="W1808" s="223"/>
      <c r="X1808" s="223"/>
      <c r="Y1808" s="223"/>
      <c r="Z1808" s="212"/>
      <c r="AA1808" s="212"/>
      <c r="AB1808" s="212"/>
      <c r="AC1808" s="212"/>
      <c r="AD1808" s="212"/>
      <c r="AE1808" s="212"/>
      <c r="AF1808" s="212"/>
      <c r="AG1808" s="212" t="s">
        <v>308</v>
      </c>
      <c r="AH1808" s="212">
        <v>0</v>
      </c>
      <c r="AI1808" s="212"/>
      <c r="AJ1808" s="212"/>
      <c r="AK1808" s="212"/>
      <c r="AL1808" s="212"/>
      <c r="AM1808" s="212"/>
      <c r="AN1808" s="212"/>
      <c r="AO1808" s="212"/>
      <c r="AP1808" s="212"/>
      <c r="AQ1808" s="212"/>
      <c r="AR1808" s="212"/>
      <c r="AS1808" s="212"/>
      <c r="AT1808" s="212"/>
      <c r="AU1808" s="212"/>
      <c r="AV1808" s="212"/>
      <c r="AW1808" s="212"/>
      <c r="AX1808" s="212"/>
      <c r="AY1808" s="212"/>
      <c r="AZ1808" s="212"/>
      <c r="BA1808" s="212"/>
      <c r="BB1808" s="212"/>
      <c r="BC1808" s="212"/>
      <c r="BD1808" s="212"/>
      <c r="BE1808" s="212"/>
      <c r="BF1808" s="212"/>
      <c r="BG1808" s="212"/>
      <c r="BH1808" s="212"/>
    </row>
    <row r="1809" spans="1:60" outlineLevel="3" x14ac:dyDescent="0.2">
      <c r="A1809" s="219"/>
      <c r="B1809" s="220"/>
      <c r="C1809" s="247" t="s">
        <v>2254</v>
      </c>
      <c r="D1809" s="225"/>
      <c r="E1809" s="226">
        <v>1</v>
      </c>
      <c r="F1809" s="223"/>
      <c r="G1809" s="223"/>
      <c r="H1809" s="223"/>
      <c r="I1809" s="223"/>
      <c r="J1809" s="223"/>
      <c r="K1809" s="223"/>
      <c r="L1809" s="223"/>
      <c r="M1809" s="223"/>
      <c r="N1809" s="222"/>
      <c r="O1809" s="222"/>
      <c r="P1809" s="222"/>
      <c r="Q1809" s="222"/>
      <c r="R1809" s="223"/>
      <c r="S1809" s="223"/>
      <c r="T1809" s="223"/>
      <c r="U1809" s="223"/>
      <c r="V1809" s="223"/>
      <c r="W1809" s="223"/>
      <c r="X1809" s="223"/>
      <c r="Y1809" s="223"/>
      <c r="Z1809" s="212"/>
      <c r="AA1809" s="212"/>
      <c r="AB1809" s="212"/>
      <c r="AC1809" s="212"/>
      <c r="AD1809" s="212"/>
      <c r="AE1809" s="212"/>
      <c r="AF1809" s="212"/>
      <c r="AG1809" s="212" t="s">
        <v>308</v>
      </c>
      <c r="AH1809" s="212">
        <v>0</v>
      </c>
      <c r="AI1809" s="212"/>
      <c r="AJ1809" s="212"/>
      <c r="AK1809" s="212"/>
      <c r="AL1809" s="212"/>
      <c r="AM1809" s="212"/>
      <c r="AN1809" s="212"/>
      <c r="AO1809" s="212"/>
      <c r="AP1809" s="212"/>
      <c r="AQ1809" s="212"/>
      <c r="AR1809" s="212"/>
      <c r="AS1809" s="212"/>
      <c r="AT1809" s="212"/>
      <c r="AU1809" s="212"/>
      <c r="AV1809" s="212"/>
      <c r="AW1809" s="212"/>
      <c r="AX1809" s="212"/>
      <c r="AY1809" s="212"/>
      <c r="AZ1809" s="212"/>
      <c r="BA1809" s="212"/>
      <c r="BB1809" s="212"/>
      <c r="BC1809" s="212"/>
      <c r="BD1809" s="212"/>
      <c r="BE1809" s="212"/>
      <c r="BF1809" s="212"/>
      <c r="BG1809" s="212"/>
      <c r="BH1809" s="212"/>
    </row>
    <row r="1810" spans="1:60" ht="22.5" outlineLevel="1" x14ac:dyDescent="0.2">
      <c r="A1810" s="235">
        <v>428</v>
      </c>
      <c r="B1810" s="236" t="s">
        <v>2255</v>
      </c>
      <c r="C1810" s="245" t="s">
        <v>2256</v>
      </c>
      <c r="D1810" s="237" t="s">
        <v>387</v>
      </c>
      <c r="E1810" s="238">
        <v>1</v>
      </c>
      <c r="F1810" s="239"/>
      <c r="G1810" s="240">
        <f>ROUND(E1810*F1810,2)</f>
        <v>0</v>
      </c>
      <c r="H1810" s="239"/>
      <c r="I1810" s="240">
        <f>ROUND(E1810*H1810,2)</f>
        <v>0</v>
      </c>
      <c r="J1810" s="239"/>
      <c r="K1810" s="240">
        <f>ROUND(E1810*J1810,2)</f>
        <v>0</v>
      </c>
      <c r="L1810" s="240">
        <v>21</v>
      </c>
      <c r="M1810" s="240">
        <f>G1810*(1+L1810/100)</f>
        <v>0</v>
      </c>
      <c r="N1810" s="238">
        <v>2.0000000000000002E-5</v>
      </c>
      <c r="O1810" s="238">
        <f>ROUND(E1810*N1810,2)</f>
        <v>0</v>
      </c>
      <c r="P1810" s="238">
        <v>0</v>
      </c>
      <c r="Q1810" s="238">
        <f>ROUND(E1810*P1810,2)</f>
        <v>0</v>
      </c>
      <c r="R1810" s="240" t="s">
        <v>1548</v>
      </c>
      <c r="S1810" s="240" t="s">
        <v>277</v>
      </c>
      <c r="T1810" s="241" t="s">
        <v>277</v>
      </c>
      <c r="U1810" s="223">
        <v>0.61085999999999996</v>
      </c>
      <c r="V1810" s="223">
        <f>ROUND(E1810*U1810,2)</f>
        <v>0.61</v>
      </c>
      <c r="W1810" s="223"/>
      <c r="X1810" s="223" t="s">
        <v>316</v>
      </c>
      <c r="Y1810" s="223" t="s">
        <v>280</v>
      </c>
      <c r="Z1810" s="212"/>
      <c r="AA1810" s="212"/>
      <c r="AB1810" s="212"/>
      <c r="AC1810" s="212"/>
      <c r="AD1810" s="212"/>
      <c r="AE1810" s="212"/>
      <c r="AF1810" s="212"/>
      <c r="AG1810" s="212" t="s">
        <v>317</v>
      </c>
      <c r="AH1810" s="212"/>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row>
    <row r="1811" spans="1:60" outlineLevel="2" x14ac:dyDescent="0.2">
      <c r="A1811" s="219"/>
      <c r="B1811" s="220"/>
      <c r="C1811" s="247" t="s">
        <v>2257</v>
      </c>
      <c r="D1811" s="225"/>
      <c r="E1811" s="226"/>
      <c r="F1811" s="223"/>
      <c r="G1811" s="223"/>
      <c r="H1811" s="223"/>
      <c r="I1811" s="223"/>
      <c r="J1811" s="223"/>
      <c r="K1811" s="223"/>
      <c r="L1811" s="223"/>
      <c r="M1811" s="223"/>
      <c r="N1811" s="222"/>
      <c r="O1811" s="222"/>
      <c r="P1811" s="222"/>
      <c r="Q1811" s="222"/>
      <c r="R1811" s="223"/>
      <c r="S1811" s="223"/>
      <c r="T1811" s="223"/>
      <c r="U1811" s="223"/>
      <c r="V1811" s="223"/>
      <c r="W1811" s="223"/>
      <c r="X1811" s="223"/>
      <c r="Y1811" s="223"/>
      <c r="Z1811" s="212"/>
      <c r="AA1811" s="212"/>
      <c r="AB1811" s="212"/>
      <c r="AC1811" s="212"/>
      <c r="AD1811" s="212"/>
      <c r="AE1811" s="212"/>
      <c r="AF1811" s="212"/>
      <c r="AG1811" s="212" t="s">
        <v>308</v>
      </c>
      <c r="AH1811" s="212">
        <v>0</v>
      </c>
      <c r="AI1811" s="212"/>
      <c r="AJ1811" s="212"/>
      <c r="AK1811" s="212"/>
      <c r="AL1811" s="212"/>
      <c r="AM1811" s="212"/>
      <c r="AN1811" s="212"/>
      <c r="AO1811" s="212"/>
      <c r="AP1811" s="212"/>
      <c r="AQ1811" s="212"/>
      <c r="AR1811" s="212"/>
      <c r="AS1811" s="212"/>
      <c r="AT1811" s="212"/>
      <c r="AU1811" s="212"/>
      <c r="AV1811" s="212"/>
      <c r="AW1811" s="212"/>
      <c r="AX1811" s="212"/>
      <c r="AY1811" s="212"/>
      <c r="AZ1811" s="212"/>
      <c r="BA1811" s="212"/>
      <c r="BB1811" s="212"/>
      <c r="BC1811" s="212"/>
      <c r="BD1811" s="212"/>
      <c r="BE1811" s="212"/>
      <c r="BF1811" s="212"/>
      <c r="BG1811" s="212"/>
      <c r="BH1811" s="212"/>
    </row>
    <row r="1812" spans="1:60" outlineLevel="3" x14ac:dyDescent="0.2">
      <c r="A1812" s="219"/>
      <c r="B1812" s="220"/>
      <c r="C1812" s="247" t="s">
        <v>2258</v>
      </c>
      <c r="D1812" s="225"/>
      <c r="E1812" s="226">
        <v>1</v>
      </c>
      <c r="F1812" s="223"/>
      <c r="G1812" s="223"/>
      <c r="H1812" s="223"/>
      <c r="I1812" s="223"/>
      <c r="J1812" s="223"/>
      <c r="K1812" s="223"/>
      <c r="L1812" s="223"/>
      <c r="M1812" s="223"/>
      <c r="N1812" s="222"/>
      <c r="O1812" s="222"/>
      <c r="P1812" s="222"/>
      <c r="Q1812" s="222"/>
      <c r="R1812" s="223"/>
      <c r="S1812" s="223"/>
      <c r="T1812" s="223"/>
      <c r="U1812" s="223"/>
      <c r="V1812" s="223"/>
      <c r="W1812" s="223"/>
      <c r="X1812" s="223"/>
      <c r="Y1812" s="223"/>
      <c r="Z1812" s="212"/>
      <c r="AA1812" s="212"/>
      <c r="AB1812" s="212"/>
      <c r="AC1812" s="212"/>
      <c r="AD1812" s="212"/>
      <c r="AE1812" s="212"/>
      <c r="AF1812" s="212"/>
      <c r="AG1812" s="212" t="s">
        <v>308</v>
      </c>
      <c r="AH1812" s="212">
        <v>0</v>
      </c>
      <c r="AI1812" s="212"/>
      <c r="AJ1812" s="212"/>
      <c r="AK1812" s="212"/>
      <c r="AL1812" s="212"/>
      <c r="AM1812" s="212"/>
      <c r="AN1812" s="212"/>
      <c r="AO1812" s="212"/>
      <c r="AP1812" s="212"/>
      <c r="AQ1812" s="212"/>
      <c r="AR1812" s="212"/>
      <c r="AS1812" s="212"/>
      <c r="AT1812" s="212"/>
      <c r="AU1812" s="212"/>
      <c r="AV1812" s="212"/>
      <c r="AW1812" s="212"/>
      <c r="AX1812" s="212"/>
      <c r="AY1812" s="212"/>
      <c r="AZ1812" s="212"/>
      <c r="BA1812" s="212"/>
      <c r="BB1812" s="212"/>
      <c r="BC1812" s="212"/>
      <c r="BD1812" s="212"/>
      <c r="BE1812" s="212"/>
      <c r="BF1812" s="212"/>
      <c r="BG1812" s="212"/>
      <c r="BH1812" s="212"/>
    </row>
    <row r="1813" spans="1:60" ht="22.5" outlineLevel="1" x14ac:dyDescent="0.2">
      <c r="A1813" s="235">
        <v>429</v>
      </c>
      <c r="B1813" s="236" t="s">
        <v>2259</v>
      </c>
      <c r="C1813" s="245" t="s">
        <v>2260</v>
      </c>
      <c r="D1813" s="237" t="s">
        <v>387</v>
      </c>
      <c r="E1813" s="238">
        <v>6</v>
      </c>
      <c r="F1813" s="239"/>
      <c r="G1813" s="240">
        <f>ROUND(E1813*F1813,2)</f>
        <v>0</v>
      </c>
      <c r="H1813" s="239"/>
      <c r="I1813" s="240">
        <f>ROUND(E1813*H1813,2)</f>
        <v>0</v>
      </c>
      <c r="J1813" s="239"/>
      <c r="K1813" s="240">
        <f>ROUND(E1813*J1813,2)</f>
        <v>0</v>
      </c>
      <c r="L1813" s="240">
        <v>21</v>
      </c>
      <c r="M1813" s="240">
        <f>G1813*(1+L1813/100)</f>
        <v>0</v>
      </c>
      <c r="N1813" s="238">
        <v>2.0000000000000002E-5</v>
      </c>
      <c r="O1813" s="238">
        <f>ROUND(E1813*N1813,2)</f>
        <v>0</v>
      </c>
      <c r="P1813" s="238">
        <v>0</v>
      </c>
      <c r="Q1813" s="238">
        <f>ROUND(E1813*P1813,2)</f>
        <v>0</v>
      </c>
      <c r="R1813" s="240" t="s">
        <v>1548</v>
      </c>
      <c r="S1813" s="240" t="s">
        <v>277</v>
      </c>
      <c r="T1813" s="241" t="s">
        <v>277</v>
      </c>
      <c r="U1813" s="223">
        <v>1.1970099999999999</v>
      </c>
      <c r="V1813" s="223">
        <f>ROUND(E1813*U1813,2)</f>
        <v>7.18</v>
      </c>
      <c r="W1813" s="223"/>
      <c r="X1813" s="223" t="s">
        <v>316</v>
      </c>
      <c r="Y1813" s="223" t="s">
        <v>280</v>
      </c>
      <c r="Z1813" s="212"/>
      <c r="AA1813" s="212"/>
      <c r="AB1813" s="212"/>
      <c r="AC1813" s="212"/>
      <c r="AD1813" s="212"/>
      <c r="AE1813" s="212"/>
      <c r="AF1813" s="212"/>
      <c r="AG1813" s="212" t="s">
        <v>317</v>
      </c>
      <c r="AH1813" s="212"/>
      <c r="AI1813" s="212"/>
      <c r="AJ1813" s="212"/>
      <c r="AK1813" s="212"/>
      <c r="AL1813" s="212"/>
      <c r="AM1813" s="212"/>
      <c r="AN1813" s="212"/>
      <c r="AO1813" s="212"/>
      <c r="AP1813" s="212"/>
      <c r="AQ1813" s="212"/>
      <c r="AR1813" s="212"/>
      <c r="AS1813" s="212"/>
      <c r="AT1813" s="212"/>
      <c r="AU1813" s="212"/>
      <c r="AV1813" s="212"/>
      <c r="AW1813" s="212"/>
      <c r="AX1813" s="212"/>
      <c r="AY1813" s="212"/>
      <c r="AZ1813" s="212"/>
      <c r="BA1813" s="212"/>
      <c r="BB1813" s="212"/>
      <c r="BC1813" s="212"/>
      <c r="BD1813" s="212"/>
      <c r="BE1813" s="212"/>
      <c r="BF1813" s="212"/>
      <c r="BG1813" s="212"/>
      <c r="BH1813" s="212"/>
    </row>
    <row r="1814" spans="1:60" outlineLevel="2" x14ac:dyDescent="0.2">
      <c r="A1814" s="219"/>
      <c r="B1814" s="220"/>
      <c r="C1814" s="247" t="s">
        <v>2245</v>
      </c>
      <c r="D1814" s="225"/>
      <c r="E1814" s="226"/>
      <c r="F1814" s="223"/>
      <c r="G1814" s="223"/>
      <c r="H1814" s="223"/>
      <c r="I1814" s="223"/>
      <c r="J1814" s="223"/>
      <c r="K1814" s="223"/>
      <c r="L1814" s="223"/>
      <c r="M1814" s="223"/>
      <c r="N1814" s="222"/>
      <c r="O1814" s="222"/>
      <c r="P1814" s="222"/>
      <c r="Q1814" s="222"/>
      <c r="R1814" s="223"/>
      <c r="S1814" s="223"/>
      <c r="T1814" s="223"/>
      <c r="U1814" s="223"/>
      <c r="V1814" s="223"/>
      <c r="W1814" s="223"/>
      <c r="X1814" s="223"/>
      <c r="Y1814" s="223"/>
      <c r="Z1814" s="212"/>
      <c r="AA1814" s="212"/>
      <c r="AB1814" s="212"/>
      <c r="AC1814" s="212"/>
      <c r="AD1814" s="212"/>
      <c r="AE1814" s="212"/>
      <c r="AF1814" s="212"/>
      <c r="AG1814" s="212" t="s">
        <v>308</v>
      </c>
      <c r="AH1814" s="212">
        <v>0</v>
      </c>
      <c r="AI1814" s="212"/>
      <c r="AJ1814" s="212"/>
      <c r="AK1814" s="212"/>
      <c r="AL1814" s="212"/>
      <c r="AM1814" s="212"/>
      <c r="AN1814" s="212"/>
      <c r="AO1814" s="212"/>
      <c r="AP1814" s="212"/>
      <c r="AQ1814" s="212"/>
      <c r="AR1814" s="212"/>
      <c r="AS1814" s="212"/>
      <c r="AT1814" s="212"/>
      <c r="AU1814" s="212"/>
      <c r="AV1814" s="212"/>
      <c r="AW1814" s="212"/>
      <c r="AX1814" s="212"/>
      <c r="AY1814" s="212"/>
      <c r="AZ1814" s="212"/>
      <c r="BA1814" s="212"/>
      <c r="BB1814" s="212"/>
      <c r="BC1814" s="212"/>
      <c r="BD1814" s="212"/>
      <c r="BE1814" s="212"/>
      <c r="BF1814" s="212"/>
      <c r="BG1814" s="212"/>
      <c r="BH1814" s="212"/>
    </row>
    <row r="1815" spans="1:60" outlineLevel="3" x14ac:dyDescent="0.2">
      <c r="A1815" s="219"/>
      <c r="B1815" s="220"/>
      <c r="C1815" s="247" t="s">
        <v>2261</v>
      </c>
      <c r="D1815" s="225"/>
      <c r="E1815" s="226">
        <v>1</v>
      </c>
      <c r="F1815" s="223"/>
      <c r="G1815" s="223"/>
      <c r="H1815" s="223"/>
      <c r="I1815" s="223"/>
      <c r="J1815" s="223"/>
      <c r="K1815" s="223"/>
      <c r="L1815" s="223"/>
      <c r="M1815" s="223"/>
      <c r="N1815" s="222"/>
      <c r="O1815" s="222"/>
      <c r="P1815" s="222"/>
      <c r="Q1815" s="222"/>
      <c r="R1815" s="223"/>
      <c r="S1815" s="223"/>
      <c r="T1815" s="223"/>
      <c r="U1815" s="223"/>
      <c r="V1815" s="223"/>
      <c r="W1815" s="223"/>
      <c r="X1815" s="223"/>
      <c r="Y1815" s="223"/>
      <c r="Z1815" s="212"/>
      <c r="AA1815" s="212"/>
      <c r="AB1815" s="212"/>
      <c r="AC1815" s="212"/>
      <c r="AD1815" s="212"/>
      <c r="AE1815" s="212"/>
      <c r="AF1815" s="212"/>
      <c r="AG1815" s="212" t="s">
        <v>308</v>
      </c>
      <c r="AH1815" s="212">
        <v>0</v>
      </c>
      <c r="AI1815" s="212"/>
      <c r="AJ1815" s="212"/>
      <c r="AK1815" s="212"/>
      <c r="AL1815" s="212"/>
      <c r="AM1815" s="212"/>
      <c r="AN1815" s="212"/>
      <c r="AO1815" s="212"/>
      <c r="AP1815" s="212"/>
      <c r="AQ1815" s="212"/>
      <c r="AR1815" s="212"/>
      <c r="AS1815" s="212"/>
      <c r="AT1815" s="212"/>
      <c r="AU1815" s="212"/>
      <c r="AV1815" s="212"/>
      <c r="AW1815" s="212"/>
      <c r="AX1815" s="212"/>
      <c r="AY1815" s="212"/>
      <c r="AZ1815" s="212"/>
      <c r="BA1815" s="212"/>
      <c r="BB1815" s="212"/>
      <c r="BC1815" s="212"/>
      <c r="BD1815" s="212"/>
      <c r="BE1815" s="212"/>
      <c r="BF1815" s="212"/>
      <c r="BG1815" s="212"/>
      <c r="BH1815" s="212"/>
    </row>
    <row r="1816" spans="1:60" outlineLevel="3" x14ac:dyDescent="0.2">
      <c r="A1816" s="219"/>
      <c r="B1816" s="220"/>
      <c r="C1816" s="247" t="s">
        <v>2262</v>
      </c>
      <c r="D1816" s="225"/>
      <c r="E1816" s="226">
        <v>1</v>
      </c>
      <c r="F1816" s="223"/>
      <c r="G1816" s="223"/>
      <c r="H1816" s="223"/>
      <c r="I1816" s="223"/>
      <c r="J1816" s="223"/>
      <c r="K1816" s="223"/>
      <c r="L1816" s="223"/>
      <c r="M1816" s="223"/>
      <c r="N1816" s="222"/>
      <c r="O1816" s="222"/>
      <c r="P1816" s="222"/>
      <c r="Q1816" s="222"/>
      <c r="R1816" s="223"/>
      <c r="S1816" s="223"/>
      <c r="T1816" s="223"/>
      <c r="U1816" s="223"/>
      <c r="V1816" s="223"/>
      <c r="W1816" s="223"/>
      <c r="X1816" s="223"/>
      <c r="Y1816" s="223"/>
      <c r="Z1816" s="212"/>
      <c r="AA1816" s="212"/>
      <c r="AB1816" s="212"/>
      <c r="AC1816" s="212"/>
      <c r="AD1816" s="212"/>
      <c r="AE1816" s="212"/>
      <c r="AF1816" s="212"/>
      <c r="AG1816" s="212" t="s">
        <v>308</v>
      </c>
      <c r="AH1816" s="212">
        <v>0</v>
      </c>
      <c r="AI1816" s="212"/>
      <c r="AJ1816" s="212"/>
      <c r="AK1816" s="212"/>
      <c r="AL1816" s="212"/>
      <c r="AM1816" s="212"/>
      <c r="AN1816" s="212"/>
      <c r="AO1816" s="212"/>
      <c r="AP1816" s="212"/>
      <c r="AQ1816" s="212"/>
      <c r="AR1816" s="212"/>
      <c r="AS1816" s="212"/>
      <c r="AT1816" s="212"/>
      <c r="AU1816" s="212"/>
      <c r="AV1816" s="212"/>
      <c r="AW1816" s="212"/>
      <c r="AX1816" s="212"/>
      <c r="AY1816" s="212"/>
      <c r="AZ1816" s="212"/>
      <c r="BA1816" s="212"/>
      <c r="BB1816" s="212"/>
      <c r="BC1816" s="212"/>
      <c r="BD1816" s="212"/>
      <c r="BE1816" s="212"/>
      <c r="BF1816" s="212"/>
      <c r="BG1816" s="212"/>
      <c r="BH1816" s="212"/>
    </row>
    <row r="1817" spans="1:60" outlineLevel="3" x14ac:dyDescent="0.2">
      <c r="A1817" s="219"/>
      <c r="B1817" s="220"/>
      <c r="C1817" s="247" t="s">
        <v>2263</v>
      </c>
      <c r="D1817" s="225"/>
      <c r="E1817" s="226">
        <v>1</v>
      </c>
      <c r="F1817" s="223"/>
      <c r="G1817" s="223"/>
      <c r="H1817" s="223"/>
      <c r="I1817" s="223"/>
      <c r="J1817" s="223"/>
      <c r="K1817" s="223"/>
      <c r="L1817" s="223"/>
      <c r="M1817" s="223"/>
      <c r="N1817" s="222"/>
      <c r="O1817" s="222"/>
      <c r="P1817" s="222"/>
      <c r="Q1817" s="222"/>
      <c r="R1817" s="223"/>
      <c r="S1817" s="223"/>
      <c r="T1817" s="223"/>
      <c r="U1817" s="223"/>
      <c r="V1817" s="223"/>
      <c r="W1817" s="223"/>
      <c r="X1817" s="223"/>
      <c r="Y1817" s="223"/>
      <c r="Z1817" s="212"/>
      <c r="AA1817" s="212"/>
      <c r="AB1817" s="212"/>
      <c r="AC1817" s="212"/>
      <c r="AD1817" s="212"/>
      <c r="AE1817" s="212"/>
      <c r="AF1817" s="212"/>
      <c r="AG1817" s="212" t="s">
        <v>308</v>
      </c>
      <c r="AH1817" s="212">
        <v>0</v>
      </c>
      <c r="AI1817" s="212"/>
      <c r="AJ1817" s="212"/>
      <c r="AK1817" s="212"/>
      <c r="AL1817" s="212"/>
      <c r="AM1817" s="212"/>
      <c r="AN1817" s="212"/>
      <c r="AO1817" s="212"/>
      <c r="AP1817" s="212"/>
      <c r="AQ1817" s="212"/>
      <c r="AR1817" s="212"/>
      <c r="AS1817" s="212"/>
      <c r="AT1817" s="212"/>
      <c r="AU1817" s="212"/>
      <c r="AV1817" s="212"/>
      <c r="AW1817" s="212"/>
      <c r="AX1817" s="212"/>
      <c r="AY1817" s="212"/>
      <c r="AZ1817" s="212"/>
      <c r="BA1817" s="212"/>
      <c r="BB1817" s="212"/>
      <c r="BC1817" s="212"/>
      <c r="BD1817" s="212"/>
      <c r="BE1817" s="212"/>
      <c r="BF1817" s="212"/>
      <c r="BG1817" s="212"/>
      <c r="BH1817" s="212"/>
    </row>
    <row r="1818" spans="1:60" outlineLevel="3" x14ac:dyDescent="0.2">
      <c r="A1818" s="219"/>
      <c r="B1818" s="220"/>
      <c r="C1818" s="247" t="s">
        <v>2264</v>
      </c>
      <c r="D1818" s="225"/>
      <c r="E1818" s="226">
        <v>1</v>
      </c>
      <c r="F1818" s="223"/>
      <c r="G1818" s="223"/>
      <c r="H1818" s="223"/>
      <c r="I1818" s="223"/>
      <c r="J1818" s="223"/>
      <c r="K1818" s="223"/>
      <c r="L1818" s="223"/>
      <c r="M1818" s="223"/>
      <c r="N1818" s="222"/>
      <c r="O1818" s="222"/>
      <c r="P1818" s="222"/>
      <c r="Q1818" s="222"/>
      <c r="R1818" s="223"/>
      <c r="S1818" s="223"/>
      <c r="T1818" s="223"/>
      <c r="U1818" s="223"/>
      <c r="V1818" s="223"/>
      <c r="W1818" s="223"/>
      <c r="X1818" s="223"/>
      <c r="Y1818" s="223"/>
      <c r="Z1818" s="212"/>
      <c r="AA1818" s="212"/>
      <c r="AB1818" s="212"/>
      <c r="AC1818" s="212"/>
      <c r="AD1818" s="212"/>
      <c r="AE1818" s="212"/>
      <c r="AF1818" s="212"/>
      <c r="AG1818" s="212" t="s">
        <v>308</v>
      </c>
      <c r="AH1818" s="212">
        <v>0</v>
      </c>
      <c r="AI1818" s="212"/>
      <c r="AJ1818" s="212"/>
      <c r="AK1818" s="212"/>
      <c r="AL1818" s="212"/>
      <c r="AM1818" s="212"/>
      <c r="AN1818" s="212"/>
      <c r="AO1818" s="212"/>
      <c r="AP1818" s="212"/>
      <c r="AQ1818" s="212"/>
      <c r="AR1818" s="212"/>
      <c r="AS1818" s="212"/>
      <c r="AT1818" s="212"/>
      <c r="AU1818" s="212"/>
      <c r="AV1818" s="212"/>
      <c r="AW1818" s="212"/>
      <c r="AX1818" s="212"/>
      <c r="AY1818" s="212"/>
      <c r="AZ1818" s="212"/>
      <c r="BA1818" s="212"/>
      <c r="BB1818" s="212"/>
      <c r="BC1818" s="212"/>
      <c r="BD1818" s="212"/>
      <c r="BE1818" s="212"/>
      <c r="BF1818" s="212"/>
      <c r="BG1818" s="212"/>
      <c r="BH1818" s="212"/>
    </row>
    <row r="1819" spans="1:60" outlineLevel="3" x14ac:dyDescent="0.2">
      <c r="A1819" s="219"/>
      <c r="B1819" s="220"/>
      <c r="C1819" s="247" t="s">
        <v>2265</v>
      </c>
      <c r="D1819" s="225"/>
      <c r="E1819" s="226">
        <v>1</v>
      </c>
      <c r="F1819" s="223"/>
      <c r="G1819" s="223"/>
      <c r="H1819" s="223"/>
      <c r="I1819" s="223"/>
      <c r="J1819" s="223"/>
      <c r="K1819" s="223"/>
      <c r="L1819" s="223"/>
      <c r="M1819" s="223"/>
      <c r="N1819" s="222"/>
      <c r="O1819" s="222"/>
      <c r="P1819" s="222"/>
      <c r="Q1819" s="222"/>
      <c r="R1819" s="223"/>
      <c r="S1819" s="223"/>
      <c r="T1819" s="223"/>
      <c r="U1819" s="223"/>
      <c r="V1819" s="223"/>
      <c r="W1819" s="223"/>
      <c r="X1819" s="223"/>
      <c r="Y1819" s="223"/>
      <c r="Z1819" s="212"/>
      <c r="AA1819" s="212"/>
      <c r="AB1819" s="212"/>
      <c r="AC1819" s="212"/>
      <c r="AD1819" s="212"/>
      <c r="AE1819" s="212"/>
      <c r="AF1819" s="212"/>
      <c r="AG1819" s="212" t="s">
        <v>308</v>
      </c>
      <c r="AH1819" s="212">
        <v>0</v>
      </c>
      <c r="AI1819" s="212"/>
      <c r="AJ1819" s="212"/>
      <c r="AK1819" s="212"/>
      <c r="AL1819" s="212"/>
      <c r="AM1819" s="212"/>
      <c r="AN1819" s="212"/>
      <c r="AO1819" s="212"/>
      <c r="AP1819" s="212"/>
      <c r="AQ1819" s="212"/>
      <c r="AR1819" s="212"/>
      <c r="AS1819" s="212"/>
      <c r="AT1819" s="212"/>
      <c r="AU1819" s="212"/>
      <c r="AV1819" s="212"/>
      <c r="AW1819" s="212"/>
      <c r="AX1819" s="212"/>
      <c r="AY1819" s="212"/>
      <c r="AZ1819" s="212"/>
      <c r="BA1819" s="212"/>
      <c r="BB1819" s="212"/>
      <c r="BC1819" s="212"/>
      <c r="BD1819" s="212"/>
      <c r="BE1819" s="212"/>
      <c r="BF1819" s="212"/>
      <c r="BG1819" s="212"/>
      <c r="BH1819" s="212"/>
    </row>
    <row r="1820" spans="1:60" outlineLevel="3" x14ac:dyDescent="0.2">
      <c r="A1820" s="219"/>
      <c r="B1820" s="220"/>
      <c r="C1820" s="247" t="s">
        <v>2266</v>
      </c>
      <c r="D1820" s="225"/>
      <c r="E1820" s="226">
        <v>1</v>
      </c>
      <c r="F1820" s="223"/>
      <c r="G1820" s="223"/>
      <c r="H1820" s="223"/>
      <c r="I1820" s="223"/>
      <c r="J1820" s="223"/>
      <c r="K1820" s="223"/>
      <c r="L1820" s="223"/>
      <c r="M1820" s="223"/>
      <c r="N1820" s="222"/>
      <c r="O1820" s="222"/>
      <c r="P1820" s="222"/>
      <c r="Q1820" s="222"/>
      <c r="R1820" s="223"/>
      <c r="S1820" s="223"/>
      <c r="T1820" s="223"/>
      <c r="U1820" s="223"/>
      <c r="V1820" s="223"/>
      <c r="W1820" s="223"/>
      <c r="X1820" s="223"/>
      <c r="Y1820" s="223"/>
      <c r="Z1820" s="212"/>
      <c r="AA1820" s="212"/>
      <c r="AB1820" s="212"/>
      <c r="AC1820" s="212"/>
      <c r="AD1820" s="212"/>
      <c r="AE1820" s="212"/>
      <c r="AF1820" s="212"/>
      <c r="AG1820" s="212" t="s">
        <v>308</v>
      </c>
      <c r="AH1820" s="212">
        <v>0</v>
      </c>
      <c r="AI1820" s="212"/>
      <c r="AJ1820" s="212"/>
      <c r="AK1820" s="212"/>
      <c r="AL1820" s="212"/>
      <c r="AM1820" s="212"/>
      <c r="AN1820" s="212"/>
      <c r="AO1820" s="212"/>
      <c r="AP1820" s="212"/>
      <c r="AQ1820" s="212"/>
      <c r="AR1820" s="212"/>
      <c r="AS1820" s="212"/>
      <c r="AT1820" s="212"/>
      <c r="AU1820" s="212"/>
      <c r="AV1820" s="212"/>
      <c r="AW1820" s="212"/>
      <c r="AX1820" s="212"/>
      <c r="AY1820" s="212"/>
      <c r="AZ1820" s="212"/>
      <c r="BA1820" s="212"/>
      <c r="BB1820" s="212"/>
      <c r="BC1820" s="212"/>
      <c r="BD1820" s="212"/>
      <c r="BE1820" s="212"/>
      <c r="BF1820" s="212"/>
      <c r="BG1820" s="212"/>
      <c r="BH1820" s="212"/>
    </row>
    <row r="1821" spans="1:60" ht="22.5" outlineLevel="1" x14ac:dyDescent="0.2">
      <c r="A1821" s="235">
        <v>430</v>
      </c>
      <c r="B1821" s="236" t="s">
        <v>2267</v>
      </c>
      <c r="C1821" s="245" t="s">
        <v>2268</v>
      </c>
      <c r="D1821" s="237" t="s">
        <v>387</v>
      </c>
      <c r="E1821" s="238">
        <v>5</v>
      </c>
      <c r="F1821" s="239"/>
      <c r="G1821" s="240">
        <f>ROUND(E1821*F1821,2)</f>
        <v>0</v>
      </c>
      <c r="H1821" s="239"/>
      <c r="I1821" s="240">
        <f>ROUND(E1821*H1821,2)</f>
        <v>0</v>
      </c>
      <c r="J1821" s="239"/>
      <c r="K1821" s="240">
        <f>ROUND(E1821*J1821,2)</f>
        <v>0</v>
      </c>
      <c r="L1821" s="240">
        <v>21</v>
      </c>
      <c r="M1821" s="240">
        <f>G1821*(1+L1821/100)</f>
        <v>0</v>
      </c>
      <c r="N1821" s="238">
        <v>3.0000000000000001E-5</v>
      </c>
      <c r="O1821" s="238">
        <f>ROUND(E1821*N1821,2)</f>
        <v>0</v>
      </c>
      <c r="P1821" s="238">
        <v>0</v>
      </c>
      <c r="Q1821" s="238">
        <f>ROUND(E1821*P1821,2)</f>
        <v>0</v>
      </c>
      <c r="R1821" s="240" t="s">
        <v>1548</v>
      </c>
      <c r="S1821" s="240" t="s">
        <v>277</v>
      </c>
      <c r="T1821" s="241" t="s">
        <v>277</v>
      </c>
      <c r="U1821" s="223">
        <v>1.13934</v>
      </c>
      <c r="V1821" s="223">
        <f>ROUND(E1821*U1821,2)</f>
        <v>5.7</v>
      </c>
      <c r="W1821" s="223"/>
      <c r="X1821" s="223" t="s">
        <v>316</v>
      </c>
      <c r="Y1821" s="223" t="s">
        <v>280</v>
      </c>
      <c r="Z1821" s="212"/>
      <c r="AA1821" s="212"/>
      <c r="AB1821" s="212"/>
      <c r="AC1821" s="212"/>
      <c r="AD1821" s="212"/>
      <c r="AE1821" s="212"/>
      <c r="AF1821" s="212"/>
      <c r="AG1821" s="212" t="s">
        <v>317</v>
      </c>
      <c r="AH1821" s="212"/>
      <c r="AI1821" s="212"/>
      <c r="AJ1821" s="212"/>
      <c r="AK1821" s="212"/>
      <c r="AL1821" s="212"/>
      <c r="AM1821" s="212"/>
      <c r="AN1821" s="212"/>
      <c r="AO1821" s="212"/>
      <c r="AP1821" s="212"/>
      <c r="AQ1821" s="212"/>
      <c r="AR1821" s="212"/>
      <c r="AS1821" s="212"/>
      <c r="AT1821" s="212"/>
      <c r="AU1821" s="212"/>
      <c r="AV1821" s="212"/>
      <c r="AW1821" s="212"/>
      <c r="AX1821" s="212"/>
      <c r="AY1821" s="212"/>
      <c r="AZ1821" s="212"/>
      <c r="BA1821" s="212"/>
      <c r="BB1821" s="212"/>
      <c r="BC1821" s="212"/>
      <c r="BD1821" s="212"/>
      <c r="BE1821" s="212"/>
      <c r="BF1821" s="212"/>
      <c r="BG1821" s="212"/>
      <c r="BH1821" s="212"/>
    </row>
    <row r="1822" spans="1:60" outlineLevel="2" x14ac:dyDescent="0.2">
      <c r="A1822" s="219"/>
      <c r="B1822" s="220"/>
      <c r="C1822" s="247" t="s">
        <v>2245</v>
      </c>
      <c r="D1822" s="225"/>
      <c r="E1822" s="226"/>
      <c r="F1822" s="223"/>
      <c r="G1822" s="223"/>
      <c r="H1822" s="223"/>
      <c r="I1822" s="223"/>
      <c r="J1822" s="223"/>
      <c r="K1822" s="223"/>
      <c r="L1822" s="223"/>
      <c r="M1822" s="223"/>
      <c r="N1822" s="222"/>
      <c r="O1822" s="222"/>
      <c r="P1822" s="222"/>
      <c r="Q1822" s="222"/>
      <c r="R1822" s="223"/>
      <c r="S1822" s="223"/>
      <c r="T1822" s="223"/>
      <c r="U1822" s="223"/>
      <c r="V1822" s="223"/>
      <c r="W1822" s="223"/>
      <c r="X1822" s="223"/>
      <c r="Y1822" s="223"/>
      <c r="Z1822" s="212"/>
      <c r="AA1822" s="212"/>
      <c r="AB1822" s="212"/>
      <c r="AC1822" s="212"/>
      <c r="AD1822" s="212"/>
      <c r="AE1822" s="212"/>
      <c r="AF1822" s="212"/>
      <c r="AG1822" s="212" t="s">
        <v>308</v>
      </c>
      <c r="AH1822" s="212">
        <v>0</v>
      </c>
      <c r="AI1822" s="212"/>
      <c r="AJ1822" s="212"/>
      <c r="AK1822" s="212"/>
      <c r="AL1822" s="212"/>
      <c r="AM1822" s="212"/>
      <c r="AN1822" s="212"/>
      <c r="AO1822" s="212"/>
      <c r="AP1822" s="212"/>
      <c r="AQ1822" s="212"/>
      <c r="AR1822" s="212"/>
      <c r="AS1822" s="212"/>
      <c r="AT1822" s="212"/>
      <c r="AU1822" s="212"/>
      <c r="AV1822" s="212"/>
      <c r="AW1822" s="212"/>
      <c r="AX1822" s="212"/>
      <c r="AY1822" s="212"/>
      <c r="AZ1822" s="212"/>
      <c r="BA1822" s="212"/>
      <c r="BB1822" s="212"/>
      <c r="BC1822" s="212"/>
      <c r="BD1822" s="212"/>
      <c r="BE1822" s="212"/>
      <c r="BF1822" s="212"/>
      <c r="BG1822" s="212"/>
      <c r="BH1822" s="212"/>
    </row>
    <row r="1823" spans="1:60" outlineLevel="3" x14ac:dyDescent="0.2">
      <c r="A1823" s="219"/>
      <c r="B1823" s="220"/>
      <c r="C1823" s="247" t="s">
        <v>2269</v>
      </c>
      <c r="D1823" s="225"/>
      <c r="E1823" s="226">
        <v>1</v>
      </c>
      <c r="F1823" s="223"/>
      <c r="G1823" s="223"/>
      <c r="H1823" s="223"/>
      <c r="I1823" s="223"/>
      <c r="J1823" s="223"/>
      <c r="K1823" s="223"/>
      <c r="L1823" s="223"/>
      <c r="M1823" s="223"/>
      <c r="N1823" s="222"/>
      <c r="O1823" s="222"/>
      <c r="P1823" s="222"/>
      <c r="Q1823" s="222"/>
      <c r="R1823" s="223"/>
      <c r="S1823" s="223"/>
      <c r="T1823" s="223"/>
      <c r="U1823" s="223"/>
      <c r="V1823" s="223"/>
      <c r="W1823" s="223"/>
      <c r="X1823" s="223"/>
      <c r="Y1823" s="223"/>
      <c r="Z1823" s="212"/>
      <c r="AA1823" s="212"/>
      <c r="AB1823" s="212"/>
      <c r="AC1823" s="212"/>
      <c r="AD1823" s="212"/>
      <c r="AE1823" s="212"/>
      <c r="AF1823" s="212"/>
      <c r="AG1823" s="212" t="s">
        <v>308</v>
      </c>
      <c r="AH1823" s="212">
        <v>0</v>
      </c>
      <c r="AI1823" s="212"/>
      <c r="AJ1823" s="212"/>
      <c r="AK1823" s="212"/>
      <c r="AL1823" s="212"/>
      <c r="AM1823" s="212"/>
      <c r="AN1823" s="212"/>
      <c r="AO1823" s="212"/>
      <c r="AP1823" s="212"/>
      <c r="AQ1823" s="212"/>
      <c r="AR1823" s="212"/>
      <c r="AS1823" s="212"/>
      <c r="AT1823" s="212"/>
      <c r="AU1823" s="212"/>
      <c r="AV1823" s="212"/>
      <c r="AW1823" s="212"/>
      <c r="AX1823" s="212"/>
      <c r="AY1823" s="212"/>
      <c r="AZ1823" s="212"/>
      <c r="BA1823" s="212"/>
      <c r="BB1823" s="212"/>
      <c r="BC1823" s="212"/>
      <c r="BD1823" s="212"/>
      <c r="BE1823" s="212"/>
      <c r="BF1823" s="212"/>
      <c r="BG1823" s="212"/>
      <c r="BH1823" s="212"/>
    </row>
    <row r="1824" spans="1:60" outlineLevel="3" x14ac:dyDescent="0.2">
      <c r="A1824" s="219"/>
      <c r="B1824" s="220"/>
      <c r="C1824" s="247" t="s">
        <v>2270</v>
      </c>
      <c r="D1824" s="225"/>
      <c r="E1824" s="226">
        <v>1</v>
      </c>
      <c r="F1824" s="223"/>
      <c r="G1824" s="223"/>
      <c r="H1824" s="223"/>
      <c r="I1824" s="223"/>
      <c r="J1824" s="223"/>
      <c r="K1824" s="223"/>
      <c r="L1824" s="223"/>
      <c r="M1824" s="223"/>
      <c r="N1824" s="222"/>
      <c r="O1824" s="222"/>
      <c r="P1824" s="222"/>
      <c r="Q1824" s="222"/>
      <c r="R1824" s="223"/>
      <c r="S1824" s="223"/>
      <c r="T1824" s="223"/>
      <c r="U1824" s="223"/>
      <c r="V1824" s="223"/>
      <c r="W1824" s="223"/>
      <c r="X1824" s="223"/>
      <c r="Y1824" s="223"/>
      <c r="Z1824" s="212"/>
      <c r="AA1824" s="212"/>
      <c r="AB1824" s="212"/>
      <c r="AC1824" s="212"/>
      <c r="AD1824" s="212"/>
      <c r="AE1824" s="212"/>
      <c r="AF1824" s="212"/>
      <c r="AG1824" s="212" t="s">
        <v>308</v>
      </c>
      <c r="AH1824" s="212">
        <v>0</v>
      </c>
      <c r="AI1824" s="212"/>
      <c r="AJ1824" s="212"/>
      <c r="AK1824" s="212"/>
      <c r="AL1824" s="212"/>
      <c r="AM1824" s="212"/>
      <c r="AN1824" s="212"/>
      <c r="AO1824" s="212"/>
      <c r="AP1824" s="212"/>
      <c r="AQ1824" s="212"/>
      <c r="AR1824" s="212"/>
      <c r="AS1824" s="212"/>
      <c r="AT1824" s="212"/>
      <c r="AU1824" s="212"/>
      <c r="AV1824" s="212"/>
      <c r="AW1824" s="212"/>
      <c r="AX1824" s="212"/>
      <c r="AY1824" s="212"/>
      <c r="AZ1824" s="212"/>
      <c r="BA1824" s="212"/>
      <c r="BB1824" s="212"/>
      <c r="BC1824" s="212"/>
      <c r="BD1824" s="212"/>
      <c r="BE1824" s="212"/>
      <c r="BF1824" s="212"/>
      <c r="BG1824" s="212"/>
      <c r="BH1824" s="212"/>
    </row>
    <row r="1825" spans="1:60" outlineLevel="3" x14ac:dyDescent="0.2">
      <c r="A1825" s="219"/>
      <c r="B1825" s="220"/>
      <c r="C1825" s="247" t="s">
        <v>2271</v>
      </c>
      <c r="D1825" s="225"/>
      <c r="E1825" s="226">
        <v>1</v>
      </c>
      <c r="F1825" s="223"/>
      <c r="G1825" s="223"/>
      <c r="H1825" s="223"/>
      <c r="I1825" s="223"/>
      <c r="J1825" s="223"/>
      <c r="K1825" s="223"/>
      <c r="L1825" s="223"/>
      <c r="M1825" s="223"/>
      <c r="N1825" s="222"/>
      <c r="O1825" s="222"/>
      <c r="P1825" s="222"/>
      <c r="Q1825" s="222"/>
      <c r="R1825" s="223"/>
      <c r="S1825" s="223"/>
      <c r="T1825" s="223"/>
      <c r="U1825" s="223"/>
      <c r="V1825" s="223"/>
      <c r="W1825" s="223"/>
      <c r="X1825" s="223"/>
      <c r="Y1825" s="223"/>
      <c r="Z1825" s="212"/>
      <c r="AA1825" s="212"/>
      <c r="AB1825" s="212"/>
      <c r="AC1825" s="212"/>
      <c r="AD1825" s="212"/>
      <c r="AE1825" s="212"/>
      <c r="AF1825" s="212"/>
      <c r="AG1825" s="212" t="s">
        <v>308</v>
      </c>
      <c r="AH1825" s="212">
        <v>0</v>
      </c>
      <c r="AI1825" s="212"/>
      <c r="AJ1825" s="212"/>
      <c r="AK1825" s="212"/>
      <c r="AL1825" s="212"/>
      <c r="AM1825" s="212"/>
      <c r="AN1825" s="212"/>
      <c r="AO1825" s="212"/>
      <c r="AP1825" s="212"/>
      <c r="AQ1825" s="212"/>
      <c r="AR1825" s="212"/>
      <c r="AS1825" s="212"/>
      <c r="AT1825" s="212"/>
      <c r="AU1825" s="212"/>
      <c r="AV1825" s="212"/>
      <c r="AW1825" s="212"/>
      <c r="AX1825" s="212"/>
      <c r="AY1825" s="212"/>
      <c r="AZ1825" s="212"/>
      <c r="BA1825" s="212"/>
      <c r="BB1825" s="212"/>
      <c r="BC1825" s="212"/>
      <c r="BD1825" s="212"/>
      <c r="BE1825" s="212"/>
      <c r="BF1825" s="212"/>
      <c r="BG1825" s="212"/>
      <c r="BH1825" s="212"/>
    </row>
    <row r="1826" spans="1:60" outlineLevel="3" x14ac:dyDescent="0.2">
      <c r="A1826" s="219"/>
      <c r="B1826" s="220"/>
      <c r="C1826" s="247" t="s">
        <v>2272</v>
      </c>
      <c r="D1826" s="225"/>
      <c r="E1826" s="226">
        <v>1</v>
      </c>
      <c r="F1826" s="223"/>
      <c r="G1826" s="223"/>
      <c r="H1826" s="223"/>
      <c r="I1826" s="223"/>
      <c r="J1826" s="223"/>
      <c r="K1826" s="223"/>
      <c r="L1826" s="223"/>
      <c r="M1826" s="223"/>
      <c r="N1826" s="222"/>
      <c r="O1826" s="222"/>
      <c r="P1826" s="222"/>
      <c r="Q1826" s="222"/>
      <c r="R1826" s="223"/>
      <c r="S1826" s="223"/>
      <c r="T1826" s="223"/>
      <c r="U1826" s="223"/>
      <c r="V1826" s="223"/>
      <c r="W1826" s="223"/>
      <c r="X1826" s="223"/>
      <c r="Y1826" s="223"/>
      <c r="Z1826" s="212"/>
      <c r="AA1826" s="212"/>
      <c r="AB1826" s="212"/>
      <c r="AC1826" s="212"/>
      <c r="AD1826" s="212"/>
      <c r="AE1826" s="212"/>
      <c r="AF1826" s="212"/>
      <c r="AG1826" s="212" t="s">
        <v>308</v>
      </c>
      <c r="AH1826" s="212">
        <v>0</v>
      </c>
      <c r="AI1826" s="212"/>
      <c r="AJ1826" s="212"/>
      <c r="AK1826" s="212"/>
      <c r="AL1826" s="212"/>
      <c r="AM1826" s="212"/>
      <c r="AN1826" s="212"/>
      <c r="AO1826" s="212"/>
      <c r="AP1826" s="212"/>
      <c r="AQ1826" s="212"/>
      <c r="AR1826" s="212"/>
      <c r="AS1826" s="212"/>
      <c r="AT1826" s="212"/>
      <c r="AU1826" s="212"/>
      <c r="AV1826" s="212"/>
      <c r="AW1826" s="212"/>
      <c r="AX1826" s="212"/>
      <c r="AY1826" s="212"/>
      <c r="AZ1826" s="212"/>
      <c r="BA1826" s="212"/>
      <c r="BB1826" s="212"/>
      <c r="BC1826" s="212"/>
      <c r="BD1826" s="212"/>
      <c r="BE1826" s="212"/>
      <c r="BF1826" s="212"/>
      <c r="BG1826" s="212"/>
      <c r="BH1826" s="212"/>
    </row>
    <row r="1827" spans="1:60" outlineLevel="3" x14ac:dyDescent="0.2">
      <c r="A1827" s="219"/>
      <c r="B1827" s="220"/>
      <c r="C1827" s="247" t="s">
        <v>2273</v>
      </c>
      <c r="D1827" s="225"/>
      <c r="E1827" s="226">
        <v>1</v>
      </c>
      <c r="F1827" s="223"/>
      <c r="G1827" s="223"/>
      <c r="H1827" s="223"/>
      <c r="I1827" s="223"/>
      <c r="J1827" s="223"/>
      <c r="K1827" s="223"/>
      <c r="L1827" s="223"/>
      <c r="M1827" s="223"/>
      <c r="N1827" s="222"/>
      <c r="O1827" s="222"/>
      <c r="P1827" s="222"/>
      <c r="Q1827" s="222"/>
      <c r="R1827" s="223"/>
      <c r="S1827" s="223"/>
      <c r="T1827" s="223"/>
      <c r="U1827" s="223"/>
      <c r="V1827" s="223"/>
      <c r="W1827" s="223"/>
      <c r="X1827" s="223"/>
      <c r="Y1827" s="223"/>
      <c r="Z1827" s="212"/>
      <c r="AA1827" s="212"/>
      <c r="AB1827" s="212"/>
      <c r="AC1827" s="212"/>
      <c r="AD1827" s="212"/>
      <c r="AE1827" s="212"/>
      <c r="AF1827" s="212"/>
      <c r="AG1827" s="212" t="s">
        <v>308</v>
      </c>
      <c r="AH1827" s="212">
        <v>0</v>
      </c>
      <c r="AI1827" s="212"/>
      <c r="AJ1827" s="212"/>
      <c r="AK1827" s="212"/>
      <c r="AL1827" s="212"/>
      <c r="AM1827" s="212"/>
      <c r="AN1827" s="212"/>
      <c r="AO1827" s="212"/>
      <c r="AP1827" s="212"/>
      <c r="AQ1827" s="212"/>
      <c r="AR1827" s="212"/>
      <c r="AS1827" s="212"/>
      <c r="AT1827" s="212"/>
      <c r="AU1827" s="212"/>
      <c r="AV1827" s="212"/>
      <c r="AW1827" s="212"/>
      <c r="AX1827" s="212"/>
      <c r="AY1827" s="212"/>
      <c r="AZ1827" s="212"/>
      <c r="BA1827" s="212"/>
      <c r="BB1827" s="212"/>
      <c r="BC1827" s="212"/>
      <c r="BD1827" s="212"/>
      <c r="BE1827" s="212"/>
      <c r="BF1827" s="212"/>
      <c r="BG1827" s="212"/>
      <c r="BH1827" s="212"/>
    </row>
    <row r="1828" spans="1:60" outlineLevel="1" x14ac:dyDescent="0.2">
      <c r="A1828" s="235">
        <v>431</v>
      </c>
      <c r="B1828" s="236" t="s">
        <v>2274</v>
      </c>
      <c r="C1828" s="245" t="s">
        <v>2275</v>
      </c>
      <c r="D1828" s="237" t="s">
        <v>543</v>
      </c>
      <c r="E1828" s="238">
        <v>5.97</v>
      </c>
      <c r="F1828" s="239"/>
      <c r="G1828" s="240">
        <f>ROUND(E1828*F1828,2)</f>
        <v>0</v>
      </c>
      <c r="H1828" s="239"/>
      <c r="I1828" s="240">
        <f>ROUND(E1828*H1828,2)</f>
        <v>0</v>
      </c>
      <c r="J1828" s="239"/>
      <c r="K1828" s="240">
        <f>ROUND(E1828*J1828,2)</f>
        <v>0</v>
      </c>
      <c r="L1828" s="240">
        <v>21</v>
      </c>
      <c r="M1828" s="240">
        <f>G1828*(1+L1828/100)</f>
        <v>0</v>
      </c>
      <c r="N1828" s="238">
        <v>1.6000000000000001E-4</v>
      </c>
      <c r="O1828" s="238">
        <f>ROUND(E1828*N1828,2)</f>
        <v>0</v>
      </c>
      <c r="P1828" s="238">
        <v>0</v>
      </c>
      <c r="Q1828" s="238">
        <f>ROUND(E1828*P1828,2)</f>
        <v>0</v>
      </c>
      <c r="R1828" s="240" t="s">
        <v>1548</v>
      </c>
      <c r="S1828" s="240" t="s">
        <v>277</v>
      </c>
      <c r="T1828" s="241" t="s">
        <v>277</v>
      </c>
      <c r="U1828" s="223">
        <v>0.189</v>
      </c>
      <c r="V1828" s="223">
        <f>ROUND(E1828*U1828,2)</f>
        <v>1.1299999999999999</v>
      </c>
      <c r="W1828" s="223"/>
      <c r="X1828" s="223" t="s">
        <v>316</v>
      </c>
      <c r="Y1828" s="223" t="s">
        <v>280</v>
      </c>
      <c r="Z1828" s="212"/>
      <c r="AA1828" s="212"/>
      <c r="AB1828" s="212"/>
      <c r="AC1828" s="212"/>
      <c r="AD1828" s="212"/>
      <c r="AE1828" s="212"/>
      <c r="AF1828" s="212"/>
      <c r="AG1828" s="212" t="s">
        <v>317</v>
      </c>
      <c r="AH1828" s="212"/>
      <c r="AI1828" s="212"/>
      <c r="AJ1828" s="212"/>
      <c r="AK1828" s="212"/>
      <c r="AL1828" s="212"/>
      <c r="AM1828" s="212"/>
      <c r="AN1828" s="212"/>
      <c r="AO1828" s="212"/>
      <c r="AP1828" s="212"/>
      <c r="AQ1828" s="212"/>
      <c r="AR1828" s="212"/>
      <c r="AS1828" s="212"/>
      <c r="AT1828" s="212"/>
      <c r="AU1828" s="212"/>
      <c r="AV1828" s="212"/>
      <c r="AW1828" s="212"/>
      <c r="AX1828" s="212"/>
      <c r="AY1828" s="212"/>
      <c r="AZ1828" s="212"/>
      <c r="BA1828" s="212"/>
      <c r="BB1828" s="212"/>
      <c r="BC1828" s="212"/>
      <c r="BD1828" s="212"/>
      <c r="BE1828" s="212"/>
      <c r="BF1828" s="212"/>
      <c r="BG1828" s="212"/>
      <c r="BH1828" s="212"/>
    </row>
    <row r="1829" spans="1:60" outlineLevel="2" x14ac:dyDescent="0.2">
      <c r="A1829" s="219"/>
      <c r="B1829" s="220"/>
      <c r="C1829" s="247" t="s">
        <v>2276</v>
      </c>
      <c r="D1829" s="225"/>
      <c r="E1829" s="226">
        <v>5.97</v>
      </c>
      <c r="F1829" s="223"/>
      <c r="G1829" s="223"/>
      <c r="H1829" s="223"/>
      <c r="I1829" s="223"/>
      <c r="J1829" s="223"/>
      <c r="K1829" s="223"/>
      <c r="L1829" s="223"/>
      <c r="M1829" s="223"/>
      <c r="N1829" s="222"/>
      <c r="O1829" s="222"/>
      <c r="P1829" s="222"/>
      <c r="Q1829" s="222"/>
      <c r="R1829" s="223"/>
      <c r="S1829" s="223"/>
      <c r="T1829" s="223"/>
      <c r="U1829" s="223"/>
      <c r="V1829" s="223"/>
      <c r="W1829" s="223"/>
      <c r="X1829" s="223"/>
      <c r="Y1829" s="223"/>
      <c r="Z1829" s="212"/>
      <c r="AA1829" s="212"/>
      <c r="AB1829" s="212"/>
      <c r="AC1829" s="212"/>
      <c r="AD1829" s="212"/>
      <c r="AE1829" s="212"/>
      <c r="AF1829" s="212"/>
      <c r="AG1829" s="212" t="s">
        <v>308</v>
      </c>
      <c r="AH1829" s="212">
        <v>0</v>
      </c>
      <c r="AI1829" s="212"/>
      <c r="AJ1829" s="212"/>
      <c r="AK1829" s="212"/>
      <c r="AL1829" s="212"/>
      <c r="AM1829" s="212"/>
      <c r="AN1829" s="212"/>
      <c r="AO1829" s="212"/>
      <c r="AP1829" s="212"/>
      <c r="AQ1829" s="212"/>
      <c r="AR1829" s="212"/>
      <c r="AS1829" s="212"/>
      <c r="AT1829" s="212"/>
      <c r="AU1829" s="212"/>
      <c r="AV1829" s="212"/>
      <c r="AW1829" s="212"/>
      <c r="AX1829" s="212"/>
      <c r="AY1829" s="212"/>
      <c r="AZ1829" s="212"/>
      <c r="BA1829" s="212"/>
      <c r="BB1829" s="212"/>
      <c r="BC1829" s="212"/>
      <c r="BD1829" s="212"/>
      <c r="BE1829" s="212"/>
      <c r="BF1829" s="212"/>
      <c r="BG1829" s="212"/>
      <c r="BH1829" s="212"/>
    </row>
    <row r="1830" spans="1:60" outlineLevel="1" x14ac:dyDescent="0.2">
      <c r="A1830" s="235">
        <v>432</v>
      </c>
      <c r="B1830" s="236" t="s">
        <v>2277</v>
      </c>
      <c r="C1830" s="245" t="s">
        <v>2278</v>
      </c>
      <c r="D1830" s="237" t="s">
        <v>340</v>
      </c>
      <c r="E1830" s="238">
        <v>8.7055000000000007</v>
      </c>
      <c r="F1830" s="239"/>
      <c r="G1830" s="240">
        <f>ROUND(E1830*F1830,2)</f>
        <v>0</v>
      </c>
      <c r="H1830" s="239"/>
      <c r="I1830" s="240">
        <f>ROUND(E1830*H1830,2)</f>
        <v>0</v>
      </c>
      <c r="J1830" s="239"/>
      <c r="K1830" s="240">
        <f>ROUND(E1830*J1830,2)</f>
        <v>0</v>
      </c>
      <c r="L1830" s="240">
        <v>21</v>
      </c>
      <c r="M1830" s="240">
        <f>G1830*(1+L1830/100)</f>
        <v>0</v>
      </c>
      <c r="N1830" s="238">
        <v>2.0000000000000001E-4</v>
      </c>
      <c r="O1830" s="238">
        <f>ROUND(E1830*N1830,2)</f>
        <v>0</v>
      </c>
      <c r="P1830" s="238">
        <v>0</v>
      </c>
      <c r="Q1830" s="238">
        <f>ROUND(E1830*P1830,2)</f>
        <v>0</v>
      </c>
      <c r="R1830" s="240"/>
      <c r="S1830" s="240" t="s">
        <v>668</v>
      </c>
      <c r="T1830" s="241" t="s">
        <v>277</v>
      </c>
      <c r="U1830" s="223">
        <v>0.45700000000000002</v>
      </c>
      <c r="V1830" s="223">
        <f>ROUND(E1830*U1830,2)</f>
        <v>3.98</v>
      </c>
      <c r="W1830" s="223"/>
      <c r="X1830" s="223" t="s">
        <v>316</v>
      </c>
      <c r="Y1830" s="223" t="s">
        <v>280</v>
      </c>
      <c r="Z1830" s="212"/>
      <c r="AA1830" s="212"/>
      <c r="AB1830" s="212"/>
      <c r="AC1830" s="212"/>
      <c r="AD1830" s="212"/>
      <c r="AE1830" s="212"/>
      <c r="AF1830" s="212"/>
      <c r="AG1830" s="212" t="s">
        <v>317</v>
      </c>
      <c r="AH1830" s="212"/>
      <c r="AI1830" s="212"/>
      <c r="AJ1830" s="212"/>
      <c r="AK1830" s="212"/>
      <c r="AL1830" s="212"/>
      <c r="AM1830" s="212"/>
      <c r="AN1830" s="212"/>
      <c r="AO1830" s="212"/>
      <c r="AP1830" s="212"/>
      <c r="AQ1830" s="212"/>
      <c r="AR1830" s="212"/>
      <c r="AS1830" s="212"/>
      <c r="AT1830" s="212"/>
      <c r="AU1830" s="212"/>
      <c r="AV1830" s="212"/>
      <c r="AW1830" s="212"/>
      <c r="AX1830" s="212"/>
      <c r="AY1830" s="212"/>
      <c r="AZ1830" s="212"/>
      <c r="BA1830" s="212"/>
      <c r="BB1830" s="212"/>
      <c r="BC1830" s="212"/>
      <c r="BD1830" s="212"/>
      <c r="BE1830" s="212"/>
      <c r="BF1830" s="212"/>
      <c r="BG1830" s="212"/>
      <c r="BH1830" s="212"/>
    </row>
    <row r="1831" spans="1:60" outlineLevel="2" x14ac:dyDescent="0.2">
      <c r="A1831" s="219"/>
      <c r="B1831" s="220"/>
      <c r="C1831" s="247" t="s">
        <v>2279</v>
      </c>
      <c r="D1831" s="225"/>
      <c r="E1831" s="226">
        <v>4.1515000000000004</v>
      </c>
      <c r="F1831" s="223"/>
      <c r="G1831" s="223"/>
      <c r="H1831" s="223"/>
      <c r="I1831" s="223"/>
      <c r="J1831" s="223"/>
      <c r="K1831" s="223"/>
      <c r="L1831" s="223"/>
      <c r="M1831" s="223"/>
      <c r="N1831" s="222"/>
      <c r="O1831" s="222"/>
      <c r="P1831" s="222"/>
      <c r="Q1831" s="222"/>
      <c r="R1831" s="223"/>
      <c r="S1831" s="223"/>
      <c r="T1831" s="223"/>
      <c r="U1831" s="223"/>
      <c r="V1831" s="223"/>
      <c r="W1831" s="223"/>
      <c r="X1831" s="223"/>
      <c r="Y1831" s="223"/>
      <c r="Z1831" s="212"/>
      <c r="AA1831" s="212"/>
      <c r="AB1831" s="212"/>
      <c r="AC1831" s="212"/>
      <c r="AD1831" s="212"/>
      <c r="AE1831" s="212"/>
      <c r="AF1831" s="212"/>
      <c r="AG1831" s="212" t="s">
        <v>308</v>
      </c>
      <c r="AH1831" s="212">
        <v>0</v>
      </c>
      <c r="AI1831" s="212"/>
      <c r="AJ1831" s="212"/>
      <c r="AK1831" s="212"/>
      <c r="AL1831" s="212"/>
      <c r="AM1831" s="212"/>
      <c r="AN1831" s="212"/>
      <c r="AO1831" s="212"/>
      <c r="AP1831" s="212"/>
      <c r="AQ1831" s="212"/>
      <c r="AR1831" s="212"/>
      <c r="AS1831" s="212"/>
      <c r="AT1831" s="212"/>
      <c r="AU1831" s="212"/>
      <c r="AV1831" s="212"/>
      <c r="AW1831" s="212"/>
      <c r="AX1831" s="212"/>
      <c r="AY1831" s="212"/>
      <c r="AZ1831" s="212"/>
      <c r="BA1831" s="212"/>
      <c r="BB1831" s="212"/>
      <c r="BC1831" s="212"/>
      <c r="BD1831" s="212"/>
      <c r="BE1831" s="212"/>
      <c r="BF1831" s="212"/>
      <c r="BG1831" s="212"/>
      <c r="BH1831" s="212"/>
    </row>
    <row r="1832" spans="1:60" outlineLevel="3" x14ac:dyDescent="0.2">
      <c r="A1832" s="219"/>
      <c r="B1832" s="220"/>
      <c r="C1832" s="247" t="s">
        <v>2280</v>
      </c>
      <c r="D1832" s="225"/>
      <c r="E1832" s="226">
        <v>4.5540000000000003</v>
      </c>
      <c r="F1832" s="223"/>
      <c r="G1832" s="223"/>
      <c r="H1832" s="223"/>
      <c r="I1832" s="223"/>
      <c r="J1832" s="223"/>
      <c r="K1832" s="223"/>
      <c r="L1832" s="223"/>
      <c r="M1832" s="223"/>
      <c r="N1832" s="222"/>
      <c r="O1832" s="222"/>
      <c r="P1832" s="222"/>
      <c r="Q1832" s="222"/>
      <c r="R1832" s="223"/>
      <c r="S1832" s="223"/>
      <c r="T1832" s="223"/>
      <c r="U1832" s="223"/>
      <c r="V1832" s="223"/>
      <c r="W1832" s="223"/>
      <c r="X1832" s="223"/>
      <c r="Y1832" s="223"/>
      <c r="Z1832" s="212"/>
      <c r="AA1832" s="212"/>
      <c r="AB1832" s="212"/>
      <c r="AC1832" s="212"/>
      <c r="AD1832" s="212"/>
      <c r="AE1832" s="212"/>
      <c r="AF1832" s="212"/>
      <c r="AG1832" s="212" t="s">
        <v>308</v>
      </c>
      <c r="AH1832" s="212">
        <v>0</v>
      </c>
      <c r="AI1832" s="212"/>
      <c r="AJ1832" s="212"/>
      <c r="AK1832" s="212"/>
      <c r="AL1832" s="212"/>
      <c r="AM1832" s="212"/>
      <c r="AN1832" s="212"/>
      <c r="AO1832" s="212"/>
      <c r="AP1832" s="212"/>
      <c r="AQ1832" s="212"/>
      <c r="AR1832" s="212"/>
      <c r="AS1832" s="212"/>
      <c r="AT1832" s="212"/>
      <c r="AU1832" s="212"/>
      <c r="AV1832" s="212"/>
      <c r="AW1832" s="212"/>
      <c r="AX1832" s="212"/>
      <c r="AY1832" s="212"/>
      <c r="AZ1832" s="212"/>
      <c r="BA1832" s="212"/>
      <c r="BB1832" s="212"/>
      <c r="BC1832" s="212"/>
      <c r="BD1832" s="212"/>
      <c r="BE1832" s="212"/>
      <c r="BF1832" s="212"/>
      <c r="BG1832" s="212"/>
      <c r="BH1832" s="212"/>
    </row>
    <row r="1833" spans="1:60" outlineLevel="1" x14ac:dyDescent="0.2">
      <c r="A1833" s="257">
        <v>433</v>
      </c>
      <c r="B1833" s="258" t="s">
        <v>2281</v>
      </c>
      <c r="C1833" s="268" t="s">
        <v>2282</v>
      </c>
      <c r="D1833" s="259" t="s">
        <v>387</v>
      </c>
      <c r="E1833" s="260">
        <v>1</v>
      </c>
      <c r="F1833" s="261"/>
      <c r="G1833" s="262">
        <f>ROUND(E1833*F1833,2)</f>
        <v>0</v>
      </c>
      <c r="H1833" s="261"/>
      <c r="I1833" s="262">
        <f>ROUND(E1833*H1833,2)</f>
        <v>0</v>
      </c>
      <c r="J1833" s="261"/>
      <c r="K1833" s="262">
        <f>ROUND(E1833*J1833,2)</f>
        <v>0</v>
      </c>
      <c r="L1833" s="262">
        <v>21</v>
      </c>
      <c r="M1833" s="262">
        <f>G1833*(1+L1833/100)</f>
        <v>0</v>
      </c>
      <c r="N1833" s="260">
        <v>2.0000000000000001E-4</v>
      </c>
      <c r="O1833" s="260">
        <f>ROUND(E1833*N1833,2)</f>
        <v>0</v>
      </c>
      <c r="P1833" s="260">
        <v>0</v>
      </c>
      <c r="Q1833" s="260">
        <f>ROUND(E1833*P1833,2)</f>
        <v>0</v>
      </c>
      <c r="R1833" s="262"/>
      <c r="S1833" s="262" t="s">
        <v>668</v>
      </c>
      <c r="T1833" s="263" t="s">
        <v>278</v>
      </c>
      <c r="U1833" s="223">
        <v>1.081</v>
      </c>
      <c r="V1833" s="223">
        <f>ROUND(E1833*U1833,2)</f>
        <v>1.08</v>
      </c>
      <c r="W1833" s="223"/>
      <c r="X1833" s="223" t="s">
        <v>316</v>
      </c>
      <c r="Y1833" s="223" t="s">
        <v>280</v>
      </c>
      <c r="Z1833" s="212"/>
      <c r="AA1833" s="212"/>
      <c r="AB1833" s="212"/>
      <c r="AC1833" s="212"/>
      <c r="AD1833" s="212"/>
      <c r="AE1833" s="212"/>
      <c r="AF1833" s="212"/>
      <c r="AG1833" s="212" t="s">
        <v>317</v>
      </c>
      <c r="AH1833" s="212"/>
      <c r="AI1833" s="212"/>
      <c r="AJ1833" s="212"/>
      <c r="AK1833" s="212"/>
      <c r="AL1833" s="212"/>
      <c r="AM1833" s="212"/>
      <c r="AN1833" s="212"/>
      <c r="AO1833" s="212"/>
      <c r="AP1833" s="212"/>
      <c r="AQ1833" s="212"/>
      <c r="AR1833" s="212"/>
      <c r="AS1833" s="212"/>
      <c r="AT1833" s="212"/>
      <c r="AU1833" s="212"/>
      <c r="AV1833" s="212"/>
      <c r="AW1833" s="212"/>
      <c r="AX1833" s="212"/>
      <c r="AY1833" s="212"/>
      <c r="AZ1833" s="212"/>
      <c r="BA1833" s="212"/>
      <c r="BB1833" s="212"/>
      <c r="BC1833" s="212"/>
      <c r="BD1833" s="212"/>
      <c r="BE1833" s="212"/>
      <c r="BF1833" s="212"/>
      <c r="BG1833" s="212"/>
      <c r="BH1833" s="212"/>
    </row>
    <row r="1834" spans="1:60" outlineLevel="1" x14ac:dyDescent="0.2">
      <c r="A1834" s="257">
        <v>434</v>
      </c>
      <c r="B1834" s="258" t="s">
        <v>2283</v>
      </c>
      <c r="C1834" s="268" t="s">
        <v>2284</v>
      </c>
      <c r="D1834" s="259" t="s">
        <v>387</v>
      </c>
      <c r="E1834" s="260">
        <v>1</v>
      </c>
      <c r="F1834" s="261"/>
      <c r="G1834" s="262">
        <f>ROUND(E1834*F1834,2)</f>
        <v>0</v>
      </c>
      <c r="H1834" s="261"/>
      <c r="I1834" s="262">
        <f>ROUND(E1834*H1834,2)</f>
        <v>0</v>
      </c>
      <c r="J1834" s="261"/>
      <c r="K1834" s="262">
        <f>ROUND(E1834*J1834,2)</f>
        <v>0</v>
      </c>
      <c r="L1834" s="262">
        <v>21</v>
      </c>
      <c r="M1834" s="262">
        <f>G1834*(1+L1834/100)</f>
        <v>0</v>
      </c>
      <c r="N1834" s="260">
        <v>2.0000000000000001E-4</v>
      </c>
      <c r="O1834" s="260">
        <f>ROUND(E1834*N1834,2)</f>
        <v>0</v>
      </c>
      <c r="P1834" s="260">
        <v>0</v>
      </c>
      <c r="Q1834" s="260">
        <f>ROUND(E1834*P1834,2)</f>
        <v>0</v>
      </c>
      <c r="R1834" s="262"/>
      <c r="S1834" s="262" t="s">
        <v>668</v>
      </c>
      <c r="T1834" s="263" t="s">
        <v>278</v>
      </c>
      <c r="U1834" s="223">
        <v>1.081</v>
      </c>
      <c r="V1834" s="223">
        <f>ROUND(E1834*U1834,2)</f>
        <v>1.08</v>
      </c>
      <c r="W1834" s="223"/>
      <c r="X1834" s="223" t="s">
        <v>316</v>
      </c>
      <c r="Y1834" s="223" t="s">
        <v>280</v>
      </c>
      <c r="Z1834" s="212"/>
      <c r="AA1834" s="212"/>
      <c r="AB1834" s="212"/>
      <c r="AC1834" s="212"/>
      <c r="AD1834" s="212"/>
      <c r="AE1834" s="212"/>
      <c r="AF1834" s="212"/>
      <c r="AG1834" s="212" t="s">
        <v>317</v>
      </c>
      <c r="AH1834" s="212"/>
      <c r="AI1834" s="212"/>
      <c r="AJ1834" s="212"/>
      <c r="AK1834" s="212"/>
      <c r="AL1834" s="212"/>
      <c r="AM1834" s="212"/>
      <c r="AN1834" s="212"/>
      <c r="AO1834" s="212"/>
      <c r="AP1834" s="212"/>
      <c r="AQ1834" s="212"/>
      <c r="AR1834" s="212"/>
      <c r="AS1834" s="212"/>
      <c r="AT1834" s="212"/>
      <c r="AU1834" s="212"/>
      <c r="AV1834" s="212"/>
      <c r="AW1834" s="212"/>
      <c r="AX1834" s="212"/>
      <c r="AY1834" s="212"/>
      <c r="AZ1834" s="212"/>
      <c r="BA1834" s="212"/>
      <c r="BB1834" s="212"/>
      <c r="BC1834" s="212"/>
      <c r="BD1834" s="212"/>
      <c r="BE1834" s="212"/>
      <c r="BF1834" s="212"/>
      <c r="BG1834" s="212"/>
      <c r="BH1834" s="212"/>
    </row>
    <row r="1835" spans="1:60" outlineLevel="1" x14ac:dyDescent="0.2">
      <c r="A1835" s="257">
        <v>435</v>
      </c>
      <c r="B1835" s="258" t="s">
        <v>2285</v>
      </c>
      <c r="C1835" s="268" t="s">
        <v>2286</v>
      </c>
      <c r="D1835" s="259" t="s">
        <v>387</v>
      </c>
      <c r="E1835" s="260">
        <v>1</v>
      </c>
      <c r="F1835" s="261"/>
      <c r="G1835" s="262">
        <f>ROUND(E1835*F1835,2)</f>
        <v>0</v>
      </c>
      <c r="H1835" s="261"/>
      <c r="I1835" s="262">
        <f>ROUND(E1835*H1835,2)</f>
        <v>0</v>
      </c>
      <c r="J1835" s="261"/>
      <c r="K1835" s="262">
        <f>ROUND(E1835*J1835,2)</f>
        <v>0</v>
      </c>
      <c r="L1835" s="262">
        <v>21</v>
      </c>
      <c r="M1835" s="262">
        <f>G1835*(1+L1835/100)</f>
        <v>0</v>
      </c>
      <c r="N1835" s="260">
        <v>2.0000000000000001E-4</v>
      </c>
      <c r="O1835" s="260">
        <f>ROUND(E1835*N1835,2)</f>
        <v>0</v>
      </c>
      <c r="P1835" s="260">
        <v>0</v>
      </c>
      <c r="Q1835" s="260">
        <f>ROUND(E1835*P1835,2)</f>
        <v>0</v>
      </c>
      <c r="R1835" s="262"/>
      <c r="S1835" s="262" t="s">
        <v>668</v>
      </c>
      <c r="T1835" s="263" t="s">
        <v>278</v>
      </c>
      <c r="U1835" s="223">
        <v>1.0209999999999999</v>
      </c>
      <c r="V1835" s="223">
        <f>ROUND(E1835*U1835,2)</f>
        <v>1.02</v>
      </c>
      <c r="W1835" s="223"/>
      <c r="X1835" s="223" t="s">
        <v>316</v>
      </c>
      <c r="Y1835" s="223" t="s">
        <v>280</v>
      </c>
      <c r="Z1835" s="212"/>
      <c r="AA1835" s="212"/>
      <c r="AB1835" s="212"/>
      <c r="AC1835" s="212"/>
      <c r="AD1835" s="212"/>
      <c r="AE1835" s="212"/>
      <c r="AF1835" s="212"/>
      <c r="AG1835" s="212" t="s">
        <v>317</v>
      </c>
      <c r="AH1835" s="212"/>
      <c r="AI1835" s="212"/>
      <c r="AJ1835" s="212"/>
      <c r="AK1835" s="212"/>
      <c r="AL1835" s="212"/>
      <c r="AM1835" s="212"/>
      <c r="AN1835" s="212"/>
      <c r="AO1835" s="212"/>
      <c r="AP1835" s="212"/>
      <c r="AQ1835" s="212"/>
      <c r="AR1835" s="212"/>
      <c r="AS1835" s="212"/>
      <c r="AT1835" s="212"/>
      <c r="AU1835" s="212"/>
      <c r="AV1835" s="212"/>
      <c r="AW1835" s="212"/>
      <c r="AX1835" s="212"/>
      <c r="AY1835" s="212"/>
      <c r="AZ1835" s="212"/>
      <c r="BA1835" s="212"/>
      <c r="BB1835" s="212"/>
      <c r="BC1835" s="212"/>
      <c r="BD1835" s="212"/>
      <c r="BE1835" s="212"/>
      <c r="BF1835" s="212"/>
      <c r="BG1835" s="212"/>
      <c r="BH1835" s="212"/>
    </row>
    <row r="1836" spans="1:60" outlineLevel="1" x14ac:dyDescent="0.2">
      <c r="A1836" s="235">
        <v>436</v>
      </c>
      <c r="B1836" s="236" t="s">
        <v>2287</v>
      </c>
      <c r="C1836" s="245" t="s">
        <v>2288</v>
      </c>
      <c r="D1836" s="237" t="s">
        <v>387</v>
      </c>
      <c r="E1836" s="238">
        <v>1</v>
      </c>
      <c r="F1836" s="239"/>
      <c r="G1836" s="240">
        <f>ROUND(E1836*F1836,2)</f>
        <v>0</v>
      </c>
      <c r="H1836" s="239"/>
      <c r="I1836" s="240">
        <f>ROUND(E1836*H1836,2)</f>
        <v>0</v>
      </c>
      <c r="J1836" s="239"/>
      <c r="K1836" s="240">
        <f>ROUND(E1836*J1836,2)</f>
        <v>0</v>
      </c>
      <c r="L1836" s="240">
        <v>21</v>
      </c>
      <c r="M1836" s="240">
        <f>G1836*(1+L1836/100)</f>
        <v>0</v>
      </c>
      <c r="N1836" s="238">
        <v>3.0000000000000001E-5</v>
      </c>
      <c r="O1836" s="238">
        <f>ROUND(E1836*N1836,2)</f>
        <v>0</v>
      </c>
      <c r="P1836" s="238">
        <v>0</v>
      </c>
      <c r="Q1836" s="238">
        <f>ROUND(E1836*P1836,2)</f>
        <v>0</v>
      </c>
      <c r="R1836" s="240"/>
      <c r="S1836" s="240" t="s">
        <v>668</v>
      </c>
      <c r="T1836" s="241" t="s">
        <v>278</v>
      </c>
      <c r="U1836" s="223">
        <v>1.2335</v>
      </c>
      <c r="V1836" s="223">
        <f>ROUND(E1836*U1836,2)</f>
        <v>1.23</v>
      </c>
      <c r="W1836" s="223"/>
      <c r="X1836" s="223" t="s">
        <v>316</v>
      </c>
      <c r="Y1836" s="223" t="s">
        <v>280</v>
      </c>
      <c r="Z1836" s="212"/>
      <c r="AA1836" s="212"/>
      <c r="AB1836" s="212"/>
      <c r="AC1836" s="212"/>
      <c r="AD1836" s="212"/>
      <c r="AE1836" s="212"/>
      <c r="AF1836" s="212"/>
      <c r="AG1836" s="212" t="s">
        <v>317</v>
      </c>
      <c r="AH1836" s="212"/>
      <c r="AI1836" s="212"/>
      <c r="AJ1836" s="212"/>
      <c r="AK1836" s="212"/>
      <c r="AL1836" s="212"/>
      <c r="AM1836" s="212"/>
      <c r="AN1836" s="212"/>
      <c r="AO1836" s="212"/>
      <c r="AP1836" s="212"/>
      <c r="AQ1836" s="212"/>
      <c r="AR1836" s="212"/>
      <c r="AS1836" s="212"/>
      <c r="AT1836" s="212"/>
      <c r="AU1836" s="212"/>
      <c r="AV1836" s="212"/>
      <c r="AW1836" s="212"/>
      <c r="AX1836" s="212"/>
      <c r="AY1836" s="212"/>
      <c r="AZ1836" s="212"/>
      <c r="BA1836" s="212"/>
      <c r="BB1836" s="212"/>
      <c r="BC1836" s="212"/>
      <c r="BD1836" s="212"/>
      <c r="BE1836" s="212"/>
      <c r="BF1836" s="212"/>
      <c r="BG1836" s="212"/>
      <c r="BH1836" s="212"/>
    </row>
    <row r="1837" spans="1:60" outlineLevel="2" x14ac:dyDescent="0.2">
      <c r="A1837" s="219"/>
      <c r="B1837" s="220"/>
      <c r="C1837" s="247" t="s">
        <v>2289</v>
      </c>
      <c r="D1837" s="225"/>
      <c r="E1837" s="226">
        <v>1</v>
      </c>
      <c r="F1837" s="223"/>
      <c r="G1837" s="223"/>
      <c r="H1837" s="223"/>
      <c r="I1837" s="223"/>
      <c r="J1837" s="223"/>
      <c r="K1837" s="223"/>
      <c r="L1837" s="223"/>
      <c r="M1837" s="223"/>
      <c r="N1837" s="222"/>
      <c r="O1837" s="222"/>
      <c r="P1837" s="222"/>
      <c r="Q1837" s="222"/>
      <c r="R1837" s="223"/>
      <c r="S1837" s="223"/>
      <c r="T1837" s="223"/>
      <c r="U1837" s="223"/>
      <c r="V1837" s="223"/>
      <c r="W1837" s="223"/>
      <c r="X1837" s="223"/>
      <c r="Y1837" s="223"/>
      <c r="Z1837" s="212"/>
      <c r="AA1837" s="212"/>
      <c r="AB1837" s="212"/>
      <c r="AC1837" s="212"/>
      <c r="AD1837" s="212"/>
      <c r="AE1837" s="212"/>
      <c r="AF1837" s="212"/>
      <c r="AG1837" s="212" t="s">
        <v>308</v>
      </c>
      <c r="AH1837" s="212">
        <v>0</v>
      </c>
      <c r="AI1837" s="212"/>
      <c r="AJ1837" s="212"/>
      <c r="AK1837" s="212"/>
      <c r="AL1837" s="212"/>
      <c r="AM1837" s="212"/>
      <c r="AN1837" s="212"/>
      <c r="AO1837" s="212"/>
      <c r="AP1837" s="212"/>
      <c r="AQ1837" s="212"/>
      <c r="AR1837" s="212"/>
      <c r="AS1837" s="212"/>
      <c r="AT1837" s="212"/>
      <c r="AU1837" s="212"/>
      <c r="AV1837" s="212"/>
      <c r="AW1837" s="212"/>
      <c r="AX1837" s="212"/>
      <c r="AY1837" s="212"/>
      <c r="AZ1837" s="212"/>
      <c r="BA1837" s="212"/>
      <c r="BB1837" s="212"/>
      <c r="BC1837" s="212"/>
      <c r="BD1837" s="212"/>
      <c r="BE1837" s="212"/>
      <c r="BF1837" s="212"/>
      <c r="BG1837" s="212"/>
      <c r="BH1837" s="212"/>
    </row>
    <row r="1838" spans="1:60" outlineLevel="1" x14ac:dyDescent="0.2">
      <c r="A1838" s="235">
        <v>437</v>
      </c>
      <c r="B1838" s="236" t="s">
        <v>2290</v>
      </c>
      <c r="C1838" s="245" t="s">
        <v>2291</v>
      </c>
      <c r="D1838" s="237" t="s">
        <v>2292</v>
      </c>
      <c r="E1838" s="238">
        <v>5.2</v>
      </c>
      <c r="F1838" s="239"/>
      <c r="G1838" s="240">
        <f>ROUND(E1838*F1838,2)</f>
        <v>0</v>
      </c>
      <c r="H1838" s="239"/>
      <c r="I1838" s="240">
        <f>ROUND(E1838*H1838,2)</f>
        <v>0</v>
      </c>
      <c r="J1838" s="239"/>
      <c r="K1838" s="240">
        <f>ROUND(E1838*J1838,2)</f>
        <v>0</v>
      </c>
      <c r="L1838" s="240">
        <v>21</v>
      </c>
      <c r="M1838" s="240">
        <f>G1838*(1+L1838/100)</f>
        <v>0</v>
      </c>
      <c r="N1838" s="238">
        <v>0.11842</v>
      </c>
      <c r="O1838" s="238">
        <f>ROUND(E1838*N1838,2)</f>
        <v>0.62</v>
      </c>
      <c r="P1838" s="238">
        <v>0</v>
      </c>
      <c r="Q1838" s="238">
        <f>ROUND(E1838*P1838,2)</f>
        <v>0</v>
      </c>
      <c r="R1838" s="240"/>
      <c r="S1838" s="240" t="s">
        <v>668</v>
      </c>
      <c r="T1838" s="241" t="s">
        <v>278</v>
      </c>
      <c r="U1838" s="223">
        <v>3.7533799999999999</v>
      </c>
      <c r="V1838" s="223">
        <f>ROUND(E1838*U1838,2)</f>
        <v>19.52</v>
      </c>
      <c r="W1838" s="223"/>
      <c r="X1838" s="223" t="s">
        <v>828</v>
      </c>
      <c r="Y1838" s="223" t="s">
        <v>654</v>
      </c>
      <c r="Z1838" s="212"/>
      <c r="AA1838" s="212"/>
      <c r="AB1838" s="212"/>
      <c r="AC1838" s="212"/>
      <c r="AD1838" s="212"/>
      <c r="AE1838" s="212"/>
      <c r="AF1838" s="212"/>
      <c r="AG1838" s="212" t="s">
        <v>829</v>
      </c>
      <c r="AH1838" s="212"/>
      <c r="AI1838" s="212"/>
      <c r="AJ1838" s="212"/>
      <c r="AK1838" s="212"/>
      <c r="AL1838" s="212"/>
      <c r="AM1838" s="212"/>
      <c r="AN1838" s="212"/>
      <c r="AO1838" s="212"/>
      <c r="AP1838" s="212"/>
      <c r="AQ1838" s="212"/>
      <c r="AR1838" s="212"/>
      <c r="AS1838" s="212"/>
      <c r="AT1838" s="212"/>
      <c r="AU1838" s="212"/>
      <c r="AV1838" s="212"/>
      <c r="AW1838" s="212"/>
      <c r="AX1838" s="212"/>
      <c r="AY1838" s="212"/>
      <c r="AZ1838" s="212"/>
      <c r="BA1838" s="212"/>
      <c r="BB1838" s="212"/>
      <c r="BC1838" s="212"/>
      <c r="BD1838" s="212"/>
      <c r="BE1838" s="212"/>
      <c r="BF1838" s="212"/>
      <c r="BG1838" s="212"/>
      <c r="BH1838" s="212"/>
    </row>
    <row r="1839" spans="1:60" ht="22.5" outlineLevel="2" x14ac:dyDescent="0.2">
      <c r="A1839" s="219"/>
      <c r="B1839" s="220"/>
      <c r="C1839" s="246" t="s">
        <v>2293</v>
      </c>
      <c r="D1839" s="243"/>
      <c r="E1839" s="243"/>
      <c r="F1839" s="243"/>
      <c r="G1839" s="243"/>
      <c r="H1839" s="223"/>
      <c r="I1839" s="223"/>
      <c r="J1839" s="223"/>
      <c r="K1839" s="223"/>
      <c r="L1839" s="223"/>
      <c r="M1839" s="223"/>
      <c r="N1839" s="222"/>
      <c r="O1839" s="222"/>
      <c r="P1839" s="222"/>
      <c r="Q1839" s="222"/>
      <c r="R1839" s="223"/>
      <c r="S1839" s="223"/>
      <c r="T1839" s="223"/>
      <c r="U1839" s="223"/>
      <c r="V1839" s="223"/>
      <c r="W1839" s="223"/>
      <c r="X1839" s="223"/>
      <c r="Y1839" s="223"/>
      <c r="Z1839" s="212"/>
      <c r="AA1839" s="212"/>
      <c r="AB1839" s="212"/>
      <c r="AC1839" s="212"/>
      <c r="AD1839" s="212"/>
      <c r="AE1839" s="212"/>
      <c r="AF1839" s="212"/>
      <c r="AG1839" s="212" t="s">
        <v>283</v>
      </c>
      <c r="AH1839" s="212"/>
      <c r="AI1839" s="212"/>
      <c r="AJ1839" s="212"/>
      <c r="AK1839" s="212"/>
      <c r="AL1839" s="212"/>
      <c r="AM1839" s="212"/>
      <c r="AN1839" s="212"/>
      <c r="AO1839" s="212"/>
      <c r="AP1839" s="212"/>
      <c r="AQ1839" s="212"/>
      <c r="AR1839" s="212"/>
      <c r="AS1839" s="212"/>
      <c r="AT1839" s="212"/>
      <c r="AU1839" s="212"/>
      <c r="AV1839" s="212"/>
      <c r="AW1839" s="212"/>
      <c r="AX1839" s="212"/>
      <c r="AY1839" s="212"/>
      <c r="AZ1839" s="212"/>
      <c r="BA1839" s="242" t="str">
        <f>C1839</f>
        <v>Výroba a osazení podesty a schodišťového ramene s podpěrami stupňů, výroba a osazení zábradlí s dřevěným madlem, osazení dřevěných schodišťových stupňů, nátěr dřevěných části lazurovacím lakem.</v>
      </c>
      <c r="BB1839" s="212"/>
      <c r="BC1839" s="212"/>
      <c r="BD1839" s="212"/>
      <c r="BE1839" s="212"/>
      <c r="BF1839" s="212"/>
      <c r="BG1839" s="212"/>
      <c r="BH1839" s="212"/>
    </row>
    <row r="1840" spans="1:60" ht="22.5" outlineLevel="1" x14ac:dyDescent="0.2">
      <c r="A1840" s="235">
        <v>438</v>
      </c>
      <c r="B1840" s="236" t="s">
        <v>2294</v>
      </c>
      <c r="C1840" s="245" t="s">
        <v>2295</v>
      </c>
      <c r="D1840" s="237" t="s">
        <v>340</v>
      </c>
      <c r="E1840" s="238">
        <v>9.3138000000000005</v>
      </c>
      <c r="F1840" s="239"/>
      <c r="G1840" s="240">
        <f>ROUND(E1840*F1840,2)</f>
        <v>0</v>
      </c>
      <c r="H1840" s="239"/>
      <c r="I1840" s="240">
        <f>ROUND(E1840*H1840,2)</f>
        <v>0</v>
      </c>
      <c r="J1840" s="239"/>
      <c r="K1840" s="240">
        <f>ROUND(E1840*J1840,2)</f>
        <v>0</v>
      </c>
      <c r="L1840" s="240">
        <v>21</v>
      </c>
      <c r="M1840" s="240">
        <f>G1840*(1+L1840/100)</f>
        <v>0</v>
      </c>
      <c r="N1840" s="238">
        <v>1.223E-2</v>
      </c>
      <c r="O1840" s="238">
        <f>ROUND(E1840*N1840,2)</f>
        <v>0.11</v>
      </c>
      <c r="P1840" s="238">
        <v>0</v>
      </c>
      <c r="Q1840" s="238">
        <f>ROUND(E1840*P1840,2)</f>
        <v>0</v>
      </c>
      <c r="R1840" s="240"/>
      <c r="S1840" s="240" t="s">
        <v>668</v>
      </c>
      <c r="T1840" s="241" t="s">
        <v>278</v>
      </c>
      <c r="U1840" s="223">
        <v>1.1823600000000001</v>
      </c>
      <c r="V1840" s="223">
        <f>ROUND(E1840*U1840,2)</f>
        <v>11.01</v>
      </c>
      <c r="W1840" s="223"/>
      <c r="X1840" s="223" t="s">
        <v>828</v>
      </c>
      <c r="Y1840" s="223" t="s">
        <v>280</v>
      </c>
      <c r="Z1840" s="212"/>
      <c r="AA1840" s="212"/>
      <c r="AB1840" s="212"/>
      <c r="AC1840" s="212"/>
      <c r="AD1840" s="212"/>
      <c r="AE1840" s="212"/>
      <c r="AF1840" s="212"/>
      <c r="AG1840" s="212" t="s">
        <v>829</v>
      </c>
      <c r="AH1840" s="212"/>
      <c r="AI1840" s="212"/>
      <c r="AJ1840" s="212"/>
      <c r="AK1840" s="212"/>
      <c r="AL1840" s="212"/>
      <c r="AM1840" s="212"/>
      <c r="AN1840" s="212"/>
      <c r="AO1840" s="212"/>
      <c r="AP1840" s="212"/>
      <c r="AQ1840" s="212"/>
      <c r="AR1840" s="212"/>
      <c r="AS1840" s="212"/>
      <c r="AT1840" s="212"/>
      <c r="AU1840" s="212"/>
      <c r="AV1840" s="212"/>
      <c r="AW1840" s="212"/>
      <c r="AX1840" s="212"/>
      <c r="AY1840" s="212"/>
      <c r="AZ1840" s="212"/>
      <c r="BA1840" s="212"/>
      <c r="BB1840" s="212"/>
      <c r="BC1840" s="212"/>
      <c r="BD1840" s="212"/>
      <c r="BE1840" s="212"/>
      <c r="BF1840" s="212"/>
      <c r="BG1840" s="212"/>
      <c r="BH1840" s="212"/>
    </row>
    <row r="1841" spans="1:60" ht="22.5" outlineLevel="2" x14ac:dyDescent="0.2">
      <c r="A1841" s="219"/>
      <c r="B1841" s="220"/>
      <c r="C1841" s="246" t="s">
        <v>1973</v>
      </c>
      <c r="D1841" s="243"/>
      <c r="E1841" s="243"/>
      <c r="F1841" s="243"/>
      <c r="G1841" s="243"/>
      <c r="H1841" s="223"/>
      <c r="I1841" s="223"/>
      <c r="J1841" s="223"/>
      <c r="K1841" s="223"/>
      <c r="L1841" s="223"/>
      <c r="M1841" s="223"/>
      <c r="N1841" s="222"/>
      <c r="O1841" s="222"/>
      <c r="P1841" s="222"/>
      <c r="Q1841" s="222"/>
      <c r="R1841" s="223"/>
      <c r="S1841" s="223"/>
      <c r="T1841" s="223"/>
      <c r="U1841" s="223"/>
      <c r="V1841" s="223"/>
      <c r="W1841" s="223"/>
      <c r="X1841" s="223"/>
      <c r="Y1841" s="223"/>
      <c r="Z1841" s="212"/>
      <c r="AA1841" s="212"/>
      <c r="AB1841" s="212"/>
      <c r="AC1841" s="212"/>
      <c r="AD1841" s="212"/>
      <c r="AE1841" s="212"/>
      <c r="AF1841" s="212"/>
      <c r="AG1841" s="212" t="s">
        <v>283</v>
      </c>
      <c r="AH1841" s="212"/>
      <c r="AI1841" s="212"/>
      <c r="AJ1841" s="212"/>
      <c r="AK1841" s="212"/>
      <c r="AL1841" s="212"/>
      <c r="AM1841" s="212"/>
      <c r="AN1841" s="212"/>
      <c r="AO1841" s="212"/>
      <c r="AP1841" s="212"/>
      <c r="AQ1841" s="212"/>
      <c r="AR1841" s="212"/>
      <c r="AS1841" s="212"/>
      <c r="AT1841" s="212"/>
      <c r="AU1841" s="212"/>
      <c r="AV1841" s="212"/>
      <c r="AW1841" s="212"/>
      <c r="AX1841" s="212"/>
      <c r="AY1841" s="212"/>
      <c r="AZ1841" s="212"/>
      <c r="BA1841" s="242" t="str">
        <f>C1841</f>
        <v>Podkladový rošt, obklad palubkami z měkkého dřeva šířky do 8 cm na pero a drážku, dodávka materiálu, nátěr dvojnásobný syntetickým lakem.</v>
      </c>
      <c r="BB1841" s="212"/>
      <c r="BC1841" s="212"/>
      <c r="BD1841" s="212"/>
      <c r="BE1841" s="212"/>
      <c r="BF1841" s="212"/>
      <c r="BG1841" s="212"/>
      <c r="BH1841" s="212"/>
    </row>
    <row r="1842" spans="1:60" outlineLevel="2" x14ac:dyDescent="0.2">
      <c r="A1842" s="219"/>
      <c r="B1842" s="220"/>
      <c r="C1842" s="247" t="s">
        <v>2296</v>
      </c>
      <c r="D1842" s="225"/>
      <c r="E1842" s="226">
        <v>9.3138000000000005</v>
      </c>
      <c r="F1842" s="223"/>
      <c r="G1842" s="223"/>
      <c r="H1842" s="223"/>
      <c r="I1842" s="223"/>
      <c r="J1842" s="223"/>
      <c r="K1842" s="223"/>
      <c r="L1842" s="223"/>
      <c r="M1842" s="223"/>
      <c r="N1842" s="222"/>
      <c r="O1842" s="222"/>
      <c r="P1842" s="222"/>
      <c r="Q1842" s="222"/>
      <c r="R1842" s="223"/>
      <c r="S1842" s="223"/>
      <c r="T1842" s="223"/>
      <c r="U1842" s="223"/>
      <c r="V1842" s="223"/>
      <c r="W1842" s="223"/>
      <c r="X1842" s="223"/>
      <c r="Y1842" s="223"/>
      <c r="Z1842" s="212"/>
      <c r="AA1842" s="212"/>
      <c r="AB1842" s="212"/>
      <c r="AC1842" s="212"/>
      <c r="AD1842" s="212"/>
      <c r="AE1842" s="212"/>
      <c r="AF1842" s="212"/>
      <c r="AG1842" s="212" t="s">
        <v>308</v>
      </c>
      <c r="AH1842" s="212">
        <v>0</v>
      </c>
      <c r="AI1842" s="212"/>
      <c r="AJ1842" s="212"/>
      <c r="AK1842" s="212"/>
      <c r="AL1842" s="212"/>
      <c r="AM1842" s="212"/>
      <c r="AN1842" s="212"/>
      <c r="AO1842" s="212"/>
      <c r="AP1842" s="212"/>
      <c r="AQ1842" s="212"/>
      <c r="AR1842" s="212"/>
      <c r="AS1842" s="212"/>
      <c r="AT1842" s="212"/>
      <c r="AU1842" s="212"/>
      <c r="AV1842" s="212"/>
      <c r="AW1842" s="212"/>
      <c r="AX1842" s="212"/>
      <c r="AY1842" s="212"/>
      <c r="AZ1842" s="212"/>
      <c r="BA1842" s="212"/>
      <c r="BB1842" s="212"/>
      <c r="BC1842" s="212"/>
      <c r="BD1842" s="212"/>
      <c r="BE1842" s="212"/>
      <c r="BF1842" s="212"/>
      <c r="BG1842" s="212"/>
      <c r="BH1842" s="212"/>
    </row>
    <row r="1843" spans="1:60" outlineLevel="1" x14ac:dyDescent="0.2">
      <c r="A1843" s="235">
        <v>439</v>
      </c>
      <c r="B1843" s="236" t="s">
        <v>2297</v>
      </c>
      <c r="C1843" s="245" t="s">
        <v>2298</v>
      </c>
      <c r="D1843" s="237" t="s">
        <v>2299</v>
      </c>
      <c r="E1843" s="238">
        <v>1</v>
      </c>
      <c r="F1843" s="239"/>
      <c r="G1843" s="240">
        <f>ROUND(E1843*F1843,2)</f>
        <v>0</v>
      </c>
      <c r="H1843" s="239"/>
      <c r="I1843" s="240">
        <f>ROUND(E1843*H1843,2)</f>
        <v>0</v>
      </c>
      <c r="J1843" s="239"/>
      <c r="K1843" s="240">
        <f>ROUND(E1843*J1843,2)</f>
        <v>0</v>
      </c>
      <c r="L1843" s="240">
        <v>21</v>
      </c>
      <c r="M1843" s="240">
        <f>G1843*(1+L1843/100)</f>
        <v>0</v>
      </c>
      <c r="N1843" s="238">
        <v>0.184</v>
      </c>
      <c r="O1843" s="238">
        <f>ROUND(E1843*N1843,2)</f>
        <v>0.18</v>
      </c>
      <c r="P1843" s="238">
        <v>0</v>
      </c>
      <c r="Q1843" s="238">
        <f>ROUND(E1843*P1843,2)</f>
        <v>0</v>
      </c>
      <c r="R1843" s="240"/>
      <c r="S1843" s="240" t="s">
        <v>668</v>
      </c>
      <c r="T1843" s="241" t="s">
        <v>278</v>
      </c>
      <c r="U1843" s="223">
        <v>11.17347</v>
      </c>
      <c r="V1843" s="223">
        <f>ROUND(E1843*U1843,2)</f>
        <v>11.17</v>
      </c>
      <c r="W1843" s="223"/>
      <c r="X1843" s="223" t="s">
        <v>828</v>
      </c>
      <c r="Y1843" s="223" t="s">
        <v>280</v>
      </c>
      <c r="Z1843" s="212"/>
      <c r="AA1843" s="212"/>
      <c r="AB1843" s="212"/>
      <c r="AC1843" s="212"/>
      <c r="AD1843" s="212"/>
      <c r="AE1843" s="212"/>
      <c r="AF1843" s="212"/>
      <c r="AG1843" s="212" t="s">
        <v>829</v>
      </c>
      <c r="AH1843" s="212"/>
      <c r="AI1843" s="212"/>
      <c r="AJ1843" s="212"/>
      <c r="AK1843" s="212"/>
      <c r="AL1843" s="212"/>
      <c r="AM1843" s="212"/>
      <c r="AN1843" s="212"/>
      <c r="AO1843" s="212"/>
      <c r="AP1843" s="212"/>
      <c r="AQ1843" s="212"/>
      <c r="AR1843" s="212"/>
      <c r="AS1843" s="212"/>
      <c r="AT1843" s="212"/>
      <c r="AU1843" s="212"/>
      <c r="AV1843" s="212"/>
      <c r="AW1843" s="212"/>
      <c r="AX1843" s="212"/>
      <c r="AY1843" s="212"/>
      <c r="AZ1843" s="212"/>
      <c r="BA1843" s="212"/>
      <c r="BB1843" s="212"/>
      <c r="BC1843" s="212"/>
      <c r="BD1843" s="212"/>
      <c r="BE1843" s="212"/>
      <c r="BF1843" s="212"/>
      <c r="BG1843" s="212"/>
      <c r="BH1843" s="212"/>
    </row>
    <row r="1844" spans="1:60" outlineLevel="2" x14ac:dyDescent="0.2">
      <c r="A1844" s="219"/>
      <c r="B1844" s="220"/>
      <c r="C1844" s="246" t="s">
        <v>2300</v>
      </c>
      <c r="D1844" s="243"/>
      <c r="E1844" s="243"/>
      <c r="F1844" s="243"/>
      <c r="G1844" s="243"/>
      <c r="H1844" s="223"/>
      <c r="I1844" s="223"/>
      <c r="J1844" s="223"/>
      <c r="K1844" s="223"/>
      <c r="L1844" s="223"/>
      <c r="M1844" s="223"/>
      <c r="N1844" s="222"/>
      <c r="O1844" s="222"/>
      <c r="P1844" s="222"/>
      <c r="Q1844" s="222"/>
      <c r="R1844" s="223"/>
      <c r="S1844" s="223"/>
      <c r="T1844" s="223"/>
      <c r="U1844" s="223"/>
      <c r="V1844" s="223"/>
      <c r="W1844" s="223"/>
      <c r="X1844" s="223"/>
      <c r="Y1844" s="223"/>
      <c r="Z1844" s="212"/>
      <c r="AA1844" s="212"/>
      <c r="AB1844" s="212"/>
      <c r="AC1844" s="212"/>
      <c r="AD1844" s="212"/>
      <c r="AE1844" s="212"/>
      <c r="AF1844" s="212"/>
      <c r="AG1844" s="212" t="s">
        <v>283</v>
      </c>
      <c r="AH1844" s="212"/>
      <c r="AI1844" s="212"/>
      <c r="AJ1844" s="212"/>
      <c r="AK1844" s="212"/>
      <c r="AL1844" s="212"/>
      <c r="AM1844" s="212"/>
      <c r="AN1844" s="212"/>
      <c r="AO1844" s="212"/>
      <c r="AP1844" s="212"/>
      <c r="AQ1844" s="212"/>
      <c r="AR1844" s="212"/>
      <c r="AS1844" s="212"/>
      <c r="AT1844" s="212"/>
      <c r="AU1844" s="212"/>
      <c r="AV1844" s="212"/>
      <c r="AW1844" s="212"/>
      <c r="AX1844" s="212"/>
      <c r="AY1844" s="212"/>
      <c r="AZ1844" s="212"/>
      <c r="BA1844" s="212"/>
      <c r="BB1844" s="212"/>
      <c r="BC1844" s="212"/>
      <c r="BD1844" s="212"/>
      <c r="BE1844" s="212"/>
      <c r="BF1844" s="212"/>
      <c r="BG1844" s="212"/>
      <c r="BH1844" s="212"/>
    </row>
    <row r="1845" spans="1:60" outlineLevel="3" x14ac:dyDescent="0.2">
      <c r="A1845" s="219"/>
      <c r="B1845" s="220"/>
      <c r="C1845" s="269" t="s">
        <v>2301</v>
      </c>
      <c r="D1845" s="264"/>
      <c r="E1845" s="264"/>
      <c r="F1845" s="264"/>
      <c r="G1845" s="264"/>
      <c r="H1845" s="223"/>
      <c r="I1845" s="223"/>
      <c r="J1845" s="223"/>
      <c r="K1845" s="223"/>
      <c r="L1845" s="223"/>
      <c r="M1845" s="223"/>
      <c r="N1845" s="222"/>
      <c r="O1845" s="222"/>
      <c r="P1845" s="222"/>
      <c r="Q1845" s="222"/>
      <c r="R1845" s="223"/>
      <c r="S1845" s="223"/>
      <c r="T1845" s="223"/>
      <c r="U1845" s="223"/>
      <c r="V1845" s="223"/>
      <c r="W1845" s="223"/>
      <c r="X1845" s="223"/>
      <c r="Y1845" s="223"/>
      <c r="Z1845" s="212"/>
      <c r="AA1845" s="212"/>
      <c r="AB1845" s="212"/>
      <c r="AC1845" s="212"/>
      <c r="AD1845" s="212"/>
      <c r="AE1845" s="212"/>
      <c r="AF1845" s="212"/>
      <c r="AG1845" s="212" t="s">
        <v>283</v>
      </c>
      <c r="AH1845" s="212"/>
      <c r="AI1845" s="212"/>
      <c r="AJ1845" s="212"/>
      <c r="AK1845" s="212"/>
      <c r="AL1845" s="212"/>
      <c r="AM1845" s="212"/>
      <c r="AN1845" s="212"/>
      <c r="AO1845" s="212"/>
      <c r="AP1845" s="212"/>
      <c r="AQ1845" s="212"/>
      <c r="AR1845" s="212"/>
      <c r="AS1845" s="212"/>
      <c r="AT1845" s="212"/>
      <c r="AU1845" s="212"/>
      <c r="AV1845" s="212"/>
      <c r="AW1845" s="212"/>
      <c r="AX1845" s="212"/>
      <c r="AY1845" s="212"/>
      <c r="AZ1845" s="212"/>
      <c r="BA1845" s="212"/>
      <c r="BB1845" s="212"/>
      <c r="BC1845" s="212"/>
      <c r="BD1845" s="212"/>
      <c r="BE1845" s="212"/>
      <c r="BF1845" s="212"/>
      <c r="BG1845" s="212"/>
      <c r="BH1845" s="212"/>
    </row>
    <row r="1846" spans="1:60" outlineLevel="3" x14ac:dyDescent="0.2">
      <c r="A1846" s="219"/>
      <c r="B1846" s="220"/>
      <c r="C1846" s="269" t="s">
        <v>2302</v>
      </c>
      <c r="D1846" s="264"/>
      <c r="E1846" s="264"/>
      <c r="F1846" s="264"/>
      <c r="G1846" s="264"/>
      <c r="H1846" s="223"/>
      <c r="I1846" s="223"/>
      <c r="J1846" s="223"/>
      <c r="K1846" s="223"/>
      <c r="L1846" s="223"/>
      <c r="M1846" s="223"/>
      <c r="N1846" s="222"/>
      <c r="O1846" s="222"/>
      <c r="P1846" s="222"/>
      <c r="Q1846" s="222"/>
      <c r="R1846" s="223"/>
      <c r="S1846" s="223"/>
      <c r="T1846" s="223"/>
      <c r="U1846" s="223"/>
      <c r="V1846" s="223"/>
      <c r="W1846" s="223"/>
      <c r="X1846" s="223"/>
      <c r="Y1846" s="223"/>
      <c r="Z1846" s="212"/>
      <c r="AA1846" s="212"/>
      <c r="AB1846" s="212"/>
      <c r="AC1846" s="212"/>
      <c r="AD1846" s="212"/>
      <c r="AE1846" s="212"/>
      <c r="AF1846" s="212"/>
      <c r="AG1846" s="212" t="s">
        <v>283</v>
      </c>
      <c r="AH1846" s="212"/>
      <c r="AI1846" s="212"/>
      <c r="AJ1846" s="212"/>
      <c r="AK1846" s="212"/>
      <c r="AL1846" s="212"/>
      <c r="AM1846" s="212"/>
      <c r="AN1846" s="212"/>
      <c r="AO1846" s="212"/>
      <c r="AP1846" s="212"/>
      <c r="AQ1846" s="212"/>
      <c r="AR1846" s="212"/>
      <c r="AS1846" s="212"/>
      <c r="AT1846" s="212"/>
      <c r="AU1846" s="212"/>
      <c r="AV1846" s="212"/>
      <c r="AW1846" s="212"/>
      <c r="AX1846" s="212"/>
      <c r="AY1846" s="212"/>
      <c r="AZ1846" s="212"/>
      <c r="BA1846" s="212"/>
      <c r="BB1846" s="212"/>
      <c r="BC1846" s="212"/>
      <c r="BD1846" s="212"/>
      <c r="BE1846" s="212"/>
      <c r="BF1846" s="212"/>
      <c r="BG1846" s="212"/>
      <c r="BH1846" s="212"/>
    </row>
    <row r="1847" spans="1:60" outlineLevel="3" x14ac:dyDescent="0.2">
      <c r="A1847" s="219"/>
      <c r="B1847" s="220"/>
      <c r="C1847" s="269" t="s">
        <v>2303</v>
      </c>
      <c r="D1847" s="264"/>
      <c r="E1847" s="264"/>
      <c r="F1847" s="264"/>
      <c r="G1847" s="264"/>
      <c r="H1847" s="223"/>
      <c r="I1847" s="223"/>
      <c r="J1847" s="223"/>
      <c r="K1847" s="223"/>
      <c r="L1847" s="223"/>
      <c r="M1847" s="223"/>
      <c r="N1847" s="222"/>
      <c r="O1847" s="222"/>
      <c r="P1847" s="222"/>
      <c r="Q1847" s="222"/>
      <c r="R1847" s="223"/>
      <c r="S1847" s="223"/>
      <c r="T1847" s="223"/>
      <c r="U1847" s="223"/>
      <c r="V1847" s="223"/>
      <c r="W1847" s="223"/>
      <c r="X1847" s="223"/>
      <c r="Y1847" s="223"/>
      <c r="Z1847" s="212"/>
      <c r="AA1847" s="212"/>
      <c r="AB1847" s="212"/>
      <c r="AC1847" s="212"/>
      <c r="AD1847" s="212"/>
      <c r="AE1847" s="212"/>
      <c r="AF1847" s="212"/>
      <c r="AG1847" s="212" t="s">
        <v>283</v>
      </c>
      <c r="AH1847" s="212"/>
      <c r="AI1847" s="212"/>
      <c r="AJ1847" s="212"/>
      <c r="AK1847" s="212"/>
      <c r="AL1847" s="212"/>
      <c r="AM1847" s="212"/>
      <c r="AN1847" s="212"/>
      <c r="AO1847" s="212"/>
      <c r="AP1847" s="212"/>
      <c r="AQ1847" s="212"/>
      <c r="AR1847" s="212"/>
      <c r="AS1847" s="212"/>
      <c r="AT1847" s="212"/>
      <c r="AU1847" s="212"/>
      <c r="AV1847" s="212"/>
      <c r="AW1847" s="212"/>
      <c r="AX1847" s="212"/>
      <c r="AY1847" s="212"/>
      <c r="AZ1847" s="212"/>
      <c r="BA1847" s="212"/>
      <c r="BB1847" s="212"/>
      <c r="BC1847" s="212"/>
      <c r="BD1847" s="212"/>
      <c r="BE1847" s="212"/>
      <c r="BF1847" s="212"/>
      <c r="BG1847" s="212"/>
      <c r="BH1847" s="212"/>
    </row>
    <row r="1848" spans="1:60" outlineLevel="3" x14ac:dyDescent="0.2">
      <c r="A1848" s="219"/>
      <c r="B1848" s="220"/>
      <c r="C1848" s="269" t="s">
        <v>2304</v>
      </c>
      <c r="D1848" s="264"/>
      <c r="E1848" s="264"/>
      <c r="F1848" s="264"/>
      <c r="G1848" s="264"/>
      <c r="H1848" s="223"/>
      <c r="I1848" s="223"/>
      <c r="J1848" s="223"/>
      <c r="K1848" s="223"/>
      <c r="L1848" s="223"/>
      <c r="M1848" s="223"/>
      <c r="N1848" s="222"/>
      <c r="O1848" s="222"/>
      <c r="P1848" s="222"/>
      <c r="Q1848" s="222"/>
      <c r="R1848" s="223"/>
      <c r="S1848" s="223"/>
      <c r="T1848" s="223"/>
      <c r="U1848" s="223"/>
      <c r="V1848" s="223"/>
      <c r="W1848" s="223"/>
      <c r="X1848" s="223"/>
      <c r="Y1848" s="223"/>
      <c r="Z1848" s="212"/>
      <c r="AA1848" s="212"/>
      <c r="AB1848" s="212"/>
      <c r="AC1848" s="212"/>
      <c r="AD1848" s="212"/>
      <c r="AE1848" s="212"/>
      <c r="AF1848" s="212"/>
      <c r="AG1848" s="212" t="s">
        <v>283</v>
      </c>
      <c r="AH1848" s="212"/>
      <c r="AI1848" s="212"/>
      <c r="AJ1848" s="212"/>
      <c r="AK1848" s="212"/>
      <c r="AL1848" s="212"/>
      <c r="AM1848" s="212"/>
      <c r="AN1848" s="212"/>
      <c r="AO1848" s="212"/>
      <c r="AP1848" s="212"/>
      <c r="AQ1848" s="212"/>
      <c r="AR1848" s="212"/>
      <c r="AS1848" s="212"/>
      <c r="AT1848" s="212"/>
      <c r="AU1848" s="212"/>
      <c r="AV1848" s="212"/>
      <c r="AW1848" s="212"/>
      <c r="AX1848" s="212"/>
      <c r="AY1848" s="212"/>
      <c r="AZ1848" s="212"/>
      <c r="BA1848" s="212"/>
      <c r="BB1848" s="212"/>
      <c r="BC1848" s="212"/>
      <c r="BD1848" s="212"/>
      <c r="BE1848" s="212"/>
      <c r="BF1848" s="212"/>
      <c r="BG1848" s="212"/>
      <c r="BH1848" s="212"/>
    </row>
    <row r="1849" spans="1:60" outlineLevel="3" x14ac:dyDescent="0.2">
      <c r="A1849" s="219"/>
      <c r="B1849" s="220"/>
      <c r="C1849" s="269" t="s">
        <v>2305</v>
      </c>
      <c r="D1849" s="264"/>
      <c r="E1849" s="264"/>
      <c r="F1849" s="264"/>
      <c r="G1849" s="264"/>
      <c r="H1849" s="223"/>
      <c r="I1849" s="223"/>
      <c r="J1849" s="223"/>
      <c r="K1849" s="223"/>
      <c r="L1849" s="223"/>
      <c r="M1849" s="223"/>
      <c r="N1849" s="222"/>
      <c r="O1849" s="222"/>
      <c r="P1849" s="222"/>
      <c r="Q1849" s="222"/>
      <c r="R1849" s="223"/>
      <c r="S1849" s="223"/>
      <c r="T1849" s="223"/>
      <c r="U1849" s="223"/>
      <c r="V1849" s="223"/>
      <c r="W1849" s="223"/>
      <c r="X1849" s="223"/>
      <c r="Y1849" s="223"/>
      <c r="Z1849" s="212"/>
      <c r="AA1849" s="212"/>
      <c r="AB1849" s="212"/>
      <c r="AC1849" s="212"/>
      <c r="AD1849" s="212"/>
      <c r="AE1849" s="212"/>
      <c r="AF1849" s="212"/>
      <c r="AG1849" s="212" t="s">
        <v>283</v>
      </c>
      <c r="AH1849" s="212"/>
      <c r="AI1849" s="212"/>
      <c r="AJ1849" s="212"/>
      <c r="AK1849" s="212"/>
      <c r="AL1849" s="212"/>
      <c r="AM1849" s="212"/>
      <c r="AN1849" s="212"/>
      <c r="AO1849" s="212"/>
      <c r="AP1849" s="212"/>
      <c r="AQ1849" s="212"/>
      <c r="AR1849" s="212"/>
      <c r="AS1849" s="212"/>
      <c r="AT1849" s="212"/>
      <c r="AU1849" s="212"/>
      <c r="AV1849" s="212"/>
      <c r="AW1849" s="212"/>
      <c r="AX1849" s="212"/>
      <c r="AY1849" s="212"/>
      <c r="AZ1849" s="212"/>
      <c r="BA1849" s="212"/>
      <c r="BB1849" s="212"/>
      <c r="BC1849" s="212"/>
      <c r="BD1849" s="212"/>
      <c r="BE1849" s="212"/>
      <c r="BF1849" s="212"/>
      <c r="BG1849" s="212"/>
      <c r="BH1849" s="212"/>
    </row>
    <row r="1850" spans="1:60" outlineLevel="3" x14ac:dyDescent="0.2">
      <c r="A1850" s="219"/>
      <c r="B1850" s="220"/>
      <c r="C1850" s="269" t="s">
        <v>2306</v>
      </c>
      <c r="D1850" s="264"/>
      <c r="E1850" s="264"/>
      <c r="F1850" s="264"/>
      <c r="G1850" s="264"/>
      <c r="H1850" s="223"/>
      <c r="I1850" s="223"/>
      <c r="J1850" s="223"/>
      <c r="K1850" s="223"/>
      <c r="L1850" s="223"/>
      <c r="M1850" s="223"/>
      <c r="N1850" s="222"/>
      <c r="O1850" s="222"/>
      <c r="P1850" s="222"/>
      <c r="Q1850" s="222"/>
      <c r="R1850" s="223"/>
      <c r="S1850" s="223"/>
      <c r="T1850" s="223"/>
      <c r="U1850" s="223"/>
      <c r="V1850" s="223"/>
      <c r="W1850" s="223"/>
      <c r="X1850" s="223"/>
      <c r="Y1850" s="223"/>
      <c r="Z1850" s="212"/>
      <c r="AA1850" s="212"/>
      <c r="AB1850" s="212"/>
      <c r="AC1850" s="212"/>
      <c r="AD1850" s="212"/>
      <c r="AE1850" s="212"/>
      <c r="AF1850" s="212"/>
      <c r="AG1850" s="212" t="s">
        <v>283</v>
      </c>
      <c r="AH1850" s="212"/>
      <c r="AI1850" s="212"/>
      <c r="AJ1850" s="212"/>
      <c r="AK1850" s="212"/>
      <c r="AL1850" s="212"/>
      <c r="AM1850" s="212"/>
      <c r="AN1850" s="212"/>
      <c r="AO1850" s="212"/>
      <c r="AP1850" s="212"/>
      <c r="AQ1850" s="212"/>
      <c r="AR1850" s="212"/>
      <c r="AS1850" s="212"/>
      <c r="AT1850" s="212"/>
      <c r="AU1850" s="212"/>
      <c r="AV1850" s="212"/>
      <c r="AW1850" s="212"/>
      <c r="AX1850" s="212"/>
      <c r="AY1850" s="212"/>
      <c r="AZ1850" s="212"/>
      <c r="BA1850" s="212"/>
      <c r="BB1850" s="212"/>
      <c r="BC1850" s="212"/>
      <c r="BD1850" s="212"/>
      <c r="BE1850" s="212"/>
      <c r="BF1850" s="212"/>
      <c r="BG1850" s="212"/>
      <c r="BH1850" s="212"/>
    </row>
    <row r="1851" spans="1:60" outlineLevel="2" x14ac:dyDescent="0.2">
      <c r="A1851" s="219"/>
      <c r="B1851" s="220"/>
      <c r="C1851" s="247" t="s">
        <v>2307</v>
      </c>
      <c r="D1851" s="225"/>
      <c r="E1851" s="226">
        <v>1</v>
      </c>
      <c r="F1851" s="223"/>
      <c r="G1851" s="223"/>
      <c r="H1851" s="223"/>
      <c r="I1851" s="223"/>
      <c r="J1851" s="223"/>
      <c r="K1851" s="223"/>
      <c r="L1851" s="223"/>
      <c r="M1851" s="223"/>
      <c r="N1851" s="222"/>
      <c r="O1851" s="222"/>
      <c r="P1851" s="222"/>
      <c r="Q1851" s="222"/>
      <c r="R1851" s="223"/>
      <c r="S1851" s="223"/>
      <c r="T1851" s="223"/>
      <c r="U1851" s="223"/>
      <c r="V1851" s="223"/>
      <c r="W1851" s="223"/>
      <c r="X1851" s="223"/>
      <c r="Y1851" s="223"/>
      <c r="Z1851" s="212"/>
      <c r="AA1851" s="212"/>
      <c r="AB1851" s="212"/>
      <c r="AC1851" s="212"/>
      <c r="AD1851" s="212"/>
      <c r="AE1851" s="212"/>
      <c r="AF1851" s="212"/>
      <c r="AG1851" s="212" t="s">
        <v>308</v>
      </c>
      <c r="AH1851" s="212">
        <v>0</v>
      </c>
      <c r="AI1851" s="212"/>
      <c r="AJ1851" s="212"/>
      <c r="AK1851" s="212"/>
      <c r="AL1851" s="212"/>
      <c r="AM1851" s="212"/>
      <c r="AN1851" s="212"/>
      <c r="AO1851" s="212"/>
      <c r="AP1851" s="212"/>
      <c r="AQ1851" s="212"/>
      <c r="AR1851" s="212"/>
      <c r="AS1851" s="212"/>
      <c r="AT1851" s="212"/>
      <c r="AU1851" s="212"/>
      <c r="AV1851" s="212"/>
      <c r="AW1851" s="212"/>
      <c r="AX1851" s="212"/>
      <c r="AY1851" s="212"/>
      <c r="AZ1851" s="212"/>
      <c r="BA1851" s="212"/>
      <c r="BB1851" s="212"/>
      <c r="BC1851" s="212"/>
      <c r="BD1851" s="212"/>
      <c r="BE1851" s="212"/>
      <c r="BF1851" s="212"/>
      <c r="BG1851" s="212"/>
      <c r="BH1851" s="212"/>
    </row>
    <row r="1852" spans="1:60" ht="22.5" outlineLevel="1" x14ac:dyDescent="0.2">
      <c r="A1852" s="235">
        <v>440</v>
      </c>
      <c r="B1852" s="236" t="s">
        <v>2308</v>
      </c>
      <c r="C1852" s="245" t="s">
        <v>2309</v>
      </c>
      <c r="D1852" s="237" t="s">
        <v>387</v>
      </c>
      <c r="E1852" s="238">
        <v>1</v>
      </c>
      <c r="F1852" s="239"/>
      <c r="G1852" s="240">
        <f>ROUND(E1852*F1852,2)</f>
        <v>0</v>
      </c>
      <c r="H1852" s="239"/>
      <c r="I1852" s="240">
        <f>ROUND(E1852*H1852,2)</f>
        <v>0</v>
      </c>
      <c r="J1852" s="239"/>
      <c r="K1852" s="240">
        <f>ROUND(E1852*J1852,2)</f>
        <v>0</v>
      </c>
      <c r="L1852" s="240">
        <v>21</v>
      </c>
      <c r="M1852" s="240">
        <f>G1852*(1+L1852/100)</f>
        <v>0</v>
      </c>
      <c r="N1852" s="238">
        <v>0.184</v>
      </c>
      <c r="O1852" s="238">
        <f>ROUND(E1852*N1852,2)</f>
        <v>0.18</v>
      </c>
      <c r="P1852" s="238">
        <v>0</v>
      </c>
      <c r="Q1852" s="238">
        <f>ROUND(E1852*P1852,2)</f>
        <v>0</v>
      </c>
      <c r="R1852" s="240"/>
      <c r="S1852" s="240" t="s">
        <v>668</v>
      </c>
      <c r="T1852" s="241" t="s">
        <v>277</v>
      </c>
      <c r="U1852" s="223">
        <v>11.17347</v>
      </c>
      <c r="V1852" s="223">
        <f>ROUND(E1852*U1852,2)</f>
        <v>11.17</v>
      </c>
      <c r="W1852" s="223"/>
      <c r="X1852" s="223" t="s">
        <v>828</v>
      </c>
      <c r="Y1852" s="223" t="s">
        <v>280</v>
      </c>
      <c r="Z1852" s="212"/>
      <c r="AA1852" s="212"/>
      <c r="AB1852" s="212"/>
      <c r="AC1852" s="212"/>
      <c r="AD1852" s="212"/>
      <c r="AE1852" s="212"/>
      <c r="AF1852" s="212"/>
      <c r="AG1852" s="212" t="s">
        <v>829</v>
      </c>
      <c r="AH1852" s="212"/>
      <c r="AI1852" s="212"/>
      <c r="AJ1852" s="212"/>
      <c r="AK1852" s="212"/>
      <c r="AL1852" s="212"/>
      <c r="AM1852" s="212"/>
      <c r="AN1852" s="212"/>
      <c r="AO1852" s="212"/>
      <c r="AP1852" s="212"/>
      <c r="AQ1852" s="212"/>
      <c r="AR1852" s="212"/>
      <c r="AS1852" s="212"/>
      <c r="AT1852" s="212"/>
      <c r="AU1852" s="212"/>
      <c r="AV1852" s="212"/>
      <c r="AW1852" s="212"/>
      <c r="AX1852" s="212"/>
      <c r="AY1852" s="212"/>
      <c r="AZ1852" s="212"/>
      <c r="BA1852" s="212"/>
      <c r="BB1852" s="212"/>
      <c r="BC1852" s="212"/>
      <c r="BD1852" s="212"/>
      <c r="BE1852" s="212"/>
      <c r="BF1852" s="212"/>
      <c r="BG1852" s="212"/>
      <c r="BH1852" s="212"/>
    </row>
    <row r="1853" spans="1:60" outlineLevel="2" x14ac:dyDescent="0.2">
      <c r="A1853" s="219"/>
      <c r="B1853" s="220"/>
      <c r="C1853" s="247" t="s">
        <v>2310</v>
      </c>
      <c r="D1853" s="225"/>
      <c r="E1853" s="226">
        <v>1</v>
      </c>
      <c r="F1853" s="223"/>
      <c r="G1853" s="223"/>
      <c r="H1853" s="223"/>
      <c r="I1853" s="223"/>
      <c r="J1853" s="223"/>
      <c r="K1853" s="223"/>
      <c r="L1853" s="223"/>
      <c r="M1853" s="223"/>
      <c r="N1853" s="222"/>
      <c r="O1853" s="222"/>
      <c r="P1853" s="222"/>
      <c r="Q1853" s="222"/>
      <c r="R1853" s="223"/>
      <c r="S1853" s="223"/>
      <c r="T1853" s="223"/>
      <c r="U1853" s="223"/>
      <c r="V1853" s="223"/>
      <c r="W1853" s="223"/>
      <c r="X1853" s="223"/>
      <c r="Y1853" s="223"/>
      <c r="Z1853" s="212"/>
      <c r="AA1853" s="212"/>
      <c r="AB1853" s="212"/>
      <c r="AC1853" s="212"/>
      <c r="AD1853" s="212"/>
      <c r="AE1853" s="212"/>
      <c r="AF1853" s="212"/>
      <c r="AG1853" s="212" t="s">
        <v>308</v>
      </c>
      <c r="AH1853" s="212">
        <v>0</v>
      </c>
      <c r="AI1853" s="212"/>
      <c r="AJ1853" s="212"/>
      <c r="AK1853" s="212"/>
      <c r="AL1853" s="212"/>
      <c r="AM1853" s="212"/>
      <c r="AN1853" s="212"/>
      <c r="AO1853" s="212"/>
      <c r="AP1853" s="212"/>
      <c r="AQ1853" s="212"/>
      <c r="AR1853" s="212"/>
      <c r="AS1853" s="212"/>
      <c r="AT1853" s="212"/>
      <c r="AU1853" s="212"/>
      <c r="AV1853" s="212"/>
      <c r="AW1853" s="212"/>
      <c r="AX1853" s="212"/>
      <c r="AY1853" s="212"/>
      <c r="AZ1853" s="212"/>
      <c r="BA1853" s="212"/>
      <c r="BB1853" s="212"/>
      <c r="BC1853" s="212"/>
      <c r="BD1853" s="212"/>
      <c r="BE1853" s="212"/>
      <c r="BF1853" s="212"/>
      <c r="BG1853" s="212"/>
      <c r="BH1853" s="212"/>
    </row>
    <row r="1854" spans="1:60" ht="22.5" outlineLevel="1" x14ac:dyDescent="0.2">
      <c r="A1854" s="235">
        <v>441</v>
      </c>
      <c r="B1854" s="236" t="s">
        <v>2311</v>
      </c>
      <c r="C1854" s="245" t="s">
        <v>2312</v>
      </c>
      <c r="D1854" s="237" t="s">
        <v>387</v>
      </c>
      <c r="E1854" s="238">
        <v>1</v>
      </c>
      <c r="F1854" s="239"/>
      <c r="G1854" s="240">
        <f>ROUND(E1854*F1854,2)</f>
        <v>0</v>
      </c>
      <c r="H1854" s="239"/>
      <c r="I1854" s="240">
        <f>ROUND(E1854*H1854,2)</f>
        <v>0</v>
      </c>
      <c r="J1854" s="239"/>
      <c r="K1854" s="240">
        <f>ROUND(E1854*J1854,2)</f>
        <v>0</v>
      </c>
      <c r="L1854" s="240">
        <v>21</v>
      </c>
      <c r="M1854" s="240">
        <f>G1854*(1+L1854/100)</f>
        <v>0</v>
      </c>
      <c r="N1854" s="238">
        <v>0.184</v>
      </c>
      <c r="O1854" s="238">
        <f>ROUND(E1854*N1854,2)</f>
        <v>0.18</v>
      </c>
      <c r="P1854" s="238">
        <v>0</v>
      </c>
      <c r="Q1854" s="238">
        <f>ROUND(E1854*P1854,2)</f>
        <v>0</v>
      </c>
      <c r="R1854" s="240"/>
      <c r="S1854" s="240" t="s">
        <v>668</v>
      </c>
      <c r="T1854" s="241" t="s">
        <v>278</v>
      </c>
      <c r="U1854" s="223">
        <v>11.17347</v>
      </c>
      <c r="V1854" s="223">
        <f>ROUND(E1854*U1854,2)</f>
        <v>11.17</v>
      </c>
      <c r="W1854" s="223"/>
      <c r="X1854" s="223" t="s">
        <v>828</v>
      </c>
      <c r="Y1854" s="223" t="s">
        <v>280</v>
      </c>
      <c r="Z1854" s="212"/>
      <c r="AA1854" s="212"/>
      <c r="AB1854" s="212"/>
      <c r="AC1854" s="212"/>
      <c r="AD1854" s="212"/>
      <c r="AE1854" s="212"/>
      <c r="AF1854" s="212"/>
      <c r="AG1854" s="212" t="s">
        <v>829</v>
      </c>
      <c r="AH1854" s="212"/>
      <c r="AI1854" s="212"/>
      <c r="AJ1854" s="212"/>
      <c r="AK1854" s="212"/>
      <c r="AL1854" s="212"/>
      <c r="AM1854" s="212"/>
      <c r="AN1854" s="212"/>
      <c r="AO1854" s="212"/>
      <c r="AP1854" s="212"/>
      <c r="AQ1854" s="212"/>
      <c r="AR1854" s="212"/>
      <c r="AS1854" s="212"/>
      <c r="AT1854" s="212"/>
      <c r="AU1854" s="212"/>
      <c r="AV1854" s="212"/>
      <c r="AW1854" s="212"/>
      <c r="AX1854" s="212"/>
      <c r="AY1854" s="212"/>
      <c r="AZ1854" s="212"/>
      <c r="BA1854" s="212"/>
      <c r="BB1854" s="212"/>
      <c r="BC1854" s="212"/>
      <c r="BD1854" s="212"/>
      <c r="BE1854" s="212"/>
      <c r="BF1854" s="212"/>
      <c r="BG1854" s="212"/>
      <c r="BH1854" s="212"/>
    </row>
    <row r="1855" spans="1:60" outlineLevel="2" x14ac:dyDescent="0.2">
      <c r="A1855" s="219"/>
      <c r="B1855" s="220"/>
      <c r="C1855" s="247" t="s">
        <v>2313</v>
      </c>
      <c r="D1855" s="225"/>
      <c r="E1855" s="226">
        <v>1</v>
      </c>
      <c r="F1855" s="223"/>
      <c r="G1855" s="223"/>
      <c r="H1855" s="223"/>
      <c r="I1855" s="223"/>
      <c r="J1855" s="223"/>
      <c r="K1855" s="223"/>
      <c r="L1855" s="223"/>
      <c r="M1855" s="223"/>
      <c r="N1855" s="222"/>
      <c r="O1855" s="222"/>
      <c r="P1855" s="222"/>
      <c r="Q1855" s="222"/>
      <c r="R1855" s="223"/>
      <c r="S1855" s="223"/>
      <c r="T1855" s="223"/>
      <c r="U1855" s="223"/>
      <c r="V1855" s="223"/>
      <c r="W1855" s="223"/>
      <c r="X1855" s="223"/>
      <c r="Y1855" s="223"/>
      <c r="Z1855" s="212"/>
      <c r="AA1855" s="212"/>
      <c r="AB1855" s="212"/>
      <c r="AC1855" s="212"/>
      <c r="AD1855" s="212"/>
      <c r="AE1855" s="212"/>
      <c r="AF1855" s="212"/>
      <c r="AG1855" s="212" t="s">
        <v>308</v>
      </c>
      <c r="AH1855" s="212">
        <v>0</v>
      </c>
      <c r="AI1855" s="212"/>
      <c r="AJ1855" s="212"/>
      <c r="AK1855" s="212"/>
      <c r="AL1855" s="212"/>
      <c r="AM1855" s="212"/>
      <c r="AN1855" s="212"/>
      <c r="AO1855" s="212"/>
      <c r="AP1855" s="212"/>
      <c r="AQ1855" s="212"/>
      <c r="AR1855" s="212"/>
      <c r="AS1855" s="212"/>
      <c r="AT1855" s="212"/>
      <c r="AU1855" s="212"/>
      <c r="AV1855" s="212"/>
      <c r="AW1855" s="212"/>
      <c r="AX1855" s="212"/>
      <c r="AY1855" s="212"/>
      <c r="AZ1855" s="212"/>
      <c r="BA1855" s="212"/>
      <c r="BB1855" s="212"/>
      <c r="BC1855" s="212"/>
      <c r="BD1855" s="212"/>
      <c r="BE1855" s="212"/>
      <c r="BF1855" s="212"/>
      <c r="BG1855" s="212"/>
      <c r="BH1855" s="212"/>
    </row>
    <row r="1856" spans="1:60" ht="22.5" outlineLevel="1" x14ac:dyDescent="0.2">
      <c r="A1856" s="235">
        <v>442</v>
      </c>
      <c r="B1856" s="236" t="s">
        <v>2314</v>
      </c>
      <c r="C1856" s="245" t="s">
        <v>2315</v>
      </c>
      <c r="D1856" s="237" t="s">
        <v>387</v>
      </c>
      <c r="E1856" s="238">
        <v>1</v>
      </c>
      <c r="F1856" s="239"/>
      <c r="G1856" s="240">
        <f>ROUND(E1856*F1856,2)</f>
        <v>0</v>
      </c>
      <c r="H1856" s="239"/>
      <c r="I1856" s="240">
        <f>ROUND(E1856*H1856,2)</f>
        <v>0</v>
      </c>
      <c r="J1856" s="239"/>
      <c r="K1856" s="240">
        <f>ROUND(E1856*J1856,2)</f>
        <v>0</v>
      </c>
      <c r="L1856" s="240">
        <v>21</v>
      </c>
      <c r="M1856" s="240">
        <f>G1856*(1+L1856/100)</f>
        <v>0</v>
      </c>
      <c r="N1856" s="238">
        <v>0.184</v>
      </c>
      <c r="O1856" s="238">
        <f>ROUND(E1856*N1856,2)</f>
        <v>0.18</v>
      </c>
      <c r="P1856" s="238">
        <v>0</v>
      </c>
      <c r="Q1856" s="238">
        <f>ROUND(E1856*P1856,2)</f>
        <v>0</v>
      </c>
      <c r="R1856" s="240"/>
      <c r="S1856" s="240" t="s">
        <v>668</v>
      </c>
      <c r="T1856" s="241" t="s">
        <v>278</v>
      </c>
      <c r="U1856" s="223">
        <v>11.17347</v>
      </c>
      <c r="V1856" s="223">
        <f>ROUND(E1856*U1856,2)</f>
        <v>11.17</v>
      </c>
      <c r="W1856" s="223"/>
      <c r="X1856" s="223" t="s">
        <v>828</v>
      </c>
      <c r="Y1856" s="223" t="s">
        <v>280</v>
      </c>
      <c r="Z1856" s="212"/>
      <c r="AA1856" s="212"/>
      <c r="AB1856" s="212"/>
      <c r="AC1856" s="212"/>
      <c r="AD1856" s="212"/>
      <c r="AE1856" s="212"/>
      <c r="AF1856" s="212"/>
      <c r="AG1856" s="212" t="s">
        <v>829</v>
      </c>
      <c r="AH1856" s="212"/>
      <c r="AI1856" s="212"/>
      <c r="AJ1856" s="212"/>
      <c r="AK1856" s="212"/>
      <c r="AL1856" s="212"/>
      <c r="AM1856" s="212"/>
      <c r="AN1856" s="212"/>
      <c r="AO1856" s="212"/>
      <c r="AP1856" s="212"/>
      <c r="AQ1856" s="212"/>
      <c r="AR1856" s="212"/>
      <c r="AS1856" s="212"/>
      <c r="AT1856" s="212"/>
      <c r="AU1856" s="212"/>
      <c r="AV1856" s="212"/>
      <c r="AW1856" s="212"/>
      <c r="AX1856" s="212"/>
      <c r="AY1856" s="212"/>
      <c r="AZ1856" s="212"/>
      <c r="BA1856" s="212"/>
      <c r="BB1856" s="212"/>
      <c r="BC1856" s="212"/>
      <c r="BD1856" s="212"/>
      <c r="BE1856" s="212"/>
      <c r="BF1856" s="212"/>
      <c r="BG1856" s="212"/>
      <c r="BH1856" s="212"/>
    </row>
    <row r="1857" spans="1:60" outlineLevel="2" x14ac:dyDescent="0.2">
      <c r="A1857" s="219"/>
      <c r="B1857" s="220"/>
      <c r="C1857" s="247" t="s">
        <v>2316</v>
      </c>
      <c r="D1857" s="225"/>
      <c r="E1857" s="226">
        <v>1</v>
      </c>
      <c r="F1857" s="223"/>
      <c r="G1857" s="223"/>
      <c r="H1857" s="223"/>
      <c r="I1857" s="223"/>
      <c r="J1857" s="223"/>
      <c r="K1857" s="223"/>
      <c r="L1857" s="223"/>
      <c r="M1857" s="223"/>
      <c r="N1857" s="222"/>
      <c r="O1857" s="222"/>
      <c r="P1857" s="222"/>
      <c r="Q1857" s="222"/>
      <c r="R1857" s="223"/>
      <c r="S1857" s="223"/>
      <c r="T1857" s="223"/>
      <c r="U1857" s="223"/>
      <c r="V1857" s="223"/>
      <c r="W1857" s="223"/>
      <c r="X1857" s="223"/>
      <c r="Y1857" s="223"/>
      <c r="Z1857" s="212"/>
      <c r="AA1857" s="212"/>
      <c r="AB1857" s="212"/>
      <c r="AC1857" s="212"/>
      <c r="AD1857" s="212"/>
      <c r="AE1857" s="212"/>
      <c r="AF1857" s="212"/>
      <c r="AG1857" s="212" t="s">
        <v>308</v>
      </c>
      <c r="AH1857" s="212">
        <v>0</v>
      </c>
      <c r="AI1857" s="212"/>
      <c r="AJ1857" s="212"/>
      <c r="AK1857" s="212"/>
      <c r="AL1857" s="212"/>
      <c r="AM1857" s="212"/>
      <c r="AN1857" s="212"/>
      <c r="AO1857" s="212"/>
      <c r="AP1857" s="212"/>
      <c r="AQ1857" s="212"/>
      <c r="AR1857" s="212"/>
      <c r="AS1857" s="212"/>
      <c r="AT1857" s="212"/>
      <c r="AU1857" s="212"/>
      <c r="AV1857" s="212"/>
      <c r="AW1857" s="212"/>
      <c r="AX1857" s="212"/>
      <c r="AY1857" s="212"/>
      <c r="AZ1857" s="212"/>
      <c r="BA1857" s="212"/>
      <c r="BB1857" s="212"/>
      <c r="BC1857" s="212"/>
      <c r="BD1857" s="212"/>
      <c r="BE1857" s="212"/>
      <c r="BF1857" s="212"/>
      <c r="BG1857" s="212"/>
      <c r="BH1857" s="212"/>
    </row>
    <row r="1858" spans="1:60" ht="22.5" outlineLevel="1" x14ac:dyDescent="0.2">
      <c r="A1858" s="257">
        <v>443</v>
      </c>
      <c r="B1858" s="258" t="s">
        <v>2317</v>
      </c>
      <c r="C1858" s="268" t="s">
        <v>2318</v>
      </c>
      <c r="D1858" s="259" t="s">
        <v>387</v>
      </c>
      <c r="E1858" s="260">
        <v>5</v>
      </c>
      <c r="F1858" s="261"/>
      <c r="G1858" s="262">
        <f>ROUND(E1858*F1858,2)</f>
        <v>0</v>
      </c>
      <c r="H1858" s="261"/>
      <c r="I1858" s="262">
        <f>ROUND(E1858*H1858,2)</f>
        <v>0</v>
      </c>
      <c r="J1858" s="261"/>
      <c r="K1858" s="262">
        <f>ROUND(E1858*J1858,2)</f>
        <v>0</v>
      </c>
      <c r="L1858" s="262">
        <v>21</v>
      </c>
      <c r="M1858" s="262">
        <f>G1858*(1+L1858/100)</f>
        <v>0</v>
      </c>
      <c r="N1858" s="260">
        <v>7.5000000000000002E-4</v>
      </c>
      <c r="O1858" s="260">
        <f>ROUND(E1858*N1858,2)</f>
        <v>0</v>
      </c>
      <c r="P1858" s="260">
        <v>0</v>
      </c>
      <c r="Q1858" s="260">
        <f>ROUND(E1858*P1858,2)</f>
        <v>0</v>
      </c>
      <c r="R1858" s="262" t="s">
        <v>480</v>
      </c>
      <c r="S1858" s="262" t="s">
        <v>277</v>
      </c>
      <c r="T1858" s="263" t="s">
        <v>277</v>
      </c>
      <c r="U1858" s="223">
        <v>0</v>
      </c>
      <c r="V1858" s="223">
        <f>ROUND(E1858*U1858,2)</f>
        <v>0</v>
      </c>
      <c r="W1858" s="223"/>
      <c r="X1858" s="223" t="s">
        <v>481</v>
      </c>
      <c r="Y1858" s="223" t="s">
        <v>280</v>
      </c>
      <c r="Z1858" s="212"/>
      <c r="AA1858" s="212"/>
      <c r="AB1858" s="212"/>
      <c r="AC1858" s="212"/>
      <c r="AD1858" s="212"/>
      <c r="AE1858" s="212"/>
      <c r="AF1858" s="212"/>
      <c r="AG1858" s="212" t="s">
        <v>482</v>
      </c>
      <c r="AH1858" s="212"/>
      <c r="AI1858" s="212"/>
      <c r="AJ1858" s="212"/>
      <c r="AK1858" s="212"/>
      <c r="AL1858" s="212"/>
      <c r="AM1858" s="212"/>
      <c r="AN1858" s="212"/>
      <c r="AO1858" s="212"/>
      <c r="AP1858" s="212"/>
      <c r="AQ1858" s="212"/>
      <c r="AR1858" s="212"/>
      <c r="AS1858" s="212"/>
      <c r="AT1858" s="212"/>
      <c r="AU1858" s="212"/>
      <c r="AV1858" s="212"/>
      <c r="AW1858" s="212"/>
      <c r="AX1858" s="212"/>
      <c r="AY1858" s="212"/>
      <c r="AZ1858" s="212"/>
      <c r="BA1858" s="212"/>
      <c r="BB1858" s="212"/>
      <c r="BC1858" s="212"/>
      <c r="BD1858" s="212"/>
      <c r="BE1858" s="212"/>
      <c r="BF1858" s="212"/>
      <c r="BG1858" s="212"/>
      <c r="BH1858" s="212"/>
    </row>
    <row r="1859" spans="1:60" ht="22.5" outlineLevel="1" x14ac:dyDescent="0.2">
      <c r="A1859" s="257">
        <v>444</v>
      </c>
      <c r="B1859" s="258" t="s">
        <v>2319</v>
      </c>
      <c r="C1859" s="268" t="s">
        <v>2320</v>
      </c>
      <c r="D1859" s="259" t="s">
        <v>387</v>
      </c>
      <c r="E1859" s="260">
        <v>12</v>
      </c>
      <c r="F1859" s="261"/>
      <c r="G1859" s="262">
        <f>ROUND(E1859*F1859,2)</f>
        <v>0</v>
      </c>
      <c r="H1859" s="261"/>
      <c r="I1859" s="262">
        <f>ROUND(E1859*H1859,2)</f>
        <v>0</v>
      </c>
      <c r="J1859" s="261"/>
      <c r="K1859" s="262">
        <f>ROUND(E1859*J1859,2)</f>
        <v>0</v>
      </c>
      <c r="L1859" s="262">
        <v>21</v>
      </c>
      <c r="M1859" s="262">
        <f>G1859*(1+L1859/100)</f>
        <v>0</v>
      </c>
      <c r="N1859" s="260">
        <v>7.5000000000000002E-4</v>
      </c>
      <c r="O1859" s="260">
        <f>ROUND(E1859*N1859,2)</f>
        <v>0.01</v>
      </c>
      <c r="P1859" s="260">
        <v>0</v>
      </c>
      <c r="Q1859" s="260">
        <f>ROUND(E1859*P1859,2)</f>
        <v>0</v>
      </c>
      <c r="R1859" s="262" t="s">
        <v>480</v>
      </c>
      <c r="S1859" s="262" t="s">
        <v>277</v>
      </c>
      <c r="T1859" s="263" t="s">
        <v>277</v>
      </c>
      <c r="U1859" s="223">
        <v>0</v>
      </c>
      <c r="V1859" s="223">
        <f>ROUND(E1859*U1859,2)</f>
        <v>0</v>
      </c>
      <c r="W1859" s="223"/>
      <c r="X1859" s="223" t="s">
        <v>481</v>
      </c>
      <c r="Y1859" s="223" t="s">
        <v>280</v>
      </c>
      <c r="Z1859" s="212"/>
      <c r="AA1859" s="212"/>
      <c r="AB1859" s="212"/>
      <c r="AC1859" s="212"/>
      <c r="AD1859" s="212"/>
      <c r="AE1859" s="212"/>
      <c r="AF1859" s="212"/>
      <c r="AG1859" s="212" t="s">
        <v>482</v>
      </c>
      <c r="AH1859" s="212"/>
      <c r="AI1859" s="212"/>
      <c r="AJ1859" s="212"/>
      <c r="AK1859" s="212"/>
      <c r="AL1859" s="212"/>
      <c r="AM1859" s="212"/>
      <c r="AN1859" s="212"/>
      <c r="AO1859" s="212"/>
      <c r="AP1859" s="212"/>
      <c r="AQ1859" s="212"/>
      <c r="AR1859" s="212"/>
      <c r="AS1859" s="212"/>
      <c r="AT1859" s="212"/>
      <c r="AU1859" s="212"/>
      <c r="AV1859" s="212"/>
      <c r="AW1859" s="212"/>
      <c r="AX1859" s="212"/>
      <c r="AY1859" s="212"/>
      <c r="AZ1859" s="212"/>
      <c r="BA1859" s="212"/>
      <c r="BB1859" s="212"/>
      <c r="BC1859" s="212"/>
      <c r="BD1859" s="212"/>
      <c r="BE1859" s="212"/>
      <c r="BF1859" s="212"/>
      <c r="BG1859" s="212"/>
      <c r="BH1859" s="212"/>
    </row>
    <row r="1860" spans="1:60" outlineLevel="1" x14ac:dyDescent="0.2">
      <c r="A1860" s="257">
        <v>445</v>
      </c>
      <c r="B1860" s="258" t="s">
        <v>2321</v>
      </c>
      <c r="C1860" s="268" t="s">
        <v>2322</v>
      </c>
      <c r="D1860" s="259" t="s">
        <v>387</v>
      </c>
      <c r="E1860" s="260">
        <v>8</v>
      </c>
      <c r="F1860" s="261"/>
      <c r="G1860" s="262">
        <f>ROUND(E1860*F1860,2)</f>
        <v>0</v>
      </c>
      <c r="H1860" s="261"/>
      <c r="I1860" s="262">
        <f>ROUND(E1860*H1860,2)</f>
        <v>0</v>
      </c>
      <c r="J1860" s="261"/>
      <c r="K1860" s="262">
        <f>ROUND(E1860*J1860,2)</f>
        <v>0</v>
      </c>
      <c r="L1860" s="262">
        <v>21</v>
      </c>
      <c r="M1860" s="262">
        <f>G1860*(1+L1860/100)</f>
        <v>0</v>
      </c>
      <c r="N1860" s="260">
        <v>7.5000000000000002E-4</v>
      </c>
      <c r="O1860" s="260">
        <f>ROUND(E1860*N1860,2)</f>
        <v>0.01</v>
      </c>
      <c r="P1860" s="260">
        <v>0</v>
      </c>
      <c r="Q1860" s="260">
        <f>ROUND(E1860*P1860,2)</f>
        <v>0</v>
      </c>
      <c r="R1860" s="262" t="s">
        <v>480</v>
      </c>
      <c r="S1860" s="262" t="s">
        <v>277</v>
      </c>
      <c r="T1860" s="263" t="s">
        <v>277</v>
      </c>
      <c r="U1860" s="223">
        <v>0</v>
      </c>
      <c r="V1860" s="223">
        <f>ROUND(E1860*U1860,2)</f>
        <v>0</v>
      </c>
      <c r="W1860" s="223"/>
      <c r="X1860" s="223" t="s">
        <v>481</v>
      </c>
      <c r="Y1860" s="223" t="s">
        <v>280</v>
      </c>
      <c r="Z1860" s="212"/>
      <c r="AA1860" s="212"/>
      <c r="AB1860" s="212"/>
      <c r="AC1860" s="212"/>
      <c r="AD1860" s="212"/>
      <c r="AE1860" s="212"/>
      <c r="AF1860" s="212"/>
      <c r="AG1860" s="212" t="s">
        <v>482</v>
      </c>
      <c r="AH1860" s="212"/>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row>
    <row r="1861" spans="1:60" outlineLevel="1" x14ac:dyDescent="0.2">
      <c r="A1861" s="257">
        <v>446</v>
      </c>
      <c r="B1861" s="258" t="s">
        <v>2323</v>
      </c>
      <c r="C1861" s="268" t="s">
        <v>2324</v>
      </c>
      <c r="D1861" s="259" t="s">
        <v>387</v>
      </c>
      <c r="E1861" s="260">
        <v>2</v>
      </c>
      <c r="F1861" s="261"/>
      <c r="G1861" s="262">
        <f>ROUND(E1861*F1861,2)</f>
        <v>0</v>
      </c>
      <c r="H1861" s="261"/>
      <c r="I1861" s="262">
        <f>ROUND(E1861*H1861,2)</f>
        <v>0</v>
      </c>
      <c r="J1861" s="261"/>
      <c r="K1861" s="262">
        <f>ROUND(E1861*J1861,2)</f>
        <v>0</v>
      </c>
      <c r="L1861" s="262">
        <v>21</v>
      </c>
      <c r="M1861" s="262">
        <f>G1861*(1+L1861/100)</f>
        <v>0</v>
      </c>
      <c r="N1861" s="260">
        <v>1E-4</v>
      </c>
      <c r="O1861" s="260">
        <f>ROUND(E1861*N1861,2)</f>
        <v>0</v>
      </c>
      <c r="P1861" s="260">
        <v>0</v>
      </c>
      <c r="Q1861" s="260">
        <f>ROUND(E1861*P1861,2)</f>
        <v>0</v>
      </c>
      <c r="R1861" s="262" t="s">
        <v>480</v>
      </c>
      <c r="S1861" s="262" t="s">
        <v>277</v>
      </c>
      <c r="T1861" s="263" t="s">
        <v>277</v>
      </c>
      <c r="U1861" s="223">
        <v>0</v>
      </c>
      <c r="V1861" s="223">
        <f>ROUND(E1861*U1861,2)</f>
        <v>0</v>
      </c>
      <c r="W1861" s="223"/>
      <c r="X1861" s="223" t="s">
        <v>481</v>
      </c>
      <c r="Y1861" s="223" t="s">
        <v>280</v>
      </c>
      <c r="Z1861" s="212"/>
      <c r="AA1861" s="212"/>
      <c r="AB1861" s="212"/>
      <c r="AC1861" s="212"/>
      <c r="AD1861" s="212"/>
      <c r="AE1861" s="212"/>
      <c r="AF1861" s="212"/>
      <c r="AG1861" s="212" t="s">
        <v>482</v>
      </c>
      <c r="AH1861" s="212"/>
      <c r="AI1861" s="212"/>
      <c r="AJ1861" s="212"/>
      <c r="AK1861" s="212"/>
      <c r="AL1861" s="212"/>
      <c r="AM1861" s="212"/>
      <c r="AN1861" s="212"/>
      <c r="AO1861" s="212"/>
      <c r="AP1861" s="212"/>
      <c r="AQ1861" s="212"/>
      <c r="AR1861" s="212"/>
      <c r="AS1861" s="212"/>
      <c r="AT1861" s="212"/>
      <c r="AU1861" s="212"/>
      <c r="AV1861" s="212"/>
      <c r="AW1861" s="212"/>
      <c r="AX1861" s="212"/>
      <c r="AY1861" s="212"/>
      <c r="AZ1861" s="212"/>
      <c r="BA1861" s="212"/>
      <c r="BB1861" s="212"/>
      <c r="BC1861" s="212"/>
      <c r="BD1861" s="212"/>
      <c r="BE1861" s="212"/>
      <c r="BF1861" s="212"/>
      <c r="BG1861" s="212"/>
      <c r="BH1861" s="212"/>
    </row>
    <row r="1862" spans="1:60" ht="22.5" outlineLevel="1" x14ac:dyDescent="0.2">
      <c r="A1862" s="235">
        <v>447</v>
      </c>
      <c r="B1862" s="236" t="s">
        <v>2325</v>
      </c>
      <c r="C1862" s="245" t="s">
        <v>2326</v>
      </c>
      <c r="D1862" s="237" t="s">
        <v>2327</v>
      </c>
      <c r="E1862" s="238">
        <v>1</v>
      </c>
      <c r="F1862" s="239"/>
      <c r="G1862" s="240">
        <f>ROUND(E1862*F1862,2)</f>
        <v>0</v>
      </c>
      <c r="H1862" s="239"/>
      <c r="I1862" s="240">
        <f>ROUND(E1862*H1862,2)</f>
        <v>0</v>
      </c>
      <c r="J1862" s="239"/>
      <c r="K1862" s="240">
        <f>ROUND(E1862*J1862,2)</f>
        <v>0</v>
      </c>
      <c r="L1862" s="240">
        <v>21</v>
      </c>
      <c r="M1862" s="240">
        <f>G1862*(1+L1862/100)</f>
        <v>0</v>
      </c>
      <c r="N1862" s="238">
        <v>1.5299999999999999E-2</v>
      </c>
      <c r="O1862" s="238">
        <f>ROUND(E1862*N1862,2)</f>
        <v>0.02</v>
      </c>
      <c r="P1862" s="238">
        <v>0</v>
      </c>
      <c r="Q1862" s="238">
        <f>ROUND(E1862*P1862,2)</f>
        <v>0</v>
      </c>
      <c r="R1862" s="240"/>
      <c r="S1862" s="240" t="s">
        <v>668</v>
      </c>
      <c r="T1862" s="241" t="s">
        <v>278</v>
      </c>
      <c r="U1862" s="223">
        <v>0</v>
      </c>
      <c r="V1862" s="223">
        <f>ROUND(E1862*U1862,2)</f>
        <v>0</v>
      </c>
      <c r="W1862" s="223"/>
      <c r="X1862" s="223" t="s">
        <v>481</v>
      </c>
      <c r="Y1862" s="223" t="s">
        <v>280</v>
      </c>
      <c r="Z1862" s="212"/>
      <c r="AA1862" s="212"/>
      <c r="AB1862" s="212"/>
      <c r="AC1862" s="212"/>
      <c r="AD1862" s="212"/>
      <c r="AE1862" s="212"/>
      <c r="AF1862" s="212"/>
      <c r="AG1862" s="212" t="s">
        <v>482</v>
      </c>
      <c r="AH1862" s="212"/>
      <c r="AI1862" s="212"/>
      <c r="AJ1862" s="212"/>
      <c r="AK1862" s="212"/>
      <c r="AL1862" s="212"/>
      <c r="AM1862" s="212"/>
      <c r="AN1862" s="212"/>
      <c r="AO1862" s="212"/>
      <c r="AP1862" s="212"/>
      <c r="AQ1862" s="212"/>
      <c r="AR1862" s="212"/>
      <c r="AS1862" s="212"/>
      <c r="AT1862" s="212"/>
      <c r="AU1862" s="212"/>
      <c r="AV1862" s="212"/>
      <c r="AW1862" s="212"/>
      <c r="AX1862" s="212"/>
      <c r="AY1862" s="212"/>
      <c r="AZ1862" s="212"/>
      <c r="BA1862" s="212"/>
      <c r="BB1862" s="212"/>
      <c r="BC1862" s="212"/>
      <c r="BD1862" s="212"/>
      <c r="BE1862" s="212"/>
      <c r="BF1862" s="212"/>
      <c r="BG1862" s="212"/>
      <c r="BH1862" s="212"/>
    </row>
    <row r="1863" spans="1:60" outlineLevel="2" x14ac:dyDescent="0.2">
      <c r="A1863" s="219"/>
      <c r="B1863" s="220"/>
      <c r="C1863" s="247" t="s">
        <v>2328</v>
      </c>
      <c r="D1863" s="225"/>
      <c r="E1863" s="226">
        <v>1</v>
      </c>
      <c r="F1863" s="223"/>
      <c r="G1863" s="223"/>
      <c r="H1863" s="223"/>
      <c r="I1863" s="223"/>
      <c r="J1863" s="223"/>
      <c r="K1863" s="223"/>
      <c r="L1863" s="223"/>
      <c r="M1863" s="223"/>
      <c r="N1863" s="222"/>
      <c r="O1863" s="222"/>
      <c r="P1863" s="222"/>
      <c r="Q1863" s="222"/>
      <c r="R1863" s="223"/>
      <c r="S1863" s="223"/>
      <c r="T1863" s="223"/>
      <c r="U1863" s="223"/>
      <c r="V1863" s="223"/>
      <c r="W1863" s="223"/>
      <c r="X1863" s="223"/>
      <c r="Y1863" s="223"/>
      <c r="Z1863" s="212"/>
      <c r="AA1863" s="212"/>
      <c r="AB1863" s="212"/>
      <c r="AC1863" s="212"/>
      <c r="AD1863" s="212"/>
      <c r="AE1863" s="212"/>
      <c r="AF1863" s="212"/>
      <c r="AG1863" s="212" t="s">
        <v>308</v>
      </c>
      <c r="AH1863" s="212">
        <v>0</v>
      </c>
      <c r="AI1863" s="212"/>
      <c r="AJ1863" s="212"/>
      <c r="AK1863" s="212"/>
      <c r="AL1863" s="212"/>
      <c r="AM1863" s="212"/>
      <c r="AN1863" s="212"/>
      <c r="AO1863" s="212"/>
      <c r="AP1863" s="212"/>
      <c r="AQ1863" s="212"/>
      <c r="AR1863" s="212"/>
      <c r="AS1863" s="212"/>
      <c r="AT1863" s="212"/>
      <c r="AU1863" s="212"/>
      <c r="AV1863" s="212"/>
      <c r="AW1863" s="212"/>
      <c r="AX1863" s="212"/>
      <c r="AY1863" s="212"/>
      <c r="AZ1863" s="212"/>
      <c r="BA1863" s="212"/>
      <c r="BB1863" s="212"/>
      <c r="BC1863" s="212"/>
      <c r="BD1863" s="212"/>
      <c r="BE1863" s="212"/>
      <c r="BF1863" s="212"/>
      <c r="BG1863" s="212"/>
      <c r="BH1863" s="212"/>
    </row>
    <row r="1864" spans="1:60" ht="22.5" outlineLevel="1" x14ac:dyDescent="0.2">
      <c r="A1864" s="235">
        <v>448</v>
      </c>
      <c r="B1864" s="236" t="s">
        <v>2329</v>
      </c>
      <c r="C1864" s="245" t="s">
        <v>2330</v>
      </c>
      <c r="D1864" s="237" t="s">
        <v>2327</v>
      </c>
      <c r="E1864" s="238">
        <v>1</v>
      </c>
      <c r="F1864" s="239"/>
      <c r="G1864" s="240">
        <f>ROUND(E1864*F1864,2)</f>
        <v>0</v>
      </c>
      <c r="H1864" s="239"/>
      <c r="I1864" s="240">
        <f>ROUND(E1864*H1864,2)</f>
        <v>0</v>
      </c>
      <c r="J1864" s="239"/>
      <c r="K1864" s="240">
        <f>ROUND(E1864*J1864,2)</f>
        <v>0</v>
      </c>
      <c r="L1864" s="240">
        <v>21</v>
      </c>
      <c r="M1864" s="240">
        <f>G1864*(1+L1864/100)</f>
        <v>0</v>
      </c>
      <c r="N1864" s="238">
        <v>1.5299999999999999E-2</v>
      </c>
      <c r="O1864" s="238">
        <f>ROUND(E1864*N1864,2)</f>
        <v>0.02</v>
      </c>
      <c r="P1864" s="238">
        <v>0</v>
      </c>
      <c r="Q1864" s="238">
        <f>ROUND(E1864*P1864,2)</f>
        <v>0</v>
      </c>
      <c r="R1864" s="240"/>
      <c r="S1864" s="240" t="s">
        <v>668</v>
      </c>
      <c r="T1864" s="241" t="s">
        <v>278</v>
      </c>
      <c r="U1864" s="223">
        <v>0</v>
      </c>
      <c r="V1864" s="223">
        <f>ROUND(E1864*U1864,2)</f>
        <v>0</v>
      </c>
      <c r="W1864" s="223"/>
      <c r="X1864" s="223" t="s">
        <v>481</v>
      </c>
      <c r="Y1864" s="223" t="s">
        <v>280</v>
      </c>
      <c r="Z1864" s="212"/>
      <c r="AA1864" s="212"/>
      <c r="AB1864" s="212"/>
      <c r="AC1864" s="212"/>
      <c r="AD1864" s="212"/>
      <c r="AE1864" s="212"/>
      <c r="AF1864" s="212"/>
      <c r="AG1864" s="212" t="s">
        <v>482</v>
      </c>
      <c r="AH1864" s="212"/>
      <c r="AI1864" s="212"/>
      <c r="AJ1864" s="212"/>
      <c r="AK1864" s="212"/>
      <c r="AL1864" s="212"/>
      <c r="AM1864" s="212"/>
      <c r="AN1864" s="212"/>
      <c r="AO1864" s="212"/>
      <c r="AP1864" s="212"/>
      <c r="AQ1864" s="212"/>
      <c r="AR1864" s="212"/>
      <c r="AS1864" s="212"/>
      <c r="AT1864" s="212"/>
      <c r="AU1864" s="212"/>
      <c r="AV1864" s="212"/>
      <c r="AW1864" s="212"/>
      <c r="AX1864" s="212"/>
      <c r="AY1864" s="212"/>
      <c r="AZ1864" s="212"/>
      <c r="BA1864" s="212"/>
      <c r="BB1864" s="212"/>
      <c r="BC1864" s="212"/>
      <c r="BD1864" s="212"/>
      <c r="BE1864" s="212"/>
      <c r="BF1864" s="212"/>
      <c r="BG1864" s="212"/>
      <c r="BH1864" s="212"/>
    </row>
    <row r="1865" spans="1:60" outlineLevel="2" x14ac:dyDescent="0.2">
      <c r="A1865" s="219"/>
      <c r="B1865" s="220"/>
      <c r="C1865" s="247" t="s">
        <v>2331</v>
      </c>
      <c r="D1865" s="225"/>
      <c r="E1865" s="226">
        <v>1</v>
      </c>
      <c r="F1865" s="223"/>
      <c r="G1865" s="223"/>
      <c r="H1865" s="223"/>
      <c r="I1865" s="223"/>
      <c r="J1865" s="223"/>
      <c r="K1865" s="223"/>
      <c r="L1865" s="223"/>
      <c r="M1865" s="223"/>
      <c r="N1865" s="222"/>
      <c r="O1865" s="222"/>
      <c r="P1865" s="222"/>
      <c r="Q1865" s="222"/>
      <c r="R1865" s="223"/>
      <c r="S1865" s="223"/>
      <c r="T1865" s="223"/>
      <c r="U1865" s="223"/>
      <c r="V1865" s="223"/>
      <c r="W1865" s="223"/>
      <c r="X1865" s="223"/>
      <c r="Y1865" s="223"/>
      <c r="Z1865" s="212"/>
      <c r="AA1865" s="212"/>
      <c r="AB1865" s="212"/>
      <c r="AC1865" s="212"/>
      <c r="AD1865" s="212"/>
      <c r="AE1865" s="212"/>
      <c r="AF1865" s="212"/>
      <c r="AG1865" s="212" t="s">
        <v>308</v>
      </c>
      <c r="AH1865" s="212">
        <v>0</v>
      </c>
      <c r="AI1865" s="212"/>
      <c r="AJ1865" s="212"/>
      <c r="AK1865" s="212"/>
      <c r="AL1865" s="212"/>
      <c r="AM1865" s="212"/>
      <c r="AN1865" s="212"/>
      <c r="AO1865" s="212"/>
      <c r="AP1865" s="212"/>
      <c r="AQ1865" s="212"/>
      <c r="AR1865" s="212"/>
      <c r="AS1865" s="212"/>
      <c r="AT1865" s="212"/>
      <c r="AU1865" s="212"/>
      <c r="AV1865" s="212"/>
      <c r="AW1865" s="212"/>
      <c r="AX1865" s="212"/>
      <c r="AY1865" s="212"/>
      <c r="AZ1865" s="212"/>
      <c r="BA1865" s="212"/>
      <c r="BB1865" s="212"/>
      <c r="BC1865" s="212"/>
      <c r="BD1865" s="212"/>
      <c r="BE1865" s="212"/>
      <c r="BF1865" s="212"/>
      <c r="BG1865" s="212"/>
      <c r="BH1865" s="212"/>
    </row>
    <row r="1866" spans="1:60" ht="22.5" outlineLevel="1" x14ac:dyDescent="0.2">
      <c r="A1866" s="235">
        <v>449</v>
      </c>
      <c r="B1866" s="236" t="s">
        <v>2332</v>
      </c>
      <c r="C1866" s="245" t="s">
        <v>2333</v>
      </c>
      <c r="D1866" s="237" t="s">
        <v>2327</v>
      </c>
      <c r="E1866" s="238">
        <v>1</v>
      </c>
      <c r="F1866" s="239"/>
      <c r="G1866" s="240">
        <f>ROUND(E1866*F1866,2)</f>
        <v>0</v>
      </c>
      <c r="H1866" s="239"/>
      <c r="I1866" s="240">
        <f>ROUND(E1866*H1866,2)</f>
        <v>0</v>
      </c>
      <c r="J1866" s="239"/>
      <c r="K1866" s="240">
        <f>ROUND(E1866*J1866,2)</f>
        <v>0</v>
      </c>
      <c r="L1866" s="240">
        <v>21</v>
      </c>
      <c r="M1866" s="240">
        <f>G1866*(1+L1866/100)</f>
        <v>0</v>
      </c>
      <c r="N1866" s="238">
        <v>1.5299999999999999E-2</v>
      </c>
      <c r="O1866" s="238">
        <f>ROUND(E1866*N1866,2)</f>
        <v>0.02</v>
      </c>
      <c r="P1866" s="238">
        <v>0</v>
      </c>
      <c r="Q1866" s="238">
        <f>ROUND(E1866*P1866,2)</f>
        <v>0</v>
      </c>
      <c r="R1866" s="240"/>
      <c r="S1866" s="240" t="s">
        <v>668</v>
      </c>
      <c r="T1866" s="241" t="s">
        <v>278</v>
      </c>
      <c r="U1866" s="223">
        <v>0</v>
      </c>
      <c r="V1866" s="223">
        <f>ROUND(E1866*U1866,2)</f>
        <v>0</v>
      </c>
      <c r="W1866" s="223"/>
      <c r="X1866" s="223" t="s">
        <v>481</v>
      </c>
      <c r="Y1866" s="223" t="s">
        <v>280</v>
      </c>
      <c r="Z1866" s="212"/>
      <c r="AA1866" s="212"/>
      <c r="AB1866" s="212"/>
      <c r="AC1866" s="212"/>
      <c r="AD1866" s="212"/>
      <c r="AE1866" s="212"/>
      <c r="AF1866" s="212"/>
      <c r="AG1866" s="212" t="s">
        <v>482</v>
      </c>
      <c r="AH1866" s="212"/>
      <c r="AI1866" s="212"/>
      <c r="AJ1866" s="212"/>
      <c r="AK1866" s="212"/>
      <c r="AL1866" s="212"/>
      <c r="AM1866" s="212"/>
      <c r="AN1866" s="212"/>
      <c r="AO1866" s="212"/>
      <c r="AP1866" s="212"/>
      <c r="AQ1866" s="212"/>
      <c r="AR1866" s="212"/>
      <c r="AS1866" s="212"/>
      <c r="AT1866" s="212"/>
      <c r="AU1866" s="212"/>
      <c r="AV1866" s="212"/>
      <c r="AW1866" s="212"/>
      <c r="AX1866" s="212"/>
      <c r="AY1866" s="212"/>
      <c r="AZ1866" s="212"/>
      <c r="BA1866" s="212"/>
      <c r="BB1866" s="212"/>
      <c r="BC1866" s="212"/>
      <c r="BD1866" s="212"/>
      <c r="BE1866" s="212"/>
      <c r="BF1866" s="212"/>
      <c r="BG1866" s="212"/>
      <c r="BH1866" s="212"/>
    </row>
    <row r="1867" spans="1:60" outlineLevel="2" x14ac:dyDescent="0.2">
      <c r="A1867" s="219"/>
      <c r="B1867" s="220"/>
      <c r="C1867" s="247" t="s">
        <v>2334</v>
      </c>
      <c r="D1867" s="225"/>
      <c r="E1867" s="226">
        <v>1</v>
      </c>
      <c r="F1867" s="223"/>
      <c r="G1867" s="223"/>
      <c r="H1867" s="223"/>
      <c r="I1867" s="223"/>
      <c r="J1867" s="223"/>
      <c r="K1867" s="223"/>
      <c r="L1867" s="223"/>
      <c r="M1867" s="223"/>
      <c r="N1867" s="222"/>
      <c r="O1867" s="222"/>
      <c r="P1867" s="222"/>
      <c r="Q1867" s="222"/>
      <c r="R1867" s="223"/>
      <c r="S1867" s="223"/>
      <c r="T1867" s="223"/>
      <c r="U1867" s="223"/>
      <c r="V1867" s="223"/>
      <c r="W1867" s="223"/>
      <c r="X1867" s="223"/>
      <c r="Y1867" s="223"/>
      <c r="Z1867" s="212"/>
      <c r="AA1867" s="212"/>
      <c r="AB1867" s="212"/>
      <c r="AC1867" s="212"/>
      <c r="AD1867" s="212"/>
      <c r="AE1867" s="212"/>
      <c r="AF1867" s="212"/>
      <c r="AG1867" s="212" t="s">
        <v>308</v>
      </c>
      <c r="AH1867" s="212">
        <v>0</v>
      </c>
      <c r="AI1867" s="212"/>
      <c r="AJ1867" s="212"/>
      <c r="AK1867" s="212"/>
      <c r="AL1867" s="212"/>
      <c r="AM1867" s="212"/>
      <c r="AN1867" s="212"/>
      <c r="AO1867" s="212"/>
      <c r="AP1867" s="212"/>
      <c r="AQ1867" s="212"/>
      <c r="AR1867" s="212"/>
      <c r="AS1867" s="212"/>
      <c r="AT1867" s="212"/>
      <c r="AU1867" s="212"/>
      <c r="AV1867" s="212"/>
      <c r="AW1867" s="212"/>
      <c r="AX1867" s="212"/>
      <c r="AY1867" s="212"/>
      <c r="AZ1867" s="212"/>
      <c r="BA1867" s="212"/>
      <c r="BB1867" s="212"/>
      <c r="BC1867" s="212"/>
      <c r="BD1867" s="212"/>
      <c r="BE1867" s="212"/>
      <c r="BF1867" s="212"/>
      <c r="BG1867" s="212"/>
      <c r="BH1867" s="212"/>
    </row>
    <row r="1868" spans="1:60" outlineLevel="1" x14ac:dyDescent="0.2">
      <c r="A1868" s="235">
        <v>450</v>
      </c>
      <c r="B1868" s="236" t="s">
        <v>2335</v>
      </c>
      <c r="C1868" s="245" t="s">
        <v>2336</v>
      </c>
      <c r="D1868" s="237" t="s">
        <v>340</v>
      </c>
      <c r="E1868" s="238">
        <v>2.2327300000000001</v>
      </c>
      <c r="F1868" s="239"/>
      <c r="G1868" s="240">
        <f>ROUND(E1868*F1868,2)</f>
        <v>0</v>
      </c>
      <c r="H1868" s="239"/>
      <c r="I1868" s="240">
        <f>ROUND(E1868*H1868,2)</f>
        <v>0</v>
      </c>
      <c r="J1868" s="239"/>
      <c r="K1868" s="240">
        <f>ROUND(E1868*J1868,2)</f>
        <v>0</v>
      </c>
      <c r="L1868" s="240">
        <v>21</v>
      </c>
      <c r="M1868" s="240">
        <f>G1868*(1+L1868/100)</f>
        <v>0</v>
      </c>
      <c r="N1868" s="238">
        <v>1.47E-2</v>
      </c>
      <c r="O1868" s="238">
        <f>ROUND(E1868*N1868,2)</f>
        <v>0.03</v>
      </c>
      <c r="P1868" s="238">
        <v>0</v>
      </c>
      <c r="Q1868" s="238">
        <f>ROUND(E1868*P1868,2)</f>
        <v>0</v>
      </c>
      <c r="R1868" s="240"/>
      <c r="S1868" s="240" t="s">
        <v>668</v>
      </c>
      <c r="T1868" s="241" t="s">
        <v>277</v>
      </c>
      <c r="U1868" s="223">
        <v>0</v>
      </c>
      <c r="V1868" s="223">
        <f>ROUND(E1868*U1868,2)</f>
        <v>0</v>
      </c>
      <c r="W1868" s="223"/>
      <c r="X1868" s="223" t="s">
        <v>481</v>
      </c>
      <c r="Y1868" s="223" t="s">
        <v>280</v>
      </c>
      <c r="Z1868" s="212"/>
      <c r="AA1868" s="212"/>
      <c r="AB1868" s="212"/>
      <c r="AC1868" s="212"/>
      <c r="AD1868" s="212"/>
      <c r="AE1868" s="212"/>
      <c r="AF1868" s="212"/>
      <c r="AG1868" s="212" t="s">
        <v>482</v>
      </c>
      <c r="AH1868" s="212"/>
      <c r="AI1868" s="212"/>
      <c r="AJ1868" s="212"/>
      <c r="AK1868" s="212"/>
      <c r="AL1868" s="212"/>
      <c r="AM1868" s="212"/>
      <c r="AN1868" s="212"/>
      <c r="AO1868" s="212"/>
      <c r="AP1868" s="212"/>
      <c r="AQ1868" s="212"/>
      <c r="AR1868" s="212"/>
      <c r="AS1868" s="212"/>
      <c r="AT1868" s="212"/>
      <c r="AU1868" s="212"/>
      <c r="AV1868" s="212"/>
      <c r="AW1868" s="212"/>
      <c r="AX1868" s="212"/>
      <c r="AY1868" s="212"/>
      <c r="AZ1868" s="212"/>
      <c r="BA1868" s="212"/>
      <c r="BB1868" s="212"/>
      <c r="BC1868" s="212"/>
      <c r="BD1868" s="212"/>
      <c r="BE1868" s="212"/>
      <c r="BF1868" s="212"/>
      <c r="BG1868" s="212"/>
      <c r="BH1868" s="212"/>
    </row>
    <row r="1869" spans="1:60" outlineLevel="2" x14ac:dyDescent="0.2">
      <c r="A1869" s="219"/>
      <c r="B1869" s="220"/>
      <c r="C1869" s="270" t="s">
        <v>715</v>
      </c>
      <c r="D1869" s="252"/>
      <c r="E1869" s="253"/>
      <c r="F1869" s="223"/>
      <c r="G1869" s="223"/>
      <c r="H1869" s="223"/>
      <c r="I1869" s="223"/>
      <c r="J1869" s="223"/>
      <c r="K1869" s="223"/>
      <c r="L1869" s="223"/>
      <c r="M1869" s="223"/>
      <c r="N1869" s="222"/>
      <c r="O1869" s="222"/>
      <c r="P1869" s="222"/>
      <c r="Q1869" s="222"/>
      <c r="R1869" s="223"/>
      <c r="S1869" s="223"/>
      <c r="T1869" s="223"/>
      <c r="U1869" s="223"/>
      <c r="V1869" s="223"/>
      <c r="W1869" s="223"/>
      <c r="X1869" s="223"/>
      <c r="Y1869" s="223"/>
      <c r="Z1869" s="212"/>
      <c r="AA1869" s="212"/>
      <c r="AB1869" s="212"/>
      <c r="AC1869" s="212"/>
      <c r="AD1869" s="212"/>
      <c r="AE1869" s="212"/>
      <c r="AF1869" s="212"/>
      <c r="AG1869" s="212" t="s">
        <v>308</v>
      </c>
      <c r="AH1869" s="212"/>
      <c r="AI1869" s="212"/>
      <c r="AJ1869" s="212"/>
      <c r="AK1869" s="212"/>
      <c r="AL1869" s="212"/>
      <c r="AM1869" s="212"/>
      <c r="AN1869" s="212"/>
      <c r="AO1869" s="212"/>
      <c r="AP1869" s="212"/>
      <c r="AQ1869" s="212"/>
      <c r="AR1869" s="212"/>
      <c r="AS1869" s="212"/>
      <c r="AT1869" s="212"/>
      <c r="AU1869" s="212"/>
      <c r="AV1869" s="212"/>
      <c r="AW1869" s="212"/>
      <c r="AX1869" s="212"/>
      <c r="AY1869" s="212"/>
      <c r="AZ1869" s="212"/>
      <c r="BA1869" s="212"/>
      <c r="BB1869" s="212"/>
      <c r="BC1869" s="212"/>
      <c r="BD1869" s="212"/>
      <c r="BE1869" s="212"/>
      <c r="BF1869" s="212"/>
      <c r="BG1869" s="212"/>
      <c r="BH1869" s="212"/>
    </row>
    <row r="1870" spans="1:60" outlineLevel="3" x14ac:dyDescent="0.2">
      <c r="A1870" s="219"/>
      <c r="B1870" s="220"/>
      <c r="C1870" s="271" t="s">
        <v>2337</v>
      </c>
      <c r="D1870" s="252"/>
      <c r="E1870" s="253"/>
      <c r="F1870" s="223"/>
      <c r="G1870" s="223"/>
      <c r="H1870" s="223"/>
      <c r="I1870" s="223"/>
      <c r="J1870" s="223"/>
      <c r="K1870" s="223"/>
      <c r="L1870" s="223"/>
      <c r="M1870" s="223"/>
      <c r="N1870" s="222"/>
      <c r="O1870" s="222"/>
      <c r="P1870" s="222"/>
      <c r="Q1870" s="222"/>
      <c r="R1870" s="223"/>
      <c r="S1870" s="223"/>
      <c r="T1870" s="223"/>
      <c r="U1870" s="223"/>
      <c r="V1870" s="223"/>
      <c r="W1870" s="223"/>
      <c r="X1870" s="223"/>
      <c r="Y1870" s="223"/>
      <c r="Z1870" s="212"/>
      <c r="AA1870" s="212"/>
      <c r="AB1870" s="212"/>
      <c r="AC1870" s="212"/>
      <c r="AD1870" s="212"/>
      <c r="AE1870" s="212"/>
      <c r="AF1870" s="212"/>
      <c r="AG1870" s="212" t="s">
        <v>308</v>
      </c>
      <c r="AH1870" s="212">
        <v>2</v>
      </c>
      <c r="AI1870" s="212"/>
      <c r="AJ1870" s="212"/>
      <c r="AK1870" s="212"/>
      <c r="AL1870" s="212"/>
      <c r="AM1870" s="212"/>
      <c r="AN1870" s="212"/>
      <c r="AO1870" s="212"/>
      <c r="AP1870" s="212"/>
      <c r="AQ1870" s="212"/>
      <c r="AR1870" s="212"/>
      <c r="AS1870" s="212"/>
      <c r="AT1870" s="212"/>
      <c r="AU1870" s="212"/>
      <c r="AV1870" s="212"/>
      <c r="AW1870" s="212"/>
      <c r="AX1870" s="212"/>
      <c r="AY1870" s="212"/>
      <c r="AZ1870" s="212"/>
      <c r="BA1870" s="212"/>
      <c r="BB1870" s="212"/>
      <c r="BC1870" s="212"/>
      <c r="BD1870" s="212"/>
      <c r="BE1870" s="212"/>
      <c r="BF1870" s="212"/>
      <c r="BG1870" s="212"/>
      <c r="BH1870" s="212"/>
    </row>
    <row r="1871" spans="1:60" outlineLevel="3" x14ac:dyDescent="0.2">
      <c r="A1871" s="219"/>
      <c r="B1871" s="220"/>
      <c r="C1871" s="271" t="s">
        <v>2338</v>
      </c>
      <c r="D1871" s="252"/>
      <c r="E1871" s="253">
        <v>0.37259999999999999</v>
      </c>
      <c r="F1871" s="223"/>
      <c r="G1871" s="223"/>
      <c r="H1871" s="223"/>
      <c r="I1871" s="223"/>
      <c r="J1871" s="223"/>
      <c r="K1871" s="223"/>
      <c r="L1871" s="223"/>
      <c r="M1871" s="223"/>
      <c r="N1871" s="222"/>
      <c r="O1871" s="222"/>
      <c r="P1871" s="222"/>
      <c r="Q1871" s="222"/>
      <c r="R1871" s="223"/>
      <c r="S1871" s="223"/>
      <c r="T1871" s="223"/>
      <c r="U1871" s="223"/>
      <c r="V1871" s="223"/>
      <c r="W1871" s="223"/>
      <c r="X1871" s="223"/>
      <c r="Y1871" s="223"/>
      <c r="Z1871" s="212"/>
      <c r="AA1871" s="212"/>
      <c r="AB1871" s="212"/>
      <c r="AC1871" s="212"/>
      <c r="AD1871" s="212"/>
      <c r="AE1871" s="212"/>
      <c r="AF1871" s="212"/>
      <c r="AG1871" s="212" t="s">
        <v>308</v>
      </c>
      <c r="AH1871" s="212">
        <v>2</v>
      </c>
      <c r="AI1871" s="212"/>
      <c r="AJ1871" s="212"/>
      <c r="AK1871" s="212"/>
      <c r="AL1871" s="212"/>
      <c r="AM1871" s="212"/>
      <c r="AN1871" s="212"/>
      <c r="AO1871" s="212"/>
      <c r="AP1871" s="212"/>
      <c r="AQ1871" s="212"/>
      <c r="AR1871" s="212"/>
      <c r="AS1871" s="212"/>
      <c r="AT1871" s="212"/>
      <c r="AU1871" s="212"/>
      <c r="AV1871" s="212"/>
      <c r="AW1871" s="212"/>
      <c r="AX1871" s="212"/>
      <c r="AY1871" s="212"/>
      <c r="AZ1871" s="212"/>
      <c r="BA1871" s="212"/>
      <c r="BB1871" s="212"/>
      <c r="BC1871" s="212"/>
      <c r="BD1871" s="212"/>
      <c r="BE1871" s="212"/>
      <c r="BF1871" s="212"/>
      <c r="BG1871" s="212"/>
      <c r="BH1871" s="212"/>
    </row>
    <row r="1872" spans="1:60" outlineLevel="3" x14ac:dyDescent="0.2">
      <c r="A1872" s="219"/>
      <c r="B1872" s="220"/>
      <c r="C1872" s="271" t="s">
        <v>2339</v>
      </c>
      <c r="D1872" s="252"/>
      <c r="E1872" s="253">
        <v>0.44159999999999999</v>
      </c>
      <c r="F1872" s="223"/>
      <c r="G1872" s="223"/>
      <c r="H1872" s="223"/>
      <c r="I1872" s="223"/>
      <c r="J1872" s="223"/>
      <c r="K1872" s="223"/>
      <c r="L1872" s="223"/>
      <c r="M1872" s="223"/>
      <c r="N1872" s="222"/>
      <c r="O1872" s="222"/>
      <c r="P1872" s="222"/>
      <c r="Q1872" s="222"/>
      <c r="R1872" s="223"/>
      <c r="S1872" s="223"/>
      <c r="T1872" s="223"/>
      <c r="U1872" s="223"/>
      <c r="V1872" s="223"/>
      <c r="W1872" s="223"/>
      <c r="X1872" s="223"/>
      <c r="Y1872" s="223"/>
      <c r="Z1872" s="212"/>
      <c r="AA1872" s="212"/>
      <c r="AB1872" s="212"/>
      <c r="AC1872" s="212"/>
      <c r="AD1872" s="212"/>
      <c r="AE1872" s="212"/>
      <c r="AF1872" s="212"/>
      <c r="AG1872" s="212" t="s">
        <v>308</v>
      </c>
      <c r="AH1872" s="212">
        <v>2</v>
      </c>
      <c r="AI1872" s="212"/>
      <c r="AJ1872" s="212"/>
      <c r="AK1872" s="212"/>
      <c r="AL1872" s="212"/>
      <c r="AM1872" s="212"/>
      <c r="AN1872" s="212"/>
      <c r="AO1872" s="212"/>
      <c r="AP1872" s="212"/>
      <c r="AQ1872" s="212"/>
      <c r="AR1872" s="212"/>
      <c r="AS1872" s="212"/>
      <c r="AT1872" s="212"/>
      <c r="AU1872" s="212"/>
      <c r="AV1872" s="212"/>
      <c r="AW1872" s="212"/>
      <c r="AX1872" s="212"/>
      <c r="AY1872" s="212"/>
      <c r="AZ1872" s="212"/>
      <c r="BA1872" s="212"/>
      <c r="BB1872" s="212"/>
      <c r="BC1872" s="212"/>
      <c r="BD1872" s="212"/>
      <c r="BE1872" s="212"/>
      <c r="BF1872" s="212"/>
      <c r="BG1872" s="212"/>
      <c r="BH1872" s="212"/>
    </row>
    <row r="1873" spans="1:60" outlineLevel="3" x14ac:dyDescent="0.2">
      <c r="A1873" s="219"/>
      <c r="B1873" s="220"/>
      <c r="C1873" s="271" t="s">
        <v>2340</v>
      </c>
      <c r="D1873" s="252"/>
      <c r="E1873" s="253">
        <v>0.44159999999999999</v>
      </c>
      <c r="F1873" s="223"/>
      <c r="G1873" s="223"/>
      <c r="H1873" s="223"/>
      <c r="I1873" s="223"/>
      <c r="J1873" s="223"/>
      <c r="K1873" s="223"/>
      <c r="L1873" s="223"/>
      <c r="M1873" s="223"/>
      <c r="N1873" s="222"/>
      <c r="O1873" s="222"/>
      <c r="P1873" s="222"/>
      <c r="Q1873" s="222"/>
      <c r="R1873" s="223"/>
      <c r="S1873" s="223"/>
      <c r="T1873" s="223"/>
      <c r="U1873" s="223"/>
      <c r="V1873" s="223"/>
      <c r="W1873" s="223"/>
      <c r="X1873" s="223"/>
      <c r="Y1873" s="223"/>
      <c r="Z1873" s="212"/>
      <c r="AA1873" s="212"/>
      <c r="AB1873" s="212"/>
      <c r="AC1873" s="212"/>
      <c r="AD1873" s="212"/>
      <c r="AE1873" s="212"/>
      <c r="AF1873" s="212"/>
      <c r="AG1873" s="212" t="s">
        <v>308</v>
      </c>
      <c r="AH1873" s="212">
        <v>2</v>
      </c>
      <c r="AI1873" s="212"/>
      <c r="AJ1873" s="212"/>
      <c r="AK1873" s="212"/>
      <c r="AL1873" s="212"/>
      <c r="AM1873" s="212"/>
      <c r="AN1873" s="212"/>
      <c r="AO1873" s="212"/>
      <c r="AP1873" s="212"/>
      <c r="AQ1873" s="212"/>
      <c r="AR1873" s="212"/>
      <c r="AS1873" s="212"/>
      <c r="AT1873" s="212"/>
      <c r="AU1873" s="212"/>
      <c r="AV1873" s="212"/>
      <c r="AW1873" s="212"/>
      <c r="AX1873" s="212"/>
      <c r="AY1873" s="212"/>
      <c r="AZ1873" s="212"/>
      <c r="BA1873" s="212"/>
      <c r="BB1873" s="212"/>
      <c r="BC1873" s="212"/>
      <c r="BD1873" s="212"/>
      <c r="BE1873" s="212"/>
      <c r="BF1873" s="212"/>
      <c r="BG1873" s="212"/>
      <c r="BH1873" s="212"/>
    </row>
    <row r="1874" spans="1:60" outlineLevel="3" x14ac:dyDescent="0.2">
      <c r="A1874" s="219"/>
      <c r="B1874" s="220"/>
      <c r="C1874" s="271" t="s">
        <v>2341</v>
      </c>
      <c r="D1874" s="252"/>
      <c r="E1874" s="253">
        <v>0.42435</v>
      </c>
      <c r="F1874" s="223"/>
      <c r="G1874" s="223"/>
      <c r="H1874" s="223"/>
      <c r="I1874" s="223"/>
      <c r="J1874" s="223"/>
      <c r="K1874" s="223"/>
      <c r="L1874" s="223"/>
      <c r="M1874" s="223"/>
      <c r="N1874" s="222"/>
      <c r="O1874" s="222"/>
      <c r="P1874" s="222"/>
      <c r="Q1874" s="222"/>
      <c r="R1874" s="223"/>
      <c r="S1874" s="223"/>
      <c r="T1874" s="223"/>
      <c r="U1874" s="223"/>
      <c r="V1874" s="223"/>
      <c r="W1874" s="223"/>
      <c r="X1874" s="223"/>
      <c r="Y1874" s="223"/>
      <c r="Z1874" s="212"/>
      <c r="AA1874" s="212"/>
      <c r="AB1874" s="212"/>
      <c r="AC1874" s="212"/>
      <c r="AD1874" s="212"/>
      <c r="AE1874" s="212"/>
      <c r="AF1874" s="212"/>
      <c r="AG1874" s="212" t="s">
        <v>308</v>
      </c>
      <c r="AH1874" s="212">
        <v>2</v>
      </c>
      <c r="AI1874" s="212"/>
      <c r="AJ1874" s="212"/>
      <c r="AK1874" s="212"/>
      <c r="AL1874" s="212"/>
      <c r="AM1874" s="212"/>
      <c r="AN1874" s="212"/>
      <c r="AO1874" s="212"/>
      <c r="AP1874" s="212"/>
      <c r="AQ1874" s="212"/>
      <c r="AR1874" s="212"/>
      <c r="AS1874" s="212"/>
      <c r="AT1874" s="212"/>
      <c r="AU1874" s="212"/>
      <c r="AV1874" s="212"/>
      <c r="AW1874" s="212"/>
      <c r="AX1874" s="212"/>
      <c r="AY1874" s="212"/>
      <c r="AZ1874" s="212"/>
      <c r="BA1874" s="212"/>
      <c r="BB1874" s="212"/>
      <c r="BC1874" s="212"/>
      <c r="BD1874" s="212"/>
      <c r="BE1874" s="212"/>
      <c r="BF1874" s="212"/>
      <c r="BG1874" s="212"/>
      <c r="BH1874" s="212"/>
    </row>
    <row r="1875" spans="1:60" outlineLevel="3" x14ac:dyDescent="0.2">
      <c r="A1875" s="219"/>
      <c r="B1875" s="220"/>
      <c r="C1875" s="271" t="s">
        <v>2342</v>
      </c>
      <c r="D1875" s="252"/>
      <c r="E1875" s="253">
        <v>0.34960000000000002</v>
      </c>
      <c r="F1875" s="223"/>
      <c r="G1875" s="223"/>
      <c r="H1875" s="223"/>
      <c r="I1875" s="223"/>
      <c r="J1875" s="223"/>
      <c r="K1875" s="223"/>
      <c r="L1875" s="223"/>
      <c r="M1875" s="223"/>
      <c r="N1875" s="222"/>
      <c r="O1875" s="222"/>
      <c r="P1875" s="222"/>
      <c r="Q1875" s="222"/>
      <c r="R1875" s="223"/>
      <c r="S1875" s="223"/>
      <c r="T1875" s="223"/>
      <c r="U1875" s="223"/>
      <c r="V1875" s="223"/>
      <c r="W1875" s="223"/>
      <c r="X1875" s="223"/>
      <c r="Y1875" s="223"/>
      <c r="Z1875" s="212"/>
      <c r="AA1875" s="212"/>
      <c r="AB1875" s="212"/>
      <c r="AC1875" s="212"/>
      <c r="AD1875" s="212"/>
      <c r="AE1875" s="212"/>
      <c r="AF1875" s="212"/>
      <c r="AG1875" s="212" t="s">
        <v>308</v>
      </c>
      <c r="AH1875" s="212">
        <v>2</v>
      </c>
      <c r="AI1875" s="212"/>
      <c r="AJ1875" s="212"/>
      <c r="AK1875" s="212"/>
      <c r="AL1875" s="212"/>
      <c r="AM1875" s="212"/>
      <c r="AN1875" s="212"/>
      <c r="AO1875" s="212"/>
      <c r="AP1875" s="212"/>
      <c r="AQ1875" s="212"/>
      <c r="AR1875" s="212"/>
      <c r="AS1875" s="212"/>
      <c r="AT1875" s="212"/>
      <c r="AU1875" s="212"/>
      <c r="AV1875" s="212"/>
      <c r="AW1875" s="212"/>
      <c r="AX1875" s="212"/>
      <c r="AY1875" s="212"/>
      <c r="AZ1875" s="212"/>
      <c r="BA1875" s="212"/>
      <c r="BB1875" s="212"/>
      <c r="BC1875" s="212"/>
      <c r="BD1875" s="212"/>
      <c r="BE1875" s="212"/>
      <c r="BF1875" s="212"/>
      <c r="BG1875" s="212"/>
      <c r="BH1875" s="212"/>
    </row>
    <row r="1876" spans="1:60" outlineLevel="3" x14ac:dyDescent="0.2">
      <c r="A1876" s="219"/>
      <c r="B1876" s="220"/>
      <c r="C1876" s="272" t="s">
        <v>720</v>
      </c>
      <c r="D1876" s="254"/>
      <c r="E1876" s="255">
        <v>2.0297499999999999</v>
      </c>
      <c r="F1876" s="223"/>
      <c r="G1876" s="223"/>
      <c r="H1876" s="223"/>
      <c r="I1876" s="223"/>
      <c r="J1876" s="223"/>
      <c r="K1876" s="223"/>
      <c r="L1876" s="223"/>
      <c r="M1876" s="223"/>
      <c r="N1876" s="222"/>
      <c r="O1876" s="222"/>
      <c r="P1876" s="222"/>
      <c r="Q1876" s="222"/>
      <c r="R1876" s="223"/>
      <c r="S1876" s="223"/>
      <c r="T1876" s="223"/>
      <c r="U1876" s="223"/>
      <c r="V1876" s="223"/>
      <c r="W1876" s="223"/>
      <c r="X1876" s="223"/>
      <c r="Y1876" s="223"/>
      <c r="Z1876" s="212"/>
      <c r="AA1876" s="212"/>
      <c r="AB1876" s="212"/>
      <c r="AC1876" s="212"/>
      <c r="AD1876" s="212"/>
      <c r="AE1876" s="212"/>
      <c r="AF1876" s="212"/>
      <c r="AG1876" s="212" t="s">
        <v>308</v>
      </c>
      <c r="AH1876" s="212">
        <v>3</v>
      </c>
      <c r="AI1876" s="212"/>
      <c r="AJ1876" s="212"/>
      <c r="AK1876" s="212"/>
      <c r="AL1876" s="212"/>
      <c r="AM1876" s="212"/>
      <c r="AN1876" s="212"/>
      <c r="AO1876" s="212"/>
      <c r="AP1876" s="212"/>
      <c r="AQ1876" s="212"/>
      <c r="AR1876" s="212"/>
      <c r="AS1876" s="212"/>
      <c r="AT1876" s="212"/>
      <c r="AU1876" s="212"/>
      <c r="AV1876" s="212"/>
      <c r="AW1876" s="212"/>
      <c r="AX1876" s="212"/>
      <c r="AY1876" s="212"/>
      <c r="AZ1876" s="212"/>
      <c r="BA1876" s="212"/>
      <c r="BB1876" s="212"/>
      <c r="BC1876" s="212"/>
      <c r="BD1876" s="212"/>
      <c r="BE1876" s="212"/>
      <c r="BF1876" s="212"/>
      <c r="BG1876" s="212"/>
      <c r="BH1876" s="212"/>
    </row>
    <row r="1877" spans="1:60" outlineLevel="3" x14ac:dyDescent="0.2">
      <c r="A1877" s="219"/>
      <c r="B1877" s="220"/>
      <c r="C1877" s="270" t="s">
        <v>721</v>
      </c>
      <c r="D1877" s="252"/>
      <c r="E1877" s="253"/>
      <c r="F1877" s="223"/>
      <c r="G1877" s="223"/>
      <c r="H1877" s="223"/>
      <c r="I1877" s="223"/>
      <c r="J1877" s="223"/>
      <c r="K1877" s="223"/>
      <c r="L1877" s="223"/>
      <c r="M1877" s="223"/>
      <c r="N1877" s="222"/>
      <c r="O1877" s="222"/>
      <c r="P1877" s="222"/>
      <c r="Q1877" s="222"/>
      <c r="R1877" s="223"/>
      <c r="S1877" s="223"/>
      <c r="T1877" s="223"/>
      <c r="U1877" s="223"/>
      <c r="V1877" s="223"/>
      <c r="W1877" s="223"/>
      <c r="X1877" s="223"/>
      <c r="Y1877" s="223"/>
      <c r="Z1877" s="212"/>
      <c r="AA1877" s="212"/>
      <c r="AB1877" s="212"/>
      <c r="AC1877" s="212"/>
      <c r="AD1877" s="212"/>
      <c r="AE1877" s="212"/>
      <c r="AF1877" s="212"/>
      <c r="AG1877" s="212" t="s">
        <v>308</v>
      </c>
      <c r="AH1877" s="212"/>
      <c r="AI1877" s="212"/>
      <c r="AJ1877" s="212"/>
      <c r="AK1877" s="212"/>
      <c r="AL1877" s="212"/>
      <c r="AM1877" s="212"/>
      <c r="AN1877" s="212"/>
      <c r="AO1877" s="212"/>
      <c r="AP1877" s="212"/>
      <c r="AQ1877" s="212"/>
      <c r="AR1877" s="212"/>
      <c r="AS1877" s="212"/>
      <c r="AT1877" s="212"/>
      <c r="AU1877" s="212"/>
      <c r="AV1877" s="212"/>
      <c r="AW1877" s="212"/>
      <c r="AX1877" s="212"/>
      <c r="AY1877" s="212"/>
      <c r="AZ1877" s="212"/>
      <c r="BA1877" s="212"/>
      <c r="BB1877" s="212"/>
      <c r="BC1877" s="212"/>
      <c r="BD1877" s="212"/>
      <c r="BE1877" s="212"/>
      <c r="BF1877" s="212"/>
      <c r="BG1877" s="212"/>
      <c r="BH1877" s="212"/>
    </row>
    <row r="1878" spans="1:60" outlineLevel="3" x14ac:dyDescent="0.2">
      <c r="A1878" s="219"/>
      <c r="B1878" s="220"/>
      <c r="C1878" s="247" t="s">
        <v>2343</v>
      </c>
      <c r="D1878" s="225"/>
      <c r="E1878" s="226">
        <v>2.2327300000000001</v>
      </c>
      <c r="F1878" s="223"/>
      <c r="G1878" s="223"/>
      <c r="H1878" s="223"/>
      <c r="I1878" s="223"/>
      <c r="J1878" s="223"/>
      <c r="K1878" s="223"/>
      <c r="L1878" s="223"/>
      <c r="M1878" s="223"/>
      <c r="N1878" s="222"/>
      <c r="O1878" s="222"/>
      <c r="P1878" s="222"/>
      <c r="Q1878" s="222"/>
      <c r="R1878" s="223"/>
      <c r="S1878" s="223"/>
      <c r="T1878" s="223"/>
      <c r="U1878" s="223"/>
      <c r="V1878" s="223"/>
      <c r="W1878" s="223"/>
      <c r="X1878" s="223"/>
      <c r="Y1878" s="223"/>
      <c r="Z1878" s="212"/>
      <c r="AA1878" s="212"/>
      <c r="AB1878" s="212"/>
      <c r="AC1878" s="212"/>
      <c r="AD1878" s="212"/>
      <c r="AE1878" s="212"/>
      <c r="AF1878" s="212"/>
      <c r="AG1878" s="212" t="s">
        <v>308</v>
      </c>
      <c r="AH1878" s="212">
        <v>0</v>
      </c>
      <c r="AI1878" s="212"/>
      <c r="AJ1878" s="212"/>
      <c r="AK1878" s="212"/>
      <c r="AL1878" s="212"/>
      <c r="AM1878" s="212"/>
      <c r="AN1878" s="212"/>
      <c r="AO1878" s="212"/>
      <c r="AP1878" s="212"/>
      <c r="AQ1878" s="212"/>
      <c r="AR1878" s="212"/>
      <c r="AS1878" s="212"/>
      <c r="AT1878" s="212"/>
      <c r="AU1878" s="212"/>
      <c r="AV1878" s="212"/>
      <c r="AW1878" s="212"/>
      <c r="AX1878" s="212"/>
      <c r="AY1878" s="212"/>
      <c r="AZ1878" s="212"/>
      <c r="BA1878" s="212"/>
      <c r="BB1878" s="212"/>
      <c r="BC1878" s="212"/>
      <c r="BD1878" s="212"/>
      <c r="BE1878" s="212"/>
      <c r="BF1878" s="212"/>
      <c r="BG1878" s="212"/>
      <c r="BH1878" s="212"/>
    </row>
    <row r="1879" spans="1:60" outlineLevel="1" x14ac:dyDescent="0.2">
      <c r="A1879" s="235">
        <v>451</v>
      </c>
      <c r="B1879" s="236" t="s">
        <v>2344</v>
      </c>
      <c r="C1879" s="245" t="s">
        <v>2345</v>
      </c>
      <c r="D1879" s="237" t="s">
        <v>340</v>
      </c>
      <c r="E1879" s="238">
        <v>2.4748000000000001</v>
      </c>
      <c r="F1879" s="239"/>
      <c r="G1879" s="240">
        <f>ROUND(E1879*F1879,2)</f>
        <v>0</v>
      </c>
      <c r="H1879" s="239"/>
      <c r="I1879" s="240">
        <f>ROUND(E1879*H1879,2)</f>
        <v>0</v>
      </c>
      <c r="J1879" s="239"/>
      <c r="K1879" s="240">
        <f>ROUND(E1879*J1879,2)</f>
        <v>0</v>
      </c>
      <c r="L1879" s="240">
        <v>21</v>
      </c>
      <c r="M1879" s="240">
        <f>G1879*(1+L1879/100)</f>
        <v>0</v>
      </c>
      <c r="N1879" s="238">
        <v>2.6100000000000002E-2</v>
      </c>
      <c r="O1879" s="238">
        <f>ROUND(E1879*N1879,2)</f>
        <v>0.06</v>
      </c>
      <c r="P1879" s="238">
        <v>0</v>
      </c>
      <c r="Q1879" s="238">
        <f>ROUND(E1879*P1879,2)</f>
        <v>0</v>
      </c>
      <c r="R1879" s="240"/>
      <c r="S1879" s="240" t="s">
        <v>668</v>
      </c>
      <c r="T1879" s="241" t="s">
        <v>277</v>
      </c>
      <c r="U1879" s="223">
        <v>0</v>
      </c>
      <c r="V1879" s="223">
        <f>ROUND(E1879*U1879,2)</f>
        <v>0</v>
      </c>
      <c r="W1879" s="223"/>
      <c r="X1879" s="223" t="s">
        <v>481</v>
      </c>
      <c r="Y1879" s="223" t="s">
        <v>280</v>
      </c>
      <c r="Z1879" s="212"/>
      <c r="AA1879" s="212"/>
      <c r="AB1879" s="212"/>
      <c r="AC1879" s="212"/>
      <c r="AD1879" s="212"/>
      <c r="AE1879" s="212"/>
      <c r="AF1879" s="212"/>
      <c r="AG1879" s="212" t="s">
        <v>482</v>
      </c>
      <c r="AH1879" s="212"/>
      <c r="AI1879" s="212"/>
      <c r="AJ1879" s="212"/>
      <c r="AK1879" s="212"/>
      <c r="AL1879" s="212"/>
      <c r="AM1879" s="212"/>
      <c r="AN1879" s="212"/>
      <c r="AO1879" s="212"/>
      <c r="AP1879" s="212"/>
      <c r="AQ1879" s="212"/>
      <c r="AR1879" s="212"/>
      <c r="AS1879" s="212"/>
      <c r="AT1879" s="212"/>
      <c r="AU1879" s="212"/>
      <c r="AV1879" s="212"/>
      <c r="AW1879" s="212"/>
      <c r="AX1879" s="212"/>
      <c r="AY1879" s="212"/>
      <c r="AZ1879" s="212"/>
      <c r="BA1879" s="212"/>
      <c r="BB1879" s="212"/>
      <c r="BC1879" s="212"/>
      <c r="BD1879" s="212"/>
      <c r="BE1879" s="212"/>
      <c r="BF1879" s="212"/>
      <c r="BG1879" s="212"/>
      <c r="BH1879" s="212"/>
    </row>
    <row r="1880" spans="1:60" outlineLevel="2" x14ac:dyDescent="0.2">
      <c r="A1880" s="219"/>
      <c r="B1880" s="220"/>
      <c r="C1880" s="247" t="s">
        <v>2346</v>
      </c>
      <c r="D1880" s="225"/>
      <c r="E1880" s="226"/>
      <c r="F1880" s="223"/>
      <c r="G1880" s="223"/>
      <c r="H1880" s="223"/>
      <c r="I1880" s="223"/>
      <c r="J1880" s="223"/>
      <c r="K1880" s="223"/>
      <c r="L1880" s="223"/>
      <c r="M1880" s="223"/>
      <c r="N1880" s="222"/>
      <c r="O1880" s="222"/>
      <c r="P1880" s="222"/>
      <c r="Q1880" s="222"/>
      <c r="R1880" s="223"/>
      <c r="S1880" s="223"/>
      <c r="T1880" s="223"/>
      <c r="U1880" s="223"/>
      <c r="V1880" s="223"/>
      <c r="W1880" s="223"/>
      <c r="X1880" s="223"/>
      <c r="Y1880" s="223"/>
      <c r="Z1880" s="212"/>
      <c r="AA1880" s="212"/>
      <c r="AB1880" s="212"/>
      <c r="AC1880" s="212"/>
      <c r="AD1880" s="212"/>
      <c r="AE1880" s="212"/>
      <c r="AF1880" s="212"/>
      <c r="AG1880" s="212" t="s">
        <v>308</v>
      </c>
      <c r="AH1880" s="212">
        <v>0</v>
      </c>
      <c r="AI1880" s="212"/>
      <c r="AJ1880" s="212"/>
      <c r="AK1880" s="212"/>
      <c r="AL1880" s="212"/>
      <c r="AM1880" s="212"/>
      <c r="AN1880" s="212"/>
      <c r="AO1880" s="212"/>
      <c r="AP1880" s="212"/>
      <c r="AQ1880" s="212"/>
      <c r="AR1880" s="212"/>
      <c r="AS1880" s="212"/>
      <c r="AT1880" s="212"/>
      <c r="AU1880" s="212"/>
      <c r="AV1880" s="212"/>
      <c r="AW1880" s="212"/>
      <c r="AX1880" s="212"/>
      <c r="AY1880" s="212"/>
      <c r="AZ1880" s="212"/>
      <c r="BA1880" s="212"/>
      <c r="BB1880" s="212"/>
      <c r="BC1880" s="212"/>
      <c r="BD1880" s="212"/>
      <c r="BE1880" s="212"/>
      <c r="BF1880" s="212"/>
      <c r="BG1880" s="212"/>
      <c r="BH1880" s="212"/>
    </row>
    <row r="1881" spans="1:60" outlineLevel="3" x14ac:dyDescent="0.2">
      <c r="A1881" s="219"/>
      <c r="B1881" s="220"/>
      <c r="C1881" s="247" t="s">
        <v>2347</v>
      </c>
      <c r="D1881" s="225"/>
      <c r="E1881" s="226">
        <v>2.4748000000000001</v>
      </c>
      <c r="F1881" s="223"/>
      <c r="G1881" s="223"/>
      <c r="H1881" s="223"/>
      <c r="I1881" s="223"/>
      <c r="J1881" s="223"/>
      <c r="K1881" s="223"/>
      <c r="L1881" s="223"/>
      <c r="M1881" s="223"/>
      <c r="N1881" s="222"/>
      <c r="O1881" s="222"/>
      <c r="P1881" s="222"/>
      <c r="Q1881" s="222"/>
      <c r="R1881" s="223"/>
      <c r="S1881" s="223"/>
      <c r="T1881" s="223"/>
      <c r="U1881" s="223"/>
      <c r="V1881" s="223"/>
      <c r="W1881" s="223"/>
      <c r="X1881" s="223"/>
      <c r="Y1881" s="223"/>
      <c r="Z1881" s="212"/>
      <c r="AA1881" s="212"/>
      <c r="AB1881" s="212"/>
      <c r="AC1881" s="212"/>
      <c r="AD1881" s="212"/>
      <c r="AE1881" s="212"/>
      <c r="AF1881" s="212"/>
      <c r="AG1881" s="212" t="s">
        <v>308</v>
      </c>
      <c r="AH1881" s="212">
        <v>5</v>
      </c>
      <c r="AI1881" s="212"/>
      <c r="AJ1881" s="212"/>
      <c r="AK1881" s="212"/>
      <c r="AL1881" s="212"/>
      <c r="AM1881" s="212"/>
      <c r="AN1881" s="212"/>
      <c r="AO1881" s="212"/>
      <c r="AP1881" s="212"/>
      <c r="AQ1881" s="212"/>
      <c r="AR1881" s="212"/>
      <c r="AS1881" s="212"/>
      <c r="AT1881" s="212"/>
      <c r="AU1881" s="212"/>
      <c r="AV1881" s="212"/>
      <c r="AW1881" s="212"/>
      <c r="AX1881" s="212"/>
      <c r="AY1881" s="212"/>
      <c r="AZ1881" s="212"/>
      <c r="BA1881" s="212"/>
      <c r="BB1881" s="212"/>
      <c r="BC1881" s="212"/>
      <c r="BD1881" s="212"/>
      <c r="BE1881" s="212"/>
      <c r="BF1881" s="212"/>
      <c r="BG1881" s="212"/>
      <c r="BH1881" s="212"/>
    </row>
    <row r="1882" spans="1:60" ht="22.5" outlineLevel="1" x14ac:dyDescent="0.2">
      <c r="A1882" s="257">
        <v>452</v>
      </c>
      <c r="B1882" s="258" t="s">
        <v>2348</v>
      </c>
      <c r="C1882" s="268" t="s">
        <v>2349</v>
      </c>
      <c r="D1882" s="259" t="s">
        <v>2327</v>
      </c>
      <c r="E1882" s="260">
        <v>1</v>
      </c>
      <c r="F1882" s="261"/>
      <c r="G1882" s="262">
        <f>ROUND(E1882*F1882,2)</f>
        <v>0</v>
      </c>
      <c r="H1882" s="261"/>
      <c r="I1882" s="262">
        <f>ROUND(E1882*H1882,2)</f>
        <v>0</v>
      </c>
      <c r="J1882" s="261"/>
      <c r="K1882" s="262">
        <f>ROUND(E1882*J1882,2)</f>
        <v>0</v>
      </c>
      <c r="L1882" s="262">
        <v>21</v>
      </c>
      <c r="M1882" s="262">
        <f>G1882*(1+L1882/100)</f>
        <v>0</v>
      </c>
      <c r="N1882" s="260">
        <v>1.2500000000000001E-2</v>
      </c>
      <c r="O1882" s="260">
        <f>ROUND(E1882*N1882,2)</f>
        <v>0.01</v>
      </c>
      <c r="P1882" s="260">
        <v>0</v>
      </c>
      <c r="Q1882" s="260">
        <f>ROUND(E1882*P1882,2)</f>
        <v>0</v>
      </c>
      <c r="R1882" s="262"/>
      <c r="S1882" s="262" t="s">
        <v>668</v>
      </c>
      <c r="T1882" s="263" t="s">
        <v>278</v>
      </c>
      <c r="U1882" s="223">
        <v>0</v>
      </c>
      <c r="V1882" s="223">
        <f>ROUND(E1882*U1882,2)</f>
        <v>0</v>
      </c>
      <c r="W1882" s="223"/>
      <c r="X1882" s="223" t="s">
        <v>481</v>
      </c>
      <c r="Y1882" s="223" t="s">
        <v>280</v>
      </c>
      <c r="Z1882" s="212"/>
      <c r="AA1882" s="212"/>
      <c r="AB1882" s="212"/>
      <c r="AC1882" s="212"/>
      <c r="AD1882" s="212"/>
      <c r="AE1882" s="212"/>
      <c r="AF1882" s="212"/>
      <c r="AG1882" s="212" t="s">
        <v>482</v>
      </c>
      <c r="AH1882" s="212"/>
      <c r="AI1882" s="212"/>
      <c r="AJ1882" s="212"/>
      <c r="AK1882" s="212"/>
      <c r="AL1882" s="212"/>
      <c r="AM1882" s="212"/>
      <c r="AN1882" s="212"/>
      <c r="AO1882" s="212"/>
      <c r="AP1882" s="212"/>
      <c r="AQ1882" s="212"/>
      <c r="AR1882" s="212"/>
      <c r="AS1882" s="212"/>
      <c r="AT1882" s="212"/>
      <c r="AU1882" s="212"/>
      <c r="AV1882" s="212"/>
      <c r="AW1882" s="212"/>
      <c r="AX1882" s="212"/>
      <c r="AY1882" s="212"/>
      <c r="AZ1882" s="212"/>
      <c r="BA1882" s="212"/>
      <c r="BB1882" s="212"/>
      <c r="BC1882" s="212"/>
      <c r="BD1882" s="212"/>
      <c r="BE1882" s="212"/>
      <c r="BF1882" s="212"/>
      <c r="BG1882" s="212"/>
      <c r="BH1882" s="212"/>
    </row>
    <row r="1883" spans="1:60" ht="22.5" outlineLevel="1" x14ac:dyDescent="0.2">
      <c r="A1883" s="235">
        <v>453</v>
      </c>
      <c r="B1883" s="236" t="s">
        <v>2350</v>
      </c>
      <c r="C1883" s="245" t="s">
        <v>2351</v>
      </c>
      <c r="D1883" s="237" t="s">
        <v>387</v>
      </c>
      <c r="E1883" s="238">
        <v>1</v>
      </c>
      <c r="F1883" s="239"/>
      <c r="G1883" s="240">
        <f>ROUND(E1883*F1883,2)</f>
        <v>0</v>
      </c>
      <c r="H1883" s="239"/>
      <c r="I1883" s="240">
        <f>ROUND(E1883*H1883,2)</f>
        <v>0</v>
      </c>
      <c r="J1883" s="239"/>
      <c r="K1883" s="240">
        <f>ROUND(E1883*J1883,2)</f>
        <v>0</v>
      </c>
      <c r="L1883" s="240">
        <v>21</v>
      </c>
      <c r="M1883" s="240">
        <f>G1883*(1+L1883/100)</f>
        <v>0</v>
      </c>
      <c r="N1883" s="238">
        <v>5.7000000000000002E-2</v>
      </c>
      <c r="O1883" s="238">
        <f>ROUND(E1883*N1883,2)</f>
        <v>0.06</v>
      </c>
      <c r="P1883" s="238">
        <v>0</v>
      </c>
      <c r="Q1883" s="238">
        <f>ROUND(E1883*P1883,2)</f>
        <v>0</v>
      </c>
      <c r="R1883" s="240"/>
      <c r="S1883" s="240" t="s">
        <v>668</v>
      </c>
      <c r="T1883" s="241" t="s">
        <v>278</v>
      </c>
      <c r="U1883" s="223">
        <v>0</v>
      </c>
      <c r="V1883" s="223">
        <f>ROUND(E1883*U1883,2)</f>
        <v>0</v>
      </c>
      <c r="W1883" s="223"/>
      <c r="X1883" s="223" t="s">
        <v>481</v>
      </c>
      <c r="Y1883" s="223" t="s">
        <v>280</v>
      </c>
      <c r="Z1883" s="212"/>
      <c r="AA1883" s="212"/>
      <c r="AB1883" s="212"/>
      <c r="AC1883" s="212"/>
      <c r="AD1883" s="212"/>
      <c r="AE1883" s="212"/>
      <c r="AF1883" s="212"/>
      <c r="AG1883" s="212" t="s">
        <v>482</v>
      </c>
      <c r="AH1883" s="212"/>
      <c r="AI1883" s="212"/>
      <c r="AJ1883" s="212"/>
      <c r="AK1883" s="212"/>
      <c r="AL1883" s="212"/>
      <c r="AM1883" s="212"/>
      <c r="AN1883" s="212"/>
      <c r="AO1883" s="212"/>
      <c r="AP1883" s="212"/>
      <c r="AQ1883" s="212"/>
      <c r="AR1883" s="212"/>
      <c r="AS1883" s="212"/>
      <c r="AT1883" s="212"/>
      <c r="AU1883" s="212"/>
      <c r="AV1883" s="212"/>
      <c r="AW1883" s="212"/>
      <c r="AX1883" s="212"/>
      <c r="AY1883" s="212"/>
      <c r="AZ1883" s="212"/>
      <c r="BA1883" s="212"/>
      <c r="BB1883" s="212"/>
      <c r="BC1883" s="212"/>
      <c r="BD1883" s="212"/>
      <c r="BE1883" s="212"/>
      <c r="BF1883" s="212"/>
      <c r="BG1883" s="212"/>
      <c r="BH1883" s="212"/>
    </row>
    <row r="1884" spans="1:60" outlineLevel="2" x14ac:dyDescent="0.2">
      <c r="A1884" s="219"/>
      <c r="B1884" s="220"/>
      <c r="C1884" s="247" t="s">
        <v>2352</v>
      </c>
      <c r="D1884" s="225"/>
      <c r="E1884" s="226">
        <v>1</v>
      </c>
      <c r="F1884" s="223"/>
      <c r="G1884" s="223"/>
      <c r="H1884" s="223"/>
      <c r="I1884" s="223"/>
      <c r="J1884" s="223"/>
      <c r="K1884" s="223"/>
      <c r="L1884" s="223"/>
      <c r="M1884" s="223"/>
      <c r="N1884" s="222"/>
      <c r="O1884" s="222"/>
      <c r="P1884" s="222"/>
      <c r="Q1884" s="222"/>
      <c r="R1884" s="223"/>
      <c r="S1884" s="223"/>
      <c r="T1884" s="223"/>
      <c r="U1884" s="223"/>
      <c r="V1884" s="223"/>
      <c r="W1884" s="223"/>
      <c r="X1884" s="223"/>
      <c r="Y1884" s="223"/>
      <c r="Z1884" s="212"/>
      <c r="AA1884" s="212"/>
      <c r="AB1884" s="212"/>
      <c r="AC1884" s="212"/>
      <c r="AD1884" s="212"/>
      <c r="AE1884" s="212"/>
      <c r="AF1884" s="212"/>
      <c r="AG1884" s="212" t="s">
        <v>308</v>
      </c>
      <c r="AH1884" s="212">
        <v>0</v>
      </c>
      <c r="AI1884" s="212"/>
      <c r="AJ1884" s="212"/>
      <c r="AK1884" s="212"/>
      <c r="AL1884" s="212"/>
      <c r="AM1884" s="212"/>
      <c r="AN1884" s="212"/>
      <c r="AO1884" s="212"/>
      <c r="AP1884" s="212"/>
      <c r="AQ1884" s="212"/>
      <c r="AR1884" s="212"/>
      <c r="AS1884" s="212"/>
      <c r="AT1884" s="212"/>
      <c r="AU1884" s="212"/>
      <c r="AV1884" s="212"/>
      <c r="AW1884" s="212"/>
      <c r="AX1884" s="212"/>
      <c r="AY1884" s="212"/>
      <c r="AZ1884" s="212"/>
      <c r="BA1884" s="212"/>
      <c r="BB1884" s="212"/>
      <c r="BC1884" s="212"/>
      <c r="BD1884" s="212"/>
      <c r="BE1884" s="212"/>
      <c r="BF1884" s="212"/>
      <c r="BG1884" s="212"/>
      <c r="BH1884" s="212"/>
    </row>
    <row r="1885" spans="1:60" ht="22.5" outlineLevel="1" x14ac:dyDescent="0.2">
      <c r="A1885" s="235">
        <v>454</v>
      </c>
      <c r="B1885" s="236" t="s">
        <v>2353</v>
      </c>
      <c r="C1885" s="245" t="s">
        <v>2354</v>
      </c>
      <c r="D1885" s="237" t="s">
        <v>387</v>
      </c>
      <c r="E1885" s="238">
        <v>1</v>
      </c>
      <c r="F1885" s="239"/>
      <c r="G1885" s="240">
        <f>ROUND(E1885*F1885,2)</f>
        <v>0</v>
      </c>
      <c r="H1885" s="239"/>
      <c r="I1885" s="240">
        <f>ROUND(E1885*H1885,2)</f>
        <v>0</v>
      </c>
      <c r="J1885" s="239"/>
      <c r="K1885" s="240">
        <f>ROUND(E1885*J1885,2)</f>
        <v>0</v>
      </c>
      <c r="L1885" s="240">
        <v>21</v>
      </c>
      <c r="M1885" s="240">
        <f>G1885*(1+L1885/100)</f>
        <v>0</v>
      </c>
      <c r="N1885" s="238">
        <v>6.4000000000000001E-2</v>
      </c>
      <c r="O1885" s="238">
        <f>ROUND(E1885*N1885,2)</f>
        <v>0.06</v>
      </c>
      <c r="P1885" s="238">
        <v>0</v>
      </c>
      <c r="Q1885" s="238">
        <f>ROUND(E1885*P1885,2)</f>
        <v>0</v>
      </c>
      <c r="R1885" s="240"/>
      <c r="S1885" s="240" t="s">
        <v>668</v>
      </c>
      <c r="T1885" s="241" t="s">
        <v>278</v>
      </c>
      <c r="U1885" s="223">
        <v>0</v>
      </c>
      <c r="V1885" s="223">
        <f>ROUND(E1885*U1885,2)</f>
        <v>0</v>
      </c>
      <c r="W1885" s="223"/>
      <c r="X1885" s="223" t="s">
        <v>481</v>
      </c>
      <c r="Y1885" s="223" t="s">
        <v>280</v>
      </c>
      <c r="Z1885" s="212"/>
      <c r="AA1885" s="212"/>
      <c r="AB1885" s="212"/>
      <c r="AC1885" s="212"/>
      <c r="AD1885" s="212"/>
      <c r="AE1885" s="212"/>
      <c r="AF1885" s="212"/>
      <c r="AG1885" s="212" t="s">
        <v>482</v>
      </c>
      <c r="AH1885" s="212"/>
      <c r="AI1885" s="212"/>
      <c r="AJ1885" s="212"/>
      <c r="AK1885" s="212"/>
      <c r="AL1885" s="212"/>
      <c r="AM1885" s="212"/>
      <c r="AN1885" s="212"/>
      <c r="AO1885" s="212"/>
      <c r="AP1885" s="212"/>
      <c r="AQ1885" s="212"/>
      <c r="AR1885" s="212"/>
      <c r="AS1885" s="212"/>
      <c r="AT1885" s="212"/>
      <c r="AU1885" s="212"/>
      <c r="AV1885" s="212"/>
      <c r="AW1885" s="212"/>
      <c r="AX1885" s="212"/>
      <c r="AY1885" s="212"/>
      <c r="AZ1885" s="212"/>
      <c r="BA1885" s="212"/>
      <c r="BB1885" s="212"/>
      <c r="BC1885" s="212"/>
      <c r="BD1885" s="212"/>
      <c r="BE1885" s="212"/>
      <c r="BF1885" s="212"/>
      <c r="BG1885" s="212"/>
      <c r="BH1885" s="212"/>
    </row>
    <row r="1886" spans="1:60" outlineLevel="2" x14ac:dyDescent="0.2">
      <c r="A1886" s="219"/>
      <c r="B1886" s="220"/>
      <c r="C1886" s="247" t="s">
        <v>2355</v>
      </c>
      <c r="D1886" s="225"/>
      <c r="E1886" s="226">
        <v>1</v>
      </c>
      <c r="F1886" s="223"/>
      <c r="G1886" s="223"/>
      <c r="H1886" s="223"/>
      <c r="I1886" s="223"/>
      <c r="J1886" s="223"/>
      <c r="K1886" s="223"/>
      <c r="L1886" s="223"/>
      <c r="M1886" s="223"/>
      <c r="N1886" s="222"/>
      <c r="O1886" s="222"/>
      <c r="P1886" s="222"/>
      <c r="Q1886" s="222"/>
      <c r="R1886" s="223"/>
      <c r="S1886" s="223"/>
      <c r="T1886" s="223"/>
      <c r="U1886" s="223"/>
      <c r="V1886" s="223"/>
      <c r="W1886" s="223"/>
      <c r="X1886" s="223"/>
      <c r="Y1886" s="223"/>
      <c r="Z1886" s="212"/>
      <c r="AA1886" s="212"/>
      <c r="AB1886" s="212"/>
      <c r="AC1886" s="212"/>
      <c r="AD1886" s="212"/>
      <c r="AE1886" s="212"/>
      <c r="AF1886" s="212"/>
      <c r="AG1886" s="212" t="s">
        <v>308</v>
      </c>
      <c r="AH1886" s="212">
        <v>0</v>
      </c>
      <c r="AI1886" s="212"/>
      <c r="AJ1886" s="212"/>
      <c r="AK1886" s="212"/>
      <c r="AL1886" s="212"/>
      <c r="AM1886" s="212"/>
      <c r="AN1886" s="212"/>
      <c r="AO1886" s="212"/>
      <c r="AP1886" s="212"/>
      <c r="AQ1886" s="212"/>
      <c r="AR1886" s="212"/>
      <c r="AS1886" s="212"/>
      <c r="AT1886" s="212"/>
      <c r="AU1886" s="212"/>
      <c r="AV1886" s="212"/>
      <c r="AW1886" s="212"/>
      <c r="AX1886" s="212"/>
      <c r="AY1886" s="212"/>
      <c r="AZ1886" s="212"/>
      <c r="BA1886" s="212"/>
      <c r="BB1886" s="212"/>
      <c r="BC1886" s="212"/>
      <c r="BD1886" s="212"/>
      <c r="BE1886" s="212"/>
      <c r="BF1886" s="212"/>
      <c r="BG1886" s="212"/>
      <c r="BH1886" s="212"/>
    </row>
    <row r="1887" spans="1:60" ht="22.5" outlineLevel="1" x14ac:dyDescent="0.2">
      <c r="A1887" s="235">
        <v>455</v>
      </c>
      <c r="B1887" s="236" t="s">
        <v>2356</v>
      </c>
      <c r="C1887" s="245" t="s">
        <v>2357</v>
      </c>
      <c r="D1887" s="237" t="s">
        <v>387</v>
      </c>
      <c r="E1887" s="238">
        <v>1</v>
      </c>
      <c r="F1887" s="239"/>
      <c r="G1887" s="240">
        <f>ROUND(E1887*F1887,2)</f>
        <v>0</v>
      </c>
      <c r="H1887" s="239"/>
      <c r="I1887" s="240">
        <f>ROUND(E1887*H1887,2)</f>
        <v>0</v>
      </c>
      <c r="J1887" s="239"/>
      <c r="K1887" s="240">
        <f>ROUND(E1887*J1887,2)</f>
        <v>0</v>
      </c>
      <c r="L1887" s="240">
        <v>21</v>
      </c>
      <c r="M1887" s="240">
        <f>G1887*(1+L1887/100)</f>
        <v>0</v>
      </c>
      <c r="N1887" s="238">
        <v>6.4000000000000001E-2</v>
      </c>
      <c r="O1887" s="238">
        <f>ROUND(E1887*N1887,2)</f>
        <v>0.06</v>
      </c>
      <c r="P1887" s="238">
        <v>0</v>
      </c>
      <c r="Q1887" s="238">
        <f>ROUND(E1887*P1887,2)</f>
        <v>0</v>
      </c>
      <c r="R1887" s="240"/>
      <c r="S1887" s="240" t="s">
        <v>668</v>
      </c>
      <c r="T1887" s="241" t="s">
        <v>278</v>
      </c>
      <c r="U1887" s="223">
        <v>0</v>
      </c>
      <c r="V1887" s="223">
        <f>ROUND(E1887*U1887,2)</f>
        <v>0</v>
      </c>
      <c r="W1887" s="223"/>
      <c r="X1887" s="223" t="s">
        <v>481</v>
      </c>
      <c r="Y1887" s="223" t="s">
        <v>280</v>
      </c>
      <c r="Z1887" s="212"/>
      <c r="AA1887" s="212"/>
      <c r="AB1887" s="212"/>
      <c r="AC1887" s="212"/>
      <c r="AD1887" s="212"/>
      <c r="AE1887" s="212"/>
      <c r="AF1887" s="212"/>
      <c r="AG1887" s="212" t="s">
        <v>482</v>
      </c>
      <c r="AH1887" s="212"/>
      <c r="AI1887" s="212"/>
      <c r="AJ1887" s="212"/>
      <c r="AK1887" s="212"/>
      <c r="AL1887" s="212"/>
      <c r="AM1887" s="212"/>
      <c r="AN1887" s="212"/>
      <c r="AO1887" s="212"/>
      <c r="AP1887" s="212"/>
      <c r="AQ1887" s="212"/>
      <c r="AR1887" s="212"/>
      <c r="AS1887" s="212"/>
      <c r="AT1887" s="212"/>
      <c r="AU1887" s="212"/>
      <c r="AV1887" s="212"/>
      <c r="AW1887" s="212"/>
      <c r="AX1887" s="212"/>
      <c r="AY1887" s="212"/>
      <c r="AZ1887" s="212"/>
      <c r="BA1887" s="212"/>
      <c r="BB1887" s="212"/>
      <c r="BC1887" s="212"/>
      <c r="BD1887" s="212"/>
      <c r="BE1887" s="212"/>
      <c r="BF1887" s="212"/>
      <c r="BG1887" s="212"/>
      <c r="BH1887" s="212"/>
    </row>
    <row r="1888" spans="1:60" outlineLevel="2" x14ac:dyDescent="0.2">
      <c r="A1888" s="219"/>
      <c r="B1888" s="220"/>
      <c r="C1888" s="247" t="s">
        <v>2358</v>
      </c>
      <c r="D1888" s="225"/>
      <c r="E1888" s="226">
        <v>1</v>
      </c>
      <c r="F1888" s="223"/>
      <c r="G1888" s="223"/>
      <c r="H1888" s="223"/>
      <c r="I1888" s="223"/>
      <c r="J1888" s="223"/>
      <c r="K1888" s="223"/>
      <c r="L1888" s="223"/>
      <c r="M1888" s="223"/>
      <c r="N1888" s="222"/>
      <c r="O1888" s="222"/>
      <c r="P1888" s="222"/>
      <c r="Q1888" s="222"/>
      <c r="R1888" s="223"/>
      <c r="S1888" s="223"/>
      <c r="T1888" s="223"/>
      <c r="U1888" s="223"/>
      <c r="V1888" s="223"/>
      <c r="W1888" s="223"/>
      <c r="X1888" s="223"/>
      <c r="Y1888" s="223"/>
      <c r="Z1888" s="212"/>
      <c r="AA1888" s="212"/>
      <c r="AB1888" s="212"/>
      <c r="AC1888" s="212"/>
      <c r="AD1888" s="212"/>
      <c r="AE1888" s="212"/>
      <c r="AF1888" s="212"/>
      <c r="AG1888" s="212" t="s">
        <v>308</v>
      </c>
      <c r="AH1888" s="212">
        <v>0</v>
      </c>
      <c r="AI1888" s="212"/>
      <c r="AJ1888" s="212"/>
      <c r="AK1888" s="212"/>
      <c r="AL1888" s="212"/>
      <c r="AM1888" s="212"/>
      <c r="AN1888" s="212"/>
      <c r="AO1888" s="212"/>
      <c r="AP1888" s="212"/>
      <c r="AQ1888" s="212"/>
      <c r="AR1888" s="212"/>
      <c r="AS1888" s="212"/>
      <c r="AT1888" s="212"/>
      <c r="AU1888" s="212"/>
      <c r="AV1888" s="212"/>
      <c r="AW1888" s="212"/>
      <c r="AX1888" s="212"/>
      <c r="AY1888" s="212"/>
      <c r="AZ1888" s="212"/>
      <c r="BA1888" s="212"/>
      <c r="BB1888" s="212"/>
      <c r="BC1888" s="212"/>
      <c r="BD1888" s="212"/>
      <c r="BE1888" s="212"/>
      <c r="BF1888" s="212"/>
      <c r="BG1888" s="212"/>
      <c r="BH1888" s="212"/>
    </row>
    <row r="1889" spans="1:60" ht="45" outlineLevel="1" x14ac:dyDescent="0.2">
      <c r="A1889" s="235">
        <v>456</v>
      </c>
      <c r="B1889" s="236" t="s">
        <v>2359</v>
      </c>
      <c r="C1889" s="245" t="s">
        <v>2360</v>
      </c>
      <c r="D1889" s="237" t="s">
        <v>387</v>
      </c>
      <c r="E1889" s="238">
        <v>13</v>
      </c>
      <c r="F1889" s="239"/>
      <c r="G1889" s="240">
        <f>ROUND(E1889*F1889,2)</f>
        <v>0</v>
      </c>
      <c r="H1889" s="239"/>
      <c r="I1889" s="240">
        <f>ROUND(E1889*H1889,2)</f>
        <v>0</v>
      </c>
      <c r="J1889" s="239"/>
      <c r="K1889" s="240">
        <f>ROUND(E1889*J1889,2)</f>
        <v>0</v>
      </c>
      <c r="L1889" s="240">
        <v>21</v>
      </c>
      <c r="M1889" s="240">
        <f>G1889*(1+L1889/100)</f>
        <v>0</v>
      </c>
      <c r="N1889" s="238">
        <v>1.7000000000000001E-2</v>
      </c>
      <c r="O1889" s="238">
        <f>ROUND(E1889*N1889,2)</f>
        <v>0.22</v>
      </c>
      <c r="P1889" s="238">
        <v>0</v>
      </c>
      <c r="Q1889" s="238">
        <f>ROUND(E1889*P1889,2)</f>
        <v>0</v>
      </c>
      <c r="R1889" s="240" t="s">
        <v>480</v>
      </c>
      <c r="S1889" s="240" t="s">
        <v>277</v>
      </c>
      <c r="T1889" s="241" t="s">
        <v>277</v>
      </c>
      <c r="U1889" s="223">
        <v>0</v>
      </c>
      <c r="V1889" s="223">
        <f>ROUND(E1889*U1889,2)</f>
        <v>0</v>
      </c>
      <c r="W1889" s="223"/>
      <c r="X1889" s="223" t="s">
        <v>481</v>
      </c>
      <c r="Y1889" s="223" t="s">
        <v>280</v>
      </c>
      <c r="Z1889" s="212"/>
      <c r="AA1889" s="212"/>
      <c r="AB1889" s="212"/>
      <c r="AC1889" s="212"/>
      <c r="AD1889" s="212"/>
      <c r="AE1889" s="212"/>
      <c r="AF1889" s="212"/>
      <c r="AG1889" s="212" t="s">
        <v>482</v>
      </c>
      <c r="AH1889" s="212"/>
      <c r="AI1889" s="212"/>
      <c r="AJ1889" s="212"/>
      <c r="AK1889" s="212"/>
      <c r="AL1889" s="212"/>
      <c r="AM1889" s="212"/>
      <c r="AN1889" s="212"/>
      <c r="AO1889" s="212"/>
      <c r="AP1889" s="212"/>
      <c r="AQ1889" s="212"/>
      <c r="AR1889" s="212"/>
      <c r="AS1889" s="212"/>
      <c r="AT1889" s="212"/>
      <c r="AU1889" s="212"/>
      <c r="AV1889" s="212"/>
      <c r="AW1889" s="212"/>
      <c r="AX1889" s="212"/>
      <c r="AY1889" s="212"/>
      <c r="AZ1889" s="212"/>
      <c r="BA1889" s="212"/>
      <c r="BB1889" s="212"/>
      <c r="BC1889" s="212"/>
      <c r="BD1889" s="212"/>
      <c r="BE1889" s="212"/>
      <c r="BF1889" s="212"/>
      <c r="BG1889" s="212"/>
      <c r="BH1889" s="212"/>
    </row>
    <row r="1890" spans="1:60" outlineLevel="2" x14ac:dyDescent="0.2">
      <c r="A1890" s="219"/>
      <c r="B1890" s="220"/>
      <c r="C1890" s="247" t="s">
        <v>1119</v>
      </c>
      <c r="D1890" s="225"/>
      <c r="E1890" s="226">
        <v>1</v>
      </c>
      <c r="F1890" s="223"/>
      <c r="G1890" s="223"/>
      <c r="H1890" s="223"/>
      <c r="I1890" s="223"/>
      <c r="J1890" s="223"/>
      <c r="K1890" s="223"/>
      <c r="L1890" s="223"/>
      <c r="M1890" s="223"/>
      <c r="N1890" s="222"/>
      <c r="O1890" s="222"/>
      <c r="P1890" s="222"/>
      <c r="Q1890" s="222"/>
      <c r="R1890" s="223"/>
      <c r="S1890" s="223"/>
      <c r="T1890" s="223"/>
      <c r="U1890" s="223"/>
      <c r="V1890" s="223"/>
      <c r="W1890" s="223"/>
      <c r="X1890" s="223"/>
      <c r="Y1890" s="223"/>
      <c r="Z1890" s="212"/>
      <c r="AA1890" s="212"/>
      <c r="AB1890" s="212"/>
      <c r="AC1890" s="212"/>
      <c r="AD1890" s="212"/>
      <c r="AE1890" s="212"/>
      <c r="AF1890" s="212"/>
      <c r="AG1890" s="212" t="s">
        <v>308</v>
      </c>
      <c r="AH1890" s="212">
        <v>0</v>
      </c>
      <c r="AI1890" s="212"/>
      <c r="AJ1890" s="212"/>
      <c r="AK1890" s="212"/>
      <c r="AL1890" s="212"/>
      <c r="AM1890" s="212"/>
      <c r="AN1890" s="212"/>
      <c r="AO1890" s="212"/>
      <c r="AP1890" s="212"/>
      <c r="AQ1890" s="212"/>
      <c r="AR1890" s="212"/>
      <c r="AS1890" s="212"/>
      <c r="AT1890" s="212"/>
      <c r="AU1890" s="212"/>
      <c r="AV1890" s="212"/>
      <c r="AW1890" s="212"/>
      <c r="AX1890" s="212"/>
      <c r="AY1890" s="212"/>
      <c r="AZ1890" s="212"/>
      <c r="BA1890" s="212"/>
      <c r="BB1890" s="212"/>
      <c r="BC1890" s="212"/>
      <c r="BD1890" s="212"/>
      <c r="BE1890" s="212"/>
      <c r="BF1890" s="212"/>
      <c r="BG1890" s="212"/>
      <c r="BH1890" s="212"/>
    </row>
    <row r="1891" spans="1:60" outlineLevel="3" x14ac:dyDescent="0.2">
      <c r="A1891" s="219"/>
      <c r="B1891" s="220"/>
      <c r="C1891" s="247" t="s">
        <v>1141</v>
      </c>
      <c r="D1891" s="225"/>
      <c r="E1891" s="226">
        <v>1</v>
      </c>
      <c r="F1891" s="223"/>
      <c r="G1891" s="223"/>
      <c r="H1891" s="223"/>
      <c r="I1891" s="223"/>
      <c r="J1891" s="223"/>
      <c r="K1891" s="223"/>
      <c r="L1891" s="223"/>
      <c r="M1891" s="223"/>
      <c r="N1891" s="222"/>
      <c r="O1891" s="222"/>
      <c r="P1891" s="222"/>
      <c r="Q1891" s="222"/>
      <c r="R1891" s="223"/>
      <c r="S1891" s="223"/>
      <c r="T1891" s="223"/>
      <c r="U1891" s="223"/>
      <c r="V1891" s="223"/>
      <c r="W1891" s="223"/>
      <c r="X1891" s="223"/>
      <c r="Y1891" s="223"/>
      <c r="Z1891" s="212"/>
      <c r="AA1891" s="212"/>
      <c r="AB1891" s="212"/>
      <c r="AC1891" s="212"/>
      <c r="AD1891" s="212"/>
      <c r="AE1891" s="212"/>
      <c r="AF1891" s="212"/>
      <c r="AG1891" s="212" t="s">
        <v>308</v>
      </c>
      <c r="AH1891" s="212">
        <v>0</v>
      </c>
      <c r="AI1891" s="212"/>
      <c r="AJ1891" s="212"/>
      <c r="AK1891" s="212"/>
      <c r="AL1891" s="212"/>
      <c r="AM1891" s="212"/>
      <c r="AN1891" s="212"/>
      <c r="AO1891" s="212"/>
      <c r="AP1891" s="212"/>
      <c r="AQ1891" s="212"/>
      <c r="AR1891" s="212"/>
      <c r="AS1891" s="212"/>
      <c r="AT1891" s="212"/>
      <c r="AU1891" s="212"/>
      <c r="AV1891" s="212"/>
      <c r="AW1891" s="212"/>
      <c r="AX1891" s="212"/>
      <c r="AY1891" s="212"/>
      <c r="AZ1891" s="212"/>
      <c r="BA1891" s="212"/>
      <c r="BB1891" s="212"/>
      <c r="BC1891" s="212"/>
      <c r="BD1891" s="212"/>
      <c r="BE1891" s="212"/>
      <c r="BF1891" s="212"/>
      <c r="BG1891" s="212"/>
      <c r="BH1891" s="212"/>
    </row>
    <row r="1892" spans="1:60" outlineLevel="3" x14ac:dyDescent="0.2">
      <c r="A1892" s="219"/>
      <c r="B1892" s="220"/>
      <c r="C1892" s="247" t="s">
        <v>1144</v>
      </c>
      <c r="D1892" s="225"/>
      <c r="E1892" s="226">
        <v>1</v>
      </c>
      <c r="F1892" s="223"/>
      <c r="G1892" s="223"/>
      <c r="H1892" s="223"/>
      <c r="I1892" s="223"/>
      <c r="J1892" s="223"/>
      <c r="K1892" s="223"/>
      <c r="L1892" s="223"/>
      <c r="M1892" s="223"/>
      <c r="N1892" s="222"/>
      <c r="O1892" s="222"/>
      <c r="P1892" s="222"/>
      <c r="Q1892" s="222"/>
      <c r="R1892" s="223"/>
      <c r="S1892" s="223"/>
      <c r="T1892" s="223"/>
      <c r="U1892" s="223"/>
      <c r="V1892" s="223"/>
      <c r="W1892" s="223"/>
      <c r="X1892" s="223"/>
      <c r="Y1892" s="223"/>
      <c r="Z1892" s="212"/>
      <c r="AA1892" s="212"/>
      <c r="AB1892" s="212"/>
      <c r="AC1892" s="212"/>
      <c r="AD1892" s="212"/>
      <c r="AE1892" s="212"/>
      <c r="AF1892" s="212"/>
      <c r="AG1892" s="212" t="s">
        <v>308</v>
      </c>
      <c r="AH1892" s="212">
        <v>0</v>
      </c>
      <c r="AI1892" s="212"/>
      <c r="AJ1892" s="212"/>
      <c r="AK1892" s="212"/>
      <c r="AL1892" s="212"/>
      <c r="AM1892" s="212"/>
      <c r="AN1892" s="212"/>
      <c r="AO1892" s="212"/>
      <c r="AP1892" s="212"/>
      <c r="AQ1892" s="212"/>
      <c r="AR1892" s="212"/>
      <c r="AS1892" s="212"/>
      <c r="AT1892" s="212"/>
      <c r="AU1892" s="212"/>
      <c r="AV1892" s="212"/>
      <c r="AW1892" s="212"/>
      <c r="AX1892" s="212"/>
      <c r="AY1892" s="212"/>
      <c r="AZ1892" s="212"/>
      <c r="BA1892" s="212"/>
      <c r="BB1892" s="212"/>
      <c r="BC1892" s="212"/>
      <c r="BD1892" s="212"/>
      <c r="BE1892" s="212"/>
      <c r="BF1892" s="212"/>
      <c r="BG1892" s="212"/>
      <c r="BH1892" s="212"/>
    </row>
    <row r="1893" spans="1:60" outlineLevel="3" x14ac:dyDescent="0.2">
      <c r="A1893" s="219"/>
      <c r="B1893" s="220"/>
      <c r="C1893" s="247" t="s">
        <v>1120</v>
      </c>
      <c r="D1893" s="225"/>
      <c r="E1893" s="226">
        <v>1</v>
      </c>
      <c r="F1893" s="223"/>
      <c r="G1893" s="223"/>
      <c r="H1893" s="223"/>
      <c r="I1893" s="223"/>
      <c r="J1893" s="223"/>
      <c r="K1893" s="223"/>
      <c r="L1893" s="223"/>
      <c r="M1893" s="223"/>
      <c r="N1893" s="222"/>
      <c r="O1893" s="222"/>
      <c r="P1893" s="222"/>
      <c r="Q1893" s="222"/>
      <c r="R1893" s="223"/>
      <c r="S1893" s="223"/>
      <c r="T1893" s="223"/>
      <c r="U1893" s="223"/>
      <c r="V1893" s="223"/>
      <c r="W1893" s="223"/>
      <c r="X1893" s="223"/>
      <c r="Y1893" s="223"/>
      <c r="Z1893" s="212"/>
      <c r="AA1893" s="212"/>
      <c r="AB1893" s="212"/>
      <c r="AC1893" s="212"/>
      <c r="AD1893" s="212"/>
      <c r="AE1893" s="212"/>
      <c r="AF1893" s="212"/>
      <c r="AG1893" s="212" t="s">
        <v>308</v>
      </c>
      <c r="AH1893" s="212">
        <v>0</v>
      </c>
      <c r="AI1893" s="212"/>
      <c r="AJ1893" s="212"/>
      <c r="AK1893" s="212"/>
      <c r="AL1893" s="212"/>
      <c r="AM1893" s="212"/>
      <c r="AN1893" s="212"/>
      <c r="AO1893" s="212"/>
      <c r="AP1893" s="212"/>
      <c r="AQ1893" s="212"/>
      <c r="AR1893" s="212"/>
      <c r="AS1893" s="212"/>
      <c r="AT1893" s="212"/>
      <c r="AU1893" s="212"/>
      <c r="AV1893" s="212"/>
      <c r="AW1893" s="212"/>
      <c r="AX1893" s="212"/>
      <c r="AY1893" s="212"/>
      <c r="AZ1893" s="212"/>
      <c r="BA1893" s="212"/>
      <c r="BB1893" s="212"/>
      <c r="BC1893" s="212"/>
      <c r="BD1893" s="212"/>
      <c r="BE1893" s="212"/>
      <c r="BF1893" s="212"/>
      <c r="BG1893" s="212"/>
      <c r="BH1893" s="212"/>
    </row>
    <row r="1894" spans="1:60" outlineLevel="3" x14ac:dyDescent="0.2">
      <c r="A1894" s="219"/>
      <c r="B1894" s="220"/>
      <c r="C1894" s="247" t="s">
        <v>1128</v>
      </c>
      <c r="D1894" s="225"/>
      <c r="E1894" s="226">
        <v>1</v>
      </c>
      <c r="F1894" s="223"/>
      <c r="G1894" s="223"/>
      <c r="H1894" s="223"/>
      <c r="I1894" s="223"/>
      <c r="J1894" s="223"/>
      <c r="K1894" s="223"/>
      <c r="L1894" s="223"/>
      <c r="M1894" s="223"/>
      <c r="N1894" s="222"/>
      <c r="O1894" s="222"/>
      <c r="P1894" s="222"/>
      <c r="Q1894" s="222"/>
      <c r="R1894" s="223"/>
      <c r="S1894" s="223"/>
      <c r="T1894" s="223"/>
      <c r="U1894" s="223"/>
      <c r="V1894" s="223"/>
      <c r="W1894" s="223"/>
      <c r="X1894" s="223"/>
      <c r="Y1894" s="223"/>
      <c r="Z1894" s="212"/>
      <c r="AA1894" s="212"/>
      <c r="AB1894" s="212"/>
      <c r="AC1894" s="212"/>
      <c r="AD1894" s="212"/>
      <c r="AE1894" s="212"/>
      <c r="AF1894" s="212"/>
      <c r="AG1894" s="212" t="s">
        <v>308</v>
      </c>
      <c r="AH1894" s="212">
        <v>0</v>
      </c>
      <c r="AI1894" s="212"/>
      <c r="AJ1894" s="212"/>
      <c r="AK1894" s="212"/>
      <c r="AL1894" s="212"/>
      <c r="AM1894" s="212"/>
      <c r="AN1894" s="212"/>
      <c r="AO1894" s="212"/>
      <c r="AP1894" s="212"/>
      <c r="AQ1894" s="212"/>
      <c r="AR1894" s="212"/>
      <c r="AS1894" s="212"/>
      <c r="AT1894" s="212"/>
      <c r="AU1894" s="212"/>
      <c r="AV1894" s="212"/>
      <c r="AW1894" s="212"/>
      <c r="AX1894" s="212"/>
      <c r="AY1894" s="212"/>
      <c r="AZ1894" s="212"/>
      <c r="BA1894" s="212"/>
      <c r="BB1894" s="212"/>
      <c r="BC1894" s="212"/>
      <c r="BD1894" s="212"/>
      <c r="BE1894" s="212"/>
      <c r="BF1894" s="212"/>
      <c r="BG1894" s="212"/>
      <c r="BH1894" s="212"/>
    </row>
    <row r="1895" spans="1:60" outlineLevel="3" x14ac:dyDescent="0.2">
      <c r="A1895" s="219"/>
      <c r="B1895" s="220"/>
      <c r="C1895" s="247" t="s">
        <v>1131</v>
      </c>
      <c r="D1895" s="225"/>
      <c r="E1895" s="226">
        <v>1</v>
      </c>
      <c r="F1895" s="223"/>
      <c r="G1895" s="223"/>
      <c r="H1895" s="223"/>
      <c r="I1895" s="223"/>
      <c r="J1895" s="223"/>
      <c r="K1895" s="223"/>
      <c r="L1895" s="223"/>
      <c r="M1895" s="223"/>
      <c r="N1895" s="222"/>
      <c r="O1895" s="222"/>
      <c r="P1895" s="222"/>
      <c r="Q1895" s="222"/>
      <c r="R1895" s="223"/>
      <c r="S1895" s="223"/>
      <c r="T1895" s="223"/>
      <c r="U1895" s="223"/>
      <c r="V1895" s="223"/>
      <c r="W1895" s="223"/>
      <c r="X1895" s="223"/>
      <c r="Y1895" s="223"/>
      <c r="Z1895" s="212"/>
      <c r="AA1895" s="212"/>
      <c r="AB1895" s="212"/>
      <c r="AC1895" s="212"/>
      <c r="AD1895" s="212"/>
      <c r="AE1895" s="212"/>
      <c r="AF1895" s="212"/>
      <c r="AG1895" s="212" t="s">
        <v>308</v>
      </c>
      <c r="AH1895" s="212">
        <v>0</v>
      </c>
      <c r="AI1895" s="212"/>
      <c r="AJ1895" s="212"/>
      <c r="AK1895" s="212"/>
      <c r="AL1895" s="212"/>
      <c r="AM1895" s="212"/>
      <c r="AN1895" s="212"/>
      <c r="AO1895" s="212"/>
      <c r="AP1895" s="212"/>
      <c r="AQ1895" s="212"/>
      <c r="AR1895" s="212"/>
      <c r="AS1895" s="212"/>
      <c r="AT1895" s="212"/>
      <c r="AU1895" s="212"/>
      <c r="AV1895" s="212"/>
      <c r="AW1895" s="212"/>
      <c r="AX1895" s="212"/>
      <c r="AY1895" s="212"/>
      <c r="AZ1895" s="212"/>
      <c r="BA1895" s="212"/>
      <c r="BB1895" s="212"/>
      <c r="BC1895" s="212"/>
      <c r="BD1895" s="212"/>
      <c r="BE1895" s="212"/>
      <c r="BF1895" s="212"/>
      <c r="BG1895" s="212"/>
      <c r="BH1895" s="212"/>
    </row>
    <row r="1896" spans="1:60" outlineLevel="3" x14ac:dyDescent="0.2">
      <c r="A1896" s="219"/>
      <c r="B1896" s="220"/>
      <c r="C1896" s="247" t="s">
        <v>1132</v>
      </c>
      <c r="D1896" s="225"/>
      <c r="E1896" s="226">
        <v>1</v>
      </c>
      <c r="F1896" s="223"/>
      <c r="G1896" s="223"/>
      <c r="H1896" s="223"/>
      <c r="I1896" s="223"/>
      <c r="J1896" s="223"/>
      <c r="K1896" s="223"/>
      <c r="L1896" s="223"/>
      <c r="M1896" s="223"/>
      <c r="N1896" s="222"/>
      <c r="O1896" s="222"/>
      <c r="P1896" s="222"/>
      <c r="Q1896" s="222"/>
      <c r="R1896" s="223"/>
      <c r="S1896" s="223"/>
      <c r="T1896" s="223"/>
      <c r="U1896" s="223"/>
      <c r="V1896" s="223"/>
      <c r="W1896" s="223"/>
      <c r="X1896" s="223"/>
      <c r="Y1896" s="223"/>
      <c r="Z1896" s="212"/>
      <c r="AA1896" s="212"/>
      <c r="AB1896" s="212"/>
      <c r="AC1896" s="212"/>
      <c r="AD1896" s="212"/>
      <c r="AE1896" s="212"/>
      <c r="AF1896" s="212"/>
      <c r="AG1896" s="212" t="s">
        <v>308</v>
      </c>
      <c r="AH1896" s="212">
        <v>0</v>
      </c>
      <c r="AI1896" s="212"/>
      <c r="AJ1896" s="212"/>
      <c r="AK1896" s="212"/>
      <c r="AL1896" s="212"/>
      <c r="AM1896" s="212"/>
      <c r="AN1896" s="212"/>
      <c r="AO1896" s="212"/>
      <c r="AP1896" s="212"/>
      <c r="AQ1896" s="212"/>
      <c r="AR1896" s="212"/>
      <c r="AS1896" s="212"/>
      <c r="AT1896" s="212"/>
      <c r="AU1896" s="212"/>
      <c r="AV1896" s="212"/>
      <c r="AW1896" s="212"/>
      <c r="AX1896" s="212"/>
      <c r="AY1896" s="212"/>
      <c r="AZ1896" s="212"/>
      <c r="BA1896" s="212"/>
      <c r="BB1896" s="212"/>
      <c r="BC1896" s="212"/>
      <c r="BD1896" s="212"/>
      <c r="BE1896" s="212"/>
      <c r="BF1896" s="212"/>
      <c r="BG1896" s="212"/>
      <c r="BH1896" s="212"/>
    </row>
    <row r="1897" spans="1:60" outlineLevel="3" x14ac:dyDescent="0.2">
      <c r="A1897" s="219"/>
      <c r="B1897" s="220"/>
      <c r="C1897" s="247" t="s">
        <v>1133</v>
      </c>
      <c r="D1897" s="225"/>
      <c r="E1897" s="226">
        <v>1</v>
      </c>
      <c r="F1897" s="223"/>
      <c r="G1897" s="223"/>
      <c r="H1897" s="223"/>
      <c r="I1897" s="223"/>
      <c r="J1897" s="223"/>
      <c r="K1897" s="223"/>
      <c r="L1897" s="223"/>
      <c r="M1897" s="223"/>
      <c r="N1897" s="222"/>
      <c r="O1897" s="222"/>
      <c r="P1897" s="222"/>
      <c r="Q1897" s="222"/>
      <c r="R1897" s="223"/>
      <c r="S1897" s="223"/>
      <c r="T1897" s="223"/>
      <c r="U1897" s="223"/>
      <c r="V1897" s="223"/>
      <c r="W1897" s="223"/>
      <c r="X1897" s="223"/>
      <c r="Y1897" s="223"/>
      <c r="Z1897" s="212"/>
      <c r="AA1897" s="212"/>
      <c r="AB1897" s="212"/>
      <c r="AC1897" s="212"/>
      <c r="AD1897" s="212"/>
      <c r="AE1897" s="212"/>
      <c r="AF1897" s="212"/>
      <c r="AG1897" s="212" t="s">
        <v>308</v>
      </c>
      <c r="AH1897" s="212">
        <v>0</v>
      </c>
      <c r="AI1897" s="212"/>
      <c r="AJ1897" s="212"/>
      <c r="AK1897" s="212"/>
      <c r="AL1897" s="212"/>
      <c r="AM1897" s="212"/>
      <c r="AN1897" s="212"/>
      <c r="AO1897" s="212"/>
      <c r="AP1897" s="212"/>
      <c r="AQ1897" s="212"/>
      <c r="AR1897" s="212"/>
      <c r="AS1897" s="212"/>
      <c r="AT1897" s="212"/>
      <c r="AU1897" s="212"/>
      <c r="AV1897" s="212"/>
      <c r="AW1897" s="212"/>
      <c r="AX1897" s="212"/>
      <c r="AY1897" s="212"/>
      <c r="AZ1897" s="212"/>
      <c r="BA1897" s="212"/>
      <c r="BB1897" s="212"/>
      <c r="BC1897" s="212"/>
      <c r="BD1897" s="212"/>
      <c r="BE1897" s="212"/>
      <c r="BF1897" s="212"/>
      <c r="BG1897" s="212"/>
      <c r="BH1897" s="212"/>
    </row>
    <row r="1898" spans="1:60" outlineLevel="3" x14ac:dyDescent="0.2">
      <c r="A1898" s="219"/>
      <c r="B1898" s="220"/>
      <c r="C1898" s="247" t="s">
        <v>1142</v>
      </c>
      <c r="D1898" s="225"/>
      <c r="E1898" s="226">
        <v>1</v>
      </c>
      <c r="F1898" s="223"/>
      <c r="G1898" s="223"/>
      <c r="H1898" s="223"/>
      <c r="I1898" s="223"/>
      <c r="J1898" s="223"/>
      <c r="K1898" s="223"/>
      <c r="L1898" s="223"/>
      <c r="M1898" s="223"/>
      <c r="N1898" s="222"/>
      <c r="O1898" s="222"/>
      <c r="P1898" s="222"/>
      <c r="Q1898" s="222"/>
      <c r="R1898" s="223"/>
      <c r="S1898" s="223"/>
      <c r="T1898" s="223"/>
      <c r="U1898" s="223"/>
      <c r="V1898" s="223"/>
      <c r="W1898" s="223"/>
      <c r="X1898" s="223"/>
      <c r="Y1898" s="223"/>
      <c r="Z1898" s="212"/>
      <c r="AA1898" s="212"/>
      <c r="AB1898" s="212"/>
      <c r="AC1898" s="212"/>
      <c r="AD1898" s="212"/>
      <c r="AE1898" s="212"/>
      <c r="AF1898" s="212"/>
      <c r="AG1898" s="212" t="s">
        <v>308</v>
      </c>
      <c r="AH1898" s="212">
        <v>0</v>
      </c>
      <c r="AI1898" s="212"/>
      <c r="AJ1898" s="212"/>
      <c r="AK1898" s="212"/>
      <c r="AL1898" s="212"/>
      <c r="AM1898" s="212"/>
      <c r="AN1898" s="212"/>
      <c r="AO1898" s="212"/>
      <c r="AP1898" s="212"/>
      <c r="AQ1898" s="212"/>
      <c r="AR1898" s="212"/>
      <c r="AS1898" s="212"/>
      <c r="AT1898" s="212"/>
      <c r="AU1898" s="212"/>
      <c r="AV1898" s="212"/>
      <c r="AW1898" s="212"/>
      <c r="AX1898" s="212"/>
      <c r="AY1898" s="212"/>
      <c r="AZ1898" s="212"/>
      <c r="BA1898" s="212"/>
      <c r="BB1898" s="212"/>
      <c r="BC1898" s="212"/>
      <c r="BD1898" s="212"/>
      <c r="BE1898" s="212"/>
      <c r="BF1898" s="212"/>
      <c r="BG1898" s="212"/>
      <c r="BH1898" s="212"/>
    </row>
    <row r="1899" spans="1:60" outlineLevel="3" x14ac:dyDescent="0.2">
      <c r="A1899" s="219"/>
      <c r="B1899" s="220"/>
      <c r="C1899" s="247" t="s">
        <v>2361</v>
      </c>
      <c r="D1899" s="225"/>
      <c r="E1899" s="226">
        <v>1</v>
      </c>
      <c r="F1899" s="223"/>
      <c r="G1899" s="223"/>
      <c r="H1899" s="223"/>
      <c r="I1899" s="223"/>
      <c r="J1899" s="223"/>
      <c r="K1899" s="223"/>
      <c r="L1899" s="223"/>
      <c r="M1899" s="223"/>
      <c r="N1899" s="222"/>
      <c r="O1899" s="222"/>
      <c r="P1899" s="222"/>
      <c r="Q1899" s="222"/>
      <c r="R1899" s="223"/>
      <c r="S1899" s="223"/>
      <c r="T1899" s="223"/>
      <c r="U1899" s="223"/>
      <c r="V1899" s="223"/>
      <c r="W1899" s="223"/>
      <c r="X1899" s="223"/>
      <c r="Y1899" s="223"/>
      <c r="Z1899" s="212"/>
      <c r="AA1899" s="212"/>
      <c r="AB1899" s="212"/>
      <c r="AC1899" s="212"/>
      <c r="AD1899" s="212"/>
      <c r="AE1899" s="212"/>
      <c r="AF1899" s="212"/>
      <c r="AG1899" s="212" t="s">
        <v>308</v>
      </c>
      <c r="AH1899" s="212">
        <v>0</v>
      </c>
      <c r="AI1899" s="212"/>
      <c r="AJ1899" s="212"/>
      <c r="AK1899" s="212"/>
      <c r="AL1899" s="212"/>
      <c r="AM1899" s="212"/>
      <c r="AN1899" s="212"/>
      <c r="AO1899" s="212"/>
      <c r="AP1899" s="212"/>
      <c r="AQ1899" s="212"/>
      <c r="AR1899" s="212"/>
      <c r="AS1899" s="212"/>
      <c r="AT1899" s="212"/>
      <c r="AU1899" s="212"/>
      <c r="AV1899" s="212"/>
      <c r="AW1899" s="212"/>
      <c r="AX1899" s="212"/>
      <c r="AY1899" s="212"/>
      <c r="AZ1899" s="212"/>
      <c r="BA1899" s="212"/>
      <c r="BB1899" s="212"/>
      <c r="BC1899" s="212"/>
      <c r="BD1899" s="212"/>
      <c r="BE1899" s="212"/>
      <c r="BF1899" s="212"/>
      <c r="BG1899" s="212"/>
      <c r="BH1899" s="212"/>
    </row>
    <row r="1900" spans="1:60" outlineLevel="3" x14ac:dyDescent="0.2">
      <c r="A1900" s="219"/>
      <c r="B1900" s="220"/>
      <c r="C1900" s="247" t="s">
        <v>1134</v>
      </c>
      <c r="D1900" s="225"/>
      <c r="E1900" s="226">
        <v>1</v>
      </c>
      <c r="F1900" s="223"/>
      <c r="G1900" s="223"/>
      <c r="H1900" s="223"/>
      <c r="I1900" s="223"/>
      <c r="J1900" s="223"/>
      <c r="K1900" s="223"/>
      <c r="L1900" s="223"/>
      <c r="M1900" s="223"/>
      <c r="N1900" s="222"/>
      <c r="O1900" s="222"/>
      <c r="P1900" s="222"/>
      <c r="Q1900" s="222"/>
      <c r="R1900" s="223"/>
      <c r="S1900" s="223"/>
      <c r="T1900" s="223"/>
      <c r="U1900" s="223"/>
      <c r="V1900" s="223"/>
      <c r="W1900" s="223"/>
      <c r="X1900" s="223"/>
      <c r="Y1900" s="223"/>
      <c r="Z1900" s="212"/>
      <c r="AA1900" s="212"/>
      <c r="AB1900" s="212"/>
      <c r="AC1900" s="212"/>
      <c r="AD1900" s="212"/>
      <c r="AE1900" s="212"/>
      <c r="AF1900" s="212"/>
      <c r="AG1900" s="212" t="s">
        <v>308</v>
      </c>
      <c r="AH1900" s="212">
        <v>0</v>
      </c>
      <c r="AI1900" s="212"/>
      <c r="AJ1900" s="212"/>
      <c r="AK1900" s="212"/>
      <c r="AL1900" s="212"/>
      <c r="AM1900" s="212"/>
      <c r="AN1900" s="212"/>
      <c r="AO1900" s="212"/>
      <c r="AP1900" s="212"/>
      <c r="AQ1900" s="212"/>
      <c r="AR1900" s="212"/>
      <c r="AS1900" s="212"/>
      <c r="AT1900" s="212"/>
      <c r="AU1900" s="212"/>
      <c r="AV1900" s="212"/>
      <c r="AW1900" s="212"/>
      <c r="AX1900" s="212"/>
      <c r="AY1900" s="212"/>
      <c r="AZ1900" s="212"/>
      <c r="BA1900" s="212"/>
      <c r="BB1900" s="212"/>
      <c r="BC1900" s="212"/>
      <c r="BD1900" s="212"/>
      <c r="BE1900" s="212"/>
      <c r="BF1900" s="212"/>
      <c r="BG1900" s="212"/>
      <c r="BH1900" s="212"/>
    </row>
    <row r="1901" spans="1:60" outlineLevel="3" x14ac:dyDescent="0.2">
      <c r="A1901" s="219"/>
      <c r="B1901" s="220"/>
      <c r="C1901" s="247" t="s">
        <v>1129</v>
      </c>
      <c r="D1901" s="225"/>
      <c r="E1901" s="226">
        <v>1</v>
      </c>
      <c r="F1901" s="223"/>
      <c r="G1901" s="223"/>
      <c r="H1901" s="223"/>
      <c r="I1901" s="223"/>
      <c r="J1901" s="223"/>
      <c r="K1901" s="223"/>
      <c r="L1901" s="223"/>
      <c r="M1901" s="223"/>
      <c r="N1901" s="222"/>
      <c r="O1901" s="222"/>
      <c r="P1901" s="222"/>
      <c r="Q1901" s="222"/>
      <c r="R1901" s="223"/>
      <c r="S1901" s="223"/>
      <c r="T1901" s="223"/>
      <c r="U1901" s="223"/>
      <c r="V1901" s="223"/>
      <c r="W1901" s="223"/>
      <c r="X1901" s="223"/>
      <c r="Y1901" s="223"/>
      <c r="Z1901" s="212"/>
      <c r="AA1901" s="212"/>
      <c r="AB1901" s="212"/>
      <c r="AC1901" s="212"/>
      <c r="AD1901" s="212"/>
      <c r="AE1901" s="212"/>
      <c r="AF1901" s="212"/>
      <c r="AG1901" s="212" t="s">
        <v>308</v>
      </c>
      <c r="AH1901" s="212">
        <v>0</v>
      </c>
      <c r="AI1901" s="212"/>
      <c r="AJ1901" s="212"/>
      <c r="AK1901" s="212"/>
      <c r="AL1901" s="212"/>
      <c r="AM1901" s="212"/>
      <c r="AN1901" s="212"/>
      <c r="AO1901" s="212"/>
      <c r="AP1901" s="212"/>
      <c r="AQ1901" s="212"/>
      <c r="AR1901" s="212"/>
      <c r="AS1901" s="212"/>
      <c r="AT1901" s="212"/>
      <c r="AU1901" s="212"/>
      <c r="AV1901" s="212"/>
      <c r="AW1901" s="212"/>
      <c r="AX1901" s="212"/>
      <c r="AY1901" s="212"/>
      <c r="AZ1901" s="212"/>
      <c r="BA1901" s="212"/>
      <c r="BB1901" s="212"/>
      <c r="BC1901" s="212"/>
      <c r="BD1901" s="212"/>
      <c r="BE1901" s="212"/>
      <c r="BF1901" s="212"/>
      <c r="BG1901" s="212"/>
      <c r="BH1901" s="212"/>
    </row>
    <row r="1902" spans="1:60" outlineLevel="3" x14ac:dyDescent="0.2">
      <c r="A1902" s="219"/>
      <c r="B1902" s="220"/>
      <c r="C1902" s="247" t="s">
        <v>1135</v>
      </c>
      <c r="D1902" s="225"/>
      <c r="E1902" s="226">
        <v>1</v>
      </c>
      <c r="F1902" s="223"/>
      <c r="G1902" s="223"/>
      <c r="H1902" s="223"/>
      <c r="I1902" s="223"/>
      <c r="J1902" s="223"/>
      <c r="K1902" s="223"/>
      <c r="L1902" s="223"/>
      <c r="M1902" s="223"/>
      <c r="N1902" s="222"/>
      <c r="O1902" s="222"/>
      <c r="P1902" s="222"/>
      <c r="Q1902" s="222"/>
      <c r="R1902" s="223"/>
      <c r="S1902" s="223"/>
      <c r="T1902" s="223"/>
      <c r="U1902" s="223"/>
      <c r="V1902" s="223"/>
      <c r="W1902" s="223"/>
      <c r="X1902" s="223"/>
      <c r="Y1902" s="223"/>
      <c r="Z1902" s="212"/>
      <c r="AA1902" s="212"/>
      <c r="AB1902" s="212"/>
      <c r="AC1902" s="212"/>
      <c r="AD1902" s="212"/>
      <c r="AE1902" s="212"/>
      <c r="AF1902" s="212"/>
      <c r="AG1902" s="212" t="s">
        <v>308</v>
      </c>
      <c r="AH1902" s="212">
        <v>0</v>
      </c>
      <c r="AI1902" s="212"/>
      <c r="AJ1902" s="212"/>
      <c r="AK1902" s="212"/>
      <c r="AL1902" s="212"/>
      <c r="AM1902" s="212"/>
      <c r="AN1902" s="212"/>
      <c r="AO1902" s="212"/>
      <c r="AP1902" s="212"/>
      <c r="AQ1902" s="212"/>
      <c r="AR1902" s="212"/>
      <c r="AS1902" s="212"/>
      <c r="AT1902" s="212"/>
      <c r="AU1902" s="212"/>
      <c r="AV1902" s="212"/>
      <c r="AW1902" s="212"/>
      <c r="AX1902" s="212"/>
      <c r="AY1902" s="212"/>
      <c r="AZ1902" s="212"/>
      <c r="BA1902" s="212"/>
      <c r="BB1902" s="212"/>
      <c r="BC1902" s="212"/>
      <c r="BD1902" s="212"/>
      <c r="BE1902" s="212"/>
      <c r="BF1902" s="212"/>
      <c r="BG1902" s="212"/>
      <c r="BH1902" s="212"/>
    </row>
    <row r="1903" spans="1:60" ht="45" outlineLevel="1" x14ac:dyDescent="0.2">
      <c r="A1903" s="235">
        <v>457</v>
      </c>
      <c r="B1903" s="236" t="s">
        <v>2362</v>
      </c>
      <c r="C1903" s="245" t="s">
        <v>2363</v>
      </c>
      <c r="D1903" s="237" t="s">
        <v>387</v>
      </c>
      <c r="E1903" s="238">
        <v>2</v>
      </c>
      <c r="F1903" s="239"/>
      <c r="G1903" s="240">
        <f>ROUND(E1903*F1903,2)</f>
        <v>0</v>
      </c>
      <c r="H1903" s="239"/>
      <c r="I1903" s="240">
        <f>ROUND(E1903*H1903,2)</f>
        <v>0</v>
      </c>
      <c r="J1903" s="239"/>
      <c r="K1903" s="240">
        <f>ROUND(E1903*J1903,2)</f>
        <v>0</v>
      </c>
      <c r="L1903" s="240">
        <v>21</v>
      </c>
      <c r="M1903" s="240">
        <f>G1903*(1+L1903/100)</f>
        <v>0</v>
      </c>
      <c r="N1903" s="238">
        <v>1.9E-2</v>
      </c>
      <c r="O1903" s="238">
        <f>ROUND(E1903*N1903,2)</f>
        <v>0.04</v>
      </c>
      <c r="P1903" s="238">
        <v>0</v>
      </c>
      <c r="Q1903" s="238">
        <f>ROUND(E1903*P1903,2)</f>
        <v>0</v>
      </c>
      <c r="R1903" s="240" t="s">
        <v>480</v>
      </c>
      <c r="S1903" s="240" t="s">
        <v>277</v>
      </c>
      <c r="T1903" s="241" t="s">
        <v>277</v>
      </c>
      <c r="U1903" s="223">
        <v>0</v>
      </c>
      <c r="V1903" s="223">
        <f>ROUND(E1903*U1903,2)</f>
        <v>0</v>
      </c>
      <c r="W1903" s="223"/>
      <c r="X1903" s="223" t="s">
        <v>481</v>
      </c>
      <c r="Y1903" s="223" t="s">
        <v>280</v>
      </c>
      <c r="Z1903" s="212"/>
      <c r="AA1903" s="212"/>
      <c r="AB1903" s="212"/>
      <c r="AC1903" s="212"/>
      <c r="AD1903" s="212"/>
      <c r="AE1903" s="212"/>
      <c r="AF1903" s="212"/>
      <c r="AG1903" s="212" t="s">
        <v>482</v>
      </c>
      <c r="AH1903" s="212"/>
      <c r="AI1903" s="212"/>
      <c r="AJ1903" s="212"/>
      <c r="AK1903" s="212"/>
      <c r="AL1903" s="212"/>
      <c r="AM1903" s="212"/>
      <c r="AN1903" s="212"/>
      <c r="AO1903" s="212"/>
      <c r="AP1903" s="212"/>
      <c r="AQ1903" s="212"/>
      <c r="AR1903" s="212"/>
      <c r="AS1903" s="212"/>
      <c r="AT1903" s="212"/>
      <c r="AU1903" s="212"/>
      <c r="AV1903" s="212"/>
      <c r="AW1903" s="212"/>
      <c r="AX1903" s="212"/>
      <c r="AY1903" s="212"/>
      <c r="AZ1903" s="212"/>
      <c r="BA1903" s="212"/>
      <c r="BB1903" s="212"/>
      <c r="BC1903" s="212"/>
      <c r="BD1903" s="212"/>
      <c r="BE1903" s="212"/>
      <c r="BF1903" s="212"/>
      <c r="BG1903" s="212"/>
      <c r="BH1903" s="212"/>
    </row>
    <row r="1904" spans="1:60" outlineLevel="2" x14ac:dyDescent="0.2">
      <c r="A1904" s="219"/>
      <c r="B1904" s="220"/>
      <c r="C1904" s="247" t="s">
        <v>1125</v>
      </c>
      <c r="D1904" s="225"/>
      <c r="E1904" s="226">
        <v>1</v>
      </c>
      <c r="F1904" s="223"/>
      <c r="G1904" s="223"/>
      <c r="H1904" s="223"/>
      <c r="I1904" s="223"/>
      <c r="J1904" s="223"/>
      <c r="K1904" s="223"/>
      <c r="L1904" s="223"/>
      <c r="M1904" s="223"/>
      <c r="N1904" s="222"/>
      <c r="O1904" s="222"/>
      <c r="P1904" s="222"/>
      <c r="Q1904" s="222"/>
      <c r="R1904" s="223"/>
      <c r="S1904" s="223"/>
      <c r="T1904" s="223"/>
      <c r="U1904" s="223"/>
      <c r="V1904" s="223"/>
      <c r="W1904" s="223"/>
      <c r="X1904" s="223"/>
      <c r="Y1904" s="223"/>
      <c r="Z1904" s="212"/>
      <c r="AA1904" s="212"/>
      <c r="AB1904" s="212"/>
      <c r="AC1904" s="212"/>
      <c r="AD1904" s="212"/>
      <c r="AE1904" s="212"/>
      <c r="AF1904" s="212"/>
      <c r="AG1904" s="212" t="s">
        <v>308</v>
      </c>
      <c r="AH1904" s="212">
        <v>0</v>
      </c>
      <c r="AI1904" s="212"/>
      <c r="AJ1904" s="212"/>
      <c r="AK1904" s="212"/>
      <c r="AL1904" s="212"/>
      <c r="AM1904" s="212"/>
      <c r="AN1904" s="212"/>
      <c r="AO1904" s="212"/>
      <c r="AP1904" s="212"/>
      <c r="AQ1904" s="212"/>
      <c r="AR1904" s="212"/>
      <c r="AS1904" s="212"/>
      <c r="AT1904" s="212"/>
      <c r="AU1904" s="212"/>
      <c r="AV1904" s="212"/>
      <c r="AW1904" s="212"/>
      <c r="AX1904" s="212"/>
      <c r="AY1904" s="212"/>
      <c r="AZ1904" s="212"/>
      <c r="BA1904" s="212"/>
      <c r="BB1904" s="212"/>
      <c r="BC1904" s="212"/>
      <c r="BD1904" s="212"/>
      <c r="BE1904" s="212"/>
      <c r="BF1904" s="212"/>
      <c r="BG1904" s="212"/>
      <c r="BH1904" s="212"/>
    </row>
    <row r="1905" spans="1:60" outlineLevel="3" x14ac:dyDescent="0.2">
      <c r="A1905" s="219"/>
      <c r="B1905" s="220"/>
      <c r="C1905" s="247" t="s">
        <v>1123</v>
      </c>
      <c r="D1905" s="225"/>
      <c r="E1905" s="226">
        <v>1</v>
      </c>
      <c r="F1905" s="223"/>
      <c r="G1905" s="223"/>
      <c r="H1905" s="223"/>
      <c r="I1905" s="223"/>
      <c r="J1905" s="223"/>
      <c r="K1905" s="223"/>
      <c r="L1905" s="223"/>
      <c r="M1905" s="223"/>
      <c r="N1905" s="222"/>
      <c r="O1905" s="222"/>
      <c r="P1905" s="222"/>
      <c r="Q1905" s="222"/>
      <c r="R1905" s="223"/>
      <c r="S1905" s="223"/>
      <c r="T1905" s="223"/>
      <c r="U1905" s="223"/>
      <c r="V1905" s="223"/>
      <c r="W1905" s="223"/>
      <c r="X1905" s="223"/>
      <c r="Y1905" s="223"/>
      <c r="Z1905" s="212"/>
      <c r="AA1905" s="212"/>
      <c r="AB1905" s="212"/>
      <c r="AC1905" s="212"/>
      <c r="AD1905" s="212"/>
      <c r="AE1905" s="212"/>
      <c r="AF1905" s="212"/>
      <c r="AG1905" s="212" t="s">
        <v>308</v>
      </c>
      <c r="AH1905" s="212">
        <v>0</v>
      </c>
      <c r="AI1905" s="212"/>
      <c r="AJ1905" s="212"/>
      <c r="AK1905" s="212"/>
      <c r="AL1905" s="212"/>
      <c r="AM1905" s="212"/>
      <c r="AN1905" s="212"/>
      <c r="AO1905" s="212"/>
      <c r="AP1905" s="212"/>
      <c r="AQ1905" s="212"/>
      <c r="AR1905" s="212"/>
      <c r="AS1905" s="212"/>
      <c r="AT1905" s="212"/>
      <c r="AU1905" s="212"/>
      <c r="AV1905" s="212"/>
      <c r="AW1905" s="212"/>
      <c r="AX1905" s="212"/>
      <c r="AY1905" s="212"/>
      <c r="AZ1905" s="212"/>
      <c r="BA1905" s="212"/>
      <c r="BB1905" s="212"/>
      <c r="BC1905" s="212"/>
      <c r="BD1905" s="212"/>
      <c r="BE1905" s="212"/>
      <c r="BF1905" s="212"/>
      <c r="BG1905" s="212"/>
      <c r="BH1905" s="212"/>
    </row>
    <row r="1906" spans="1:60" ht="45" outlineLevel="1" x14ac:dyDescent="0.2">
      <c r="A1906" s="235">
        <v>458</v>
      </c>
      <c r="B1906" s="236" t="s">
        <v>2364</v>
      </c>
      <c r="C1906" s="245" t="s">
        <v>2365</v>
      </c>
      <c r="D1906" s="237" t="s">
        <v>387</v>
      </c>
      <c r="E1906" s="238">
        <v>2</v>
      </c>
      <c r="F1906" s="239"/>
      <c r="G1906" s="240">
        <f>ROUND(E1906*F1906,2)</f>
        <v>0</v>
      </c>
      <c r="H1906" s="239"/>
      <c r="I1906" s="240">
        <f>ROUND(E1906*H1906,2)</f>
        <v>0</v>
      </c>
      <c r="J1906" s="239"/>
      <c r="K1906" s="240">
        <f>ROUND(E1906*J1906,2)</f>
        <v>0</v>
      </c>
      <c r="L1906" s="240">
        <v>21</v>
      </c>
      <c r="M1906" s="240">
        <f>G1906*(1+L1906/100)</f>
        <v>0</v>
      </c>
      <c r="N1906" s="238">
        <v>2.1000000000000001E-2</v>
      </c>
      <c r="O1906" s="238">
        <f>ROUND(E1906*N1906,2)</f>
        <v>0.04</v>
      </c>
      <c r="P1906" s="238">
        <v>0</v>
      </c>
      <c r="Q1906" s="238">
        <f>ROUND(E1906*P1906,2)</f>
        <v>0</v>
      </c>
      <c r="R1906" s="240" t="s">
        <v>480</v>
      </c>
      <c r="S1906" s="240" t="s">
        <v>277</v>
      </c>
      <c r="T1906" s="241" t="s">
        <v>277</v>
      </c>
      <c r="U1906" s="223">
        <v>0</v>
      </c>
      <c r="V1906" s="223">
        <f>ROUND(E1906*U1906,2)</f>
        <v>0</v>
      </c>
      <c r="W1906" s="223"/>
      <c r="X1906" s="223" t="s">
        <v>481</v>
      </c>
      <c r="Y1906" s="223" t="s">
        <v>280</v>
      </c>
      <c r="Z1906" s="212"/>
      <c r="AA1906" s="212"/>
      <c r="AB1906" s="212"/>
      <c r="AC1906" s="212"/>
      <c r="AD1906" s="212"/>
      <c r="AE1906" s="212"/>
      <c r="AF1906" s="212"/>
      <c r="AG1906" s="212" t="s">
        <v>482</v>
      </c>
      <c r="AH1906" s="212"/>
      <c r="AI1906" s="212"/>
      <c r="AJ1906" s="212"/>
      <c r="AK1906" s="212"/>
      <c r="AL1906" s="212"/>
      <c r="AM1906" s="212"/>
      <c r="AN1906" s="212"/>
      <c r="AO1906" s="212"/>
      <c r="AP1906" s="212"/>
      <c r="AQ1906" s="212"/>
      <c r="AR1906" s="212"/>
      <c r="AS1906" s="212"/>
      <c r="AT1906" s="212"/>
      <c r="AU1906" s="212"/>
      <c r="AV1906" s="212"/>
      <c r="AW1906" s="212"/>
      <c r="AX1906" s="212"/>
      <c r="AY1906" s="212"/>
      <c r="AZ1906" s="212"/>
      <c r="BA1906" s="212"/>
      <c r="BB1906" s="212"/>
      <c r="BC1906" s="212"/>
      <c r="BD1906" s="212"/>
      <c r="BE1906" s="212"/>
      <c r="BF1906" s="212"/>
      <c r="BG1906" s="212"/>
      <c r="BH1906" s="212"/>
    </row>
    <row r="1907" spans="1:60" outlineLevel="2" x14ac:dyDescent="0.2">
      <c r="A1907" s="219"/>
      <c r="B1907" s="220"/>
      <c r="C1907" s="247" t="s">
        <v>1138</v>
      </c>
      <c r="D1907" s="225"/>
      <c r="E1907" s="226">
        <v>1</v>
      </c>
      <c r="F1907" s="223"/>
      <c r="G1907" s="223"/>
      <c r="H1907" s="223"/>
      <c r="I1907" s="223"/>
      <c r="J1907" s="223"/>
      <c r="K1907" s="223"/>
      <c r="L1907" s="223"/>
      <c r="M1907" s="223"/>
      <c r="N1907" s="222"/>
      <c r="O1907" s="222"/>
      <c r="P1907" s="222"/>
      <c r="Q1907" s="222"/>
      <c r="R1907" s="223"/>
      <c r="S1907" s="223"/>
      <c r="T1907" s="223"/>
      <c r="U1907" s="223"/>
      <c r="V1907" s="223"/>
      <c r="W1907" s="223"/>
      <c r="X1907" s="223"/>
      <c r="Y1907" s="223"/>
      <c r="Z1907" s="212"/>
      <c r="AA1907" s="212"/>
      <c r="AB1907" s="212"/>
      <c r="AC1907" s="212"/>
      <c r="AD1907" s="212"/>
      <c r="AE1907" s="212"/>
      <c r="AF1907" s="212"/>
      <c r="AG1907" s="212" t="s">
        <v>308</v>
      </c>
      <c r="AH1907" s="212">
        <v>0</v>
      </c>
      <c r="AI1907" s="212"/>
      <c r="AJ1907" s="212"/>
      <c r="AK1907" s="212"/>
      <c r="AL1907" s="212"/>
      <c r="AM1907" s="212"/>
      <c r="AN1907" s="212"/>
      <c r="AO1907" s="212"/>
      <c r="AP1907" s="212"/>
      <c r="AQ1907" s="212"/>
      <c r="AR1907" s="212"/>
      <c r="AS1907" s="212"/>
      <c r="AT1907" s="212"/>
      <c r="AU1907" s="212"/>
      <c r="AV1907" s="212"/>
      <c r="AW1907" s="212"/>
      <c r="AX1907" s="212"/>
      <c r="AY1907" s="212"/>
      <c r="AZ1907" s="212"/>
      <c r="BA1907" s="212"/>
      <c r="BB1907" s="212"/>
      <c r="BC1907" s="212"/>
      <c r="BD1907" s="212"/>
      <c r="BE1907" s="212"/>
      <c r="BF1907" s="212"/>
      <c r="BG1907" s="212"/>
      <c r="BH1907" s="212"/>
    </row>
    <row r="1908" spans="1:60" outlineLevel="3" x14ac:dyDescent="0.2">
      <c r="A1908" s="219"/>
      <c r="B1908" s="220"/>
      <c r="C1908" s="247" t="s">
        <v>2366</v>
      </c>
      <c r="D1908" s="225"/>
      <c r="E1908" s="226">
        <v>1</v>
      </c>
      <c r="F1908" s="223"/>
      <c r="G1908" s="223"/>
      <c r="H1908" s="223"/>
      <c r="I1908" s="223"/>
      <c r="J1908" s="223"/>
      <c r="K1908" s="223"/>
      <c r="L1908" s="223"/>
      <c r="M1908" s="223"/>
      <c r="N1908" s="222"/>
      <c r="O1908" s="222"/>
      <c r="P1908" s="222"/>
      <c r="Q1908" s="222"/>
      <c r="R1908" s="223"/>
      <c r="S1908" s="223"/>
      <c r="T1908" s="223"/>
      <c r="U1908" s="223"/>
      <c r="V1908" s="223"/>
      <c r="W1908" s="223"/>
      <c r="X1908" s="223"/>
      <c r="Y1908" s="223"/>
      <c r="Z1908" s="212"/>
      <c r="AA1908" s="212"/>
      <c r="AB1908" s="212"/>
      <c r="AC1908" s="212"/>
      <c r="AD1908" s="212"/>
      <c r="AE1908" s="212"/>
      <c r="AF1908" s="212"/>
      <c r="AG1908" s="212" t="s">
        <v>308</v>
      </c>
      <c r="AH1908" s="212">
        <v>0</v>
      </c>
      <c r="AI1908" s="212"/>
      <c r="AJ1908" s="212"/>
      <c r="AK1908" s="212"/>
      <c r="AL1908" s="212"/>
      <c r="AM1908" s="212"/>
      <c r="AN1908" s="212"/>
      <c r="AO1908" s="212"/>
      <c r="AP1908" s="212"/>
      <c r="AQ1908" s="212"/>
      <c r="AR1908" s="212"/>
      <c r="AS1908" s="212"/>
      <c r="AT1908" s="212"/>
      <c r="AU1908" s="212"/>
      <c r="AV1908" s="212"/>
      <c r="AW1908" s="212"/>
      <c r="AX1908" s="212"/>
      <c r="AY1908" s="212"/>
      <c r="AZ1908" s="212"/>
      <c r="BA1908" s="212"/>
      <c r="BB1908" s="212"/>
      <c r="BC1908" s="212"/>
      <c r="BD1908" s="212"/>
      <c r="BE1908" s="212"/>
      <c r="BF1908" s="212"/>
      <c r="BG1908" s="212"/>
      <c r="BH1908" s="212"/>
    </row>
    <row r="1909" spans="1:60" outlineLevel="1" x14ac:dyDescent="0.2">
      <c r="A1909" s="235">
        <v>459</v>
      </c>
      <c r="B1909" s="236" t="s">
        <v>2367</v>
      </c>
      <c r="C1909" s="245" t="s">
        <v>2368</v>
      </c>
      <c r="D1909" s="237" t="s">
        <v>387</v>
      </c>
      <c r="E1909" s="238">
        <v>4</v>
      </c>
      <c r="F1909" s="239"/>
      <c r="G1909" s="240">
        <f>ROUND(E1909*F1909,2)</f>
        <v>0</v>
      </c>
      <c r="H1909" s="239"/>
      <c r="I1909" s="240">
        <f>ROUND(E1909*H1909,2)</f>
        <v>0</v>
      </c>
      <c r="J1909" s="239"/>
      <c r="K1909" s="240">
        <f>ROUND(E1909*J1909,2)</f>
        <v>0</v>
      </c>
      <c r="L1909" s="240">
        <v>21</v>
      </c>
      <c r="M1909" s="240">
        <f>G1909*(1+L1909/100)</f>
        <v>0</v>
      </c>
      <c r="N1909" s="238">
        <v>2.3E-2</v>
      </c>
      <c r="O1909" s="238">
        <f>ROUND(E1909*N1909,2)</f>
        <v>0.09</v>
      </c>
      <c r="P1909" s="238">
        <v>0</v>
      </c>
      <c r="Q1909" s="238">
        <f>ROUND(E1909*P1909,2)</f>
        <v>0</v>
      </c>
      <c r="R1909" s="240"/>
      <c r="S1909" s="240" t="s">
        <v>668</v>
      </c>
      <c r="T1909" s="241" t="s">
        <v>278</v>
      </c>
      <c r="U1909" s="223">
        <v>0</v>
      </c>
      <c r="V1909" s="223">
        <f>ROUND(E1909*U1909,2)</f>
        <v>0</v>
      </c>
      <c r="W1909" s="223"/>
      <c r="X1909" s="223" t="s">
        <v>481</v>
      </c>
      <c r="Y1909" s="223" t="s">
        <v>280</v>
      </c>
      <c r="Z1909" s="212"/>
      <c r="AA1909" s="212"/>
      <c r="AB1909" s="212"/>
      <c r="AC1909" s="212"/>
      <c r="AD1909" s="212"/>
      <c r="AE1909" s="212"/>
      <c r="AF1909" s="212"/>
      <c r="AG1909" s="212" t="s">
        <v>482</v>
      </c>
      <c r="AH1909" s="212"/>
      <c r="AI1909" s="212"/>
      <c r="AJ1909" s="212"/>
      <c r="AK1909" s="212"/>
      <c r="AL1909" s="212"/>
      <c r="AM1909" s="212"/>
      <c r="AN1909" s="212"/>
      <c r="AO1909" s="212"/>
      <c r="AP1909" s="212"/>
      <c r="AQ1909" s="212"/>
      <c r="AR1909" s="212"/>
      <c r="AS1909" s="212"/>
      <c r="AT1909" s="212"/>
      <c r="AU1909" s="212"/>
      <c r="AV1909" s="212"/>
      <c r="AW1909" s="212"/>
      <c r="AX1909" s="212"/>
      <c r="AY1909" s="212"/>
      <c r="AZ1909" s="212"/>
      <c r="BA1909" s="212"/>
      <c r="BB1909" s="212"/>
      <c r="BC1909" s="212"/>
      <c r="BD1909" s="212"/>
      <c r="BE1909" s="212"/>
      <c r="BF1909" s="212"/>
      <c r="BG1909" s="212"/>
      <c r="BH1909" s="212"/>
    </row>
    <row r="1910" spans="1:60" outlineLevel="2" x14ac:dyDescent="0.2">
      <c r="A1910" s="219"/>
      <c r="B1910" s="220"/>
      <c r="C1910" s="247" t="s">
        <v>1150</v>
      </c>
      <c r="D1910" s="225"/>
      <c r="E1910" s="226">
        <v>1</v>
      </c>
      <c r="F1910" s="223"/>
      <c r="G1910" s="223"/>
      <c r="H1910" s="223"/>
      <c r="I1910" s="223"/>
      <c r="J1910" s="223"/>
      <c r="K1910" s="223"/>
      <c r="L1910" s="223"/>
      <c r="M1910" s="223"/>
      <c r="N1910" s="222"/>
      <c r="O1910" s="222"/>
      <c r="P1910" s="222"/>
      <c r="Q1910" s="222"/>
      <c r="R1910" s="223"/>
      <c r="S1910" s="223"/>
      <c r="T1910" s="223"/>
      <c r="U1910" s="223"/>
      <c r="V1910" s="223"/>
      <c r="W1910" s="223"/>
      <c r="X1910" s="223"/>
      <c r="Y1910" s="223"/>
      <c r="Z1910" s="212"/>
      <c r="AA1910" s="212"/>
      <c r="AB1910" s="212"/>
      <c r="AC1910" s="212"/>
      <c r="AD1910" s="212"/>
      <c r="AE1910" s="212"/>
      <c r="AF1910" s="212"/>
      <c r="AG1910" s="212" t="s">
        <v>308</v>
      </c>
      <c r="AH1910" s="212">
        <v>0</v>
      </c>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row>
    <row r="1911" spans="1:60" outlineLevel="3" x14ac:dyDescent="0.2">
      <c r="A1911" s="219"/>
      <c r="B1911" s="220"/>
      <c r="C1911" s="247" t="s">
        <v>1151</v>
      </c>
      <c r="D1911" s="225"/>
      <c r="E1911" s="226">
        <v>1</v>
      </c>
      <c r="F1911" s="223"/>
      <c r="G1911" s="223"/>
      <c r="H1911" s="223"/>
      <c r="I1911" s="223"/>
      <c r="J1911" s="223"/>
      <c r="K1911" s="223"/>
      <c r="L1911" s="223"/>
      <c r="M1911" s="223"/>
      <c r="N1911" s="222"/>
      <c r="O1911" s="222"/>
      <c r="P1911" s="222"/>
      <c r="Q1911" s="222"/>
      <c r="R1911" s="223"/>
      <c r="S1911" s="223"/>
      <c r="T1911" s="223"/>
      <c r="U1911" s="223"/>
      <c r="V1911" s="223"/>
      <c r="W1911" s="223"/>
      <c r="X1911" s="223"/>
      <c r="Y1911" s="223"/>
      <c r="Z1911" s="212"/>
      <c r="AA1911" s="212"/>
      <c r="AB1911" s="212"/>
      <c r="AC1911" s="212"/>
      <c r="AD1911" s="212"/>
      <c r="AE1911" s="212"/>
      <c r="AF1911" s="212"/>
      <c r="AG1911" s="212" t="s">
        <v>308</v>
      </c>
      <c r="AH1911" s="212">
        <v>0</v>
      </c>
      <c r="AI1911" s="212"/>
      <c r="AJ1911" s="212"/>
      <c r="AK1911" s="212"/>
      <c r="AL1911" s="212"/>
      <c r="AM1911" s="212"/>
      <c r="AN1911" s="212"/>
      <c r="AO1911" s="212"/>
      <c r="AP1911" s="212"/>
      <c r="AQ1911" s="212"/>
      <c r="AR1911" s="212"/>
      <c r="AS1911" s="212"/>
      <c r="AT1911" s="212"/>
      <c r="AU1911" s="212"/>
      <c r="AV1911" s="212"/>
      <c r="AW1911" s="212"/>
      <c r="AX1911" s="212"/>
      <c r="AY1911" s="212"/>
      <c r="AZ1911" s="212"/>
      <c r="BA1911" s="212"/>
      <c r="BB1911" s="212"/>
      <c r="BC1911" s="212"/>
      <c r="BD1911" s="212"/>
      <c r="BE1911" s="212"/>
      <c r="BF1911" s="212"/>
      <c r="BG1911" s="212"/>
      <c r="BH1911" s="212"/>
    </row>
    <row r="1912" spans="1:60" outlineLevel="3" x14ac:dyDescent="0.2">
      <c r="A1912" s="219"/>
      <c r="B1912" s="220"/>
      <c r="C1912" s="247" t="s">
        <v>1152</v>
      </c>
      <c r="D1912" s="225"/>
      <c r="E1912" s="226">
        <v>1</v>
      </c>
      <c r="F1912" s="223"/>
      <c r="G1912" s="223"/>
      <c r="H1912" s="223"/>
      <c r="I1912" s="223"/>
      <c r="J1912" s="223"/>
      <c r="K1912" s="223"/>
      <c r="L1912" s="223"/>
      <c r="M1912" s="223"/>
      <c r="N1912" s="222"/>
      <c r="O1912" s="222"/>
      <c r="P1912" s="222"/>
      <c r="Q1912" s="222"/>
      <c r="R1912" s="223"/>
      <c r="S1912" s="223"/>
      <c r="T1912" s="223"/>
      <c r="U1912" s="223"/>
      <c r="V1912" s="223"/>
      <c r="W1912" s="223"/>
      <c r="X1912" s="223"/>
      <c r="Y1912" s="223"/>
      <c r="Z1912" s="212"/>
      <c r="AA1912" s="212"/>
      <c r="AB1912" s="212"/>
      <c r="AC1912" s="212"/>
      <c r="AD1912" s="212"/>
      <c r="AE1912" s="212"/>
      <c r="AF1912" s="212"/>
      <c r="AG1912" s="212" t="s">
        <v>308</v>
      </c>
      <c r="AH1912" s="212">
        <v>0</v>
      </c>
      <c r="AI1912" s="212"/>
      <c r="AJ1912" s="212"/>
      <c r="AK1912" s="212"/>
      <c r="AL1912" s="212"/>
      <c r="AM1912" s="212"/>
      <c r="AN1912" s="212"/>
      <c r="AO1912" s="212"/>
      <c r="AP1912" s="212"/>
      <c r="AQ1912" s="212"/>
      <c r="AR1912" s="212"/>
      <c r="AS1912" s="212"/>
      <c r="AT1912" s="212"/>
      <c r="AU1912" s="212"/>
      <c r="AV1912" s="212"/>
      <c r="AW1912" s="212"/>
      <c r="AX1912" s="212"/>
      <c r="AY1912" s="212"/>
      <c r="AZ1912" s="212"/>
      <c r="BA1912" s="212"/>
      <c r="BB1912" s="212"/>
      <c r="BC1912" s="212"/>
      <c r="BD1912" s="212"/>
      <c r="BE1912" s="212"/>
      <c r="BF1912" s="212"/>
      <c r="BG1912" s="212"/>
      <c r="BH1912" s="212"/>
    </row>
    <row r="1913" spans="1:60" outlineLevel="3" x14ac:dyDescent="0.2">
      <c r="A1913" s="219"/>
      <c r="B1913" s="220"/>
      <c r="C1913" s="247" t="s">
        <v>1153</v>
      </c>
      <c r="D1913" s="225"/>
      <c r="E1913" s="226">
        <v>1</v>
      </c>
      <c r="F1913" s="223"/>
      <c r="G1913" s="223"/>
      <c r="H1913" s="223"/>
      <c r="I1913" s="223"/>
      <c r="J1913" s="223"/>
      <c r="K1913" s="223"/>
      <c r="L1913" s="223"/>
      <c r="M1913" s="223"/>
      <c r="N1913" s="222"/>
      <c r="O1913" s="222"/>
      <c r="P1913" s="222"/>
      <c r="Q1913" s="222"/>
      <c r="R1913" s="223"/>
      <c r="S1913" s="223"/>
      <c r="T1913" s="223"/>
      <c r="U1913" s="223"/>
      <c r="V1913" s="223"/>
      <c r="W1913" s="223"/>
      <c r="X1913" s="223"/>
      <c r="Y1913" s="223"/>
      <c r="Z1913" s="212"/>
      <c r="AA1913" s="212"/>
      <c r="AB1913" s="212"/>
      <c r="AC1913" s="212"/>
      <c r="AD1913" s="212"/>
      <c r="AE1913" s="212"/>
      <c r="AF1913" s="212"/>
      <c r="AG1913" s="212" t="s">
        <v>308</v>
      </c>
      <c r="AH1913" s="212">
        <v>0</v>
      </c>
      <c r="AI1913" s="212"/>
      <c r="AJ1913" s="212"/>
      <c r="AK1913" s="212"/>
      <c r="AL1913" s="212"/>
      <c r="AM1913" s="212"/>
      <c r="AN1913" s="212"/>
      <c r="AO1913" s="212"/>
      <c r="AP1913" s="212"/>
      <c r="AQ1913" s="212"/>
      <c r="AR1913" s="212"/>
      <c r="AS1913" s="212"/>
      <c r="AT1913" s="212"/>
      <c r="AU1913" s="212"/>
      <c r="AV1913" s="212"/>
      <c r="AW1913" s="212"/>
      <c r="AX1913" s="212"/>
      <c r="AY1913" s="212"/>
      <c r="AZ1913" s="212"/>
      <c r="BA1913" s="212"/>
      <c r="BB1913" s="212"/>
      <c r="BC1913" s="212"/>
      <c r="BD1913" s="212"/>
      <c r="BE1913" s="212"/>
      <c r="BF1913" s="212"/>
      <c r="BG1913" s="212"/>
      <c r="BH1913" s="212"/>
    </row>
    <row r="1914" spans="1:60" ht="45" outlineLevel="1" x14ac:dyDescent="0.2">
      <c r="A1914" s="235">
        <v>460</v>
      </c>
      <c r="B1914" s="236" t="s">
        <v>2369</v>
      </c>
      <c r="C1914" s="245" t="s">
        <v>2370</v>
      </c>
      <c r="D1914" s="237" t="s">
        <v>387</v>
      </c>
      <c r="E1914" s="238">
        <v>1</v>
      </c>
      <c r="F1914" s="239"/>
      <c r="G1914" s="240">
        <f>ROUND(E1914*F1914,2)</f>
        <v>0</v>
      </c>
      <c r="H1914" s="239"/>
      <c r="I1914" s="240">
        <f>ROUND(E1914*H1914,2)</f>
        <v>0</v>
      </c>
      <c r="J1914" s="239"/>
      <c r="K1914" s="240">
        <f>ROUND(E1914*J1914,2)</f>
        <v>0</v>
      </c>
      <c r="L1914" s="240">
        <v>21</v>
      </c>
      <c r="M1914" s="240">
        <f>G1914*(1+L1914/100)</f>
        <v>0</v>
      </c>
      <c r="N1914" s="238">
        <v>3.3000000000000002E-2</v>
      </c>
      <c r="O1914" s="238">
        <f>ROUND(E1914*N1914,2)</f>
        <v>0.03</v>
      </c>
      <c r="P1914" s="238">
        <v>0</v>
      </c>
      <c r="Q1914" s="238">
        <f>ROUND(E1914*P1914,2)</f>
        <v>0</v>
      </c>
      <c r="R1914" s="240" t="s">
        <v>480</v>
      </c>
      <c r="S1914" s="240" t="s">
        <v>277</v>
      </c>
      <c r="T1914" s="241" t="s">
        <v>277</v>
      </c>
      <c r="U1914" s="223">
        <v>0</v>
      </c>
      <c r="V1914" s="223">
        <f>ROUND(E1914*U1914,2)</f>
        <v>0</v>
      </c>
      <c r="W1914" s="223"/>
      <c r="X1914" s="223" t="s">
        <v>481</v>
      </c>
      <c r="Y1914" s="223" t="s">
        <v>280</v>
      </c>
      <c r="Z1914" s="212"/>
      <c r="AA1914" s="212"/>
      <c r="AB1914" s="212"/>
      <c r="AC1914" s="212"/>
      <c r="AD1914" s="212"/>
      <c r="AE1914" s="212"/>
      <c r="AF1914" s="212"/>
      <c r="AG1914" s="212" t="s">
        <v>482</v>
      </c>
      <c r="AH1914" s="212"/>
      <c r="AI1914" s="212"/>
      <c r="AJ1914" s="212"/>
      <c r="AK1914" s="212"/>
      <c r="AL1914" s="212"/>
      <c r="AM1914" s="212"/>
      <c r="AN1914" s="212"/>
      <c r="AO1914" s="212"/>
      <c r="AP1914" s="212"/>
      <c r="AQ1914" s="212"/>
      <c r="AR1914" s="212"/>
      <c r="AS1914" s="212"/>
      <c r="AT1914" s="212"/>
      <c r="AU1914" s="212"/>
      <c r="AV1914" s="212"/>
      <c r="AW1914" s="212"/>
      <c r="AX1914" s="212"/>
      <c r="AY1914" s="212"/>
      <c r="AZ1914" s="212"/>
      <c r="BA1914" s="212"/>
      <c r="BB1914" s="212"/>
      <c r="BC1914" s="212"/>
      <c r="BD1914" s="212"/>
      <c r="BE1914" s="212"/>
      <c r="BF1914" s="212"/>
      <c r="BG1914" s="212"/>
      <c r="BH1914" s="212"/>
    </row>
    <row r="1915" spans="1:60" outlineLevel="2" x14ac:dyDescent="0.2">
      <c r="A1915" s="219"/>
      <c r="B1915" s="220"/>
      <c r="C1915" s="247" t="s">
        <v>1147</v>
      </c>
      <c r="D1915" s="225"/>
      <c r="E1915" s="226">
        <v>1</v>
      </c>
      <c r="F1915" s="223"/>
      <c r="G1915" s="223"/>
      <c r="H1915" s="223"/>
      <c r="I1915" s="223"/>
      <c r="J1915" s="223"/>
      <c r="K1915" s="223"/>
      <c r="L1915" s="223"/>
      <c r="M1915" s="223"/>
      <c r="N1915" s="222"/>
      <c r="O1915" s="222"/>
      <c r="P1915" s="222"/>
      <c r="Q1915" s="222"/>
      <c r="R1915" s="223"/>
      <c r="S1915" s="223"/>
      <c r="T1915" s="223"/>
      <c r="U1915" s="223"/>
      <c r="V1915" s="223"/>
      <c r="W1915" s="223"/>
      <c r="X1915" s="223"/>
      <c r="Y1915" s="223"/>
      <c r="Z1915" s="212"/>
      <c r="AA1915" s="212"/>
      <c r="AB1915" s="212"/>
      <c r="AC1915" s="212"/>
      <c r="AD1915" s="212"/>
      <c r="AE1915" s="212"/>
      <c r="AF1915" s="212"/>
      <c r="AG1915" s="212" t="s">
        <v>308</v>
      </c>
      <c r="AH1915" s="212">
        <v>0</v>
      </c>
      <c r="AI1915" s="212"/>
      <c r="AJ1915" s="212"/>
      <c r="AK1915" s="212"/>
      <c r="AL1915" s="212"/>
      <c r="AM1915" s="212"/>
      <c r="AN1915" s="212"/>
      <c r="AO1915" s="212"/>
      <c r="AP1915" s="212"/>
      <c r="AQ1915" s="212"/>
      <c r="AR1915" s="212"/>
      <c r="AS1915" s="212"/>
      <c r="AT1915" s="212"/>
      <c r="AU1915" s="212"/>
      <c r="AV1915" s="212"/>
      <c r="AW1915" s="212"/>
      <c r="AX1915" s="212"/>
      <c r="AY1915" s="212"/>
      <c r="AZ1915" s="212"/>
      <c r="BA1915" s="212"/>
      <c r="BB1915" s="212"/>
      <c r="BC1915" s="212"/>
      <c r="BD1915" s="212"/>
      <c r="BE1915" s="212"/>
      <c r="BF1915" s="212"/>
      <c r="BG1915" s="212"/>
      <c r="BH1915" s="212"/>
    </row>
    <row r="1916" spans="1:60" outlineLevel="1" x14ac:dyDescent="0.2">
      <c r="A1916" s="235">
        <v>461</v>
      </c>
      <c r="B1916" s="236" t="s">
        <v>2371</v>
      </c>
      <c r="C1916" s="245" t="s">
        <v>2372</v>
      </c>
      <c r="D1916" s="237" t="s">
        <v>387</v>
      </c>
      <c r="E1916" s="238">
        <v>1</v>
      </c>
      <c r="F1916" s="239"/>
      <c r="G1916" s="240">
        <f>ROUND(E1916*F1916,2)</f>
        <v>0</v>
      </c>
      <c r="H1916" s="239"/>
      <c r="I1916" s="240">
        <f>ROUND(E1916*H1916,2)</f>
        <v>0</v>
      </c>
      <c r="J1916" s="239"/>
      <c r="K1916" s="240">
        <f>ROUND(E1916*J1916,2)</f>
        <v>0</v>
      </c>
      <c r="L1916" s="240">
        <v>21</v>
      </c>
      <c r="M1916" s="240">
        <f>G1916*(1+L1916/100)</f>
        <v>0</v>
      </c>
      <c r="N1916" s="238">
        <v>2.7E-2</v>
      </c>
      <c r="O1916" s="238">
        <f>ROUND(E1916*N1916,2)</f>
        <v>0.03</v>
      </c>
      <c r="P1916" s="238">
        <v>0</v>
      </c>
      <c r="Q1916" s="238">
        <f>ROUND(E1916*P1916,2)</f>
        <v>0</v>
      </c>
      <c r="R1916" s="240"/>
      <c r="S1916" s="240" t="s">
        <v>668</v>
      </c>
      <c r="T1916" s="241" t="s">
        <v>278</v>
      </c>
      <c r="U1916" s="223">
        <v>0</v>
      </c>
      <c r="V1916" s="223">
        <f>ROUND(E1916*U1916,2)</f>
        <v>0</v>
      </c>
      <c r="W1916" s="223"/>
      <c r="X1916" s="223" t="s">
        <v>481</v>
      </c>
      <c r="Y1916" s="223" t="s">
        <v>280</v>
      </c>
      <c r="Z1916" s="212"/>
      <c r="AA1916" s="212"/>
      <c r="AB1916" s="212"/>
      <c r="AC1916" s="212"/>
      <c r="AD1916" s="212"/>
      <c r="AE1916" s="212"/>
      <c r="AF1916" s="212"/>
      <c r="AG1916" s="212" t="s">
        <v>482</v>
      </c>
      <c r="AH1916" s="212"/>
      <c r="AI1916" s="212"/>
      <c r="AJ1916" s="212"/>
      <c r="AK1916" s="212"/>
      <c r="AL1916" s="212"/>
      <c r="AM1916" s="212"/>
      <c r="AN1916" s="212"/>
      <c r="AO1916" s="212"/>
      <c r="AP1916" s="212"/>
      <c r="AQ1916" s="212"/>
      <c r="AR1916" s="212"/>
      <c r="AS1916" s="212"/>
      <c r="AT1916" s="212"/>
      <c r="AU1916" s="212"/>
      <c r="AV1916" s="212"/>
      <c r="AW1916" s="212"/>
      <c r="AX1916" s="212"/>
      <c r="AY1916" s="212"/>
      <c r="AZ1916" s="212"/>
      <c r="BA1916" s="212"/>
      <c r="BB1916" s="212"/>
      <c r="BC1916" s="212"/>
      <c r="BD1916" s="212"/>
      <c r="BE1916" s="212"/>
      <c r="BF1916" s="212"/>
      <c r="BG1916" s="212"/>
      <c r="BH1916" s="212"/>
    </row>
    <row r="1917" spans="1:60" outlineLevel="2" x14ac:dyDescent="0.2">
      <c r="A1917" s="219"/>
      <c r="B1917" s="220"/>
      <c r="C1917" s="247" t="s">
        <v>1156</v>
      </c>
      <c r="D1917" s="225"/>
      <c r="E1917" s="226">
        <v>1</v>
      </c>
      <c r="F1917" s="223"/>
      <c r="G1917" s="223"/>
      <c r="H1917" s="223"/>
      <c r="I1917" s="223"/>
      <c r="J1917" s="223"/>
      <c r="K1917" s="223"/>
      <c r="L1917" s="223"/>
      <c r="M1917" s="223"/>
      <c r="N1917" s="222"/>
      <c r="O1917" s="222"/>
      <c r="P1917" s="222"/>
      <c r="Q1917" s="222"/>
      <c r="R1917" s="223"/>
      <c r="S1917" s="223"/>
      <c r="T1917" s="223"/>
      <c r="U1917" s="223"/>
      <c r="V1917" s="223"/>
      <c r="W1917" s="223"/>
      <c r="X1917" s="223"/>
      <c r="Y1917" s="223"/>
      <c r="Z1917" s="212"/>
      <c r="AA1917" s="212"/>
      <c r="AB1917" s="212"/>
      <c r="AC1917" s="212"/>
      <c r="AD1917" s="212"/>
      <c r="AE1917" s="212"/>
      <c r="AF1917" s="212"/>
      <c r="AG1917" s="212" t="s">
        <v>308</v>
      </c>
      <c r="AH1917" s="212">
        <v>0</v>
      </c>
      <c r="AI1917" s="212"/>
      <c r="AJ1917" s="212"/>
      <c r="AK1917" s="212"/>
      <c r="AL1917" s="212"/>
      <c r="AM1917" s="212"/>
      <c r="AN1917" s="212"/>
      <c r="AO1917" s="212"/>
      <c r="AP1917" s="212"/>
      <c r="AQ1917" s="212"/>
      <c r="AR1917" s="212"/>
      <c r="AS1917" s="212"/>
      <c r="AT1917" s="212"/>
      <c r="AU1917" s="212"/>
      <c r="AV1917" s="212"/>
      <c r="AW1917" s="212"/>
      <c r="AX1917" s="212"/>
      <c r="AY1917" s="212"/>
      <c r="AZ1917" s="212"/>
      <c r="BA1917" s="212"/>
      <c r="BB1917" s="212"/>
      <c r="BC1917" s="212"/>
      <c r="BD1917" s="212"/>
      <c r="BE1917" s="212"/>
      <c r="BF1917" s="212"/>
      <c r="BG1917" s="212"/>
      <c r="BH1917" s="212"/>
    </row>
    <row r="1918" spans="1:60" ht="45" outlineLevel="1" x14ac:dyDescent="0.2">
      <c r="A1918" s="235">
        <v>462</v>
      </c>
      <c r="B1918" s="236" t="s">
        <v>2373</v>
      </c>
      <c r="C1918" s="245" t="s">
        <v>2374</v>
      </c>
      <c r="D1918" s="237" t="s">
        <v>387</v>
      </c>
      <c r="E1918" s="238">
        <v>3</v>
      </c>
      <c r="F1918" s="239"/>
      <c r="G1918" s="240">
        <f>ROUND(E1918*F1918,2)</f>
        <v>0</v>
      </c>
      <c r="H1918" s="239"/>
      <c r="I1918" s="240">
        <f>ROUND(E1918*H1918,2)</f>
        <v>0</v>
      </c>
      <c r="J1918" s="239"/>
      <c r="K1918" s="240">
        <f>ROUND(E1918*J1918,2)</f>
        <v>0</v>
      </c>
      <c r="L1918" s="240">
        <v>21</v>
      </c>
      <c r="M1918" s="240">
        <f>G1918*(1+L1918/100)</f>
        <v>0</v>
      </c>
      <c r="N1918" s="238">
        <v>2.7E-2</v>
      </c>
      <c r="O1918" s="238">
        <f>ROUND(E1918*N1918,2)</f>
        <v>0.08</v>
      </c>
      <c r="P1918" s="238">
        <v>0</v>
      </c>
      <c r="Q1918" s="238">
        <f>ROUND(E1918*P1918,2)</f>
        <v>0</v>
      </c>
      <c r="R1918" s="240" t="s">
        <v>480</v>
      </c>
      <c r="S1918" s="240" t="s">
        <v>277</v>
      </c>
      <c r="T1918" s="241" t="s">
        <v>277</v>
      </c>
      <c r="U1918" s="223">
        <v>0</v>
      </c>
      <c r="V1918" s="223">
        <f>ROUND(E1918*U1918,2)</f>
        <v>0</v>
      </c>
      <c r="W1918" s="223"/>
      <c r="X1918" s="223" t="s">
        <v>481</v>
      </c>
      <c r="Y1918" s="223" t="s">
        <v>280</v>
      </c>
      <c r="Z1918" s="212"/>
      <c r="AA1918" s="212"/>
      <c r="AB1918" s="212"/>
      <c r="AC1918" s="212"/>
      <c r="AD1918" s="212"/>
      <c r="AE1918" s="212"/>
      <c r="AF1918" s="212"/>
      <c r="AG1918" s="212" t="s">
        <v>482</v>
      </c>
      <c r="AH1918" s="212"/>
      <c r="AI1918" s="212"/>
      <c r="AJ1918" s="212"/>
      <c r="AK1918" s="212"/>
      <c r="AL1918" s="212"/>
      <c r="AM1918" s="212"/>
      <c r="AN1918" s="212"/>
      <c r="AO1918" s="212"/>
      <c r="AP1918" s="212"/>
      <c r="AQ1918" s="212"/>
      <c r="AR1918" s="212"/>
      <c r="AS1918" s="212"/>
      <c r="AT1918" s="212"/>
      <c r="AU1918" s="212"/>
      <c r="AV1918" s="212"/>
      <c r="AW1918" s="212"/>
      <c r="AX1918" s="212"/>
      <c r="AY1918" s="212"/>
      <c r="AZ1918" s="212"/>
      <c r="BA1918" s="212"/>
      <c r="BB1918" s="212"/>
      <c r="BC1918" s="212"/>
      <c r="BD1918" s="212"/>
      <c r="BE1918" s="212"/>
      <c r="BF1918" s="212"/>
      <c r="BG1918" s="212"/>
      <c r="BH1918" s="212"/>
    </row>
    <row r="1919" spans="1:60" outlineLevel="2" x14ac:dyDescent="0.2">
      <c r="A1919" s="219"/>
      <c r="B1919" s="220"/>
      <c r="C1919" s="247" t="s">
        <v>1159</v>
      </c>
      <c r="D1919" s="225"/>
      <c r="E1919" s="226">
        <v>1</v>
      </c>
      <c r="F1919" s="223"/>
      <c r="G1919" s="223"/>
      <c r="H1919" s="223"/>
      <c r="I1919" s="223"/>
      <c r="J1919" s="223"/>
      <c r="K1919" s="223"/>
      <c r="L1919" s="223"/>
      <c r="M1919" s="223"/>
      <c r="N1919" s="222"/>
      <c r="O1919" s="222"/>
      <c r="P1919" s="222"/>
      <c r="Q1919" s="222"/>
      <c r="R1919" s="223"/>
      <c r="S1919" s="223"/>
      <c r="T1919" s="223"/>
      <c r="U1919" s="223"/>
      <c r="V1919" s="223"/>
      <c r="W1919" s="223"/>
      <c r="X1919" s="223"/>
      <c r="Y1919" s="223"/>
      <c r="Z1919" s="212"/>
      <c r="AA1919" s="212"/>
      <c r="AB1919" s="212"/>
      <c r="AC1919" s="212"/>
      <c r="AD1919" s="212"/>
      <c r="AE1919" s="212"/>
      <c r="AF1919" s="212"/>
      <c r="AG1919" s="212" t="s">
        <v>308</v>
      </c>
      <c r="AH1919" s="212">
        <v>0</v>
      </c>
      <c r="AI1919" s="212"/>
      <c r="AJ1919" s="212"/>
      <c r="AK1919" s="212"/>
      <c r="AL1919" s="212"/>
      <c r="AM1919" s="212"/>
      <c r="AN1919" s="212"/>
      <c r="AO1919" s="212"/>
      <c r="AP1919" s="212"/>
      <c r="AQ1919" s="212"/>
      <c r="AR1919" s="212"/>
      <c r="AS1919" s="212"/>
      <c r="AT1919" s="212"/>
      <c r="AU1919" s="212"/>
      <c r="AV1919" s="212"/>
      <c r="AW1919" s="212"/>
      <c r="AX1919" s="212"/>
      <c r="AY1919" s="212"/>
      <c r="AZ1919" s="212"/>
      <c r="BA1919" s="212"/>
      <c r="BB1919" s="212"/>
      <c r="BC1919" s="212"/>
      <c r="BD1919" s="212"/>
      <c r="BE1919" s="212"/>
      <c r="BF1919" s="212"/>
      <c r="BG1919" s="212"/>
      <c r="BH1919" s="212"/>
    </row>
    <row r="1920" spans="1:60" outlineLevel="3" x14ac:dyDescent="0.2">
      <c r="A1920" s="219"/>
      <c r="B1920" s="220"/>
      <c r="C1920" s="247" t="s">
        <v>1160</v>
      </c>
      <c r="D1920" s="225"/>
      <c r="E1920" s="226">
        <v>1</v>
      </c>
      <c r="F1920" s="223"/>
      <c r="G1920" s="223"/>
      <c r="H1920" s="223"/>
      <c r="I1920" s="223"/>
      <c r="J1920" s="223"/>
      <c r="K1920" s="223"/>
      <c r="L1920" s="223"/>
      <c r="M1920" s="223"/>
      <c r="N1920" s="222"/>
      <c r="O1920" s="222"/>
      <c r="P1920" s="222"/>
      <c r="Q1920" s="222"/>
      <c r="R1920" s="223"/>
      <c r="S1920" s="223"/>
      <c r="T1920" s="223"/>
      <c r="U1920" s="223"/>
      <c r="V1920" s="223"/>
      <c r="W1920" s="223"/>
      <c r="X1920" s="223"/>
      <c r="Y1920" s="223"/>
      <c r="Z1920" s="212"/>
      <c r="AA1920" s="212"/>
      <c r="AB1920" s="212"/>
      <c r="AC1920" s="212"/>
      <c r="AD1920" s="212"/>
      <c r="AE1920" s="212"/>
      <c r="AF1920" s="212"/>
      <c r="AG1920" s="212" t="s">
        <v>308</v>
      </c>
      <c r="AH1920" s="212">
        <v>0</v>
      </c>
      <c r="AI1920" s="212"/>
      <c r="AJ1920" s="212"/>
      <c r="AK1920" s="212"/>
      <c r="AL1920" s="212"/>
      <c r="AM1920" s="212"/>
      <c r="AN1920" s="212"/>
      <c r="AO1920" s="212"/>
      <c r="AP1920" s="212"/>
      <c r="AQ1920" s="212"/>
      <c r="AR1920" s="212"/>
      <c r="AS1920" s="212"/>
      <c r="AT1920" s="212"/>
      <c r="AU1920" s="212"/>
      <c r="AV1920" s="212"/>
      <c r="AW1920" s="212"/>
      <c r="AX1920" s="212"/>
      <c r="AY1920" s="212"/>
      <c r="AZ1920" s="212"/>
      <c r="BA1920" s="212"/>
      <c r="BB1920" s="212"/>
      <c r="BC1920" s="212"/>
      <c r="BD1920" s="212"/>
      <c r="BE1920" s="212"/>
      <c r="BF1920" s="212"/>
      <c r="BG1920" s="212"/>
      <c r="BH1920" s="212"/>
    </row>
    <row r="1921" spans="1:60" outlineLevel="3" x14ac:dyDescent="0.2">
      <c r="A1921" s="219"/>
      <c r="B1921" s="220"/>
      <c r="C1921" s="247" t="s">
        <v>1161</v>
      </c>
      <c r="D1921" s="225"/>
      <c r="E1921" s="226">
        <v>1</v>
      </c>
      <c r="F1921" s="223"/>
      <c r="G1921" s="223"/>
      <c r="H1921" s="223"/>
      <c r="I1921" s="223"/>
      <c r="J1921" s="223"/>
      <c r="K1921" s="223"/>
      <c r="L1921" s="223"/>
      <c r="M1921" s="223"/>
      <c r="N1921" s="222"/>
      <c r="O1921" s="222"/>
      <c r="P1921" s="222"/>
      <c r="Q1921" s="222"/>
      <c r="R1921" s="223"/>
      <c r="S1921" s="223"/>
      <c r="T1921" s="223"/>
      <c r="U1921" s="223"/>
      <c r="V1921" s="223"/>
      <c r="W1921" s="223"/>
      <c r="X1921" s="223"/>
      <c r="Y1921" s="223"/>
      <c r="Z1921" s="212"/>
      <c r="AA1921" s="212"/>
      <c r="AB1921" s="212"/>
      <c r="AC1921" s="212"/>
      <c r="AD1921" s="212"/>
      <c r="AE1921" s="212"/>
      <c r="AF1921" s="212"/>
      <c r="AG1921" s="212" t="s">
        <v>308</v>
      </c>
      <c r="AH1921" s="212">
        <v>0</v>
      </c>
      <c r="AI1921" s="212"/>
      <c r="AJ1921" s="212"/>
      <c r="AK1921" s="212"/>
      <c r="AL1921" s="212"/>
      <c r="AM1921" s="212"/>
      <c r="AN1921" s="212"/>
      <c r="AO1921" s="212"/>
      <c r="AP1921" s="212"/>
      <c r="AQ1921" s="212"/>
      <c r="AR1921" s="212"/>
      <c r="AS1921" s="212"/>
      <c r="AT1921" s="212"/>
      <c r="AU1921" s="212"/>
      <c r="AV1921" s="212"/>
      <c r="AW1921" s="212"/>
      <c r="AX1921" s="212"/>
      <c r="AY1921" s="212"/>
      <c r="AZ1921" s="212"/>
      <c r="BA1921" s="212"/>
      <c r="BB1921" s="212"/>
      <c r="BC1921" s="212"/>
      <c r="BD1921" s="212"/>
      <c r="BE1921" s="212"/>
      <c r="BF1921" s="212"/>
      <c r="BG1921" s="212"/>
      <c r="BH1921" s="212"/>
    </row>
    <row r="1922" spans="1:60" ht="22.5" outlineLevel="1" x14ac:dyDescent="0.2">
      <c r="A1922" s="235">
        <v>463</v>
      </c>
      <c r="B1922" s="236" t="s">
        <v>2375</v>
      </c>
      <c r="C1922" s="245" t="s">
        <v>2376</v>
      </c>
      <c r="D1922" s="237" t="s">
        <v>387</v>
      </c>
      <c r="E1922" s="238">
        <v>1</v>
      </c>
      <c r="F1922" s="239"/>
      <c r="G1922" s="240">
        <f>ROUND(E1922*F1922,2)</f>
        <v>0</v>
      </c>
      <c r="H1922" s="239"/>
      <c r="I1922" s="240">
        <f>ROUND(E1922*H1922,2)</f>
        <v>0</v>
      </c>
      <c r="J1922" s="239"/>
      <c r="K1922" s="240">
        <f>ROUND(E1922*J1922,2)</f>
        <v>0</v>
      </c>
      <c r="L1922" s="240">
        <v>21</v>
      </c>
      <c r="M1922" s="240">
        <f>G1922*(1+L1922/100)</f>
        <v>0</v>
      </c>
      <c r="N1922" s="238">
        <v>0.04</v>
      </c>
      <c r="O1922" s="238">
        <f>ROUND(E1922*N1922,2)</f>
        <v>0.04</v>
      </c>
      <c r="P1922" s="238">
        <v>0</v>
      </c>
      <c r="Q1922" s="238">
        <f>ROUND(E1922*P1922,2)</f>
        <v>0</v>
      </c>
      <c r="R1922" s="240"/>
      <c r="S1922" s="240" t="s">
        <v>668</v>
      </c>
      <c r="T1922" s="241" t="s">
        <v>278</v>
      </c>
      <c r="U1922" s="223">
        <v>0</v>
      </c>
      <c r="V1922" s="223">
        <f>ROUND(E1922*U1922,2)</f>
        <v>0</v>
      </c>
      <c r="W1922" s="223"/>
      <c r="X1922" s="223" t="s">
        <v>481</v>
      </c>
      <c r="Y1922" s="223" t="s">
        <v>280</v>
      </c>
      <c r="Z1922" s="212"/>
      <c r="AA1922" s="212"/>
      <c r="AB1922" s="212"/>
      <c r="AC1922" s="212"/>
      <c r="AD1922" s="212"/>
      <c r="AE1922" s="212"/>
      <c r="AF1922" s="212"/>
      <c r="AG1922" s="212" t="s">
        <v>482</v>
      </c>
      <c r="AH1922" s="212"/>
      <c r="AI1922" s="212"/>
      <c r="AJ1922" s="212"/>
      <c r="AK1922" s="212"/>
      <c r="AL1922" s="212"/>
      <c r="AM1922" s="212"/>
      <c r="AN1922" s="212"/>
      <c r="AO1922" s="212"/>
      <c r="AP1922" s="212"/>
      <c r="AQ1922" s="212"/>
      <c r="AR1922" s="212"/>
      <c r="AS1922" s="212"/>
      <c r="AT1922" s="212"/>
      <c r="AU1922" s="212"/>
      <c r="AV1922" s="212"/>
      <c r="AW1922" s="212"/>
      <c r="AX1922" s="212"/>
      <c r="AY1922" s="212"/>
      <c r="AZ1922" s="212"/>
      <c r="BA1922" s="212"/>
      <c r="BB1922" s="212"/>
      <c r="BC1922" s="212"/>
      <c r="BD1922" s="212"/>
      <c r="BE1922" s="212"/>
      <c r="BF1922" s="212"/>
      <c r="BG1922" s="212"/>
      <c r="BH1922" s="212"/>
    </row>
    <row r="1923" spans="1:60" outlineLevel="2" x14ac:dyDescent="0.2">
      <c r="A1923" s="219"/>
      <c r="B1923" s="220"/>
      <c r="C1923" s="247" t="s">
        <v>2377</v>
      </c>
      <c r="D1923" s="225"/>
      <c r="E1923" s="226">
        <v>1</v>
      </c>
      <c r="F1923" s="223"/>
      <c r="G1923" s="223"/>
      <c r="H1923" s="223"/>
      <c r="I1923" s="223"/>
      <c r="J1923" s="223"/>
      <c r="K1923" s="223"/>
      <c r="L1923" s="223"/>
      <c r="M1923" s="223"/>
      <c r="N1923" s="222"/>
      <c r="O1923" s="222"/>
      <c r="P1923" s="222"/>
      <c r="Q1923" s="222"/>
      <c r="R1923" s="223"/>
      <c r="S1923" s="223"/>
      <c r="T1923" s="223"/>
      <c r="U1923" s="223"/>
      <c r="V1923" s="223"/>
      <c r="W1923" s="223"/>
      <c r="X1923" s="223"/>
      <c r="Y1923" s="223"/>
      <c r="Z1923" s="212"/>
      <c r="AA1923" s="212"/>
      <c r="AB1923" s="212"/>
      <c r="AC1923" s="212"/>
      <c r="AD1923" s="212"/>
      <c r="AE1923" s="212"/>
      <c r="AF1923" s="212"/>
      <c r="AG1923" s="212" t="s">
        <v>308</v>
      </c>
      <c r="AH1923" s="212">
        <v>0</v>
      </c>
      <c r="AI1923" s="212"/>
      <c r="AJ1923" s="212"/>
      <c r="AK1923" s="212"/>
      <c r="AL1923" s="212"/>
      <c r="AM1923" s="212"/>
      <c r="AN1923" s="212"/>
      <c r="AO1923" s="212"/>
      <c r="AP1923" s="212"/>
      <c r="AQ1923" s="212"/>
      <c r="AR1923" s="212"/>
      <c r="AS1923" s="212"/>
      <c r="AT1923" s="212"/>
      <c r="AU1923" s="212"/>
      <c r="AV1923" s="212"/>
      <c r="AW1923" s="212"/>
      <c r="AX1923" s="212"/>
      <c r="AY1923" s="212"/>
      <c r="AZ1923" s="212"/>
      <c r="BA1923" s="212"/>
      <c r="BB1923" s="212"/>
      <c r="BC1923" s="212"/>
      <c r="BD1923" s="212"/>
      <c r="BE1923" s="212"/>
      <c r="BF1923" s="212"/>
      <c r="BG1923" s="212"/>
      <c r="BH1923" s="212"/>
    </row>
    <row r="1924" spans="1:60" ht="45" outlineLevel="1" x14ac:dyDescent="0.2">
      <c r="A1924" s="235">
        <v>464</v>
      </c>
      <c r="B1924" s="236" t="s">
        <v>2378</v>
      </c>
      <c r="C1924" s="245" t="s">
        <v>2379</v>
      </c>
      <c r="D1924" s="237" t="s">
        <v>387</v>
      </c>
      <c r="E1924" s="238">
        <v>1</v>
      </c>
      <c r="F1924" s="239"/>
      <c r="G1924" s="240">
        <f>ROUND(E1924*F1924,2)</f>
        <v>0</v>
      </c>
      <c r="H1924" s="239"/>
      <c r="I1924" s="240">
        <f>ROUND(E1924*H1924,2)</f>
        <v>0</v>
      </c>
      <c r="J1924" s="239"/>
      <c r="K1924" s="240">
        <f>ROUND(E1924*J1924,2)</f>
        <v>0</v>
      </c>
      <c r="L1924" s="240">
        <v>21</v>
      </c>
      <c r="M1924" s="240">
        <f>G1924*(1+L1924/100)</f>
        <v>0</v>
      </c>
      <c r="N1924" s="238">
        <v>0.05</v>
      </c>
      <c r="O1924" s="238">
        <f>ROUND(E1924*N1924,2)</f>
        <v>0.05</v>
      </c>
      <c r="P1924" s="238">
        <v>0</v>
      </c>
      <c r="Q1924" s="238">
        <f>ROUND(E1924*P1924,2)</f>
        <v>0</v>
      </c>
      <c r="R1924" s="240" t="s">
        <v>480</v>
      </c>
      <c r="S1924" s="240" t="s">
        <v>277</v>
      </c>
      <c r="T1924" s="241" t="s">
        <v>277</v>
      </c>
      <c r="U1924" s="223">
        <v>0</v>
      </c>
      <c r="V1924" s="223">
        <f>ROUND(E1924*U1924,2)</f>
        <v>0</v>
      </c>
      <c r="W1924" s="223"/>
      <c r="X1924" s="223" t="s">
        <v>481</v>
      </c>
      <c r="Y1924" s="223" t="s">
        <v>280</v>
      </c>
      <c r="Z1924" s="212"/>
      <c r="AA1924" s="212"/>
      <c r="AB1924" s="212"/>
      <c r="AC1924" s="212"/>
      <c r="AD1924" s="212"/>
      <c r="AE1924" s="212"/>
      <c r="AF1924" s="212"/>
      <c r="AG1924" s="212" t="s">
        <v>482</v>
      </c>
      <c r="AH1924" s="212"/>
      <c r="AI1924" s="212"/>
      <c r="AJ1924" s="212"/>
      <c r="AK1924" s="212"/>
      <c r="AL1924" s="212"/>
      <c r="AM1924" s="212"/>
      <c r="AN1924" s="212"/>
      <c r="AO1924" s="212"/>
      <c r="AP1924" s="212"/>
      <c r="AQ1924" s="212"/>
      <c r="AR1924" s="212"/>
      <c r="AS1924" s="212"/>
      <c r="AT1924" s="212"/>
      <c r="AU1924" s="212"/>
      <c r="AV1924" s="212"/>
      <c r="AW1924" s="212"/>
      <c r="AX1924" s="212"/>
      <c r="AY1924" s="212"/>
      <c r="AZ1924" s="212"/>
      <c r="BA1924" s="212"/>
      <c r="BB1924" s="212"/>
      <c r="BC1924" s="212"/>
      <c r="BD1924" s="212"/>
      <c r="BE1924" s="212"/>
      <c r="BF1924" s="212"/>
      <c r="BG1924" s="212"/>
      <c r="BH1924" s="212"/>
    </row>
    <row r="1925" spans="1:60" outlineLevel="2" x14ac:dyDescent="0.2">
      <c r="A1925" s="219"/>
      <c r="B1925" s="220"/>
      <c r="C1925" s="247" t="s">
        <v>2380</v>
      </c>
      <c r="D1925" s="225"/>
      <c r="E1925" s="226">
        <v>1</v>
      </c>
      <c r="F1925" s="223"/>
      <c r="G1925" s="223"/>
      <c r="H1925" s="223"/>
      <c r="I1925" s="223"/>
      <c r="J1925" s="223"/>
      <c r="K1925" s="223"/>
      <c r="L1925" s="223"/>
      <c r="M1925" s="223"/>
      <c r="N1925" s="222"/>
      <c r="O1925" s="222"/>
      <c r="P1925" s="222"/>
      <c r="Q1925" s="222"/>
      <c r="R1925" s="223"/>
      <c r="S1925" s="223"/>
      <c r="T1925" s="223"/>
      <c r="U1925" s="223"/>
      <c r="V1925" s="223"/>
      <c r="W1925" s="223"/>
      <c r="X1925" s="223"/>
      <c r="Y1925" s="223"/>
      <c r="Z1925" s="212"/>
      <c r="AA1925" s="212"/>
      <c r="AB1925" s="212"/>
      <c r="AC1925" s="212"/>
      <c r="AD1925" s="212"/>
      <c r="AE1925" s="212"/>
      <c r="AF1925" s="212"/>
      <c r="AG1925" s="212" t="s">
        <v>308</v>
      </c>
      <c r="AH1925" s="212">
        <v>0</v>
      </c>
      <c r="AI1925" s="212"/>
      <c r="AJ1925" s="212"/>
      <c r="AK1925" s="212"/>
      <c r="AL1925" s="212"/>
      <c r="AM1925" s="212"/>
      <c r="AN1925" s="212"/>
      <c r="AO1925" s="212"/>
      <c r="AP1925" s="212"/>
      <c r="AQ1925" s="212"/>
      <c r="AR1925" s="212"/>
      <c r="AS1925" s="212"/>
      <c r="AT1925" s="212"/>
      <c r="AU1925" s="212"/>
      <c r="AV1925" s="212"/>
      <c r="AW1925" s="212"/>
      <c r="AX1925" s="212"/>
      <c r="AY1925" s="212"/>
      <c r="AZ1925" s="212"/>
      <c r="BA1925" s="212"/>
      <c r="BB1925" s="212"/>
      <c r="BC1925" s="212"/>
      <c r="BD1925" s="212"/>
      <c r="BE1925" s="212"/>
      <c r="BF1925" s="212"/>
      <c r="BG1925" s="212"/>
      <c r="BH1925" s="212"/>
    </row>
    <row r="1926" spans="1:60" outlineLevel="1" x14ac:dyDescent="0.2">
      <c r="A1926" s="235">
        <v>465</v>
      </c>
      <c r="B1926" s="236" t="s">
        <v>2381</v>
      </c>
      <c r="C1926" s="245" t="s">
        <v>2382</v>
      </c>
      <c r="D1926" s="237" t="s">
        <v>387</v>
      </c>
      <c r="E1926" s="238">
        <v>2</v>
      </c>
      <c r="F1926" s="239"/>
      <c r="G1926" s="240">
        <f>ROUND(E1926*F1926,2)</f>
        <v>0</v>
      </c>
      <c r="H1926" s="239"/>
      <c r="I1926" s="240">
        <f>ROUND(E1926*H1926,2)</f>
        <v>0</v>
      </c>
      <c r="J1926" s="239"/>
      <c r="K1926" s="240">
        <f>ROUND(E1926*J1926,2)</f>
        <v>0</v>
      </c>
      <c r="L1926" s="240">
        <v>21</v>
      </c>
      <c r="M1926" s="240">
        <f>G1926*(1+L1926/100)</f>
        <v>0</v>
      </c>
      <c r="N1926" s="238">
        <v>1.7999999999999999E-2</v>
      </c>
      <c r="O1926" s="238">
        <f>ROUND(E1926*N1926,2)</f>
        <v>0.04</v>
      </c>
      <c r="P1926" s="238">
        <v>0</v>
      </c>
      <c r="Q1926" s="238">
        <f>ROUND(E1926*P1926,2)</f>
        <v>0</v>
      </c>
      <c r="R1926" s="240"/>
      <c r="S1926" s="240" t="s">
        <v>668</v>
      </c>
      <c r="T1926" s="241" t="s">
        <v>277</v>
      </c>
      <c r="U1926" s="223">
        <v>0</v>
      </c>
      <c r="V1926" s="223">
        <f>ROUND(E1926*U1926,2)</f>
        <v>0</v>
      </c>
      <c r="W1926" s="223"/>
      <c r="X1926" s="223" t="s">
        <v>481</v>
      </c>
      <c r="Y1926" s="223" t="s">
        <v>280</v>
      </c>
      <c r="Z1926" s="212"/>
      <c r="AA1926" s="212"/>
      <c r="AB1926" s="212"/>
      <c r="AC1926" s="212"/>
      <c r="AD1926" s="212"/>
      <c r="AE1926" s="212"/>
      <c r="AF1926" s="212"/>
      <c r="AG1926" s="212" t="s">
        <v>482</v>
      </c>
      <c r="AH1926" s="212"/>
      <c r="AI1926" s="212"/>
      <c r="AJ1926" s="212"/>
      <c r="AK1926" s="212"/>
      <c r="AL1926" s="212"/>
      <c r="AM1926" s="212"/>
      <c r="AN1926" s="212"/>
      <c r="AO1926" s="212"/>
      <c r="AP1926" s="212"/>
      <c r="AQ1926" s="212"/>
      <c r="AR1926" s="212"/>
      <c r="AS1926" s="212"/>
      <c r="AT1926" s="212"/>
      <c r="AU1926" s="212"/>
      <c r="AV1926" s="212"/>
      <c r="AW1926" s="212"/>
      <c r="AX1926" s="212"/>
      <c r="AY1926" s="212"/>
      <c r="AZ1926" s="212"/>
      <c r="BA1926" s="212"/>
      <c r="BB1926" s="212"/>
      <c r="BC1926" s="212"/>
      <c r="BD1926" s="212"/>
      <c r="BE1926" s="212"/>
      <c r="BF1926" s="212"/>
      <c r="BG1926" s="212"/>
      <c r="BH1926" s="212"/>
    </row>
    <row r="1927" spans="1:60" outlineLevel="2" x14ac:dyDescent="0.2">
      <c r="A1927" s="219"/>
      <c r="B1927" s="220"/>
      <c r="C1927" s="247" t="s">
        <v>2377</v>
      </c>
      <c r="D1927" s="225"/>
      <c r="E1927" s="226">
        <v>1</v>
      </c>
      <c r="F1927" s="223"/>
      <c r="G1927" s="223"/>
      <c r="H1927" s="223"/>
      <c r="I1927" s="223"/>
      <c r="J1927" s="223"/>
      <c r="K1927" s="223"/>
      <c r="L1927" s="223"/>
      <c r="M1927" s="223"/>
      <c r="N1927" s="222"/>
      <c r="O1927" s="222"/>
      <c r="P1927" s="222"/>
      <c r="Q1927" s="222"/>
      <c r="R1927" s="223"/>
      <c r="S1927" s="223"/>
      <c r="T1927" s="223"/>
      <c r="U1927" s="223"/>
      <c r="V1927" s="223"/>
      <c r="W1927" s="223"/>
      <c r="X1927" s="223"/>
      <c r="Y1927" s="223"/>
      <c r="Z1927" s="212"/>
      <c r="AA1927" s="212"/>
      <c r="AB1927" s="212"/>
      <c r="AC1927" s="212"/>
      <c r="AD1927" s="212"/>
      <c r="AE1927" s="212"/>
      <c r="AF1927" s="212"/>
      <c r="AG1927" s="212" t="s">
        <v>308</v>
      </c>
      <c r="AH1927" s="212">
        <v>0</v>
      </c>
      <c r="AI1927" s="212"/>
      <c r="AJ1927" s="212"/>
      <c r="AK1927" s="212"/>
      <c r="AL1927" s="212"/>
      <c r="AM1927" s="212"/>
      <c r="AN1927" s="212"/>
      <c r="AO1927" s="212"/>
      <c r="AP1927" s="212"/>
      <c r="AQ1927" s="212"/>
      <c r="AR1927" s="212"/>
      <c r="AS1927" s="212"/>
      <c r="AT1927" s="212"/>
      <c r="AU1927" s="212"/>
      <c r="AV1927" s="212"/>
      <c r="AW1927" s="212"/>
      <c r="AX1927" s="212"/>
      <c r="AY1927" s="212"/>
      <c r="AZ1927" s="212"/>
      <c r="BA1927" s="212"/>
      <c r="BB1927" s="212"/>
      <c r="BC1927" s="212"/>
      <c r="BD1927" s="212"/>
      <c r="BE1927" s="212"/>
      <c r="BF1927" s="212"/>
      <c r="BG1927" s="212"/>
      <c r="BH1927" s="212"/>
    </row>
    <row r="1928" spans="1:60" outlineLevel="3" x14ac:dyDescent="0.2">
      <c r="A1928" s="219"/>
      <c r="B1928" s="220"/>
      <c r="C1928" s="247" t="s">
        <v>2380</v>
      </c>
      <c r="D1928" s="225"/>
      <c r="E1928" s="226">
        <v>1</v>
      </c>
      <c r="F1928" s="223"/>
      <c r="G1928" s="223"/>
      <c r="H1928" s="223"/>
      <c r="I1928" s="223"/>
      <c r="J1928" s="223"/>
      <c r="K1928" s="223"/>
      <c r="L1928" s="223"/>
      <c r="M1928" s="223"/>
      <c r="N1928" s="222"/>
      <c r="O1928" s="222"/>
      <c r="P1928" s="222"/>
      <c r="Q1928" s="222"/>
      <c r="R1928" s="223"/>
      <c r="S1928" s="223"/>
      <c r="T1928" s="223"/>
      <c r="U1928" s="223"/>
      <c r="V1928" s="223"/>
      <c r="W1928" s="223"/>
      <c r="X1928" s="223"/>
      <c r="Y1928" s="223"/>
      <c r="Z1928" s="212"/>
      <c r="AA1928" s="212"/>
      <c r="AB1928" s="212"/>
      <c r="AC1928" s="212"/>
      <c r="AD1928" s="212"/>
      <c r="AE1928" s="212"/>
      <c r="AF1928" s="212"/>
      <c r="AG1928" s="212" t="s">
        <v>308</v>
      </c>
      <c r="AH1928" s="212">
        <v>0</v>
      </c>
      <c r="AI1928" s="212"/>
      <c r="AJ1928" s="212"/>
      <c r="AK1928" s="212"/>
      <c r="AL1928" s="212"/>
      <c r="AM1928" s="212"/>
      <c r="AN1928" s="212"/>
      <c r="AO1928" s="212"/>
      <c r="AP1928" s="212"/>
      <c r="AQ1928" s="212"/>
      <c r="AR1928" s="212"/>
      <c r="AS1928" s="212"/>
      <c r="AT1928" s="212"/>
      <c r="AU1928" s="212"/>
      <c r="AV1928" s="212"/>
      <c r="AW1928" s="212"/>
      <c r="AX1928" s="212"/>
      <c r="AY1928" s="212"/>
      <c r="AZ1928" s="212"/>
      <c r="BA1928" s="212"/>
      <c r="BB1928" s="212"/>
      <c r="BC1928" s="212"/>
      <c r="BD1928" s="212"/>
      <c r="BE1928" s="212"/>
      <c r="BF1928" s="212"/>
      <c r="BG1928" s="212"/>
      <c r="BH1928" s="212"/>
    </row>
    <row r="1929" spans="1:60" outlineLevel="1" x14ac:dyDescent="0.2">
      <c r="A1929" s="235">
        <v>466</v>
      </c>
      <c r="B1929" s="236" t="s">
        <v>2383</v>
      </c>
      <c r="C1929" s="245" t="s">
        <v>2384</v>
      </c>
      <c r="D1929" s="237" t="s">
        <v>340</v>
      </c>
      <c r="E1929" s="238">
        <v>11.9625</v>
      </c>
      <c r="F1929" s="239"/>
      <c r="G1929" s="240">
        <f>ROUND(E1929*F1929,2)</f>
        <v>0</v>
      </c>
      <c r="H1929" s="239"/>
      <c r="I1929" s="240">
        <f>ROUND(E1929*H1929,2)</f>
        <v>0</v>
      </c>
      <c r="J1929" s="239"/>
      <c r="K1929" s="240">
        <f>ROUND(E1929*J1929,2)</f>
        <v>0</v>
      </c>
      <c r="L1929" s="240">
        <v>21</v>
      </c>
      <c r="M1929" s="240">
        <f>G1929*(1+L1929/100)</f>
        <v>0</v>
      </c>
      <c r="N1929" s="238">
        <v>5.77E-3</v>
      </c>
      <c r="O1929" s="238">
        <f>ROUND(E1929*N1929,2)</f>
        <v>7.0000000000000007E-2</v>
      </c>
      <c r="P1929" s="238">
        <v>0</v>
      </c>
      <c r="Q1929" s="238">
        <f>ROUND(E1929*P1929,2)</f>
        <v>0</v>
      </c>
      <c r="R1929" s="240"/>
      <c r="S1929" s="240" t="s">
        <v>668</v>
      </c>
      <c r="T1929" s="241" t="s">
        <v>278</v>
      </c>
      <c r="U1929" s="223">
        <v>0</v>
      </c>
      <c r="V1929" s="223">
        <f>ROUND(E1929*U1929,2)</f>
        <v>0</v>
      </c>
      <c r="W1929" s="223"/>
      <c r="X1929" s="223" t="s">
        <v>481</v>
      </c>
      <c r="Y1929" s="223" t="s">
        <v>280</v>
      </c>
      <c r="Z1929" s="212"/>
      <c r="AA1929" s="212"/>
      <c r="AB1929" s="212"/>
      <c r="AC1929" s="212"/>
      <c r="AD1929" s="212"/>
      <c r="AE1929" s="212"/>
      <c r="AF1929" s="212"/>
      <c r="AG1929" s="212" t="s">
        <v>482</v>
      </c>
      <c r="AH1929" s="212"/>
      <c r="AI1929" s="212"/>
      <c r="AJ1929" s="212"/>
      <c r="AK1929" s="212"/>
      <c r="AL1929" s="212"/>
      <c r="AM1929" s="212"/>
      <c r="AN1929" s="212"/>
      <c r="AO1929" s="212"/>
      <c r="AP1929" s="212"/>
      <c r="AQ1929" s="212"/>
      <c r="AR1929" s="212"/>
      <c r="AS1929" s="212"/>
      <c r="AT1929" s="212"/>
      <c r="AU1929" s="212"/>
      <c r="AV1929" s="212"/>
      <c r="AW1929" s="212"/>
      <c r="AX1929" s="212"/>
      <c r="AY1929" s="212"/>
      <c r="AZ1929" s="212"/>
      <c r="BA1929" s="212"/>
      <c r="BB1929" s="212"/>
      <c r="BC1929" s="212"/>
      <c r="BD1929" s="212"/>
      <c r="BE1929" s="212"/>
      <c r="BF1929" s="212"/>
      <c r="BG1929" s="212"/>
      <c r="BH1929" s="212"/>
    </row>
    <row r="1930" spans="1:60" outlineLevel="2" x14ac:dyDescent="0.2">
      <c r="A1930" s="219"/>
      <c r="B1930" s="220"/>
      <c r="C1930" s="270" t="s">
        <v>715</v>
      </c>
      <c r="D1930" s="252"/>
      <c r="E1930" s="253"/>
      <c r="F1930" s="223"/>
      <c r="G1930" s="223"/>
      <c r="H1930" s="223"/>
      <c r="I1930" s="223"/>
      <c r="J1930" s="223"/>
      <c r="K1930" s="223"/>
      <c r="L1930" s="223"/>
      <c r="M1930" s="223"/>
      <c r="N1930" s="222"/>
      <c r="O1930" s="222"/>
      <c r="P1930" s="222"/>
      <c r="Q1930" s="222"/>
      <c r="R1930" s="223"/>
      <c r="S1930" s="223"/>
      <c r="T1930" s="223"/>
      <c r="U1930" s="223"/>
      <c r="V1930" s="223"/>
      <c r="W1930" s="223"/>
      <c r="X1930" s="223"/>
      <c r="Y1930" s="223"/>
      <c r="Z1930" s="212"/>
      <c r="AA1930" s="212"/>
      <c r="AB1930" s="212"/>
      <c r="AC1930" s="212"/>
      <c r="AD1930" s="212"/>
      <c r="AE1930" s="212"/>
      <c r="AF1930" s="212"/>
      <c r="AG1930" s="212" t="s">
        <v>308</v>
      </c>
      <c r="AH1930" s="212"/>
      <c r="AI1930" s="212"/>
      <c r="AJ1930" s="212"/>
      <c r="AK1930" s="212"/>
      <c r="AL1930" s="212"/>
      <c r="AM1930" s="212"/>
      <c r="AN1930" s="212"/>
      <c r="AO1930" s="212"/>
      <c r="AP1930" s="212"/>
      <c r="AQ1930" s="212"/>
      <c r="AR1930" s="212"/>
      <c r="AS1930" s="212"/>
      <c r="AT1930" s="212"/>
      <c r="AU1930" s="212"/>
      <c r="AV1930" s="212"/>
      <c r="AW1930" s="212"/>
      <c r="AX1930" s="212"/>
      <c r="AY1930" s="212"/>
      <c r="AZ1930" s="212"/>
      <c r="BA1930" s="212"/>
      <c r="BB1930" s="212"/>
      <c r="BC1930" s="212"/>
      <c r="BD1930" s="212"/>
      <c r="BE1930" s="212"/>
      <c r="BF1930" s="212"/>
      <c r="BG1930" s="212"/>
      <c r="BH1930" s="212"/>
    </row>
    <row r="1931" spans="1:60" outlineLevel="3" x14ac:dyDescent="0.2">
      <c r="A1931" s="219"/>
      <c r="B1931" s="220"/>
      <c r="C1931" s="271" t="s">
        <v>2385</v>
      </c>
      <c r="D1931" s="252"/>
      <c r="E1931" s="253"/>
      <c r="F1931" s="223"/>
      <c r="G1931" s="223"/>
      <c r="H1931" s="223"/>
      <c r="I1931" s="223"/>
      <c r="J1931" s="223"/>
      <c r="K1931" s="223"/>
      <c r="L1931" s="223"/>
      <c r="M1931" s="223"/>
      <c r="N1931" s="222"/>
      <c r="O1931" s="222"/>
      <c r="P1931" s="222"/>
      <c r="Q1931" s="222"/>
      <c r="R1931" s="223"/>
      <c r="S1931" s="223"/>
      <c r="T1931" s="223"/>
      <c r="U1931" s="223"/>
      <c r="V1931" s="223"/>
      <c r="W1931" s="223"/>
      <c r="X1931" s="223"/>
      <c r="Y1931" s="223"/>
      <c r="Z1931" s="212"/>
      <c r="AA1931" s="212"/>
      <c r="AB1931" s="212"/>
      <c r="AC1931" s="212"/>
      <c r="AD1931" s="212"/>
      <c r="AE1931" s="212"/>
      <c r="AF1931" s="212"/>
      <c r="AG1931" s="212" t="s">
        <v>308</v>
      </c>
      <c r="AH1931" s="212">
        <v>2</v>
      </c>
      <c r="AI1931" s="212"/>
      <c r="AJ1931" s="212"/>
      <c r="AK1931" s="212"/>
      <c r="AL1931" s="212"/>
      <c r="AM1931" s="212"/>
      <c r="AN1931" s="212"/>
      <c r="AO1931" s="212"/>
      <c r="AP1931" s="212"/>
      <c r="AQ1931" s="212"/>
      <c r="AR1931" s="212"/>
      <c r="AS1931" s="212"/>
      <c r="AT1931" s="212"/>
      <c r="AU1931" s="212"/>
      <c r="AV1931" s="212"/>
      <c r="AW1931" s="212"/>
      <c r="AX1931" s="212"/>
      <c r="AY1931" s="212"/>
      <c r="AZ1931" s="212"/>
      <c r="BA1931" s="212"/>
      <c r="BB1931" s="212"/>
      <c r="BC1931" s="212"/>
      <c r="BD1931" s="212"/>
      <c r="BE1931" s="212"/>
      <c r="BF1931" s="212"/>
      <c r="BG1931" s="212"/>
      <c r="BH1931" s="212"/>
    </row>
    <row r="1932" spans="1:60" outlineLevel="3" x14ac:dyDescent="0.2">
      <c r="A1932" s="219"/>
      <c r="B1932" s="220"/>
      <c r="C1932" s="271" t="s">
        <v>2386</v>
      </c>
      <c r="D1932" s="252"/>
      <c r="E1932" s="253">
        <v>1.32</v>
      </c>
      <c r="F1932" s="223"/>
      <c r="G1932" s="223"/>
      <c r="H1932" s="223"/>
      <c r="I1932" s="223"/>
      <c r="J1932" s="223"/>
      <c r="K1932" s="223"/>
      <c r="L1932" s="223"/>
      <c r="M1932" s="223"/>
      <c r="N1932" s="222"/>
      <c r="O1932" s="222"/>
      <c r="P1932" s="222"/>
      <c r="Q1932" s="222"/>
      <c r="R1932" s="223"/>
      <c r="S1932" s="223"/>
      <c r="T1932" s="223"/>
      <c r="U1932" s="223"/>
      <c r="V1932" s="223"/>
      <c r="W1932" s="223"/>
      <c r="X1932" s="223"/>
      <c r="Y1932" s="223"/>
      <c r="Z1932" s="212"/>
      <c r="AA1932" s="212"/>
      <c r="AB1932" s="212"/>
      <c r="AC1932" s="212"/>
      <c r="AD1932" s="212"/>
      <c r="AE1932" s="212"/>
      <c r="AF1932" s="212"/>
      <c r="AG1932" s="212" t="s">
        <v>308</v>
      </c>
      <c r="AH1932" s="212">
        <v>2</v>
      </c>
      <c r="AI1932" s="212"/>
      <c r="AJ1932" s="212"/>
      <c r="AK1932" s="212"/>
      <c r="AL1932" s="212"/>
      <c r="AM1932" s="212"/>
      <c r="AN1932" s="212"/>
      <c r="AO1932" s="212"/>
      <c r="AP1932" s="212"/>
      <c r="AQ1932" s="212"/>
      <c r="AR1932" s="212"/>
      <c r="AS1932" s="212"/>
      <c r="AT1932" s="212"/>
      <c r="AU1932" s="212"/>
      <c r="AV1932" s="212"/>
      <c r="AW1932" s="212"/>
      <c r="AX1932" s="212"/>
      <c r="AY1932" s="212"/>
      <c r="AZ1932" s="212"/>
      <c r="BA1932" s="212"/>
      <c r="BB1932" s="212"/>
      <c r="BC1932" s="212"/>
      <c r="BD1932" s="212"/>
      <c r="BE1932" s="212"/>
      <c r="BF1932" s="212"/>
      <c r="BG1932" s="212"/>
      <c r="BH1932" s="212"/>
    </row>
    <row r="1933" spans="1:60" outlineLevel="3" x14ac:dyDescent="0.2">
      <c r="A1933" s="219"/>
      <c r="B1933" s="220"/>
      <c r="C1933" s="271" t="s">
        <v>2387</v>
      </c>
      <c r="D1933" s="252"/>
      <c r="E1933" s="253">
        <v>1.38</v>
      </c>
      <c r="F1933" s="223"/>
      <c r="G1933" s="223"/>
      <c r="H1933" s="223"/>
      <c r="I1933" s="223"/>
      <c r="J1933" s="223"/>
      <c r="K1933" s="223"/>
      <c r="L1933" s="223"/>
      <c r="M1933" s="223"/>
      <c r="N1933" s="222"/>
      <c r="O1933" s="222"/>
      <c r="P1933" s="222"/>
      <c r="Q1933" s="222"/>
      <c r="R1933" s="223"/>
      <c r="S1933" s="223"/>
      <c r="T1933" s="223"/>
      <c r="U1933" s="223"/>
      <c r="V1933" s="223"/>
      <c r="W1933" s="223"/>
      <c r="X1933" s="223"/>
      <c r="Y1933" s="223"/>
      <c r="Z1933" s="212"/>
      <c r="AA1933" s="212"/>
      <c r="AB1933" s="212"/>
      <c r="AC1933" s="212"/>
      <c r="AD1933" s="212"/>
      <c r="AE1933" s="212"/>
      <c r="AF1933" s="212"/>
      <c r="AG1933" s="212" t="s">
        <v>308</v>
      </c>
      <c r="AH1933" s="212">
        <v>2</v>
      </c>
      <c r="AI1933" s="212"/>
      <c r="AJ1933" s="212"/>
      <c r="AK1933" s="212"/>
      <c r="AL1933" s="212"/>
      <c r="AM1933" s="212"/>
      <c r="AN1933" s="212"/>
      <c r="AO1933" s="212"/>
      <c r="AP1933" s="212"/>
      <c r="AQ1933" s="212"/>
      <c r="AR1933" s="212"/>
      <c r="AS1933" s="212"/>
      <c r="AT1933" s="212"/>
      <c r="AU1933" s="212"/>
      <c r="AV1933" s="212"/>
      <c r="AW1933" s="212"/>
      <c r="AX1933" s="212"/>
      <c r="AY1933" s="212"/>
      <c r="AZ1933" s="212"/>
      <c r="BA1933" s="212"/>
      <c r="BB1933" s="212"/>
      <c r="BC1933" s="212"/>
      <c r="BD1933" s="212"/>
      <c r="BE1933" s="212"/>
      <c r="BF1933" s="212"/>
      <c r="BG1933" s="212"/>
      <c r="BH1933" s="212"/>
    </row>
    <row r="1934" spans="1:60" outlineLevel="3" x14ac:dyDescent="0.2">
      <c r="A1934" s="219"/>
      <c r="B1934" s="220"/>
      <c r="C1934" s="271" t="s">
        <v>2388</v>
      </c>
      <c r="D1934" s="252"/>
      <c r="E1934" s="253">
        <v>1.08</v>
      </c>
      <c r="F1934" s="223"/>
      <c r="G1934" s="223"/>
      <c r="H1934" s="223"/>
      <c r="I1934" s="223"/>
      <c r="J1934" s="223"/>
      <c r="K1934" s="223"/>
      <c r="L1934" s="223"/>
      <c r="M1934" s="223"/>
      <c r="N1934" s="222"/>
      <c r="O1934" s="222"/>
      <c r="P1934" s="222"/>
      <c r="Q1934" s="222"/>
      <c r="R1934" s="223"/>
      <c r="S1934" s="223"/>
      <c r="T1934" s="223"/>
      <c r="U1934" s="223"/>
      <c r="V1934" s="223"/>
      <c r="W1934" s="223"/>
      <c r="X1934" s="223"/>
      <c r="Y1934" s="223"/>
      <c r="Z1934" s="212"/>
      <c r="AA1934" s="212"/>
      <c r="AB1934" s="212"/>
      <c r="AC1934" s="212"/>
      <c r="AD1934" s="212"/>
      <c r="AE1934" s="212"/>
      <c r="AF1934" s="212"/>
      <c r="AG1934" s="212" t="s">
        <v>308</v>
      </c>
      <c r="AH1934" s="212">
        <v>2</v>
      </c>
      <c r="AI1934" s="212"/>
      <c r="AJ1934" s="212"/>
      <c r="AK1934" s="212"/>
      <c r="AL1934" s="212"/>
      <c r="AM1934" s="212"/>
      <c r="AN1934" s="212"/>
      <c r="AO1934" s="212"/>
      <c r="AP1934" s="212"/>
      <c r="AQ1934" s="212"/>
      <c r="AR1934" s="212"/>
      <c r="AS1934" s="212"/>
      <c r="AT1934" s="212"/>
      <c r="AU1934" s="212"/>
      <c r="AV1934" s="212"/>
      <c r="AW1934" s="212"/>
      <c r="AX1934" s="212"/>
      <c r="AY1934" s="212"/>
      <c r="AZ1934" s="212"/>
      <c r="BA1934" s="212"/>
      <c r="BB1934" s="212"/>
      <c r="BC1934" s="212"/>
      <c r="BD1934" s="212"/>
      <c r="BE1934" s="212"/>
      <c r="BF1934" s="212"/>
      <c r="BG1934" s="212"/>
      <c r="BH1934" s="212"/>
    </row>
    <row r="1935" spans="1:60" outlineLevel="3" x14ac:dyDescent="0.2">
      <c r="A1935" s="219"/>
      <c r="B1935" s="220"/>
      <c r="C1935" s="271" t="s">
        <v>2389</v>
      </c>
      <c r="D1935" s="252"/>
      <c r="E1935" s="253">
        <v>1.56</v>
      </c>
      <c r="F1935" s="223"/>
      <c r="G1935" s="223"/>
      <c r="H1935" s="223"/>
      <c r="I1935" s="223"/>
      <c r="J1935" s="223"/>
      <c r="K1935" s="223"/>
      <c r="L1935" s="223"/>
      <c r="M1935" s="223"/>
      <c r="N1935" s="222"/>
      <c r="O1935" s="222"/>
      <c r="P1935" s="222"/>
      <c r="Q1935" s="222"/>
      <c r="R1935" s="223"/>
      <c r="S1935" s="223"/>
      <c r="T1935" s="223"/>
      <c r="U1935" s="223"/>
      <c r="V1935" s="223"/>
      <c r="W1935" s="223"/>
      <c r="X1935" s="223"/>
      <c r="Y1935" s="223"/>
      <c r="Z1935" s="212"/>
      <c r="AA1935" s="212"/>
      <c r="AB1935" s="212"/>
      <c r="AC1935" s="212"/>
      <c r="AD1935" s="212"/>
      <c r="AE1935" s="212"/>
      <c r="AF1935" s="212"/>
      <c r="AG1935" s="212" t="s">
        <v>308</v>
      </c>
      <c r="AH1935" s="212">
        <v>2</v>
      </c>
      <c r="AI1935" s="212"/>
      <c r="AJ1935" s="212"/>
      <c r="AK1935" s="212"/>
      <c r="AL1935" s="212"/>
      <c r="AM1935" s="212"/>
      <c r="AN1935" s="212"/>
      <c r="AO1935" s="212"/>
      <c r="AP1935" s="212"/>
      <c r="AQ1935" s="212"/>
      <c r="AR1935" s="212"/>
      <c r="AS1935" s="212"/>
      <c r="AT1935" s="212"/>
      <c r="AU1935" s="212"/>
      <c r="AV1935" s="212"/>
      <c r="AW1935" s="212"/>
      <c r="AX1935" s="212"/>
      <c r="AY1935" s="212"/>
      <c r="AZ1935" s="212"/>
      <c r="BA1935" s="212"/>
      <c r="BB1935" s="212"/>
      <c r="BC1935" s="212"/>
      <c r="BD1935" s="212"/>
      <c r="BE1935" s="212"/>
      <c r="BF1935" s="212"/>
      <c r="BG1935" s="212"/>
      <c r="BH1935" s="212"/>
    </row>
    <row r="1936" spans="1:60" outlineLevel="3" x14ac:dyDescent="0.2">
      <c r="A1936" s="219"/>
      <c r="B1936" s="220"/>
      <c r="C1936" s="271" t="s">
        <v>2390</v>
      </c>
      <c r="D1936" s="252"/>
      <c r="E1936" s="253">
        <v>1.47</v>
      </c>
      <c r="F1936" s="223"/>
      <c r="G1936" s="223"/>
      <c r="H1936" s="223"/>
      <c r="I1936" s="223"/>
      <c r="J1936" s="223"/>
      <c r="K1936" s="223"/>
      <c r="L1936" s="223"/>
      <c r="M1936" s="223"/>
      <c r="N1936" s="222"/>
      <c r="O1936" s="222"/>
      <c r="P1936" s="222"/>
      <c r="Q1936" s="222"/>
      <c r="R1936" s="223"/>
      <c r="S1936" s="223"/>
      <c r="T1936" s="223"/>
      <c r="U1936" s="223"/>
      <c r="V1936" s="223"/>
      <c r="W1936" s="223"/>
      <c r="X1936" s="223"/>
      <c r="Y1936" s="223"/>
      <c r="Z1936" s="212"/>
      <c r="AA1936" s="212"/>
      <c r="AB1936" s="212"/>
      <c r="AC1936" s="212"/>
      <c r="AD1936" s="212"/>
      <c r="AE1936" s="212"/>
      <c r="AF1936" s="212"/>
      <c r="AG1936" s="212" t="s">
        <v>308</v>
      </c>
      <c r="AH1936" s="212">
        <v>2</v>
      </c>
      <c r="AI1936" s="212"/>
      <c r="AJ1936" s="212"/>
      <c r="AK1936" s="212"/>
      <c r="AL1936" s="212"/>
      <c r="AM1936" s="212"/>
      <c r="AN1936" s="212"/>
      <c r="AO1936" s="212"/>
      <c r="AP1936" s="212"/>
      <c r="AQ1936" s="212"/>
      <c r="AR1936" s="212"/>
      <c r="AS1936" s="212"/>
      <c r="AT1936" s="212"/>
      <c r="AU1936" s="212"/>
      <c r="AV1936" s="212"/>
      <c r="AW1936" s="212"/>
      <c r="AX1936" s="212"/>
      <c r="AY1936" s="212"/>
      <c r="AZ1936" s="212"/>
      <c r="BA1936" s="212"/>
      <c r="BB1936" s="212"/>
      <c r="BC1936" s="212"/>
      <c r="BD1936" s="212"/>
      <c r="BE1936" s="212"/>
      <c r="BF1936" s="212"/>
      <c r="BG1936" s="212"/>
      <c r="BH1936" s="212"/>
    </row>
    <row r="1937" spans="1:60" outlineLevel="3" x14ac:dyDescent="0.2">
      <c r="A1937" s="219"/>
      <c r="B1937" s="220"/>
      <c r="C1937" s="271" t="s">
        <v>2391</v>
      </c>
      <c r="D1937" s="252"/>
      <c r="E1937" s="253">
        <v>0.51200000000000001</v>
      </c>
      <c r="F1937" s="223"/>
      <c r="G1937" s="223"/>
      <c r="H1937" s="223"/>
      <c r="I1937" s="223"/>
      <c r="J1937" s="223"/>
      <c r="K1937" s="223"/>
      <c r="L1937" s="223"/>
      <c r="M1937" s="223"/>
      <c r="N1937" s="222"/>
      <c r="O1937" s="222"/>
      <c r="P1937" s="222"/>
      <c r="Q1937" s="222"/>
      <c r="R1937" s="223"/>
      <c r="S1937" s="223"/>
      <c r="T1937" s="223"/>
      <c r="U1937" s="223"/>
      <c r="V1937" s="223"/>
      <c r="W1937" s="223"/>
      <c r="X1937" s="223"/>
      <c r="Y1937" s="223"/>
      <c r="Z1937" s="212"/>
      <c r="AA1937" s="212"/>
      <c r="AB1937" s="212"/>
      <c r="AC1937" s="212"/>
      <c r="AD1937" s="212"/>
      <c r="AE1937" s="212"/>
      <c r="AF1937" s="212"/>
      <c r="AG1937" s="212" t="s">
        <v>308</v>
      </c>
      <c r="AH1937" s="212">
        <v>2</v>
      </c>
      <c r="AI1937" s="212"/>
      <c r="AJ1937" s="212"/>
      <c r="AK1937" s="212"/>
      <c r="AL1937" s="212"/>
      <c r="AM1937" s="212"/>
      <c r="AN1937" s="212"/>
      <c r="AO1937" s="212"/>
      <c r="AP1937" s="212"/>
      <c r="AQ1937" s="212"/>
      <c r="AR1937" s="212"/>
      <c r="AS1937" s="212"/>
      <c r="AT1937" s="212"/>
      <c r="AU1937" s="212"/>
      <c r="AV1937" s="212"/>
      <c r="AW1937" s="212"/>
      <c r="AX1937" s="212"/>
      <c r="AY1937" s="212"/>
      <c r="AZ1937" s="212"/>
      <c r="BA1937" s="212"/>
      <c r="BB1937" s="212"/>
      <c r="BC1937" s="212"/>
      <c r="BD1937" s="212"/>
      <c r="BE1937" s="212"/>
      <c r="BF1937" s="212"/>
      <c r="BG1937" s="212"/>
      <c r="BH1937" s="212"/>
    </row>
    <row r="1938" spans="1:60" outlineLevel="3" x14ac:dyDescent="0.2">
      <c r="A1938" s="219"/>
      <c r="B1938" s="220"/>
      <c r="C1938" s="271" t="s">
        <v>2392</v>
      </c>
      <c r="D1938" s="252"/>
      <c r="E1938" s="253">
        <v>0.3125</v>
      </c>
      <c r="F1938" s="223"/>
      <c r="G1938" s="223"/>
      <c r="H1938" s="223"/>
      <c r="I1938" s="223"/>
      <c r="J1938" s="223"/>
      <c r="K1938" s="223"/>
      <c r="L1938" s="223"/>
      <c r="M1938" s="223"/>
      <c r="N1938" s="222"/>
      <c r="O1938" s="222"/>
      <c r="P1938" s="222"/>
      <c r="Q1938" s="222"/>
      <c r="R1938" s="223"/>
      <c r="S1938" s="223"/>
      <c r="T1938" s="223"/>
      <c r="U1938" s="223"/>
      <c r="V1938" s="223"/>
      <c r="W1938" s="223"/>
      <c r="X1938" s="223"/>
      <c r="Y1938" s="223"/>
      <c r="Z1938" s="212"/>
      <c r="AA1938" s="212"/>
      <c r="AB1938" s="212"/>
      <c r="AC1938" s="212"/>
      <c r="AD1938" s="212"/>
      <c r="AE1938" s="212"/>
      <c r="AF1938" s="212"/>
      <c r="AG1938" s="212" t="s">
        <v>308</v>
      </c>
      <c r="AH1938" s="212">
        <v>2</v>
      </c>
      <c r="AI1938" s="212"/>
      <c r="AJ1938" s="212"/>
      <c r="AK1938" s="212"/>
      <c r="AL1938" s="212"/>
      <c r="AM1938" s="212"/>
      <c r="AN1938" s="212"/>
      <c r="AO1938" s="212"/>
      <c r="AP1938" s="212"/>
      <c r="AQ1938" s="212"/>
      <c r="AR1938" s="212"/>
      <c r="AS1938" s="212"/>
      <c r="AT1938" s="212"/>
      <c r="AU1938" s="212"/>
      <c r="AV1938" s="212"/>
      <c r="AW1938" s="212"/>
      <c r="AX1938" s="212"/>
      <c r="AY1938" s="212"/>
      <c r="AZ1938" s="212"/>
      <c r="BA1938" s="212"/>
      <c r="BB1938" s="212"/>
      <c r="BC1938" s="212"/>
      <c r="BD1938" s="212"/>
      <c r="BE1938" s="212"/>
      <c r="BF1938" s="212"/>
      <c r="BG1938" s="212"/>
      <c r="BH1938" s="212"/>
    </row>
    <row r="1939" spans="1:60" outlineLevel="3" x14ac:dyDescent="0.2">
      <c r="A1939" s="219"/>
      <c r="B1939" s="220"/>
      <c r="C1939" s="271" t="s">
        <v>2393</v>
      </c>
      <c r="D1939" s="252"/>
      <c r="E1939" s="253">
        <v>0.57199999999999995</v>
      </c>
      <c r="F1939" s="223"/>
      <c r="G1939" s="223"/>
      <c r="H1939" s="223"/>
      <c r="I1939" s="223"/>
      <c r="J1939" s="223"/>
      <c r="K1939" s="223"/>
      <c r="L1939" s="223"/>
      <c r="M1939" s="223"/>
      <c r="N1939" s="222"/>
      <c r="O1939" s="222"/>
      <c r="P1939" s="222"/>
      <c r="Q1939" s="222"/>
      <c r="R1939" s="223"/>
      <c r="S1939" s="223"/>
      <c r="T1939" s="223"/>
      <c r="U1939" s="223"/>
      <c r="V1939" s="223"/>
      <c r="W1939" s="223"/>
      <c r="X1939" s="223"/>
      <c r="Y1939" s="223"/>
      <c r="Z1939" s="212"/>
      <c r="AA1939" s="212"/>
      <c r="AB1939" s="212"/>
      <c r="AC1939" s="212"/>
      <c r="AD1939" s="212"/>
      <c r="AE1939" s="212"/>
      <c r="AF1939" s="212"/>
      <c r="AG1939" s="212" t="s">
        <v>308</v>
      </c>
      <c r="AH1939" s="212">
        <v>2</v>
      </c>
      <c r="AI1939" s="212"/>
      <c r="AJ1939" s="212"/>
      <c r="AK1939" s="212"/>
      <c r="AL1939" s="212"/>
      <c r="AM1939" s="212"/>
      <c r="AN1939" s="212"/>
      <c r="AO1939" s="212"/>
      <c r="AP1939" s="212"/>
      <c r="AQ1939" s="212"/>
      <c r="AR1939" s="212"/>
      <c r="AS1939" s="212"/>
      <c r="AT1939" s="212"/>
      <c r="AU1939" s="212"/>
      <c r="AV1939" s="212"/>
      <c r="AW1939" s="212"/>
      <c r="AX1939" s="212"/>
      <c r="AY1939" s="212"/>
      <c r="AZ1939" s="212"/>
      <c r="BA1939" s="212"/>
      <c r="BB1939" s="212"/>
      <c r="BC1939" s="212"/>
      <c r="BD1939" s="212"/>
      <c r="BE1939" s="212"/>
      <c r="BF1939" s="212"/>
      <c r="BG1939" s="212"/>
      <c r="BH1939" s="212"/>
    </row>
    <row r="1940" spans="1:60" outlineLevel="3" x14ac:dyDescent="0.2">
      <c r="A1940" s="219"/>
      <c r="B1940" s="220"/>
      <c r="C1940" s="271" t="s">
        <v>2394</v>
      </c>
      <c r="D1940" s="252"/>
      <c r="E1940" s="253">
        <v>0.56320000000000003</v>
      </c>
      <c r="F1940" s="223"/>
      <c r="G1940" s="223"/>
      <c r="H1940" s="223"/>
      <c r="I1940" s="223"/>
      <c r="J1940" s="223"/>
      <c r="K1940" s="223"/>
      <c r="L1940" s="223"/>
      <c r="M1940" s="223"/>
      <c r="N1940" s="222"/>
      <c r="O1940" s="222"/>
      <c r="P1940" s="222"/>
      <c r="Q1940" s="222"/>
      <c r="R1940" s="223"/>
      <c r="S1940" s="223"/>
      <c r="T1940" s="223"/>
      <c r="U1940" s="223"/>
      <c r="V1940" s="223"/>
      <c r="W1940" s="223"/>
      <c r="X1940" s="223"/>
      <c r="Y1940" s="223"/>
      <c r="Z1940" s="212"/>
      <c r="AA1940" s="212"/>
      <c r="AB1940" s="212"/>
      <c r="AC1940" s="212"/>
      <c r="AD1940" s="212"/>
      <c r="AE1940" s="212"/>
      <c r="AF1940" s="212"/>
      <c r="AG1940" s="212" t="s">
        <v>308</v>
      </c>
      <c r="AH1940" s="212">
        <v>2</v>
      </c>
      <c r="AI1940" s="212"/>
      <c r="AJ1940" s="212"/>
      <c r="AK1940" s="212"/>
      <c r="AL1940" s="212"/>
      <c r="AM1940" s="212"/>
      <c r="AN1940" s="212"/>
      <c r="AO1940" s="212"/>
      <c r="AP1940" s="212"/>
      <c r="AQ1940" s="212"/>
      <c r="AR1940" s="212"/>
      <c r="AS1940" s="212"/>
      <c r="AT1940" s="212"/>
      <c r="AU1940" s="212"/>
      <c r="AV1940" s="212"/>
      <c r="AW1940" s="212"/>
      <c r="AX1940" s="212"/>
      <c r="AY1940" s="212"/>
      <c r="AZ1940" s="212"/>
      <c r="BA1940" s="212"/>
      <c r="BB1940" s="212"/>
      <c r="BC1940" s="212"/>
      <c r="BD1940" s="212"/>
      <c r="BE1940" s="212"/>
      <c r="BF1940" s="212"/>
      <c r="BG1940" s="212"/>
      <c r="BH1940" s="212"/>
    </row>
    <row r="1941" spans="1:60" outlineLevel="3" x14ac:dyDescent="0.2">
      <c r="A1941" s="219"/>
      <c r="B1941" s="220"/>
      <c r="C1941" s="271" t="s">
        <v>2395</v>
      </c>
      <c r="D1941" s="252"/>
      <c r="E1941" s="253">
        <v>0.57999999999999996</v>
      </c>
      <c r="F1941" s="223"/>
      <c r="G1941" s="223"/>
      <c r="H1941" s="223"/>
      <c r="I1941" s="223"/>
      <c r="J1941" s="223"/>
      <c r="K1941" s="223"/>
      <c r="L1941" s="223"/>
      <c r="M1941" s="223"/>
      <c r="N1941" s="222"/>
      <c r="O1941" s="222"/>
      <c r="P1941" s="222"/>
      <c r="Q1941" s="222"/>
      <c r="R1941" s="223"/>
      <c r="S1941" s="223"/>
      <c r="T1941" s="223"/>
      <c r="U1941" s="223"/>
      <c r="V1941" s="223"/>
      <c r="W1941" s="223"/>
      <c r="X1941" s="223"/>
      <c r="Y1941" s="223"/>
      <c r="Z1941" s="212"/>
      <c r="AA1941" s="212"/>
      <c r="AB1941" s="212"/>
      <c r="AC1941" s="212"/>
      <c r="AD1941" s="212"/>
      <c r="AE1941" s="212"/>
      <c r="AF1941" s="212"/>
      <c r="AG1941" s="212" t="s">
        <v>308</v>
      </c>
      <c r="AH1941" s="212">
        <v>2</v>
      </c>
      <c r="AI1941" s="212"/>
      <c r="AJ1941" s="212"/>
      <c r="AK1941" s="212"/>
      <c r="AL1941" s="212"/>
      <c r="AM1941" s="212"/>
      <c r="AN1941" s="212"/>
      <c r="AO1941" s="212"/>
      <c r="AP1941" s="212"/>
      <c r="AQ1941" s="212"/>
      <c r="AR1941" s="212"/>
      <c r="AS1941" s="212"/>
      <c r="AT1941" s="212"/>
      <c r="AU1941" s="212"/>
      <c r="AV1941" s="212"/>
      <c r="AW1941" s="212"/>
      <c r="AX1941" s="212"/>
      <c r="AY1941" s="212"/>
      <c r="AZ1941" s="212"/>
      <c r="BA1941" s="212"/>
      <c r="BB1941" s="212"/>
      <c r="BC1941" s="212"/>
      <c r="BD1941" s="212"/>
      <c r="BE1941" s="212"/>
      <c r="BF1941" s="212"/>
      <c r="BG1941" s="212"/>
      <c r="BH1941" s="212"/>
    </row>
    <row r="1942" spans="1:60" outlineLevel="3" x14ac:dyDescent="0.2">
      <c r="A1942" s="219"/>
      <c r="B1942" s="220"/>
      <c r="C1942" s="271" t="s">
        <v>2396</v>
      </c>
      <c r="D1942" s="252"/>
      <c r="E1942" s="253">
        <v>0.57999999999999996</v>
      </c>
      <c r="F1942" s="223"/>
      <c r="G1942" s="223"/>
      <c r="H1942" s="223"/>
      <c r="I1942" s="223"/>
      <c r="J1942" s="223"/>
      <c r="K1942" s="223"/>
      <c r="L1942" s="223"/>
      <c r="M1942" s="223"/>
      <c r="N1942" s="222"/>
      <c r="O1942" s="222"/>
      <c r="P1942" s="222"/>
      <c r="Q1942" s="222"/>
      <c r="R1942" s="223"/>
      <c r="S1942" s="223"/>
      <c r="T1942" s="223"/>
      <c r="U1942" s="223"/>
      <c r="V1942" s="223"/>
      <c r="W1942" s="223"/>
      <c r="X1942" s="223"/>
      <c r="Y1942" s="223"/>
      <c r="Z1942" s="212"/>
      <c r="AA1942" s="212"/>
      <c r="AB1942" s="212"/>
      <c r="AC1942" s="212"/>
      <c r="AD1942" s="212"/>
      <c r="AE1942" s="212"/>
      <c r="AF1942" s="212"/>
      <c r="AG1942" s="212" t="s">
        <v>308</v>
      </c>
      <c r="AH1942" s="212">
        <v>2</v>
      </c>
      <c r="AI1942" s="212"/>
      <c r="AJ1942" s="212"/>
      <c r="AK1942" s="212"/>
      <c r="AL1942" s="212"/>
      <c r="AM1942" s="212"/>
      <c r="AN1942" s="212"/>
      <c r="AO1942" s="212"/>
      <c r="AP1942" s="212"/>
      <c r="AQ1942" s="212"/>
      <c r="AR1942" s="212"/>
      <c r="AS1942" s="212"/>
      <c r="AT1942" s="212"/>
      <c r="AU1942" s="212"/>
      <c r="AV1942" s="212"/>
      <c r="AW1942" s="212"/>
      <c r="AX1942" s="212"/>
      <c r="AY1942" s="212"/>
      <c r="AZ1942" s="212"/>
      <c r="BA1942" s="212"/>
      <c r="BB1942" s="212"/>
      <c r="BC1942" s="212"/>
      <c r="BD1942" s="212"/>
      <c r="BE1942" s="212"/>
      <c r="BF1942" s="212"/>
      <c r="BG1942" s="212"/>
      <c r="BH1942" s="212"/>
    </row>
    <row r="1943" spans="1:60" outlineLevel="3" x14ac:dyDescent="0.2">
      <c r="A1943" s="219"/>
      <c r="B1943" s="220"/>
      <c r="C1943" s="271" t="s">
        <v>2397</v>
      </c>
      <c r="D1943" s="252"/>
      <c r="E1943" s="253">
        <v>0.6825</v>
      </c>
      <c r="F1943" s="223"/>
      <c r="G1943" s="223"/>
      <c r="H1943" s="223"/>
      <c r="I1943" s="223"/>
      <c r="J1943" s="223"/>
      <c r="K1943" s="223"/>
      <c r="L1943" s="223"/>
      <c r="M1943" s="223"/>
      <c r="N1943" s="222"/>
      <c r="O1943" s="222"/>
      <c r="P1943" s="222"/>
      <c r="Q1943" s="222"/>
      <c r="R1943" s="223"/>
      <c r="S1943" s="223"/>
      <c r="T1943" s="223"/>
      <c r="U1943" s="223"/>
      <c r="V1943" s="223"/>
      <c r="W1943" s="223"/>
      <c r="X1943" s="223"/>
      <c r="Y1943" s="223"/>
      <c r="Z1943" s="212"/>
      <c r="AA1943" s="212"/>
      <c r="AB1943" s="212"/>
      <c r="AC1943" s="212"/>
      <c r="AD1943" s="212"/>
      <c r="AE1943" s="212"/>
      <c r="AF1943" s="212"/>
      <c r="AG1943" s="212" t="s">
        <v>308</v>
      </c>
      <c r="AH1943" s="212">
        <v>2</v>
      </c>
      <c r="AI1943" s="212"/>
      <c r="AJ1943" s="212"/>
      <c r="AK1943" s="212"/>
      <c r="AL1943" s="212"/>
      <c r="AM1943" s="212"/>
      <c r="AN1943" s="212"/>
      <c r="AO1943" s="212"/>
      <c r="AP1943" s="212"/>
      <c r="AQ1943" s="212"/>
      <c r="AR1943" s="212"/>
      <c r="AS1943" s="212"/>
      <c r="AT1943" s="212"/>
      <c r="AU1943" s="212"/>
      <c r="AV1943" s="212"/>
      <c r="AW1943" s="212"/>
      <c r="AX1943" s="212"/>
      <c r="AY1943" s="212"/>
      <c r="AZ1943" s="212"/>
      <c r="BA1943" s="212"/>
      <c r="BB1943" s="212"/>
      <c r="BC1943" s="212"/>
      <c r="BD1943" s="212"/>
      <c r="BE1943" s="212"/>
      <c r="BF1943" s="212"/>
      <c r="BG1943" s="212"/>
      <c r="BH1943" s="212"/>
    </row>
    <row r="1944" spans="1:60" outlineLevel="3" x14ac:dyDescent="0.2">
      <c r="A1944" s="219"/>
      <c r="B1944" s="220"/>
      <c r="C1944" s="271" t="s">
        <v>2398</v>
      </c>
      <c r="D1944" s="252"/>
      <c r="E1944" s="253"/>
      <c r="F1944" s="223"/>
      <c r="G1944" s="223"/>
      <c r="H1944" s="223"/>
      <c r="I1944" s="223"/>
      <c r="J1944" s="223"/>
      <c r="K1944" s="223"/>
      <c r="L1944" s="223"/>
      <c r="M1944" s="223"/>
      <c r="N1944" s="222"/>
      <c r="O1944" s="222"/>
      <c r="P1944" s="222"/>
      <c r="Q1944" s="222"/>
      <c r="R1944" s="223"/>
      <c r="S1944" s="223"/>
      <c r="T1944" s="223"/>
      <c r="U1944" s="223"/>
      <c r="V1944" s="223"/>
      <c r="W1944" s="223"/>
      <c r="X1944" s="223"/>
      <c r="Y1944" s="223"/>
      <c r="Z1944" s="212"/>
      <c r="AA1944" s="212"/>
      <c r="AB1944" s="212"/>
      <c r="AC1944" s="212"/>
      <c r="AD1944" s="212"/>
      <c r="AE1944" s="212"/>
      <c r="AF1944" s="212"/>
      <c r="AG1944" s="212" t="s">
        <v>308</v>
      </c>
      <c r="AH1944" s="212">
        <v>2</v>
      </c>
      <c r="AI1944" s="212"/>
      <c r="AJ1944" s="212"/>
      <c r="AK1944" s="212"/>
      <c r="AL1944" s="212"/>
      <c r="AM1944" s="212"/>
      <c r="AN1944" s="212"/>
      <c r="AO1944" s="212"/>
      <c r="AP1944" s="212"/>
      <c r="AQ1944" s="212"/>
      <c r="AR1944" s="212"/>
      <c r="AS1944" s="212"/>
      <c r="AT1944" s="212"/>
      <c r="AU1944" s="212"/>
      <c r="AV1944" s="212"/>
      <c r="AW1944" s="212"/>
      <c r="AX1944" s="212"/>
      <c r="AY1944" s="212"/>
      <c r="AZ1944" s="212"/>
      <c r="BA1944" s="212"/>
      <c r="BB1944" s="212"/>
      <c r="BC1944" s="212"/>
      <c r="BD1944" s="212"/>
      <c r="BE1944" s="212"/>
      <c r="BF1944" s="212"/>
      <c r="BG1944" s="212"/>
      <c r="BH1944" s="212"/>
    </row>
    <row r="1945" spans="1:60" outlineLevel="3" x14ac:dyDescent="0.2">
      <c r="A1945" s="219"/>
      <c r="B1945" s="220"/>
      <c r="C1945" s="271" t="s">
        <v>2399</v>
      </c>
      <c r="D1945" s="252"/>
      <c r="E1945" s="253">
        <v>0.26279999999999998</v>
      </c>
      <c r="F1945" s="223"/>
      <c r="G1945" s="223"/>
      <c r="H1945" s="223"/>
      <c r="I1945" s="223"/>
      <c r="J1945" s="223"/>
      <c r="K1945" s="223"/>
      <c r="L1945" s="223"/>
      <c r="M1945" s="223"/>
      <c r="N1945" s="222"/>
      <c r="O1945" s="222"/>
      <c r="P1945" s="222"/>
      <c r="Q1945" s="222"/>
      <c r="R1945" s="223"/>
      <c r="S1945" s="223"/>
      <c r="T1945" s="223"/>
      <c r="U1945" s="223"/>
      <c r="V1945" s="223"/>
      <c r="W1945" s="223"/>
      <c r="X1945" s="223"/>
      <c r="Y1945" s="223"/>
      <c r="Z1945" s="212"/>
      <c r="AA1945" s="212"/>
      <c r="AB1945" s="212"/>
      <c r="AC1945" s="212"/>
      <c r="AD1945" s="212"/>
      <c r="AE1945" s="212"/>
      <c r="AF1945" s="212"/>
      <c r="AG1945" s="212" t="s">
        <v>308</v>
      </c>
      <c r="AH1945" s="212">
        <v>2</v>
      </c>
      <c r="AI1945" s="212"/>
      <c r="AJ1945" s="212"/>
      <c r="AK1945" s="212"/>
      <c r="AL1945" s="212"/>
      <c r="AM1945" s="212"/>
      <c r="AN1945" s="212"/>
      <c r="AO1945" s="212"/>
      <c r="AP1945" s="212"/>
      <c r="AQ1945" s="212"/>
      <c r="AR1945" s="212"/>
      <c r="AS1945" s="212"/>
      <c r="AT1945" s="212"/>
      <c r="AU1945" s="212"/>
      <c r="AV1945" s="212"/>
      <c r="AW1945" s="212"/>
      <c r="AX1945" s="212"/>
      <c r="AY1945" s="212"/>
      <c r="AZ1945" s="212"/>
      <c r="BA1945" s="212"/>
      <c r="BB1945" s="212"/>
      <c r="BC1945" s="212"/>
      <c r="BD1945" s="212"/>
      <c r="BE1945" s="212"/>
      <c r="BF1945" s="212"/>
      <c r="BG1945" s="212"/>
      <c r="BH1945" s="212"/>
    </row>
    <row r="1946" spans="1:60" outlineLevel="3" x14ac:dyDescent="0.2">
      <c r="A1946" s="219"/>
      <c r="B1946" s="220"/>
      <c r="C1946" s="272" t="s">
        <v>720</v>
      </c>
      <c r="D1946" s="254"/>
      <c r="E1946" s="255">
        <v>10.875</v>
      </c>
      <c r="F1946" s="223"/>
      <c r="G1946" s="223"/>
      <c r="H1946" s="223"/>
      <c r="I1946" s="223"/>
      <c r="J1946" s="223"/>
      <c r="K1946" s="223"/>
      <c r="L1946" s="223"/>
      <c r="M1946" s="223"/>
      <c r="N1946" s="222"/>
      <c r="O1946" s="222"/>
      <c r="P1946" s="222"/>
      <c r="Q1946" s="222"/>
      <c r="R1946" s="223"/>
      <c r="S1946" s="223"/>
      <c r="T1946" s="223"/>
      <c r="U1946" s="223"/>
      <c r="V1946" s="223"/>
      <c r="W1946" s="223"/>
      <c r="X1946" s="223"/>
      <c r="Y1946" s="223"/>
      <c r="Z1946" s="212"/>
      <c r="AA1946" s="212"/>
      <c r="AB1946" s="212"/>
      <c r="AC1946" s="212"/>
      <c r="AD1946" s="212"/>
      <c r="AE1946" s="212"/>
      <c r="AF1946" s="212"/>
      <c r="AG1946" s="212" t="s">
        <v>308</v>
      </c>
      <c r="AH1946" s="212">
        <v>3</v>
      </c>
      <c r="AI1946" s="212"/>
      <c r="AJ1946" s="212"/>
      <c r="AK1946" s="212"/>
      <c r="AL1946" s="212"/>
      <c r="AM1946" s="212"/>
      <c r="AN1946" s="212"/>
      <c r="AO1946" s="212"/>
      <c r="AP1946" s="212"/>
      <c r="AQ1946" s="212"/>
      <c r="AR1946" s="212"/>
      <c r="AS1946" s="212"/>
      <c r="AT1946" s="212"/>
      <c r="AU1946" s="212"/>
      <c r="AV1946" s="212"/>
      <c r="AW1946" s="212"/>
      <c r="AX1946" s="212"/>
      <c r="AY1946" s="212"/>
      <c r="AZ1946" s="212"/>
      <c r="BA1946" s="212"/>
      <c r="BB1946" s="212"/>
      <c r="BC1946" s="212"/>
      <c r="BD1946" s="212"/>
      <c r="BE1946" s="212"/>
      <c r="BF1946" s="212"/>
      <c r="BG1946" s="212"/>
      <c r="BH1946" s="212"/>
    </row>
    <row r="1947" spans="1:60" outlineLevel="3" x14ac:dyDescent="0.2">
      <c r="A1947" s="219"/>
      <c r="B1947" s="220"/>
      <c r="C1947" s="270" t="s">
        <v>721</v>
      </c>
      <c r="D1947" s="252"/>
      <c r="E1947" s="253"/>
      <c r="F1947" s="223"/>
      <c r="G1947" s="223"/>
      <c r="H1947" s="223"/>
      <c r="I1947" s="223"/>
      <c r="J1947" s="223"/>
      <c r="K1947" s="223"/>
      <c r="L1947" s="223"/>
      <c r="M1947" s="223"/>
      <c r="N1947" s="222"/>
      <c r="O1947" s="222"/>
      <c r="P1947" s="222"/>
      <c r="Q1947" s="222"/>
      <c r="R1947" s="223"/>
      <c r="S1947" s="223"/>
      <c r="T1947" s="223"/>
      <c r="U1947" s="223"/>
      <c r="V1947" s="223"/>
      <c r="W1947" s="223"/>
      <c r="X1947" s="223"/>
      <c r="Y1947" s="223"/>
      <c r="Z1947" s="212"/>
      <c r="AA1947" s="212"/>
      <c r="AB1947" s="212"/>
      <c r="AC1947" s="212"/>
      <c r="AD1947" s="212"/>
      <c r="AE1947" s="212"/>
      <c r="AF1947" s="212"/>
      <c r="AG1947" s="212" t="s">
        <v>308</v>
      </c>
      <c r="AH1947" s="212"/>
      <c r="AI1947" s="212"/>
      <c r="AJ1947" s="212"/>
      <c r="AK1947" s="212"/>
      <c r="AL1947" s="212"/>
      <c r="AM1947" s="212"/>
      <c r="AN1947" s="212"/>
      <c r="AO1947" s="212"/>
      <c r="AP1947" s="212"/>
      <c r="AQ1947" s="212"/>
      <c r="AR1947" s="212"/>
      <c r="AS1947" s="212"/>
      <c r="AT1947" s="212"/>
      <c r="AU1947" s="212"/>
      <c r="AV1947" s="212"/>
      <c r="AW1947" s="212"/>
      <c r="AX1947" s="212"/>
      <c r="AY1947" s="212"/>
      <c r="AZ1947" s="212"/>
      <c r="BA1947" s="212"/>
      <c r="BB1947" s="212"/>
      <c r="BC1947" s="212"/>
      <c r="BD1947" s="212"/>
      <c r="BE1947" s="212"/>
      <c r="BF1947" s="212"/>
      <c r="BG1947" s="212"/>
      <c r="BH1947" s="212"/>
    </row>
    <row r="1948" spans="1:60" outlineLevel="3" x14ac:dyDescent="0.2">
      <c r="A1948" s="219"/>
      <c r="B1948" s="220"/>
      <c r="C1948" s="247" t="s">
        <v>2400</v>
      </c>
      <c r="D1948" s="225"/>
      <c r="E1948" s="226">
        <v>11.9625</v>
      </c>
      <c r="F1948" s="223"/>
      <c r="G1948" s="223"/>
      <c r="H1948" s="223"/>
      <c r="I1948" s="223"/>
      <c r="J1948" s="223"/>
      <c r="K1948" s="223"/>
      <c r="L1948" s="223"/>
      <c r="M1948" s="223"/>
      <c r="N1948" s="222"/>
      <c r="O1948" s="222"/>
      <c r="P1948" s="222"/>
      <c r="Q1948" s="222"/>
      <c r="R1948" s="223"/>
      <c r="S1948" s="223"/>
      <c r="T1948" s="223"/>
      <c r="U1948" s="223"/>
      <c r="V1948" s="223"/>
      <c r="W1948" s="223"/>
      <c r="X1948" s="223"/>
      <c r="Y1948" s="223"/>
      <c r="Z1948" s="212"/>
      <c r="AA1948" s="212"/>
      <c r="AB1948" s="212"/>
      <c r="AC1948" s="212"/>
      <c r="AD1948" s="212"/>
      <c r="AE1948" s="212"/>
      <c r="AF1948" s="212"/>
      <c r="AG1948" s="212" t="s">
        <v>308</v>
      </c>
      <c r="AH1948" s="212">
        <v>0</v>
      </c>
      <c r="AI1948" s="212"/>
      <c r="AJ1948" s="212"/>
      <c r="AK1948" s="212"/>
      <c r="AL1948" s="212"/>
      <c r="AM1948" s="212"/>
      <c r="AN1948" s="212"/>
      <c r="AO1948" s="212"/>
      <c r="AP1948" s="212"/>
      <c r="AQ1948" s="212"/>
      <c r="AR1948" s="212"/>
      <c r="AS1948" s="212"/>
      <c r="AT1948" s="212"/>
      <c r="AU1948" s="212"/>
      <c r="AV1948" s="212"/>
      <c r="AW1948" s="212"/>
      <c r="AX1948" s="212"/>
      <c r="AY1948" s="212"/>
      <c r="AZ1948" s="212"/>
      <c r="BA1948" s="212"/>
      <c r="BB1948" s="212"/>
      <c r="BC1948" s="212"/>
      <c r="BD1948" s="212"/>
      <c r="BE1948" s="212"/>
      <c r="BF1948" s="212"/>
      <c r="BG1948" s="212"/>
      <c r="BH1948" s="212"/>
    </row>
    <row r="1949" spans="1:60" ht="22.5" outlineLevel="1" x14ac:dyDescent="0.2">
      <c r="A1949" s="257">
        <v>467</v>
      </c>
      <c r="B1949" s="258" t="s">
        <v>2401</v>
      </c>
      <c r="C1949" s="268" t="s">
        <v>2402</v>
      </c>
      <c r="D1949" s="259" t="s">
        <v>2327</v>
      </c>
      <c r="E1949" s="260">
        <v>1</v>
      </c>
      <c r="F1949" s="261"/>
      <c r="G1949" s="262">
        <f>ROUND(E1949*F1949,2)</f>
        <v>0</v>
      </c>
      <c r="H1949" s="261"/>
      <c r="I1949" s="262">
        <f>ROUND(E1949*H1949,2)</f>
        <v>0</v>
      </c>
      <c r="J1949" s="261"/>
      <c r="K1949" s="262">
        <f>ROUND(E1949*J1949,2)</f>
        <v>0</v>
      </c>
      <c r="L1949" s="262">
        <v>21</v>
      </c>
      <c r="M1949" s="262">
        <f>G1949*(1+L1949/100)</f>
        <v>0</v>
      </c>
      <c r="N1949" s="260">
        <v>2.8000000000000001E-2</v>
      </c>
      <c r="O1949" s="260">
        <f>ROUND(E1949*N1949,2)</f>
        <v>0.03</v>
      </c>
      <c r="P1949" s="260">
        <v>0</v>
      </c>
      <c r="Q1949" s="260">
        <f>ROUND(E1949*P1949,2)</f>
        <v>0</v>
      </c>
      <c r="R1949" s="262"/>
      <c r="S1949" s="262" t="s">
        <v>668</v>
      </c>
      <c r="T1949" s="263" t="s">
        <v>277</v>
      </c>
      <c r="U1949" s="223">
        <v>0</v>
      </c>
      <c r="V1949" s="223">
        <f>ROUND(E1949*U1949,2)</f>
        <v>0</v>
      </c>
      <c r="W1949" s="223"/>
      <c r="X1949" s="223" t="s">
        <v>481</v>
      </c>
      <c r="Y1949" s="223" t="s">
        <v>280</v>
      </c>
      <c r="Z1949" s="212"/>
      <c r="AA1949" s="212"/>
      <c r="AB1949" s="212"/>
      <c r="AC1949" s="212"/>
      <c r="AD1949" s="212"/>
      <c r="AE1949" s="212"/>
      <c r="AF1949" s="212"/>
      <c r="AG1949" s="212" t="s">
        <v>482</v>
      </c>
      <c r="AH1949" s="212"/>
      <c r="AI1949" s="212"/>
      <c r="AJ1949" s="212"/>
      <c r="AK1949" s="212"/>
      <c r="AL1949" s="212"/>
      <c r="AM1949" s="212"/>
      <c r="AN1949" s="212"/>
      <c r="AO1949" s="212"/>
      <c r="AP1949" s="212"/>
      <c r="AQ1949" s="212"/>
      <c r="AR1949" s="212"/>
      <c r="AS1949" s="212"/>
      <c r="AT1949" s="212"/>
      <c r="AU1949" s="212"/>
      <c r="AV1949" s="212"/>
      <c r="AW1949" s="212"/>
      <c r="AX1949" s="212"/>
      <c r="AY1949" s="212"/>
      <c r="AZ1949" s="212"/>
      <c r="BA1949" s="212"/>
      <c r="BB1949" s="212"/>
      <c r="BC1949" s="212"/>
      <c r="BD1949" s="212"/>
      <c r="BE1949" s="212"/>
      <c r="BF1949" s="212"/>
      <c r="BG1949" s="212"/>
      <c r="BH1949" s="212"/>
    </row>
    <row r="1950" spans="1:60" ht="22.5" outlineLevel="1" x14ac:dyDescent="0.2">
      <c r="A1950" s="235">
        <v>468</v>
      </c>
      <c r="B1950" s="236" t="s">
        <v>2403</v>
      </c>
      <c r="C1950" s="245" t="s">
        <v>2404</v>
      </c>
      <c r="D1950" s="237" t="s">
        <v>2405</v>
      </c>
      <c r="E1950" s="238">
        <v>10.285</v>
      </c>
      <c r="F1950" s="239"/>
      <c r="G1950" s="240">
        <f>ROUND(E1950*F1950,2)</f>
        <v>0</v>
      </c>
      <c r="H1950" s="239"/>
      <c r="I1950" s="240">
        <f>ROUND(E1950*H1950,2)</f>
        <v>0</v>
      </c>
      <c r="J1950" s="239"/>
      <c r="K1950" s="240">
        <f>ROUND(E1950*J1950,2)</f>
        <v>0</v>
      </c>
      <c r="L1950" s="240">
        <v>21</v>
      </c>
      <c r="M1950" s="240">
        <f>G1950*(1+L1950/100)</f>
        <v>0</v>
      </c>
      <c r="N1950" s="238">
        <v>0.12470000000000001</v>
      </c>
      <c r="O1950" s="238">
        <f>ROUND(E1950*N1950,2)</f>
        <v>1.28</v>
      </c>
      <c r="P1950" s="238">
        <v>0</v>
      </c>
      <c r="Q1950" s="238">
        <f>ROUND(E1950*P1950,2)</f>
        <v>0</v>
      </c>
      <c r="R1950" s="240"/>
      <c r="S1950" s="240" t="s">
        <v>668</v>
      </c>
      <c r="T1950" s="241" t="s">
        <v>277</v>
      </c>
      <c r="U1950" s="223">
        <v>0</v>
      </c>
      <c r="V1950" s="223">
        <f>ROUND(E1950*U1950,2)</f>
        <v>0</v>
      </c>
      <c r="W1950" s="223"/>
      <c r="X1950" s="223" t="s">
        <v>481</v>
      </c>
      <c r="Y1950" s="223" t="s">
        <v>280</v>
      </c>
      <c r="Z1950" s="212"/>
      <c r="AA1950" s="212"/>
      <c r="AB1950" s="212"/>
      <c r="AC1950" s="212"/>
      <c r="AD1950" s="212"/>
      <c r="AE1950" s="212"/>
      <c r="AF1950" s="212"/>
      <c r="AG1950" s="212" t="s">
        <v>482</v>
      </c>
      <c r="AH1950" s="212"/>
      <c r="AI1950" s="212"/>
      <c r="AJ1950" s="212"/>
      <c r="AK1950" s="212"/>
      <c r="AL1950" s="212"/>
      <c r="AM1950" s="212"/>
      <c r="AN1950" s="212"/>
      <c r="AO1950" s="212"/>
      <c r="AP1950" s="212"/>
      <c r="AQ1950" s="212"/>
      <c r="AR1950" s="212"/>
      <c r="AS1950" s="212"/>
      <c r="AT1950" s="212"/>
      <c r="AU1950" s="212"/>
      <c r="AV1950" s="212"/>
      <c r="AW1950" s="212"/>
      <c r="AX1950" s="212"/>
      <c r="AY1950" s="212"/>
      <c r="AZ1950" s="212"/>
      <c r="BA1950" s="212"/>
      <c r="BB1950" s="212"/>
      <c r="BC1950" s="212"/>
      <c r="BD1950" s="212"/>
      <c r="BE1950" s="212"/>
      <c r="BF1950" s="212"/>
      <c r="BG1950" s="212"/>
      <c r="BH1950" s="212"/>
    </row>
    <row r="1951" spans="1:60" outlineLevel="2" x14ac:dyDescent="0.2">
      <c r="A1951" s="219"/>
      <c r="B1951" s="220"/>
      <c r="C1951" s="247" t="s">
        <v>2406</v>
      </c>
      <c r="D1951" s="225"/>
      <c r="E1951" s="226">
        <v>2.86</v>
      </c>
      <c r="F1951" s="223"/>
      <c r="G1951" s="223"/>
      <c r="H1951" s="223"/>
      <c r="I1951" s="223"/>
      <c r="J1951" s="223"/>
      <c r="K1951" s="223"/>
      <c r="L1951" s="223"/>
      <c r="M1951" s="223"/>
      <c r="N1951" s="222"/>
      <c r="O1951" s="222"/>
      <c r="P1951" s="222"/>
      <c r="Q1951" s="222"/>
      <c r="R1951" s="223"/>
      <c r="S1951" s="223"/>
      <c r="T1951" s="223"/>
      <c r="U1951" s="223"/>
      <c r="V1951" s="223"/>
      <c r="W1951" s="223"/>
      <c r="X1951" s="223"/>
      <c r="Y1951" s="223"/>
      <c r="Z1951" s="212"/>
      <c r="AA1951" s="212"/>
      <c r="AB1951" s="212"/>
      <c r="AC1951" s="212"/>
      <c r="AD1951" s="212"/>
      <c r="AE1951" s="212"/>
      <c r="AF1951" s="212"/>
      <c r="AG1951" s="212" t="s">
        <v>308</v>
      </c>
      <c r="AH1951" s="212">
        <v>0</v>
      </c>
      <c r="AI1951" s="212"/>
      <c r="AJ1951" s="212"/>
      <c r="AK1951" s="212"/>
      <c r="AL1951" s="212"/>
      <c r="AM1951" s="212"/>
      <c r="AN1951" s="212"/>
      <c r="AO1951" s="212"/>
      <c r="AP1951" s="212"/>
      <c r="AQ1951" s="212"/>
      <c r="AR1951" s="212"/>
      <c r="AS1951" s="212"/>
      <c r="AT1951" s="212"/>
      <c r="AU1951" s="212"/>
      <c r="AV1951" s="212"/>
      <c r="AW1951" s="212"/>
      <c r="AX1951" s="212"/>
      <c r="AY1951" s="212"/>
      <c r="AZ1951" s="212"/>
      <c r="BA1951" s="212"/>
      <c r="BB1951" s="212"/>
      <c r="BC1951" s="212"/>
      <c r="BD1951" s="212"/>
      <c r="BE1951" s="212"/>
      <c r="BF1951" s="212"/>
      <c r="BG1951" s="212"/>
      <c r="BH1951" s="212"/>
    </row>
    <row r="1952" spans="1:60" outlineLevel="3" x14ac:dyDescent="0.2">
      <c r="A1952" s="219"/>
      <c r="B1952" s="220"/>
      <c r="C1952" s="247" t="s">
        <v>2407</v>
      </c>
      <c r="D1952" s="225"/>
      <c r="E1952" s="226">
        <v>5.89</v>
      </c>
      <c r="F1952" s="223"/>
      <c r="G1952" s="223"/>
      <c r="H1952" s="223"/>
      <c r="I1952" s="223"/>
      <c r="J1952" s="223"/>
      <c r="K1952" s="223"/>
      <c r="L1952" s="223"/>
      <c r="M1952" s="223"/>
      <c r="N1952" s="222"/>
      <c r="O1952" s="222"/>
      <c r="P1952" s="222"/>
      <c r="Q1952" s="222"/>
      <c r="R1952" s="223"/>
      <c r="S1952" s="223"/>
      <c r="T1952" s="223"/>
      <c r="U1952" s="223"/>
      <c r="V1952" s="223"/>
      <c r="W1952" s="223"/>
      <c r="X1952" s="223"/>
      <c r="Y1952" s="223"/>
      <c r="Z1952" s="212"/>
      <c r="AA1952" s="212"/>
      <c r="AB1952" s="212"/>
      <c r="AC1952" s="212"/>
      <c r="AD1952" s="212"/>
      <c r="AE1952" s="212"/>
      <c r="AF1952" s="212"/>
      <c r="AG1952" s="212" t="s">
        <v>308</v>
      </c>
      <c r="AH1952" s="212">
        <v>0</v>
      </c>
      <c r="AI1952" s="212"/>
      <c r="AJ1952" s="212"/>
      <c r="AK1952" s="212"/>
      <c r="AL1952" s="212"/>
      <c r="AM1952" s="212"/>
      <c r="AN1952" s="212"/>
      <c r="AO1952" s="212"/>
      <c r="AP1952" s="212"/>
      <c r="AQ1952" s="212"/>
      <c r="AR1952" s="212"/>
      <c r="AS1952" s="212"/>
      <c r="AT1952" s="212"/>
      <c r="AU1952" s="212"/>
      <c r="AV1952" s="212"/>
      <c r="AW1952" s="212"/>
      <c r="AX1952" s="212"/>
      <c r="AY1952" s="212"/>
      <c r="AZ1952" s="212"/>
      <c r="BA1952" s="212"/>
      <c r="BB1952" s="212"/>
      <c r="BC1952" s="212"/>
      <c r="BD1952" s="212"/>
      <c r="BE1952" s="212"/>
      <c r="BF1952" s="212"/>
      <c r="BG1952" s="212"/>
      <c r="BH1952" s="212"/>
    </row>
    <row r="1953" spans="1:60" outlineLevel="3" x14ac:dyDescent="0.2">
      <c r="A1953" s="219"/>
      <c r="B1953" s="220"/>
      <c r="C1953" s="247" t="s">
        <v>2408</v>
      </c>
      <c r="D1953" s="225"/>
      <c r="E1953" s="226">
        <v>1.5349999999999999</v>
      </c>
      <c r="F1953" s="223"/>
      <c r="G1953" s="223"/>
      <c r="H1953" s="223"/>
      <c r="I1953" s="223"/>
      <c r="J1953" s="223"/>
      <c r="K1953" s="223"/>
      <c r="L1953" s="223"/>
      <c r="M1953" s="223"/>
      <c r="N1953" s="222"/>
      <c r="O1953" s="222"/>
      <c r="P1953" s="222"/>
      <c r="Q1953" s="222"/>
      <c r="R1953" s="223"/>
      <c r="S1953" s="223"/>
      <c r="T1953" s="223"/>
      <c r="U1953" s="223"/>
      <c r="V1953" s="223"/>
      <c r="W1953" s="223"/>
      <c r="X1953" s="223"/>
      <c r="Y1953" s="223"/>
      <c r="Z1953" s="212"/>
      <c r="AA1953" s="212"/>
      <c r="AB1953" s="212"/>
      <c r="AC1953" s="212"/>
      <c r="AD1953" s="212"/>
      <c r="AE1953" s="212"/>
      <c r="AF1953" s="212"/>
      <c r="AG1953" s="212" t="s">
        <v>308</v>
      </c>
      <c r="AH1953" s="212">
        <v>0</v>
      </c>
      <c r="AI1953" s="212"/>
      <c r="AJ1953" s="212"/>
      <c r="AK1953" s="212"/>
      <c r="AL1953" s="212"/>
      <c r="AM1953" s="212"/>
      <c r="AN1953" s="212"/>
      <c r="AO1953" s="212"/>
      <c r="AP1953" s="212"/>
      <c r="AQ1953" s="212"/>
      <c r="AR1953" s="212"/>
      <c r="AS1953" s="212"/>
      <c r="AT1953" s="212"/>
      <c r="AU1953" s="212"/>
      <c r="AV1953" s="212"/>
      <c r="AW1953" s="212"/>
      <c r="AX1953" s="212"/>
      <c r="AY1953" s="212"/>
      <c r="AZ1953" s="212"/>
      <c r="BA1953" s="212"/>
      <c r="BB1953" s="212"/>
      <c r="BC1953" s="212"/>
      <c r="BD1953" s="212"/>
      <c r="BE1953" s="212"/>
      <c r="BF1953" s="212"/>
      <c r="BG1953" s="212"/>
      <c r="BH1953" s="212"/>
    </row>
    <row r="1954" spans="1:60" ht="22.5" outlineLevel="1" x14ac:dyDescent="0.2">
      <c r="A1954" s="235">
        <v>469</v>
      </c>
      <c r="B1954" s="236" t="s">
        <v>2409</v>
      </c>
      <c r="C1954" s="245" t="s">
        <v>2410</v>
      </c>
      <c r="D1954" s="237" t="s">
        <v>387</v>
      </c>
      <c r="E1954" s="238">
        <v>1</v>
      </c>
      <c r="F1954" s="239"/>
      <c r="G1954" s="240">
        <f>ROUND(E1954*F1954,2)</f>
        <v>0</v>
      </c>
      <c r="H1954" s="239"/>
      <c r="I1954" s="240">
        <f>ROUND(E1954*H1954,2)</f>
        <v>0</v>
      </c>
      <c r="J1954" s="239"/>
      <c r="K1954" s="240">
        <f>ROUND(E1954*J1954,2)</f>
        <v>0</v>
      </c>
      <c r="L1954" s="240">
        <v>21</v>
      </c>
      <c r="M1954" s="240">
        <f>G1954*(1+L1954/100)</f>
        <v>0</v>
      </c>
      <c r="N1954" s="238">
        <v>3.5000000000000003E-2</v>
      </c>
      <c r="O1954" s="238">
        <f>ROUND(E1954*N1954,2)</f>
        <v>0.04</v>
      </c>
      <c r="P1954" s="238">
        <v>0</v>
      </c>
      <c r="Q1954" s="238">
        <f>ROUND(E1954*P1954,2)</f>
        <v>0</v>
      </c>
      <c r="R1954" s="240"/>
      <c r="S1954" s="240" t="s">
        <v>668</v>
      </c>
      <c r="T1954" s="241" t="s">
        <v>278</v>
      </c>
      <c r="U1954" s="223">
        <v>0</v>
      </c>
      <c r="V1954" s="223">
        <f>ROUND(E1954*U1954,2)</f>
        <v>0</v>
      </c>
      <c r="W1954" s="223"/>
      <c r="X1954" s="223" t="s">
        <v>481</v>
      </c>
      <c r="Y1954" s="223" t="s">
        <v>280</v>
      </c>
      <c r="Z1954" s="212"/>
      <c r="AA1954" s="212"/>
      <c r="AB1954" s="212"/>
      <c r="AC1954" s="212"/>
      <c r="AD1954" s="212"/>
      <c r="AE1954" s="212"/>
      <c r="AF1954" s="212"/>
      <c r="AG1954" s="212" t="s">
        <v>482</v>
      </c>
      <c r="AH1954" s="212"/>
      <c r="AI1954" s="212"/>
      <c r="AJ1954" s="212"/>
      <c r="AK1954" s="212"/>
      <c r="AL1954" s="212"/>
      <c r="AM1954" s="212"/>
      <c r="AN1954" s="212"/>
      <c r="AO1954" s="212"/>
      <c r="AP1954" s="212"/>
      <c r="AQ1954" s="212"/>
      <c r="AR1954" s="212"/>
      <c r="AS1954" s="212"/>
      <c r="AT1954" s="212"/>
      <c r="AU1954" s="212"/>
      <c r="AV1954" s="212"/>
      <c r="AW1954" s="212"/>
      <c r="AX1954" s="212"/>
      <c r="AY1954" s="212"/>
      <c r="AZ1954" s="212"/>
      <c r="BA1954" s="212"/>
      <c r="BB1954" s="212"/>
      <c r="BC1954" s="212"/>
      <c r="BD1954" s="212"/>
      <c r="BE1954" s="212"/>
      <c r="BF1954" s="212"/>
      <c r="BG1954" s="212"/>
      <c r="BH1954" s="212"/>
    </row>
    <row r="1955" spans="1:60" outlineLevel="2" x14ac:dyDescent="0.2">
      <c r="A1955" s="219"/>
      <c r="B1955" s="220"/>
      <c r="C1955" s="247" t="s">
        <v>2411</v>
      </c>
      <c r="D1955" s="225"/>
      <c r="E1955" s="226">
        <v>1</v>
      </c>
      <c r="F1955" s="223"/>
      <c r="G1955" s="223"/>
      <c r="H1955" s="223"/>
      <c r="I1955" s="223"/>
      <c r="J1955" s="223"/>
      <c r="K1955" s="223"/>
      <c r="L1955" s="223"/>
      <c r="M1955" s="223"/>
      <c r="N1955" s="222"/>
      <c r="O1955" s="222"/>
      <c r="P1955" s="222"/>
      <c r="Q1955" s="222"/>
      <c r="R1955" s="223"/>
      <c r="S1955" s="223"/>
      <c r="T1955" s="223"/>
      <c r="U1955" s="223"/>
      <c r="V1955" s="223"/>
      <c r="W1955" s="223"/>
      <c r="X1955" s="223"/>
      <c r="Y1955" s="223"/>
      <c r="Z1955" s="212"/>
      <c r="AA1955" s="212"/>
      <c r="AB1955" s="212"/>
      <c r="AC1955" s="212"/>
      <c r="AD1955" s="212"/>
      <c r="AE1955" s="212"/>
      <c r="AF1955" s="212"/>
      <c r="AG1955" s="212" t="s">
        <v>308</v>
      </c>
      <c r="AH1955" s="212">
        <v>0</v>
      </c>
      <c r="AI1955" s="212"/>
      <c r="AJ1955" s="212"/>
      <c r="AK1955" s="212"/>
      <c r="AL1955" s="212"/>
      <c r="AM1955" s="212"/>
      <c r="AN1955" s="212"/>
      <c r="AO1955" s="212"/>
      <c r="AP1955" s="212"/>
      <c r="AQ1955" s="212"/>
      <c r="AR1955" s="212"/>
      <c r="AS1955" s="212"/>
      <c r="AT1955" s="212"/>
      <c r="AU1955" s="212"/>
      <c r="AV1955" s="212"/>
      <c r="AW1955" s="212"/>
      <c r="AX1955" s="212"/>
      <c r="AY1955" s="212"/>
      <c r="AZ1955" s="212"/>
      <c r="BA1955" s="212"/>
      <c r="BB1955" s="212"/>
      <c r="BC1955" s="212"/>
      <c r="BD1955" s="212"/>
      <c r="BE1955" s="212"/>
      <c r="BF1955" s="212"/>
      <c r="BG1955" s="212"/>
      <c r="BH1955" s="212"/>
    </row>
    <row r="1956" spans="1:60" outlineLevel="1" x14ac:dyDescent="0.2">
      <c r="A1956" s="219">
        <v>470</v>
      </c>
      <c r="B1956" s="220" t="s">
        <v>2412</v>
      </c>
      <c r="C1956" s="273" t="s">
        <v>2413</v>
      </c>
      <c r="D1956" s="221" t="s">
        <v>0</v>
      </c>
      <c r="E1956" s="265"/>
      <c r="F1956" s="224"/>
      <c r="G1956" s="223">
        <f>ROUND(E1956*F1956,2)</f>
        <v>0</v>
      </c>
      <c r="H1956" s="224"/>
      <c r="I1956" s="223">
        <f>ROUND(E1956*H1956,2)</f>
        <v>0</v>
      </c>
      <c r="J1956" s="224"/>
      <c r="K1956" s="223">
        <f>ROUND(E1956*J1956,2)</f>
        <v>0</v>
      </c>
      <c r="L1956" s="223">
        <v>21</v>
      </c>
      <c r="M1956" s="223">
        <f>G1956*(1+L1956/100)</f>
        <v>0</v>
      </c>
      <c r="N1956" s="222">
        <v>0</v>
      </c>
      <c r="O1956" s="222">
        <f>ROUND(E1956*N1956,2)</f>
        <v>0</v>
      </c>
      <c r="P1956" s="222">
        <v>0</v>
      </c>
      <c r="Q1956" s="222">
        <f>ROUND(E1956*P1956,2)</f>
        <v>0</v>
      </c>
      <c r="R1956" s="223" t="s">
        <v>1548</v>
      </c>
      <c r="S1956" s="223" t="s">
        <v>277</v>
      </c>
      <c r="T1956" s="223" t="s">
        <v>277</v>
      </c>
      <c r="U1956" s="223">
        <v>0</v>
      </c>
      <c r="V1956" s="223">
        <f>ROUND(E1956*U1956,2)</f>
        <v>0</v>
      </c>
      <c r="W1956" s="223"/>
      <c r="X1956" s="223" t="s">
        <v>1599</v>
      </c>
      <c r="Y1956" s="223" t="s">
        <v>280</v>
      </c>
      <c r="Z1956" s="212"/>
      <c r="AA1956" s="212"/>
      <c r="AB1956" s="212"/>
      <c r="AC1956" s="212"/>
      <c r="AD1956" s="212"/>
      <c r="AE1956" s="212"/>
      <c r="AF1956" s="212"/>
      <c r="AG1956" s="212" t="s">
        <v>1600</v>
      </c>
      <c r="AH1956" s="212"/>
      <c r="AI1956" s="212"/>
      <c r="AJ1956" s="212"/>
      <c r="AK1956" s="212"/>
      <c r="AL1956" s="212"/>
      <c r="AM1956" s="212"/>
      <c r="AN1956" s="212"/>
      <c r="AO1956" s="212"/>
      <c r="AP1956" s="212"/>
      <c r="AQ1956" s="212"/>
      <c r="AR1956" s="212"/>
      <c r="AS1956" s="212"/>
      <c r="AT1956" s="212"/>
      <c r="AU1956" s="212"/>
      <c r="AV1956" s="212"/>
      <c r="AW1956" s="212"/>
      <c r="AX1956" s="212"/>
      <c r="AY1956" s="212"/>
      <c r="AZ1956" s="212"/>
      <c r="BA1956" s="212"/>
      <c r="BB1956" s="212"/>
      <c r="BC1956" s="212"/>
      <c r="BD1956" s="212"/>
      <c r="BE1956" s="212"/>
      <c r="BF1956" s="212"/>
      <c r="BG1956" s="212"/>
      <c r="BH1956" s="212"/>
    </row>
    <row r="1957" spans="1:60" outlineLevel="2" x14ac:dyDescent="0.2">
      <c r="A1957" s="219"/>
      <c r="B1957" s="220"/>
      <c r="C1957" s="274" t="s">
        <v>1716</v>
      </c>
      <c r="D1957" s="266"/>
      <c r="E1957" s="266"/>
      <c r="F1957" s="266"/>
      <c r="G1957" s="266"/>
      <c r="H1957" s="223"/>
      <c r="I1957" s="223"/>
      <c r="J1957" s="223"/>
      <c r="K1957" s="223"/>
      <c r="L1957" s="223"/>
      <c r="M1957" s="223"/>
      <c r="N1957" s="222"/>
      <c r="O1957" s="222"/>
      <c r="P1957" s="222"/>
      <c r="Q1957" s="222"/>
      <c r="R1957" s="223"/>
      <c r="S1957" s="223"/>
      <c r="T1957" s="223"/>
      <c r="U1957" s="223"/>
      <c r="V1957" s="223"/>
      <c r="W1957" s="223"/>
      <c r="X1957" s="223"/>
      <c r="Y1957" s="223"/>
      <c r="Z1957" s="212"/>
      <c r="AA1957" s="212"/>
      <c r="AB1957" s="212"/>
      <c r="AC1957" s="212"/>
      <c r="AD1957" s="212"/>
      <c r="AE1957" s="212"/>
      <c r="AF1957" s="212"/>
      <c r="AG1957" s="212" t="s">
        <v>319</v>
      </c>
      <c r="AH1957" s="212"/>
      <c r="AI1957" s="212"/>
      <c r="AJ1957" s="212"/>
      <c r="AK1957" s="212"/>
      <c r="AL1957" s="212"/>
      <c r="AM1957" s="212"/>
      <c r="AN1957" s="212"/>
      <c r="AO1957" s="212"/>
      <c r="AP1957" s="212"/>
      <c r="AQ1957" s="212"/>
      <c r="AR1957" s="212"/>
      <c r="AS1957" s="212"/>
      <c r="AT1957" s="212"/>
      <c r="AU1957" s="212"/>
      <c r="AV1957" s="212"/>
      <c r="AW1957" s="212"/>
      <c r="AX1957" s="212"/>
      <c r="AY1957" s="212"/>
      <c r="AZ1957" s="212"/>
      <c r="BA1957" s="212"/>
      <c r="BB1957" s="212"/>
      <c r="BC1957" s="212"/>
      <c r="BD1957" s="212"/>
      <c r="BE1957" s="212"/>
      <c r="BF1957" s="212"/>
      <c r="BG1957" s="212"/>
      <c r="BH1957" s="212"/>
    </row>
    <row r="1958" spans="1:60" x14ac:dyDescent="0.2">
      <c r="A1958" s="228" t="s">
        <v>272</v>
      </c>
      <c r="B1958" s="229" t="s">
        <v>210</v>
      </c>
      <c r="C1958" s="244" t="s">
        <v>211</v>
      </c>
      <c r="D1958" s="230"/>
      <c r="E1958" s="231"/>
      <c r="F1958" s="232"/>
      <c r="G1958" s="232">
        <f>SUMIF(AG1959:AG2032,"&lt;&gt;NOR",G1959:G2032)</f>
        <v>0</v>
      </c>
      <c r="H1958" s="232"/>
      <c r="I1958" s="232">
        <f>SUM(I1959:I2032)</f>
        <v>0</v>
      </c>
      <c r="J1958" s="232"/>
      <c r="K1958" s="232">
        <f>SUM(K1959:K2032)</f>
        <v>0</v>
      </c>
      <c r="L1958" s="232"/>
      <c r="M1958" s="232">
        <f>SUM(M1959:M2032)</f>
        <v>0</v>
      </c>
      <c r="N1958" s="231"/>
      <c r="O1958" s="231">
        <f>SUM(O1959:O2032)</f>
        <v>2.4299999999999993</v>
      </c>
      <c r="P1958" s="231"/>
      <c r="Q1958" s="231">
        <f>SUM(Q1959:Q2032)</f>
        <v>0</v>
      </c>
      <c r="R1958" s="232"/>
      <c r="S1958" s="232"/>
      <c r="T1958" s="233"/>
      <c r="U1958" s="227"/>
      <c r="V1958" s="227">
        <f>SUM(V1959:V2032)</f>
        <v>150.85999999999999</v>
      </c>
      <c r="W1958" s="227"/>
      <c r="X1958" s="227"/>
      <c r="Y1958" s="227"/>
      <c r="AG1958" t="s">
        <v>273</v>
      </c>
    </row>
    <row r="1959" spans="1:60" ht="22.5" outlineLevel="1" x14ac:dyDescent="0.2">
      <c r="A1959" s="235">
        <v>471</v>
      </c>
      <c r="B1959" s="236" t="s">
        <v>1789</v>
      </c>
      <c r="C1959" s="245" t="s">
        <v>1790</v>
      </c>
      <c r="D1959" s="237" t="s">
        <v>387</v>
      </c>
      <c r="E1959" s="238">
        <v>6</v>
      </c>
      <c r="F1959" s="239"/>
      <c r="G1959" s="240">
        <f>ROUND(E1959*F1959,2)</f>
        <v>0</v>
      </c>
      <c r="H1959" s="239"/>
      <c r="I1959" s="240">
        <f>ROUND(E1959*H1959,2)</f>
        <v>0</v>
      </c>
      <c r="J1959" s="239"/>
      <c r="K1959" s="240">
        <f>ROUND(E1959*J1959,2)</f>
        <v>0</v>
      </c>
      <c r="L1959" s="240">
        <v>21</v>
      </c>
      <c r="M1959" s="240">
        <f>G1959*(1+L1959/100)</f>
        <v>0</v>
      </c>
      <c r="N1959" s="238">
        <v>0</v>
      </c>
      <c r="O1959" s="238">
        <f>ROUND(E1959*N1959,2)</f>
        <v>0</v>
      </c>
      <c r="P1959" s="238">
        <v>0</v>
      </c>
      <c r="Q1959" s="238">
        <f>ROUND(E1959*P1959,2)</f>
        <v>0</v>
      </c>
      <c r="R1959" s="240" t="s">
        <v>369</v>
      </c>
      <c r="S1959" s="240" t="s">
        <v>277</v>
      </c>
      <c r="T1959" s="241" t="s">
        <v>277</v>
      </c>
      <c r="U1959" s="223">
        <v>0.158</v>
      </c>
      <c r="V1959" s="223">
        <f>ROUND(E1959*U1959,2)</f>
        <v>0.95</v>
      </c>
      <c r="W1959" s="223"/>
      <c r="X1959" s="223" t="s">
        <v>316</v>
      </c>
      <c r="Y1959" s="223" t="s">
        <v>280</v>
      </c>
      <c r="Z1959" s="212"/>
      <c r="AA1959" s="212"/>
      <c r="AB1959" s="212"/>
      <c r="AC1959" s="212"/>
      <c r="AD1959" s="212"/>
      <c r="AE1959" s="212"/>
      <c r="AF1959" s="212"/>
      <c r="AG1959" s="212" t="s">
        <v>317</v>
      </c>
      <c r="AH1959" s="212"/>
      <c r="AI1959" s="212"/>
      <c r="AJ1959" s="212"/>
      <c r="AK1959" s="212"/>
      <c r="AL1959" s="212"/>
      <c r="AM1959" s="212"/>
      <c r="AN1959" s="212"/>
      <c r="AO1959" s="212"/>
      <c r="AP1959" s="212"/>
      <c r="AQ1959" s="212"/>
      <c r="AR1959" s="212"/>
      <c r="AS1959" s="212"/>
      <c r="AT1959" s="212"/>
      <c r="AU1959" s="212"/>
      <c r="AV1959" s="212"/>
      <c r="AW1959" s="212"/>
      <c r="AX1959" s="212"/>
      <c r="AY1959" s="212"/>
      <c r="AZ1959" s="212"/>
      <c r="BA1959" s="212"/>
      <c r="BB1959" s="212"/>
      <c r="BC1959" s="212"/>
      <c r="BD1959" s="212"/>
      <c r="BE1959" s="212"/>
      <c r="BF1959" s="212"/>
      <c r="BG1959" s="212"/>
      <c r="BH1959" s="212"/>
    </row>
    <row r="1960" spans="1:60" outlineLevel="2" x14ac:dyDescent="0.2">
      <c r="A1960" s="219"/>
      <c r="B1960" s="220"/>
      <c r="C1960" s="247" t="s">
        <v>2414</v>
      </c>
      <c r="D1960" s="225"/>
      <c r="E1960" s="226">
        <v>6</v>
      </c>
      <c r="F1960" s="223"/>
      <c r="G1960" s="223"/>
      <c r="H1960" s="223"/>
      <c r="I1960" s="223"/>
      <c r="J1960" s="223"/>
      <c r="K1960" s="223"/>
      <c r="L1960" s="223"/>
      <c r="M1960" s="223"/>
      <c r="N1960" s="222"/>
      <c r="O1960" s="222"/>
      <c r="P1960" s="222"/>
      <c r="Q1960" s="222"/>
      <c r="R1960" s="223"/>
      <c r="S1960" s="223"/>
      <c r="T1960" s="223"/>
      <c r="U1960" s="223"/>
      <c r="V1960" s="223"/>
      <c r="W1960" s="223"/>
      <c r="X1960" s="223"/>
      <c r="Y1960" s="223"/>
      <c r="Z1960" s="212"/>
      <c r="AA1960" s="212"/>
      <c r="AB1960" s="212"/>
      <c r="AC1960" s="212"/>
      <c r="AD1960" s="212"/>
      <c r="AE1960" s="212"/>
      <c r="AF1960" s="212"/>
      <c r="AG1960" s="212" t="s">
        <v>308</v>
      </c>
      <c r="AH1960" s="212">
        <v>0</v>
      </c>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row>
    <row r="1961" spans="1:60" ht="22.5" outlineLevel="1" x14ac:dyDescent="0.2">
      <c r="A1961" s="235">
        <v>472</v>
      </c>
      <c r="B1961" s="236" t="s">
        <v>2415</v>
      </c>
      <c r="C1961" s="245" t="s">
        <v>2416</v>
      </c>
      <c r="D1961" s="237" t="s">
        <v>543</v>
      </c>
      <c r="E1961" s="238">
        <v>9.2850000000000001</v>
      </c>
      <c r="F1961" s="239"/>
      <c r="G1961" s="240">
        <f>ROUND(E1961*F1961,2)</f>
        <v>0</v>
      </c>
      <c r="H1961" s="239"/>
      <c r="I1961" s="240">
        <f>ROUND(E1961*H1961,2)</f>
        <v>0</v>
      </c>
      <c r="J1961" s="239"/>
      <c r="K1961" s="240">
        <f>ROUND(E1961*J1961,2)</f>
        <v>0</v>
      </c>
      <c r="L1961" s="240">
        <v>21</v>
      </c>
      <c r="M1961" s="240">
        <f>G1961*(1+L1961/100)</f>
        <v>0</v>
      </c>
      <c r="N1961" s="238">
        <v>1.1100000000000001E-3</v>
      </c>
      <c r="O1961" s="238">
        <f>ROUND(E1961*N1961,2)</f>
        <v>0.01</v>
      </c>
      <c r="P1961" s="238">
        <v>0</v>
      </c>
      <c r="Q1961" s="238">
        <f>ROUND(E1961*P1961,2)</f>
        <v>0</v>
      </c>
      <c r="R1961" s="240" t="s">
        <v>1260</v>
      </c>
      <c r="S1961" s="240" t="s">
        <v>277</v>
      </c>
      <c r="T1961" s="241" t="s">
        <v>277</v>
      </c>
      <c r="U1961" s="223">
        <v>1.79</v>
      </c>
      <c r="V1961" s="223">
        <f>ROUND(E1961*U1961,2)</f>
        <v>16.62</v>
      </c>
      <c r="W1961" s="223"/>
      <c r="X1961" s="223" t="s">
        <v>316</v>
      </c>
      <c r="Y1961" s="223" t="s">
        <v>280</v>
      </c>
      <c r="Z1961" s="212"/>
      <c r="AA1961" s="212"/>
      <c r="AB1961" s="212"/>
      <c r="AC1961" s="212"/>
      <c r="AD1961" s="212"/>
      <c r="AE1961" s="212"/>
      <c r="AF1961" s="212"/>
      <c r="AG1961" s="212" t="s">
        <v>317</v>
      </c>
      <c r="AH1961" s="212"/>
      <c r="AI1961" s="212"/>
      <c r="AJ1961" s="212"/>
      <c r="AK1961" s="212"/>
      <c r="AL1961" s="212"/>
      <c r="AM1961" s="212"/>
      <c r="AN1961" s="212"/>
      <c r="AO1961" s="212"/>
      <c r="AP1961" s="212"/>
      <c r="AQ1961" s="212"/>
      <c r="AR1961" s="212"/>
      <c r="AS1961" s="212"/>
      <c r="AT1961" s="212"/>
      <c r="AU1961" s="212"/>
      <c r="AV1961" s="212"/>
      <c r="AW1961" s="212"/>
      <c r="AX1961" s="212"/>
      <c r="AY1961" s="212"/>
      <c r="AZ1961" s="212"/>
      <c r="BA1961" s="212"/>
      <c r="BB1961" s="212"/>
      <c r="BC1961" s="212"/>
      <c r="BD1961" s="212"/>
      <c r="BE1961" s="212"/>
      <c r="BF1961" s="212"/>
      <c r="BG1961" s="212"/>
      <c r="BH1961" s="212"/>
    </row>
    <row r="1962" spans="1:60" ht="22.5" outlineLevel="2" x14ac:dyDescent="0.2">
      <c r="A1962" s="219"/>
      <c r="B1962" s="220"/>
      <c r="C1962" s="246" t="s">
        <v>2417</v>
      </c>
      <c r="D1962" s="243"/>
      <c r="E1962" s="243"/>
      <c r="F1962" s="243"/>
      <c r="G1962" s="243"/>
      <c r="H1962" s="223"/>
      <c r="I1962" s="223"/>
      <c r="J1962" s="223"/>
      <c r="K1962" s="223"/>
      <c r="L1962" s="223"/>
      <c r="M1962" s="223"/>
      <c r="N1962" s="222"/>
      <c r="O1962" s="222"/>
      <c r="P1962" s="222"/>
      <c r="Q1962" s="222"/>
      <c r="R1962" s="223"/>
      <c r="S1962" s="223"/>
      <c r="T1962" s="223"/>
      <c r="U1962" s="223"/>
      <c r="V1962" s="223"/>
      <c r="W1962" s="223"/>
      <c r="X1962" s="223"/>
      <c r="Y1962" s="223"/>
      <c r="Z1962" s="212"/>
      <c r="AA1962" s="212"/>
      <c r="AB1962" s="212"/>
      <c r="AC1962" s="212"/>
      <c r="AD1962" s="212"/>
      <c r="AE1962" s="212"/>
      <c r="AF1962" s="212"/>
      <c r="AG1962" s="212" t="s">
        <v>283</v>
      </c>
      <c r="AH1962" s="212"/>
      <c r="AI1962" s="212"/>
      <c r="AJ1962" s="212"/>
      <c r="AK1962" s="212"/>
      <c r="AL1962" s="212"/>
      <c r="AM1962" s="212"/>
      <c r="AN1962" s="212"/>
      <c r="AO1962" s="212"/>
      <c r="AP1962" s="212"/>
      <c r="AQ1962" s="212"/>
      <c r="AR1962" s="212"/>
      <c r="AS1962" s="212"/>
      <c r="AT1962" s="212"/>
      <c r="AU1962" s="212"/>
      <c r="AV1962" s="212"/>
      <c r="AW1962" s="212"/>
      <c r="AX1962" s="212"/>
      <c r="AY1962" s="212"/>
      <c r="AZ1962" s="212"/>
      <c r="BA1962" s="242" t="str">
        <f>C1962</f>
        <v>Dodávka a montáž oplechování XPS pod kastlíky se žaliuziemi z hliníkového komaxitovaného plechu RŠ do 300 mm - viditelné uchycení včetně kotevních prvků.</v>
      </c>
      <c r="BB1962" s="212"/>
      <c r="BC1962" s="212"/>
      <c r="BD1962" s="212"/>
      <c r="BE1962" s="212"/>
      <c r="BF1962" s="212"/>
      <c r="BG1962" s="212"/>
      <c r="BH1962" s="212"/>
    </row>
    <row r="1963" spans="1:60" outlineLevel="2" x14ac:dyDescent="0.2">
      <c r="A1963" s="219"/>
      <c r="B1963" s="220"/>
      <c r="C1963" s="247" t="s">
        <v>2418</v>
      </c>
      <c r="D1963" s="225"/>
      <c r="E1963" s="226">
        <v>1.85</v>
      </c>
      <c r="F1963" s="223"/>
      <c r="G1963" s="223"/>
      <c r="H1963" s="223"/>
      <c r="I1963" s="223"/>
      <c r="J1963" s="223"/>
      <c r="K1963" s="223"/>
      <c r="L1963" s="223"/>
      <c r="M1963" s="223"/>
      <c r="N1963" s="222"/>
      <c r="O1963" s="222"/>
      <c r="P1963" s="222"/>
      <c r="Q1963" s="222"/>
      <c r="R1963" s="223"/>
      <c r="S1963" s="223"/>
      <c r="T1963" s="223"/>
      <c r="U1963" s="223"/>
      <c r="V1963" s="223"/>
      <c r="W1963" s="223"/>
      <c r="X1963" s="223"/>
      <c r="Y1963" s="223"/>
      <c r="Z1963" s="212"/>
      <c r="AA1963" s="212"/>
      <c r="AB1963" s="212"/>
      <c r="AC1963" s="212"/>
      <c r="AD1963" s="212"/>
      <c r="AE1963" s="212"/>
      <c r="AF1963" s="212"/>
      <c r="AG1963" s="212" t="s">
        <v>308</v>
      </c>
      <c r="AH1963" s="212">
        <v>0</v>
      </c>
      <c r="AI1963" s="212"/>
      <c r="AJ1963" s="212"/>
      <c r="AK1963" s="212"/>
      <c r="AL1963" s="212"/>
      <c r="AM1963" s="212"/>
      <c r="AN1963" s="212"/>
      <c r="AO1963" s="212"/>
      <c r="AP1963" s="212"/>
      <c r="AQ1963" s="212"/>
      <c r="AR1963" s="212"/>
      <c r="AS1963" s="212"/>
      <c r="AT1963" s="212"/>
      <c r="AU1963" s="212"/>
      <c r="AV1963" s="212"/>
      <c r="AW1963" s="212"/>
      <c r="AX1963" s="212"/>
      <c r="AY1963" s="212"/>
      <c r="AZ1963" s="212"/>
      <c r="BA1963" s="212"/>
      <c r="BB1963" s="212"/>
      <c r="BC1963" s="212"/>
      <c r="BD1963" s="212"/>
      <c r="BE1963" s="212"/>
      <c r="BF1963" s="212"/>
      <c r="BG1963" s="212"/>
      <c r="BH1963" s="212"/>
    </row>
    <row r="1964" spans="1:60" outlineLevel="3" x14ac:dyDescent="0.2">
      <c r="A1964" s="219"/>
      <c r="B1964" s="220"/>
      <c r="C1964" s="247" t="s">
        <v>2419</v>
      </c>
      <c r="D1964" s="225"/>
      <c r="E1964" s="226">
        <v>1.92</v>
      </c>
      <c r="F1964" s="223"/>
      <c r="G1964" s="223"/>
      <c r="H1964" s="223"/>
      <c r="I1964" s="223"/>
      <c r="J1964" s="223"/>
      <c r="K1964" s="223"/>
      <c r="L1964" s="223"/>
      <c r="M1964" s="223"/>
      <c r="N1964" s="222"/>
      <c r="O1964" s="222"/>
      <c r="P1964" s="222"/>
      <c r="Q1964" s="222"/>
      <c r="R1964" s="223"/>
      <c r="S1964" s="223"/>
      <c r="T1964" s="223"/>
      <c r="U1964" s="223"/>
      <c r="V1964" s="223"/>
      <c r="W1964" s="223"/>
      <c r="X1964" s="223"/>
      <c r="Y1964" s="223"/>
      <c r="Z1964" s="212"/>
      <c r="AA1964" s="212"/>
      <c r="AB1964" s="212"/>
      <c r="AC1964" s="212"/>
      <c r="AD1964" s="212"/>
      <c r="AE1964" s="212"/>
      <c r="AF1964" s="212"/>
      <c r="AG1964" s="212" t="s">
        <v>308</v>
      </c>
      <c r="AH1964" s="212">
        <v>0</v>
      </c>
      <c r="AI1964" s="212"/>
      <c r="AJ1964" s="212"/>
      <c r="AK1964" s="212"/>
      <c r="AL1964" s="212"/>
      <c r="AM1964" s="212"/>
      <c r="AN1964" s="212"/>
      <c r="AO1964" s="212"/>
      <c r="AP1964" s="212"/>
      <c r="AQ1964" s="212"/>
      <c r="AR1964" s="212"/>
      <c r="AS1964" s="212"/>
      <c r="AT1964" s="212"/>
      <c r="AU1964" s="212"/>
      <c r="AV1964" s="212"/>
      <c r="AW1964" s="212"/>
      <c r="AX1964" s="212"/>
      <c r="AY1964" s="212"/>
      <c r="AZ1964" s="212"/>
      <c r="BA1964" s="212"/>
      <c r="BB1964" s="212"/>
      <c r="BC1964" s="212"/>
      <c r="BD1964" s="212"/>
      <c r="BE1964" s="212"/>
      <c r="BF1964" s="212"/>
      <c r="BG1964" s="212"/>
      <c r="BH1964" s="212"/>
    </row>
    <row r="1965" spans="1:60" outlineLevel="3" x14ac:dyDescent="0.2">
      <c r="A1965" s="219"/>
      <c r="B1965" s="220"/>
      <c r="C1965" s="247" t="s">
        <v>2420</v>
      </c>
      <c r="D1965" s="225"/>
      <c r="E1965" s="226">
        <v>1.92</v>
      </c>
      <c r="F1965" s="223"/>
      <c r="G1965" s="223"/>
      <c r="H1965" s="223"/>
      <c r="I1965" s="223"/>
      <c r="J1965" s="223"/>
      <c r="K1965" s="223"/>
      <c r="L1965" s="223"/>
      <c r="M1965" s="223"/>
      <c r="N1965" s="222"/>
      <c r="O1965" s="222"/>
      <c r="P1965" s="222"/>
      <c r="Q1965" s="222"/>
      <c r="R1965" s="223"/>
      <c r="S1965" s="223"/>
      <c r="T1965" s="223"/>
      <c r="U1965" s="223"/>
      <c r="V1965" s="223"/>
      <c r="W1965" s="223"/>
      <c r="X1965" s="223"/>
      <c r="Y1965" s="223"/>
      <c r="Z1965" s="212"/>
      <c r="AA1965" s="212"/>
      <c r="AB1965" s="212"/>
      <c r="AC1965" s="212"/>
      <c r="AD1965" s="212"/>
      <c r="AE1965" s="212"/>
      <c r="AF1965" s="212"/>
      <c r="AG1965" s="212" t="s">
        <v>308</v>
      </c>
      <c r="AH1965" s="212">
        <v>0</v>
      </c>
      <c r="AI1965" s="212"/>
      <c r="AJ1965" s="212"/>
      <c r="AK1965" s="212"/>
      <c r="AL1965" s="212"/>
      <c r="AM1965" s="212"/>
      <c r="AN1965" s="212"/>
      <c r="AO1965" s="212"/>
      <c r="AP1965" s="212"/>
      <c r="AQ1965" s="212"/>
      <c r="AR1965" s="212"/>
      <c r="AS1965" s="212"/>
      <c r="AT1965" s="212"/>
      <c r="AU1965" s="212"/>
      <c r="AV1965" s="212"/>
      <c r="AW1965" s="212"/>
      <c r="AX1965" s="212"/>
      <c r="AY1965" s="212"/>
      <c r="AZ1965" s="212"/>
      <c r="BA1965" s="212"/>
      <c r="BB1965" s="212"/>
      <c r="BC1965" s="212"/>
      <c r="BD1965" s="212"/>
      <c r="BE1965" s="212"/>
      <c r="BF1965" s="212"/>
      <c r="BG1965" s="212"/>
      <c r="BH1965" s="212"/>
    </row>
    <row r="1966" spans="1:60" outlineLevel="3" x14ac:dyDescent="0.2">
      <c r="A1966" s="219"/>
      <c r="B1966" s="220"/>
      <c r="C1966" s="247" t="s">
        <v>2421</v>
      </c>
      <c r="D1966" s="225"/>
      <c r="E1966" s="226">
        <v>1.845</v>
      </c>
      <c r="F1966" s="223"/>
      <c r="G1966" s="223"/>
      <c r="H1966" s="223"/>
      <c r="I1966" s="223"/>
      <c r="J1966" s="223"/>
      <c r="K1966" s="223"/>
      <c r="L1966" s="223"/>
      <c r="M1966" s="223"/>
      <c r="N1966" s="222"/>
      <c r="O1966" s="222"/>
      <c r="P1966" s="222"/>
      <c r="Q1966" s="222"/>
      <c r="R1966" s="223"/>
      <c r="S1966" s="223"/>
      <c r="T1966" s="223"/>
      <c r="U1966" s="223"/>
      <c r="V1966" s="223"/>
      <c r="W1966" s="223"/>
      <c r="X1966" s="223"/>
      <c r="Y1966" s="223"/>
      <c r="Z1966" s="212"/>
      <c r="AA1966" s="212"/>
      <c r="AB1966" s="212"/>
      <c r="AC1966" s="212"/>
      <c r="AD1966" s="212"/>
      <c r="AE1966" s="212"/>
      <c r="AF1966" s="212"/>
      <c r="AG1966" s="212" t="s">
        <v>308</v>
      </c>
      <c r="AH1966" s="212">
        <v>0</v>
      </c>
      <c r="AI1966" s="212"/>
      <c r="AJ1966" s="212"/>
      <c r="AK1966" s="212"/>
      <c r="AL1966" s="212"/>
      <c r="AM1966" s="212"/>
      <c r="AN1966" s="212"/>
      <c r="AO1966" s="212"/>
      <c r="AP1966" s="212"/>
      <c r="AQ1966" s="212"/>
      <c r="AR1966" s="212"/>
      <c r="AS1966" s="212"/>
      <c r="AT1966" s="212"/>
      <c r="AU1966" s="212"/>
      <c r="AV1966" s="212"/>
      <c r="AW1966" s="212"/>
      <c r="AX1966" s="212"/>
      <c r="AY1966" s="212"/>
      <c r="AZ1966" s="212"/>
      <c r="BA1966" s="212"/>
      <c r="BB1966" s="212"/>
      <c r="BC1966" s="212"/>
      <c r="BD1966" s="212"/>
      <c r="BE1966" s="212"/>
      <c r="BF1966" s="212"/>
      <c r="BG1966" s="212"/>
      <c r="BH1966" s="212"/>
    </row>
    <row r="1967" spans="1:60" outlineLevel="3" x14ac:dyDescent="0.2">
      <c r="A1967" s="219"/>
      <c r="B1967" s="220"/>
      <c r="C1967" s="247" t="s">
        <v>2422</v>
      </c>
      <c r="D1967" s="225"/>
      <c r="E1967" s="226">
        <v>1.75</v>
      </c>
      <c r="F1967" s="223"/>
      <c r="G1967" s="223"/>
      <c r="H1967" s="223"/>
      <c r="I1967" s="223"/>
      <c r="J1967" s="223"/>
      <c r="K1967" s="223"/>
      <c r="L1967" s="223"/>
      <c r="M1967" s="223"/>
      <c r="N1967" s="222"/>
      <c r="O1967" s="222"/>
      <c r="P1967" s="222"/>
      <c r="Q1967" s="222"/>
      <c r="R1967" s="223"/>
      <c r="S1967" s="223"/>
      <c r="T1967" s="223"/>
      <c r="U1967" s="223"/>
      <c r="V1967" s="223"/>
      <c r="W1967" s="223"/>
      <c r="X1967" s="223"/>
      <c r="Y1967" s="223"/>
      <c r="Z1967" s="212"/>
      <c r="AA1967" s="212"/>
      <c r="AB1967" s="212"/>
      <c r="AC1967" s="212"/>
      <c r="AD1967" s="212"/>
      <c r="AE1967" s="212"/>
      <c r="AF1967" s="212"/>
      <c r="AG1967" s="212" t="s">
        <v>308</v>
      </c>
      <c r="AH1967" s="212">
        <v>0</v>
      </c>
      <c r="AI1967" s="212"/>
      <c r="AJ1967" s="212"/>
      <c r="AK1967" s="212"/>
      <c r="AL1967" s="212"/>
      <c r="AM1967" s="212"/>
      <c r="AN1967" s="212"/>
      <c r="AO1967" s="212"/>
      <c r="AP1967" s="212"/>
      <c r="AQ1967" s="212"/>
      <c r="AR1967" s="212"/>
      <c r="AS1967" s="212"/>
      <c r="AT1967" s="212"/>
      <c r="AU1967" s="212"/>
      <c r="AV1967" s="212"/>
      <c r="AW1967" s="212"/>
      <c r="AX1967" s="212"/>
      <c r="AY1967" s="212"/>
      <c r="AZ1967" s="212"/>
      <c r="BA1967" s="212"/>
      <c r="BB1967" s="212"/>
      <c r="BC1967" s="212"/>
      <c r="BD1967" s="212"/>
      <c r="BE1967" s="212"/>
      <c r="BF1967" s="212"/>
      <c r="BG1967" s="212"/>
      <c r="BH1967" s="212"/>
    </row>
    <row r="1968" spans="1:60" ht="22.5" outlineLevel="1" x14ac:dyDescent="0.2">
      <c r="A1968" s="257">
        <v>473</v>
      </c>
      <c r="B1968" s="258" t="s">
        <v>2423</v>
      </c>
      <c r="C1968" s="268" t="s">
        <v>2424</v>
      </c>
      <c r="D1968" s="259" t="s">
        <v>387</v>
      </c>
      <c r="E1968" s="260">
        <v>2</v>
      </c>
      <c r="F1968" s="261"/>
      <c r="G1968" s="262">
        <f>ROUND(E1968*F1968,2)</f>
        <v>0</v>
      </c>
      <c r="H1968" s="261"/>
      <c r="I1968" s="262">
        <f>ROUND(E1968*H1968,2)</f>
        <v>0</v>
      </c>
      <c r="J1968" s="261"/>
      <c r="K1968" s="262">
        <f>ROUND(E1968*J1968,2)</f>
        <v>0</v>
      </c>
      <c r="L1968" s="262">
        <v>21</v>
      </c>
      <c r="M1968" s="262">
        <f>G1968*(1+L1968/100)</f>
        <v>0</v>
      </c>
      <c r="N1968" s="260">
        <v>1.2999999999999999E-3</v>
      </c>
      <c r="O1968" s="260">
        <f>ROUND(E1968*N1968,2)</f>
        <v>0</v>
      </c>
      <c r="P1968" s="260">
        <v>0</v>
      </c>
      <c r="Q1968" s="260">
        <f>ROUND(E1968*P1968,2)</f>
        <v>0</v>
      </c>
      <c r="R1968" s="262" t="s">
        <v>1260</v>
      </c>
      <c r="S1968" s="262" t="s">
        <v>277</v>
      </c>
      <c r="T1968" s="263" t="s">
        <v>277</v>
      </c>
      <c r="U1968" s="223">
        <v>6.4409999999999998</v>
      </c>
      <c r="V1968" s="223">
        <f>ROUND(E1968*U1968,2)</f>
        <v>12.88</v>
      </c>
      <c r="W1968" s="223"/>
      <c r="X1968" s="223" t="s">
        <v>316</v>
      </c>
      <c r="Y1968" s="223" t="s">
        <v>280</v>
      </c>
      <c r="Z1968" s="212"/>
      <c r="AA1968" s="212"/>
      <c r="AB1968" s="212"/>
      <c r="AC1968" s="212"/>
      <c r="AD1968" s="212"/>
      <c r="AE1968" s="212"/>
      <c r="AF1968" s="212"/>
      <c r="AG1968" s="212" t="s">
        <v>317</v>
      </c>
      <c r="AH1968" s="212"/>
      <c r="AI1968" s="212"/>
      <c r="AJ1968" s="212"/>
      <c r="AK1968" s="212"/>
      <c r="AL1968" s="212"/>
      <c r="AM1968" s="212"/>
      <c r="AN1968" s="212"/>
      <c r="AO1968" s="212"/>
      <c r="AP1968" s="212"/>
      <c r="AQ1968" s="212"/>
      <c r="AR1968" s="212"/>
      <c r="AS1968" s="212"/>
      <c r="AT1968" s="212"/>
      <c r="AU1968" s="212"/>
      <c r="AV1968" s="212"/>
      <c r="AW1968" s="212"/>
      <c r="AX1968" s="212"/>
      <c r="AY1968" s="212"/>
      <c r="AZ1968" s="212"/>
      <c r="BA1968" s="212"/>
      <c r="BB1968" s="212"/>
      <c r="BC1968" s="212"/>
      <c r="BD1968" s="212"/>
      <c r="BE1968" s="212"/>
      <c r="BF1968" s="212"/>
      <c r="BG1968" s="212"/>
      <c r="BH1968" s="212"/>
    </row>
    <row r="1969" spans="1:60" outlineLevel="1" x14ac:dyDescent="0.2">
      <c r="A1969" s="235">
        <v>474</v>
      </c>
      <c r="B1969" s="236" t="s">
        <v>2425</v>
      </c>
      <c r="C1969" s="245" t="s">
        <v>2426</v>
      </c>
      <c r="D1969" s="237" t="s">
        <v>340</v>
      </c>
      <c r="E1969" s="238">
        <v>3.6288</v>
      </c>
      <c r="F1969" s="239"/>
      <c r="G1969" s="240">
        <f>ROUND(E1969*F1969,2)</f>
        <v>0</v>
      </c>
      <c r="H1969" s="239"/>
      <c r="I1969" s="240">
        <f>ROUND(E1969*H1969,2)</f>
        <v>0</v>
      </c>
      <c r="J1969" s="239"/>
      <c r="K1969" s="240">
        <f>ROUND(E1969*J1969,2)</f>
        <v>0</v>
      </c>
      <c r="L1969" s="240">
        <v>21</v>
      </c>
      <c r="M1969" s="240">
        <f>G1969*(1+L1969/100)</f>
        <v>0</v>
      </c>
      <c r="N1969" s="238">
        <v>0</v>
      </c>
      <c r="O1969" s="238">
        <f>ROUND(E1969*N1969,2)</f>
        <v>0</v>
      </c>
      <c r="P1969" s="238">
        <v>0</v>
      </c>
      <c r="Q1969" s="238">
        <f>ROUND(E1969*P1969,2)</f>
        <v>0</v>
      </c>
      <c r="R1969" s="240" t="s">
        <v>1260</v>
      </c>
      <c r="S1969" s="240" t="s">
        <v>277</v>
      </c>
      <c r="T1969" s="241" t="s">
        <v>277</v>
      </c>
      <c r="U1969" s="223">
        <v>2.5499999999999998</v>
      </c>
      <c r="V1969" s="223">
        <f>ROUND(E1969*U1969,2)</f>
        <v>9.25</v>
      </c>
      <c r="W1969" s="223"/>
      <c r="X1969" s="223" t="s">
        <v>316</v>
      </c>
      <c r="Y1969" s="223" t="s">
        <v>280</v>
      </c>
      <c r="Z1969" s="212"/>
      <c r="AA1969" s="212"/>
      <c r="AB1969" s="212"/>
      <c r="AC1969" s="212"/>
      <c r="AD1969" s="212"/>
      <c r="AE1969" s="212"/>
      <c r="AF1969" s="212"/>
      <c r="AG1969" s="212" t="s">
        <v>317</v>
      </c>
      <c r="AH1969" s="212"/>
      <c r="AI1969" s="212"/>
      <c r="AJ1969" s="212"/>
      <c r="AK1969" s="212"/>
      <c r="AL1969" s="212"/>
      <c r="AM1969" s="212"/>
      <c r="AN1969" s="212"/>
      <c r="AO1969" s="212"/>
      <c r="AP1969" s="212"/>
      <c r="AQ1969" s="212"/>
      <c r="AR1969" s="212"/>
      <c r="AS1969" s="212"/>
      <c r="AT1969" s="212"/>
      <c r="AU1969" s="212"/>
      <c r="AV1969" s="212"/>
      <c r="AW1969" s="212"/>
      <c r="AX1969" s="212"/>
      <c r="AY1969" s="212"/>
      <c r="AZ1969" s="212"/>
      <c r="BA1969" s="212"/>
      <c r="BB1969" s="212"/>
      <c r="BC1969" s="212"/>
      <c r="BD1969" s="212"/>
      <c r="BE1969" s="212"/>
      <c r="BF1969" s="212"/>
      <c r="BG1969" s="212"/>
      <c r="BH1969" s="212"/>
    </row>
    <row r="1970" spans="1:60" outlineLevel="2" x14ac:dyDescent="0.2">
      <c r="A1970" s="219"/>
      <c r="B1970" s="220"/>
      <c r="C1970" s="246" t="s">
        <v>2427</v>
      </c>
      <c r="D1970" s="243"/>
      <c r="E1970" s="243"/>
      <c r="F1970" s="243"/>
      <c r="G1970" s="243"/>
      <c r="H1970" s="223"/>
      <c r="I1970" s="223"/>
      <c r="J1970" s="223"/>
      <c r="K1970" s="223"/>
      <c r="L1970" s="223"/>
      <c r="M1970" s="223"/>
      <c r="N1970" s="222"/>
      <c r="O1970" s="222"/>
      <c r="P1970" s="222"/>
      <c r="Q1970" s="222"/>
      <c r="R1970" s="223"/>
      <c r="S1970" s="223"/>
      <c r="T1970" s="223"/>
      <c r="U1970" s="223"/>
      <c r="V1970" s="223"/>
      <c r="W1970" s="223"/>
      <c r="X1970" s="223"/>
      <c r="Y1970" s="223"/>
      <c r="Z1970" s="212"/>
      <c r="AA1970" s="212"/>
      <c r="AB1970" s="212"/>
      <c r="AC1970" s="212"/>
      <c r="AD1970" s="212"/>
      <c r="AE1970" s="212"/>
      <c r="AF1970" s="212"/>
      <c r="AG1970" s="212" t="s">
        <v>283</v>
      </c>
      <c r="AH1970" s="212"/>
      <c r="AI1970" s="212"/>
      <c r="AJ1970" s="212"/>
      <c r="AK1970" s="212"/>
      <c r="AL1970" s="212"/>
      <c r="AM1970" s="212"/>
      <c r="AN1970" s="212"/>
      <c r="AO1970" s="212"/>
      <c r="AP1970" s="212"/>
      <c r="AQ1970" s="212"/>
      <c r="AR1970" s="212"/>
      <c r="AS1970" s="212"/>
      <c r="AT1970" s="212"/>
      <c r="AU1970" s="212"/>
      <c r="AV1970" s="212"/>
      <c r="AW1970" s="212"/>
      <c r="AX1970" s="212"/>
      <c r="AY1970" s="212"/>
      <c r="AZ1970" s="212"/>
      <c r="BA1970" s="212"/>
      <c r="BB1970" s="212"/>
      <c r="BC1970" s="212"/>
      <c r="BD1970" s="212"/>
      <c r="BE1970" s="212"/>
      <c r="BF1970" s="212"/>
      <c r="BG1970" s="212"/>
      <c r="BH1970" s="212"/>
    </row>
    <row r="1971" spans="1:60" outlineLevel="2" x14ac:dyDescent="0.2">
      <c r="A1971" s="219"/>
      <c r="B1971" s="220"/>
      <c r="C1971" s="247" t="s">
        <v>2428</v>
      </c>
      <c r="D1971" s="225"/>
      <c r="E1971" s="226">
        <v>1.6464000000000001</v>
      </c>
      <c r="F1971" s="223"/>
      <c r="G1971" s="223"/>
      <c r="H1971" s="223"/>
      <c r="I1971" s="223"/>
      <c r="J1971" s="223"/>
      <c r="K1971" s="223"/>
      <c r="L1971" s="223"/>
      <c r="M1971" s="223"/>
      <c r="N1971" s="222"/>
      <c r="O1971" s="222"/>
      <c r="P1971" s="222"/>
      <c r="Q1971" s="222"/>
      <c r="R1971" s="223"/>
      <c r="S1971" s="223"/>
      <c r="T1971" s="223"/>
      <c r="U1971" s="223"/>
      <c r="V1971" s="223"/>
      <c r="W1971" s="223"/>
      <c r="X1971" s="223"/>
      <c r="Y1971" s="223"/>
      <c r="Z1971" s="212"/>
      <c r="AA1971" s="212"/>
      <c r="AB1971" s="212"/>
      <c r="AC1971" s="212"/>
      <c r="AD1971" s="212"/>
      <c r="AE1971" s="212"/>
      <c r="AF1971" s="212"/>
      <c r="AG1971" s="212" t="s">
        <v>308</v>
      </c>
      <c r="AH1971" s="212">
        <v>0</v>
      </c>
      <c r="AI1971" s="212"/>
      <c r="AJ1971" s="212"/>
      <c r="AK1971" s="212"/>
      <c r="AL1971" s="212"/>
      <c r="AM1971" s="212"/>
      <c r="AN1971" s="212"/>
      <c r="AO1971" s="212"/>
      <c r="AP1971" s="212"/>
      <c r="AQ1971" s="212"/>
      <c r="AR1971" s="212"/>
      <c r="AS1971" s="212"/>
      <c r="AT1971" s="212"/>
      <c r="AU1971" s="212"/>
      <c r="AV1971" s="212"/>
      <c r="AW1971" s="212"/>
      <c r="AX1971" s="212"/>
      <c r="AY1971" s="212"/>
      <c r="AZ1971" s="212"/>
      <c r="BA1971" s="212"/>
      <c r="BB1971" s="212"/>
      <c r="BC1971" s="212"/>
      <c r="BD1971" s="212"/>
      <c r="BE1971" s="212"/>
      <c r="BF1971" s="212"/>
      <c r="BG1971" s="212"/>
      <c r="BH1971" s="212"/>
    </row>
    <row r="1972" spans="1:60" outlineLevel="3" x14ac:dyDescent="0.2">
      <c r="A1972" s="219"/>
      <c r="B1972" s="220"/>
      <c r="C1972" s="247" t="s">
        <v>2429</v>
      </c>
      <c r="D1972" s="225"/>
      <c r="E1972" s="226">
        <v>1.9823999999999999</v>
      </c>
      <c r="F1972" s="223"/>
      <c r="G1972" s="223"/>
      <c r="H1972" s="223"/>
      <c r="I1972" s="223"/>
      <c r="J1972" s="223"/>
      <c r="K1972" s="223"/>
      <c r="L1972" s="223"/>
      <c r="M1972" s="223"/>
      <c r="N1972" s="222"/>
      <c r="O1972" s="222"/>
      <c r="P1972" s="222"/>
      <c r="Q1972" s="222"/>
      <c r="R1972" s="223"/>
      <c r="S1972" s="223"/>
      <c r="T1972" s="223"/>
      <c r="U1972" s="223"/>
      <c r="V1972" s="223"/>
      <c r="W1972" s="223"/>
      <c r="X1972" s="223"/>
      <c r="Y1972" s="223"/>
      <c r="Z1972" s="212"/>
      <c r="AA1972" s="212"/>
      <c r="AB1972" s="212"/>
      <c r="AC1972" s="212"/>
      <c r="AD1972" s="212"/>
      <c r="AE1972" s="212"/>
      <c r="AF1972" s="212"/>
      <c r="AG1972" s="212" t="s">
        <v>308</v>
      </c>
      <c r="AH1972" s="212">
        <v>0</v>
      </c>
      <c r="AI1972" s="212"/>
      <c r="AJ1972" s="212"/>
      <c r="AK1972" s="212"/>
      <c r="AL1972" s="212"/>
      <c r="AM1972" s="212"/>
      <c r="AN1972" s="212"/>
      <c r="AO1972" s="212"/>
      <c r="AP1972" s="212"/>
      <c r="AQ1972" s="212"/>
      <c r="AR1972" s="212"/>
      <c r="AS1972" s="212"/>
      <c r="AT1972" s="212"/>
      <c r="AU1972" s="212"/>
      <c r="AV1972" s="212"/>
      <c r="AW1972" s="212"/>
      <c r="AX1972" s="212"/>
      <c r="AY1972" s="212"/>
      <c r="AZ1972" s="212"/>
      <c r="BA1972" s="212"/>
      <c r="BB1972" s="212"/>
      <c r="BC1972" s="212"/>
      <c r="BD1972" s="212"/>
      <c r="BE1972" s="212"/>
      <c r="BF1972" s="212"/>
      <c r="BG1972" s="212"/>
      <c r="BH1972" s="212"/>
    </row>
    <row r="1973" spans="1:60" outlineLevel="1" x14ac:dyDescent="0.2">
      <c r="A1973" s="235">
        <v>475</v>
      </c>
      <c r="B1973" s="236" t="s">
        <v>2430</v>
      </c>
      <c r="C1973" s="245" t="s">
        <v>2431</v>
      </c>
      <c r="D1973" s="237" t="s">
        <v>387</v>
      </c>
      <c r="E1973" s="238">
        <v>4</v>
      </c>
      <c r="F1973" s="239"/>
      <c r="G1973" s="240">
        <f>ROUND(E1973*F1973,2)</f>
        <v>0</v>
      </c>
      <c r="H1973" s="239"/>
      <c r="I1973" s="240">
        <f>ROUND(E1973*H1973,2)</f>
        <v>0</v>
      </c>
      <c r="J1973" s="239"/>
      <c r="K1973" s="240">
        <f>ROUND(E1973*J1973,2)</f>
        <v>0</v>
      </c>
      <c r="L1973" s="240">
        <v>21</v>
      </c>
      <c r="M1973" s="240">
        <f>G1973*(1+L1973/100)</f>
        <v>0</v>
      </c>
      <c r="N1973" s="238">
        <v>1.0000000000000001E-5</v>
      </c>
      <c r="O1973" s="238">
        <f>ROUND(E1973*N1973,2)</f>
        <v>0</v>
      </c>
      <c r="P1973" s="238">
        <v>0</v>
      </c>
      <c r="Q1973" s="238">
        <f>ROUND(E1973*P1973,2)</f>
        <v>0</v>
      </c>
      <c r="R1973" s="240" t="s">
        <v>1260</v>
      </c>
      <c r="S1973" s="240" t="s">
        <v>277</v>
      </c>
      <c r="T1973" s="241" t="s">
        <v>277</v>
      </c>
      <c r="U1973" s="223">
        <v>0.45</v>
      </c>
      <c r="V1973" s="223">
        <f>ROUND(E1973*U1973,2)</f>
        <v>1.8</v>
      </c>
      <c r="W1973" s="223"/>
      <c r="X1973" s="223" t="s">
        <v>316</v>
      </c>
      <c r="Y1973" s="223" t="s">
        <v>280</v>
      </c>
      <c r="Z1973" s="212"/>
      <c r="AA1973" s="212"/>
      <c r="AB1973" s="212"/>
      <c r="AC1973" s="212"/>
      <c r="AD1973" s="212"/>
      <c r="AE1973" s="212"/>
      <c r="AF1973" s="212"/>
      <c r="AG1973" s="212" t="s">
        <v>317</v>
      </c>
      <c r="AH1973" s="212"/>
      <c r="AI1973" s="212"/>
      <c r="AJ1973" s="212"/>
      <c r="AK1973" s="212"/>
      <c r="AL1973" s="212"/>
      <c r="AM1973" s="212"/>
      <c r="AN1973" s="212"/>
      <c r="AO1973" s="212"/>
      <c r="AP1973" s="212"/>
      <c r="AQ1973" s="212"/>
      <c r="AR1973" s="212"/>
      <c r="AS1973" s="212"/>
      <c r="AT1973" s="212"/>
      <c r="AU1973" s="212"/>
      <c r="AV1973" s="212"/>
      <c r="AW1973" s="212"/>
      <c r="AX1973" s="212"/>
      <c r="AY1973" s="212"/>
      <c r="AZ1973" s="212"/>
      <c r="BA1973" s="212"/>
      <c r="BB1973" s="212"/>
      <c r="BC1973" s="212"/>
      <c r="BD1973" s="212"/>
      <c r="BE1973" s="212"/>
      <c r="BF1973" s="212"/>
      <c r="BG1973" s="212"/>
      <c r="BH1973" s="212"/>
    </row>
    <row r="1974" spans="1:60" outlineLevel="2" x14ac:dyDescent="0.2">
      <c r="A1974" s="219"/>
      <c r="B1974" s="220"/>
      <c r="C1974" s="247" t="s">
        <v>2229</v>
      </c>
      <c r="D1974" s="225"/>
      <c r="E1974" s="226">
        <v>3</v>
      </c>
      <c r="F1974" s="223"/>
      <c r="G1974" s="223"/>
      <c r="H1974" s="223"/>
      <c r="I1974" s="223"/>
      <c r="J1974" s="223"/>
      <c r="K1974" s="223"/>
      <c r="L1974" s="223"/>
      <c r="M1974" s="223"/>
      <c r="N1974" s="222"/>
      <c r="O1974" s="222"/>
      <c r="P1974" s="222"/>
      <c r="Q1974" s="222"/>
      <c r="R1974" s="223"/>
      <c r="S1974" s="223"/>
      <c r="T1974" s="223"/>
      <c r="U1974" s="223"/>
      <c r="V1974" s="223"/>
      <c r="W1974" s="223"/>
      <c r="X1974" s="223"/>
      <c r="Y1974" s="223"/>
      <c r="Z1974" s="212"/>
      <c r="AA1974" s="212"/>
      <c r="AB1974" s="212"/>
      <c r="AC1974" s="212"/>
      <c r="AD1974" s="212"/>
      <c r="AE1974" s="212"/>
      <c r="AF1974" s="212"/>
      <c r="AG1974" s="212" t="s">
        <v>308</v>
      </c>
      <c r="AH1974" s="212">
        <v>5</v>
      </c>
      <c r="AI1974" s="212"/>
      <c r="AJ1974" s="212"/>
      <c r="AK1974" s="212"/>
      <c r="AL1974" s="212"/>
      <c r="AM1974" s="212"/>
      <c r="AN1974" s="212"/>
      <c r="AO1974" s="212"/>
      <c r="AP1974" s="212"/>
      <c r="AQ1974" s="212"/>
      <c r="AR1974" s="212"/>
      <c r="AS1974" s="212"/>
      <c r="AT1974" s="212"/>
      <c r="AU1974" s="212"/>
      <c r="AV1974" s="212"/>
      <c r="AW1974" s="212"/>
      <c r="AX1974" s="212"/>
      <c r="AY1974" s="212"/>
      <c r="AZ1974" s="212"/>
      <c r="BA1974" s="212"/>
      <c r="BB1974" s="212"/>
      <c r="BC1974" s="212"/>
      <c r="BD1974" s="212"/>
      <c r="BE1974" s="212"/>
      <c r="BF1974" s="212"/>
      <c r="BG1974" s="212"/>
      <c r="BH1974" s="212"/>
    </row>
    <row r="1975" spans="1:60" outlineLevel="3" x14ac:dyDescent="0.2">
      <c r="A1975" s="219"/>
      <c r="B1975" s="220"/>
      <c r="C1975" s="247" t="s">
        <v>2230</v>
      </c>
      <c r="D1975" s="225"/>
      <c r="E1975" s="226">
        <v>1</v>
      </c>
      <c r="F1975" s="223"/>
      <c r="G1975" s="223"/>
      <c r="H1975" s="223"/>
      <c r="I1975" s="223"/>
      <c r="J1975" s="223"/>
      <c r="K1975" s="223"/>
      <c r="L1975" s="223"/>
      <c r="M1975" s="223"/>
      <c r="N1975" s="222"/>
      <c r="O1975" s="222"/>
      <c r="P1975" s="222"/>
      <c r="Q1975" s="222"/>
      <c r="R1975" s="223"/>
      <c r="S1975" s="223"/>
      <c r="T1975" s="223"/>
      <c r="U1975" s="223"/>
      <c r="V1975" s="223"/>
      <c r="W1975" s="223"/>
      <c r="X1975" s="223"/>
      <c r="Y1975" s="223"/>
      <c r="Z1975" s="212"/>
      <c r="AA1975" s="212"/>
      <c r="AB1975" s="212"/>
      <c r="AC1975" s="212"/>
      <c r="AD1975" s="212"/>
      <c r="AE1975" s="212"/>
      <c r="AF1975" s="212"/>
      <c r="AG1975" s="212" t="s">
        <v>308</v>
      </c>
      <c r="AH1975" s="212">
        <v>5</v>
      </c>
      <c r="AI1975" s="212"/>
      <c r="AJ1975" s="212"/>
      <c r="AK1975" s="212"/>
      <c r="AL1975" s="212"/>
      <c r="AM1975" s="212"/>
      <c r="AN1975" s="212"/>
      <c r="AO1975" s="212"/>
      <c r="AP1975" s="212"/>
      <c r="AQ1975" s="212"/>
      <c r="AR1975" s="212"/>
      <c r="AS1975" s="212"/>
      <c r="AT1975" s="212"/>
      <c r="AU1975" s="212"/>
      <c r="AV1975" s="212"/>
      <c r="AW1975" s="212"/>
      <c r="AX1975" s="212"/>
      <c r="AY1975" s="212"/>
      <c r="AZ1975" s="212"/>
      <c r="BA1975" s="212"/>
      <c r="BB1975" s="212"/>
      <c r="BC1975" s="212"/>
      <c r="BD1975" s="212"/>
      <c r="BE1975" s="212"/>
      <c r="BF1975" s="212"/>
      <c r="BG1975" s="212"/>
      <c r="BH1975" s="212"/>
    </row>
    <row r="1976" spans="1:60" outlineLevel="1" x14ac:dyDescent="0.2">
      <c r="A1976" s="235">
        <v>476</v>
      </c>
      <c r="B1976" s="236" t="s">
        <v>2432</v>
      </c>
      <c r="C1976" s="245" t="s">
        <v>2433</v>
      </c>
      <c r="D1976" s="237" t="s">
        <v>387</v>
      </c>
      <c r="E1976" s="238">
        <v>1</v>
      </c>
      <c r="F1976" s="239"/>
      <c r="G1976" s="240">
        <f>ROUND(E1976*F1976,2)</f>
        <v>0</v>
      </c>
      <c r="H1976" s="239"/>
      <c r="I1976" s="240">
        <f>ROUND(E1976*H1976,2)</f>
        <v>0</v>
      </c>
      <c r="J1976" s="239"/>
      <c r="K1976" s="240">
        <f>ROUND(E1976*J1976,2)</f>
        <v>0</v>
      </c>
      <c r="L1976" s="240">
        <v>21</v>
      </c>
      <c r="M1976" s="240">
        <f>G1976*(1+L1976/100)</f>
        <v>0</v>
      </c>
      <c r="N1976" s="238">
        <v>2.0000000000000002E-5</v>
      </c>
      <c r="O1976" s="238">
        <f>ROUND(E1976*N1976,2)</f>
        <v>0</v>
      </c>
      <c r="P1976" s="238">
        <v>0</v>
      </c>
      <c r="Q1976" s="238">
        <f>ROUND(E1976*P1976,2)</f>
        <v>0</v>
      </c>
      <c r="R1976" s="240" t="s">
        <v>1260</v>
      </c>
      <c r="S1976" s="240" t="s">
        <v>277</v>
      </c>
      <c r="T1976" s="241" t="s">
        <v>277</v>
      </c>
      <c r="U1976" s="223">
        <v>0.08</v>
      </c>
      <c r="V1976" s="223">
        <f>ROUND(E1976*U1976,2)</f>
        <v>0.08</v>
      </c>
      <c r="W1976" s="223"/>
      <c r="X1976" s="223" t="s">
        <v>316</v>
      </c>
      <c r="Y1976" s="223" t="s">
        <v>280</v>
      </c>
      <c r="Z1976" s="212"/>
      <c r="AA1976" s="212"/>
      <c r="AB1976" s="212"/>
      <c r="AC1976" s="212"/>
      <c r="AD1976" s="212"/>
      <c r="AE1976" s="212"/>
      <c r="AF1976" s="212"/>
      <c r="AG1976" s="212" t="s">
        <v>317</v>
      </c>
      <c r="AH1976" s="212"/>
      <c r="AI1976" s="212"/>
      <c r="AJ1976" s="212"/>
      <c r="AK1976" s="212"/>
      <c r="AL1976" s="212"/>
      <c r="AM1976" s="212"/>
      <c r="AN1976" s="212"/>
      <c r="AO1976" s="212"/>
      <c r="AP1976" s="212"/>
      <c r="AQ1976" s="212"/>
      <c r="AR1976" s="212"/>
      <c r="AS1976" s="212"/>
      <c r="AT1976" s="212"/>
      <c r="AU1976" s="212"/>
      <c r="AV1976" s="212"/>
      <c r="AW1976" s="212"/>
      <c r="AX1976" s="212"/>
      <c r="AY1976" s="212"/>
      <c r="AZ1976" s="212"/>
      <c r="BA1976" s="212"/>
      <c r="BB1976" s="212"/>
      <c r="BC1976" s="212"/>
      <c r="BD1976" s="212"/>
      <c r="BE1976" s="212"/>
      <c r="BF1976" s="212"/>
      <c r="BG1976" s="212"/>
      <c r="BH1976" s="212"/>
    </row>
    <row r="1977" spans="1:60" outlineLevel="2" x14ac:dyDescent="0.2">
      <c r="A1977" s="219"/>
      <c r="B1977" s="220"/>
      <c r="C1977" s="247" t="s">
        <v>2434</v>
      </c>
      <c r="D1977" s="225"/>
      <c r="E1977" s="226">
        <v>1</v>
      </c>
      <c r="F1977" s="223"/>
      <c r="G1977" s="223"/>
      <c r="H1977" s="223"/>
      <c r="I1977" s="223"/>
      <c r="J1977" s="223"/>
      <c r="K1977" s="223"/>
      <c r="L1977" s="223"/>
      <c r="M1977" s="223"/>
      <c r="N1977" s="222"/>
      <c r="O1977" s="222"/>
      <c r="P1977" s="222"/>
      <c r="Q1977" s="222"/>
      <c r="R1977" s="223"/>
      <c r="S1977" s="223"/>
      <c r="T1977" s="223"/>
      <c r="U1977" s="223"/>
      <c r="V1977" s="223"/>
      <c r="W1977" s="223"/>
      <c r="X1977" s="223"/>
      <c r="Y1977" s="223"/>
      <c r="Z1977" s="212"/>
      <c r="AA1977" s="212"/>
      <c r="AB1977" s="212"/>
      <c r="AC1977" s="212"/>
      <c r="AD1977" s="212"/>
      <c r="AE1977" s="212"/>
      <c r="AF1977" s="212"/>
      <c r="AG1977" s="212" t="s">
        <v>308</v>
      </c>
      <c r="AH1977" s="212">
        <v>5</v>
      </c>
      <c r="AI1977" s="212"/>
      <c r="AJ1977" s="212"/>
      <c r="AK1977" s="212"/>
      <c r="AL1977" s="212"/>
      <c r="AM1977" s="212"/>
      <c r="AN1977" s="212"/>
      <c r="AO1977" s="212"/>
      <c r="AP1977" s="212"/>
      <c r="AQ1977" s="212"/>
      <c r="AR1977" s="212"/>
      <c r="AS1977" s="212"/>
      <c r="AT1977" s="212"/>
      <c r="AU1977" s="212"/>
      <c r="AV1977" s="212"/>
      <c r="AW1977" s="212"/>
      <c r="AX1977" s="212"/>
      <c r="AY1977" s="212"/>
      <c r="AZ1977" s="212"/>
      <c r="BA1977" s="212"/>
      <c r="BB1977" s="212"/>
      <c r="BC1977" s="212"/>
      <c r="BD1977" s="212"/>
      <c r="BE1977" s="212"/>
      <c r="BF1977" s="212"/>
      <c r="BG1977" s="212"/>
      <c r="BH1977" s="212"/>
    </row>
    <row r="1978" spans="1:60" outlineLevel="1" x14ac:dyDescent="0.2">
      <c r="A1978" s="235">
        <v>477</v>
      </c>
      <c r="B1978" s="236" t="s">
        <v>2435</v>
      </c>
      <c r="C1978" s="245" t="s">
        <v>2436</v>
      </c>
      <c r="D1978" s="237" t="s">
        <v>543</v>
      </c>
      <c r="E1978" s="238">
        <v>2</v>
      </c>
      <c r="F1978" s="239"/>
      <c r="G1978" s="240">
        <f>ROUND(E1978*F1978,2)</f>
        <v>0</v>
      </c>
      <c r="H1978" s="239"/>
      <c r="I1978" s="240">
        <f>ROUND(E1978*H1978,2)</f>
        <v>0</v>
      </c>
      <c r="J1978" s="239"/>
      <c r="K1978" s="240">
        <f>ROUND(E1978*J1978,2)</f>
        <v>0</v>
      </c>
      <c r="L1978" s="240">
        <v>21</v>
      </c>
      <c r="M1978" s="240">
        <f>G1978*(1+L1978/100)</f>
        <v>0</v>
      </c>
      <c r="N1978" s="238">
        <v>0</v>
      </c>
      <c r="O1978" s="238">
        <f>ROUND(E1978*N1978,2)</f>
        <v>0</v>
      </c>
      <c r="P1978" s="238">
        <v>0</v>
      </c>
      <c r="Q1978" s="238">
        <f>ROUND(E1978*P1978,2)</f>
        <v>0</v>
      </c>
      <c r="R1978" s="240" t="s">
        <v>1260</v>
      </c>
      <c r="S1978" s="240" t="s">
        <v>277</v>
      </c>
      <c r="T1978" s="241" t="s">
        <v>277</v>
      </c>
      <c r="U1978" s="223">
        <v>1.78</v>
      </c>
      <c r="V1978" s="223">
        <f>ROUND(E1978*U1978,2)</f>
        <v>3.56</v>
      </c>
      <c r="W1978" s="223"/>
      <c r="X1978" s="223" t="s">
        <v>316</v>
      </c>
      <c r="Y1978" s="223" t="s">
        <v>280</v>
      </c>
      <c r="Z1978" s="212"/>
      <c r="AA1978" s="212"/>
      <c r="AB1978" s="212"/>
      <c r="AC1978" s="212"/>
      <c r="AD1978" s="212"/>
      <c r="AE1978" s="212"/>
      <c r="AF1978" s="212"/>
      <c r="AG1978" s="212" t="s">
        <v>317</v>
      </c>
      <c r="AH1978" s="212"/>
      <c r="AI1978" s="212"/>
      <c r="AJ1978" s="212"/>
      <c r="AK1978" s="212"/>
      <c r="AL1978" s="212"/>
      <c r="AM1978" s="212"/>
      <c r="AN1978" s="212"/>
      <c r="AO1978" s="212"/>
      <c r="AP1978" s="212"/>
      <c r="AQ1978" s="212"/>
      <c r="AR1978" s="212"/>
      <c r="AS1978" s="212"/>
      <c r="AT1978" s="212"/>
      <c r="AU1978" s="212"/>
      <c r="AV1978" s="212"/>
      <c r="AW1978" s="212"/>
      <c r="AX1978" s="212"/>
      <c r="AY1978" s="212"/>
      <c r="AZ1978" s="212"/>
      <c r="BA1978" s="212"/>
      <c r="BB1978" s="212"/>
      <c r="BC1978" s="212"/>
      <c r="BD1978" s="212"/>
      <c r="BE1978" s="212"/>
      <c r="BF1978" s="212"/>
      <c r="BG1978" s="212"/>
      <c r="BH1978" s="212"/>
    </row>
    <row r="1979" spans="1:60" outlineLevel="2" x14ac:dyDescent="0.2">
      <c r="A1979" s="219"/>
      <c r="B1979" s="220"/>
      <c r="C1979" s="247" t="s">
        <v>2437</v>
      </c>
      <c r="D1979" s="225"/>
      <c r="E1979" s="226">
        <v>2</v>
      </c>
      <c r="F1979" s="223"/>
      <c r="G1979" s="223"/>
      <c r="H1979" s="223"/>
      <c r="I1979" s="223"/>
      <c r="J1979" s="223"/>
      <c r="K1979" s="223"/>
      <c r="L1979" s="223"/>
      <c r="M1979" s="223"/>
      <c r="N1979" s="222"/>
      <c r="O1979" s="222"/>
      <c r="P1979" s="222"/>
      <c r="Q1979" s="222"/>
      <c r="R1979" s="223"/>
      <c r="S1979" s="223"/>
      <c r="T1979" s="223"/>
      <c r="U1979" s="223"/>
      <c r="V1979" s="223"/>
      <c r="W1979" s="223"/>
      <c r="X1979" s="223"/>
      <c r="Y1979" s="223"/>
      <c r="Z1979" s="212"/>
      <c r="AA1979" s="212"/>
      <c r="AB1979" s="212"/>
      <c r="AC1979" s="212"/>
      <c r="AD1979" s="212"/>
      <c r="AE1979" s="212"/>
      <c r="AF1979" s="212"/>
      <c r="AG1979" s="212" t="s">
        <v>308</v>
      </c>
      <c r="AH1979" s="212">
        <v>5</v>
      </c>
      <c r="AI1979" s="212"/>
      <c r="AJ1979" s="212"/>
      <c r="AK1979" s="212"/>
      <c r="AL1979" s="212"/>
      <c r="AM1979" s="212"/>
      <c r="AN1979" s="212"/>
      <c r="AO1979" s="212"/>
      <c r="AP1979" s="212"/>
      <c r="AQ1979" s="212"/>
      <c r="AR1979" s="212"/>
      <c r="AS1979" s="212"/>
      <c r="AT1979" s="212"/>
      <c r="AU1979" s="212"/>
      <c r="AV1979" s="212"/>
      <c r="AW1979" s="212"/>
      <c r="AX1979" s="212"/>
      <c r="AY1979" s="212"/>
      <c r="AZ1979" s="212"/>
      <c r="BA1979" s="212"/>
      <c r="BB1979" s="212"/>
      <c r="BC1979" s="212"/>
      <c r="BD1979" s="212"/>
      <c r="BE1979" s="212"/>
      <c r="BF1979" s="212"/>
      <c r="BG1979" s="212"/>
      <c r="BH1979" s="212"/>
    </row>
    <row r="1980" spans="1:60" outlineLevel="1" x14ac:dyDescent="0.2">
      <c r="A1980" s="235">
        <v>478</v>
      </c>
      <c r="B1980" s="236" t="s">
        <v>2438</v>
      </c>
      <c r="C1980" s="245" t="s">
        <v>2439</v>
      </c>
      <c r="D1980" s="237" t="s">
        <v>543</v>
      </c>
      <c r="E1980" s="238">
        <v>1.8</v>
      </c>
      <c r="F1980" s="239"/>
      <c r="G1980" s="240">
        <f>ROUND(E1980*F1980,2)</f>
        <v>0</v>
      </c>
      <c r="H1980" s="239"/>
      <c r="I1980" s="240">
        <f>ROUND(E1980*H1980,2)</f>
        <v>0</v>
      </c>
      <c r="J1980" s="239"/>
      <c r="K1980" s="240">
        <f>ROUND(E1980*J1980,2)</f>
        <v>0</v>
      </c>
      <c r="L1980" s="240">
        <v>21</v>
      </c>
      <c r="M1980" s="240">
        <f>G1980*(1+L1980/100)</f>
        <v>0</v>
      </c>
      <c r="N1980" s="238">
        <v>1.0000000000000001E-5</v>
      </c>
      <c r="O1980" s="238">
        <f>ROUND(E1980*N1980,2)</f>
        <v>0</v>
      </c>
      <c r="P1980" s="238">
        <v>0</v>
      </c>
      <c r="Q1980" s="238">
        <f>ROUND(E1980*P1980,2)</f>
        <v>0</v>
      </c>
      <c r="R1980" s="240" t="s">
        <v>1260</v>
      </c>
      <c r="S1980" s="240" t="s">
        <v>277</v>
      </c>
      <c r="T1980" s="241" t="s">
        <v>277</v>
      </c>
      <c r="U1980" s="223">
        <v>0.22</v>
      </c>
      <c r="V1980" s="223">
        <f>ROUND(E1980*U1980,2)</f>
        <v>0.4</v>
      </c>
      <c r="W1980" s="223"/>
      <c r="X1980" s="223" t="s">
        <v>316</v>
      </c>
      <c r="Y1980" s="223" t="s">
        <v>280</v>
      </c>
      <c r="Z1980" s="212"/>
      <c r="AA1980" s="212"/>
      <c r="AB1980" s="212"/>
      <c r="AC1980" s="212"/>
      <c r="AD1980" s="212"/>
      <c r="AE1980" s="212"/>
      <c r="AF1980" s="212"/>
      <c r="AG1980" s="212" t="s">
        <v>317</v>
      </c>
      <c r="AH1980" s="212"/>
      <c r="AI1980" s="212"/>
      <c r="AJ1980" s="212"/>
      <c r="AK1980" s="212"/>
      <c r="AL1980" s="212"/>
      <c r="AM1980" s="212"/>
      <c r="AN1980" s="212"/>
      <c r="AO1980" s="212"/>
      <c r="AP1980" s="212"/>
      <c r="AQ1980" s="212"/>
      <c r="AR1980" s="212"/>
      <c r="AS1980" s="212"/>
      <c r="AT1980" s="212"/>
      <c r="AU1980" s="212"/>
      <c r="AV1980" s="212"/>
      <c r="AW1980" s="212"/>
      <c r="AX1980" s="212"/>
      <c r="AY1980" s="212"/>
      <c r="AZ1980" s="212"/>
      <c r="BA1980" s="212"/>
      <c r="BB1980" s="212"/>
      <c r="BC1980" s="212"/>
      <c r="BD1980" s="212"/>
      <c r="BE1980" s="212"/>
      <c r="BF1980" s="212"/>
      <c r="BG1980" s="212"/>
      <c r="BH1980" s="212"/>
    </row>
    <row r="1981" spans="1:60" outlineLevel="2" x14ac:dyDescent="0.2">
      <c r="A1981" s="219"/>
      <c r="B1981" s="220"/>
      <c r="C1981" s="247" t="s">
        <v>2440</v>
      </c>
      <c r="D1981" s="225"/>
      <c r="E1981" s="226">
        <v>1.8</v>
      </c>
      <c r="F1981" s="223"/>
      <c r="G1981" s="223"/>
      <c r="H1981" s="223"/>
      <c r="I1981" s="223"/>
      <c r="J1981" s="223"/>
      <c r="K1981" s="223"/>
      <c r="L1981" s="223"/>
      <c r="M1981" s="223"/>
      <c r="N1981" s="222"/>
      <c r="O1981" s="222"/>
      <c r="P1981" s="222"/>
      <c r="Q1981" s="222"/>
      <c r="R1981" s="223"/>
      <c r="S1981" s="223"/>
      <c r="T1981" s="223"/>
      <c r="U1981" s="223"/>
      <c r="V1981" s="223"/>
      <c r="W1981" s="223"/>
      <c r="X1981" s="223"/>
      <c r="Y1981" s="223"/>
      <c r="Z1981" s="212"/>
      <c r="AA1981" s="212"/>
      <c r="AB1981" s="212"/>
      <c r="AC1981" s="212"/>
      <c r="AD1981" s="212"/>
      <c r="AE1981" s="212"/>
      <c r="AF1981" s="212"/>
      <c r="AG1981" s="212" t="s">
        <v>308</v>
      </c>
      <c r="AH1981" s="212">
        <v>0</v>
      </c>
      <c r="AI1981" s="212"/>
      <c r="AJ1981" s="212"/>
      <c r="AK1981" s="212"/>
      <c r="AL1981" s="212"/>
      <c r="AM1981" s="212"/>
      <c r="AN1981" s="212"/>
      <c r="AO1981" s="212"/>
      <c r="AP1981" s="212"/>
      <c r="AQ1981" s="212"/>
      <c r="AR1981" s="212"/>
      <c r="AS1981" s="212"/>
      <c r="AT1981" s="212"/>
      <c r="AU1981" s="212"/>
      <c r="AV1981" s="212"/>
      <c r="AW1981" s="212"/>
      <c r="AX1981" s="212"/>
      <c r="AY1981" s="212"/>
      <c r="AZ1981" s="212"/>
      <c r="BA1981" s="212"/>
      <c r="BB1981" s="212"/>
      <c r="BC1981" s="212"/>
      <c r="BD1981" s="212"/>
      <c r="BE1981" s="212"/>
      <c r="BF1981" s="212"/>
      <c r="BG1981" s="212"/>
      <c r="BH1981" s="212"/>
    </row>
    <row r="1982" spans="1:60" outlineLevel="1" x14ac:dyDescent="0.2">
      <c r="A1982" s="235">
        <v>479</v>
      </c>
      <c r="B1982" s="236" t="s">
        <v>2441</v>
      </c>
      <c r="C1982" s="245" t="s">
        <v>2442</v>
      </c>
      <c r="D1982" s="237" t="s">
        <v>1567</v>
      </c>
      <c r="E1982" s="238">
        <v>498.57600000000002</v>
      </c>
      <c r="F1982" s="239"/>
      <c r="G1982" s="240">
        <f>ROUND(E1982*F1982,2)</f>
        <v>0</v>
      </c>
      <c r="H1982" s="239"/>
      <c r="I1982" s="240">
        <f>ROUND(E1982*H1982,2)</f>
        <v>0</v>
      </c>
      <c r="J1982" s="239"/>
      <c r="K1982" s="240">
        <f>ROUND(E1982*J1982,2)</f>
        <v>0</v>
      </c>
      <c r="L1982" s="240">
        <v>21</v>
      </c>
      <c r="M1982" s="240">
        <f>G1982*(1+L1982/100)</f>
        <v>0</v>
      </c>
      <c r="N1982" s="238">
        <v>5.0000000000000002E-5</v>
      </c>
      <c r="O1982" s="238">
        <f>ROUND(E1982*N1982,2)</f>
        <v>0.02</v>
      </c>
      <c r="P1982" s="238">
        <v>0</v>
      </c>
      <c r="Q1982" s="238">
        <f>ROUND(E1982*P1982,2)</f>
        <v>0</v>
      </c>
      <c r="R1982" s="240" t="s">
        <v>1260</v>
      </c>
      <c r="S1982" s="240" t="s">
        <v>277</v>
      </c>
      <c r="T1982" s="241" t="s">
        <v>277</v>
      </c>
      <c r="U1982" s="223">
        <v>5.1999999999999998E-2</v>
      </c>
      <c r="V1982" s="223">
        <f>ROUND(E1982*U1982,2)</f>
        <v>25.93</v>
      </c>
      <c r="W1982" s="223"/>
      <c r="X1982" s="223" t="s">
        <v>316</v>
      </c>
      <c r="Y1982" s="223" t="s">
        <v>280</v>
      </c>
      <c r="Z1982" s="212"/>
      <c r="AA1982" s="212"/>
      <c r="AB1982" s="212"/>
      <c r="AC1982" s="212"/>
      <c r="AD1982" s="212"/>
      <c r="AE1982" s="212"/>
      <c r="AF1982" s="212"/>
      <c r="AG1982" s="212" t="s">
        <v>317</v>
      </c>
      <c r="AH1982" s="212"/>
      <c r="AI1982" s="212"/>
      <c r="AJ1982" s="212"/>
      <c r="AK1982" s="212"/>
      <c r="AL1982" s="212"/>
      <c r="AM1982" s="212"/>
      <c r="AN1982" s="212"/>
      <c r="AO1982" s="212"/>
      <c r="AP1982" s="212"/>
      <c r="AQ1982" s="212"/>
      <c r="AR1982" s="212"/>
      <c r="AS1982" s="212"/>
      <c r="AT1982" s="212"/>
      <c r="AU1982" s="212"/>
      <c r="AV1982" s="212"/>
      <c r="AW1982" s="212"/>
      <c r="AX1982" s="212"/>
      <c r="AY1982" s="212"/>
      <c r="AZ1982" s="212"/>
      <c r="BA1982" s="212"/>
      <c r="BB1982" s="212"/>
      <c r="BC1982" s="212"/>
      <c r="BD1982" s="212"/>
      <c r="BE1982" s="212"/>
      <c r="BF1982" s="212"/>
      <c r="BG1982" s="212"/>
      <c r="BH1982" s="212"/>
    </row>
    <row r="1983" spans="1:60" outlineLevel="2" x14ac:dyDescent="0.2">
      <c r="A1983" s="219"/>
      <c r="B1983" s="220"/>
      <c r="C1983" s="247" t="s">
        <v>2443</v>
      </c>
      <c r="D1983" s="225"/>
      <c r="E1983" s="226"/>
      <c r="F1983" s="223"/>
      <c r="G1983" s="223"/>
      <c r="H1983" s="223"/>
      <c r="I1983" s="223"/>
      <c r="J1983" s="223"/>
      <c r="K1983" s="223"/>
      <c r="L1983" s="223"/>
      <c r="M1983" s="223"/>
      <c r="N1983" s="222"/>
      <c r="O1983" s="222"/>
      <c r="P1983" s="222"/>
      <c r="Q1983" s="222"/>
      <c r="R1983" s="223"/>
      <c r="S1983" s="223"/>
      <c r="T1983" s="223"/>
      <c r="U1983" s="223"/>
      <c r="V1983" s="223"/>
      <c r="W1983" s="223"/>
      <c r="X1983" s="223"/>
      <c r="Y1983" s="223"/>
      <c r="Z1983" s="212"/>
      <c r="AA1983" s="212"/>
      <c r="AB1983" s="212"/>
      <c r="AC1983" s="212"/>
      <c r="AD1983" s="212"/>
      <c r="AE1983" s="212"/>
      <c r="AF1983" s="212"/>
      <c r="AG1983" s="212" t="s">
        <v>308</v>
      </c>
      <c r="AH1983" s="212">
        <v>0</v>
      </c>
      <c r="AI1983" s="212"/>
      <c r="AJ1983" s="212"/>
      <c r="AK1983" s="212"/>
      <c r="AL1983" s="212"/>
      <c r="AM1983" s="212"/>
      <c r="AN1983" s="212"/>
      <c r="AO1983" s="212"/>
      <c r="AP1983" s="212"/>
      <c r="AQ1983" s="212"/>
      <c r="AR1983" s="212"/>
      <c r="AS1983" s="212"/>
      <c r="AT1983" s="212"/>
      <c r="AU1983" s="212"/>
      <c r="AV1983" s="212"/>
      <c r="AW1983" s="212"/>
      <c r="AX1983" s="212"/>
      <c r="AY1983" s="212"/>
      <c r="AZ1983" s="212"/>
      <c r="BA1983" s="212"/>
      <c r="BB1983" s="212"/>
      <c r="BC1983" s="212"/>
      <c r="BD1983" s="212"/>
      <c r="BE1983" s="212"/>
      <c r="BF1983" s="212"/>
      <c r="BG1983" s="212"/>
      <c r="BH1983" s="212"/>
    </row>
    <row r="1984" spans="1:60" outlineLevel="3" x14ac:dyDescent="0.2">
      <c r="A1984" s="219"/>
      <c r="B1984" s="220"/>
      <c r="C1984" s="247" t="s">
        <v>2444</v>
      </c>
      <c r="D1984" s="225"/>
      <c r="E1984" s="226">
        <v>498.57600000000002</v>
      </c>
      <c r="F1984" s="223"/>
      <c r="G1984" s="223"/>
      <c r="H1984" s="223"/>
      <c r="I1984" s="223"/>
      <c r="J1984" s="223"/>
      <c r="K1984" s="223"/>
      <c r="L1984" s="223"/>
      <c r="M1984" s="223"/>
      <c r="N1984" s="222"/>
      <c r="O1984" s="222"/>
      <c r="P1984" s="222"/>
      <c r="Q1984" s="222"/>
      <c r="R1984" s="223"/>
      <c r="S1984" s="223"/>
      <c r="T1984" s="223"/>
      <c r="U1984" s="223"/>
      <c r="V1984" s="223"/>
      <c r="W1984" s="223"/>
      <c r="X1984" s="223"/>
      <c r="Y1984" s="223"/>
      <c r="Z1984" s="212"/>
      <c r="AA1984" s="212"/>
      <c r="AB1984" s="212"/>
      <c r="AC1984" s="212"/>
      <c r="AD1984" s="212"/>
      <c r="AE1984" s="212"/>
      <c r="AF1984" s="212"/>
      <c r="AG1984" s="212" t="s">
        <v>308</v>
      </c>
      <c r="AH1984" s="212">
        <v>0</v>
      </c>
      <c r="AI1984" s="212"/>
      <c r="AJ1984" s="212"/>
      <c r="AK1984" s="212"/>
      <c r="AL1984" s="212"/>
      <c r="AM1984" s="212"/>
      <c r="AN1984" s="212"/>
      <c r="AO1984" s="212"/>
      <c r="AP1984" s="212"/>
      <c r="AQ1984" s="212"/>
      <c r="AR1984" s="212"/>
      <c r="AS1984" s="212"/>
      <c r="AT1984" s="212"/>
      <c r="AU1984" s="212"/>
      <c r="AV1984" s="212"/>
      <c r="AW1984" s="212"/>
      <c r="AX1984" s="212"/>
      <c r="AY1984" s="212"/>
      <c r="AZ1984" s="212"/>
      <c r="BA1984" s="212"/>
      <c r="BB1984" s="212"/>
      <c r="BC1984" s="212"/>
      <c r="BD1984" s="212"/>
      <c r="BE1984" s="212"/>
      <c r="BF1984" s="212"/>
      <c r="BG1984" s="212"/>
      <c r="BH1984" s="212"/>
    </row>
    <row r="1985" spans="1:60" outlineLevel="1" x14ac:dyDescent="0.2">
      <c r="A1985" s="235">
        <v>480</v>
      </c>
      <c r="B1985" s="236" t="s">
        <v>2445</v>
      </c>
      <c r="C1985" s="245" t="s">
        <v>2446</v>
      </c>
      <c r="D1985" s="237" t="s">
        <v>1567</v>
      </c>
      <c r="E1985" s="238">
        <v>1025.4880000000001</v>
      </c>
      <c r="F1985" s="239"/>
      <c r="G1985" s="240">
        <f>ROUND(E1985*F1985,2)</f>
        <v>0</v>
      </c>
      <c r="H1985" s="239"/>
      <c r="I1985" s="240">
        <f>ROUND(E1985*H1985,2)</f>
        <v>0</v>
      </c>
      <c r="J1985" s="239"/>
      <c r="K1985" s="240">
        <f>ROUND(E1985*J1985,2)</f>
        <v>0</v>
      </c>
      <c r="L1985" s="240">
        <v>21</v>
      </c>
      <c r="M1985" s="240">
        <f>G1985*(1+L1985/100)</f>
        <v>0</v>
      </c>
      <c r="N1985" s="238">
        <v>5.0000000000000002E-5</v>
      </c>
      <c r="O1985" s="238">
        <f>ROUND(E1985*N1985,2)</f>
        <v>0.05</v>
      </c>
      <c r="P1985" s="238">
        <v>0</v>
      </c>
      <c r="Q1985" s="238">
        <f>ROUND(E1985*P1985,2)</f>
        <v>0</v>
      </c>
      <c r="R1985" s="240" t="s">
        <v>1260</v>
      </c>
      <c r="S1985" s="240" t="s">
        <v>277</v>
      </c>
      <c r="T1985" s="241" t="s">
        <v>277</v>
      </c>
      <c r="U1985" s="223">
        <v>4.3999999999999997E-2</v>
      </c>
      <c r="V1985" s="223">
        <f>ROUND(E1985*U1985,2)</f>
        <v>45.12</v>
      </c>
      <c r="W1985" s="223"/>
      <c r="X1985" s="223" t="s">
        <v>316</v>
      </c>
      <c r="Y1985" s="223" t="s">
        <v>280</v>
      </c>
      <c r="Z1985" s="212"/>
      <c r="AA1985" s="212"/>
      <c r="AB1985" s="212"/>
      <c r="AC1985" s="212"/>
      <c r="AD1985" s="212"/>
      <c r="AE1985" s="212"/>
      <c r="AF1985" s="212"/>
      <c r="AG1985" s="212" t="s">
        <v>317</v>
      </c>
      <c r="AH1985" s="212"/>
      <c r="AI1985" s="212"/>
      <c r="AJ1985" s="212"/>
      <c r="AK1985" s="212"/>
      <c r="AL1985" s="212"/>
      <c r="AM1985" s="212"/>
      <c r="AN1985" s="212"/>
      <c r="AO1985" s="212"/>
      <c r="AP1985" s="212"/>
      <c r="AQ1985" s="212"/>
      <c r="AR1985" s="212"/>
      <c r="AS1985" s="212"/>
      <c r="AT1985" s="212"/>
      <c r="AU1985" s="212"/>
      <c r="AV1985" s="212"/>
      <c r="AW1985" s="212"/>
      <c r="AX1985" s="212"/>
      <c r="AY1985" s="212"/>
      <c r="AZ1985" s="212"/>
      <c r="BA1985" s="212"/>
      <c r="BB1985" s="212"/>
      <c r="BC1985" s="212"/>
      <c r="BD1985" s="212"/>
      <c r="BE1985" s="212"/>
      <c r="BF1985" s="212"/>
      <c r="BG1985" s="212"/>
      <c r="BH1985" s="212"/>
    </row>
    <row r="1986" spans="1:60" outlineLevel="2" x14ac:dyDescent="0.2">
      <c r="A1986" s="219"/>
      <c r="B1986" s="220"/>
      <c r="C1986" s="247" t="s">
        <v>2447</v>
      </c>
      <c r="D1986" s="225"/>
      <c r="E1986" s="226"/>
      <c r="F1986" s="223"/>
      <c r="G1986" s="223"/>
      <c r="H1986" s="223"/>
      <c r="I1986" s="223"/>
      <c r="J1986" s="223"/>
      <c r="K1986" s="223"/>
      <c r="L1986" s="223"/>
      <c r="M1986" s="223"/>
      <c r="N1986" s="222"/>
      <c r="O1986" s="222"/>
      <c r="P1986" s="222"/>
      <c r="Q1986" s="222"/>
      <c r="R1986" s="223"/>
      <c r="S1986" s="223"/>
      <c r="T1986" s="223"/>
      <c r="U1986" s="223"/>
      <c r="V1986" s="223"/>
      <c r="W1986" s="223"/>
      <c r="X1986" s="223"/>
      <c r="Y1986" s="223"/>
      <c r="Z1986" s="212"/>
      <c r="AA1986" s="212"/>
      <c r="AB1986" s="212"/>
      <c r="AC1986" s="212"/>
      <c r="AD1986" s="212"/>
      <c r="AE1986" s="212"/>
      <c r="AF1986" s="212"/>
      <c r="AG1986" s="212" t="s">
        <v>308</v>
      </c>
      <c r="AH1986" s="212">
        <v>0</v>
      </c>
      <c r="AI1986" s="212"/>
      <c r="AJ1986" s="212"/>
      <c r="AK1986" s="212"/>
      <c r="AL1986" s="212"/>
      <c r="AM1986" s="212"/>
      <c r="AN1986" s="212"/>
      <c r="AO1986" s="212"/>
      <c r="AP1986" s="212"/>
      <c r="AQ1986" s="212"/>
      <c r="AR1986" s="212"/>
      <c r="AS1986" s="212"/>
      <c r="AT1986" s="212"/>
      <c r="AU1986" s="212"/>
      <c r="AV1986" s="212"/>
      <c r="AW1986" s="212"/>
      <c r="AX1986" s="212"/>
      <c r="AY1986" s="212"/>
      <c r="AZ1986" s="212"/>
      <c r="BA1986" s="212"/>
      <c r="BB1986" s="212"/>
      <c r="BC1986" s="212"/>
      <c r="BD1986" s="212"/>
      <c r="BE1986" s="212"/>
      <c r="BF1986" s="212"/>
      <c r="BG1986" s="212"/>
      <c r="BH1986" s="212"/>
    </row>
    <row r="1987" spans="1:60" outlineLevel="3" x14ac:dyDescent="0.2">
      <c r="A1987" s="219"/>
      <c r="B1987" s="220"/>
      <c r="C1987" s="247" t="s">
        <v>2448</v>
      </c>
      <c r="D1987" s="225"/>
      <c r="E1987" s="226">
        <v>394</v>
      </c>
      <c r="F1987" s="223"/>
      <c r="G1987" s="223"/>
      <c r="H1987" s="223"/>
      <c r="I1987" s="223"/>
      <c r="J1987" s="223"/>
      <c r="K1987" s="223"/>
      <c r="L1987" s="223"/>
      <c r="M1987" s="223"/>
      <c r="N1987" s="222"/>
      <c r="O1987" s="222"/>
      <c r="P1987" s="222"/>
      <c r="Q1987" s="222"/>
      <c r="R1987" s="223"/>
      <c r="S1987" s="223"/>
      <c r="T1987" s="223"/>
      <c r="U1987" s="223"/>
      <c r="V1987" s="223"/>
      <c r="W1987" s="223"/>
      <c r="X1987" s="223"/>
      <c r="Y1987" s="223"/>
      <c r="Z1987" s="212"/>
      <c r="AA1987" s="212"/>
      <c r="AB1987" s="212"/>
      <c r="AC1987" s="212"/>
      <c r="AD1987" s="212"/>
      <c r="AE1987" s="212"/>
      <c r="AF1987" s="212"/>
      <c r="AG1987" s="212" t="s">
        <v>308</v>
      </c>
      <c r="AH1987" s="212">
        <v>0</v>
      </c>
      <c r="AI1987" s="212"/>
      <c r="AJ1987" s="212"/>
      <c r="AK1987" s="212"/>
      <c r="AL1987" s="212"/>
      <c r="AM1987" s="212"/>
      <c r="AN1987" s="212"/>
      <c r="AO1987" s="212"/>
      <c r="AP1987" s="212"/>
      <c r="AQ1987" s="212"/>
      <c r="AR1987" s="212"/>
      <c r="AS1987" s="212"/>
      <c r="AT1987" s="212"/>
      <c r="AU1987" s="212"/>
      <c r="AV1987" s="212"/>
      <c r="AW1987" s="212"/>
      <c r="AX1987" s="212"/>
      <c r="AY1987" s="212"/>
      <c r="AZ1987" s="212"/>
      <c r="BA1987" s="212"/>
      <c r="BB1987" s="212"/>
      <c r="BC1987" s="212"/>
      <c r="BD1987" s="212"/>
      <c r="BE1987" s="212"/>
      <c r="BF1987" s="212"/>
      <c r="BG1987" s="212"/>
      <c r="BH1987" s="212"/>
    </row>
    <row r="1988" spans="1:60" outlineLevel="3" x14ac:dyDescent="0.2">
      <c r="A1988" s="219"/>
      <c r="B1988" s="220"/>
      <c r="C1988" s="247" t="s">
        <v>2443</v>
      </c>
      <c r="D1988" s="225"/>
      <c r="E1988" s="226"/>
      <c r="F1988" s="223"/>
      <c r="G1988" s="223"/>
      <c r="H1988" s="223"/>
      <c r="I1988" s="223"/>
      <c r="J1988" s="223"/>
      <c r="K1988" s="223"/>
      <c r="L1988" s="223"/>
      <c r="M1988" s="223"/>
      <c r="N1988" s="222"/>
      <c r="O1988" s="222"/>
      <c r="P1988" s="222"/>
      <c r="Q1988" s="222"/>
      <c r="R1988" s="223"/>
      <c r="S1988" s="223"/>
      <c r="T1988" s="223"/>
      <c r="U1988" s="223"/>
      <c r="V1988" s="223"/>
      <c r="W1988" s="223"/>
      <c r="X1988" s="223"/>
      <c r="Y1988" s="223"/>
      <c r="Z1988" s="212"/>
      <c r="AA1988" s="212"/>
      <c r="AB1988" s="212"/>
      <c r="AC1988" s="212"/>
      <c r="AD1988" s="212"/>
      <c r="AE1988" s="212"/>
      <c r="AF1988" s="212"/>
      <c r="AG1988" s="212" t="s">
        <v>308</v>
      </c>
      <c r="AH1988" s="212">
        <v>0</v>
      </c>
      <c r="AI1988" s="212"/>
      <c r="AJ1988" s="212"/>
      <c r="AK1988" s="212"/>
      <c r="AL1988" s="212"/>
      <c r="AM1988" s="212"/>
      <c r="AN1988" s="212"/>
      <c r="AO1988" s="212"/>
      <c r="AP1988" s="212"/>
      <c r="AQ1988" s="212"/>
      <c r="AR1988" s="212"/>
      <c r="AS1988" s="212"/>
      <c r="AT1988" s="212"/>
      <c r="AU1988" s="212"/>
      <c r="AV1988" s="212"/>
      <c r="AW1988" s="212"/>
      <c r="AX1988" s="212"/>
      <c r="AY1988" s="212"/>
      <c r="AZ1988" s="212"/>
      <c r="BA1988" s="212"/>
      <c r="BB1988" s="212"/>
      <c r="BC1988" s="212"/>
      <c r="BD1988" s="212"/>
      <c r="BE1988" s="212"/>
      <c r="BF1988" s="212"/>
      <c r="BG1988" s="212"/>
      <c r="BH1988" s="212"/>
    </row>
    <row r="1989" spans="1:60" outlineLevel="3" x14ac:dyDescent="0.2">
      <c r="A1989" s="219"/>
      <c r="B1989" s="220"/>
      <c r="C1989" s="247" t="s">
        <v>2449</v>
      </c>
      <c r="D1989" s="225"/>
      <c r="E1989" s="226">
        <v>631.48800000000006</v>
      </c>
      <c r="F1989" s="223"/>
      <c r="G1989" s="223"/>
      <c r="H1989" s="223"/>
      <c r="I1989" s="223"/>
      <c r="J1989" s="223"/>
      <c r="K1989" s="223"/>
      <c r="L1989" s="223"/>
      <c r="M1989" s="223"/>
      <c r="N1989" s="222"/>
      <c r="O1989" s="222"/>
      <c r="P1989" s="222"/>
      <c r="Q1989" s="222"/>
      <c r="R1989" s="223"/>
      <c r="S1989" s="223"/>
      <c r="T1989" s="223"/>
      <c r="U1989" s="223"/>
      <c r="V1989" s="223"/>
      <c r="W1989" s="223"/>
      <c r="X1989" s="223"/>
      <c r="Y1989" s="223"/>
      <c r="Z1989" s="212"/>
      <c r="AA1989" s="212"/>
      <c r="AB1989" s="212"/>
      <c r="AC1989" s="212"/>
      <c r="AD1989" s="212"/>
      <c r="AE1989" s="212"/>
      <c r="AF1989" s="212"/>
      <c r="AG1989" s="212" t="s">
        <v>308</v>
      </c>
      <c r="AH1989" s="212">
        <v>0</v>
      </c>
      <c r="AI1989" s="212"/>
      <c r="AJ1989" s="212"/>
      <c r="AK1989" s="212"/>
      <c r="AL1989" s="212"/>
      <c r="AM1989" s="212"/>
      <c r="AN1989" s="212"/>
      <c r="AO1989" s="212"/>
      <c r="AP1989" s="212"/>
      <c r="AQ1989" s="212"/>
      <c r="AR1989" s="212"/>
      <c r="AS1989" s="212"/>
      <c r="AT1989" s="212"/>
      <c r="AU1989" s="212"/>
      <c r="AV1989" s="212"/>
      <c r="AW1989" s="212"/>
      <c r="AX1989" s="212"/>
      <c r="AY1989" s="212"/>
      <c r="AZ1989" s="212"/>
      <c r="BA1989" s="212"/>
      <c r="BB1989" s="212"/>
      <c r="BC1989" s="212"/>
      <c r="BD1989" s="212"/>
      <c r="BE1989" s="212"/>
      <c r="BF1989" s="212"/>
      <c r="BG1989" s="212"/>
      <c r="BH1989" s="212"/>
    </row>
    <row r="1990" spans="1:60" outlineLevel="1" x14ac:dyDescent="0.2">
      <c r="A1990" s="235">
        <v>481</v>
      </c>
      <c r="B1990" s="236" t="s">
        <v>2450</v>
      </c>
      <c r="C1990" s="245" t="s">
        <v>2451</v>
      </c>
      <c r="D1990" s="237" t="s">
        <v>387</v>
      </c>
      <c r="E1990" s="238">
        <v>2</v>
      </c>
      <c r="F1990" s="239"/>
      <c r="G1990" s="240">
        <f>ROUND(E1990*F1990,2)</f>
        <v>0</v>
      </c>
      <c r="H1990" s="239"/>
      <c r="I1990" s="240">
        <f>ROUND(E1990*H1990,2)</f>
        <v>0</v>
      </c>
      <c r="J1990" s="239"/>
      <c r="K1990" s="240">
        <f>ROUND(E1990*J1990,2)</f>
        <v>0</v>
      </c>
      <c r="L1990" s="240">
        <v>21</v>
      </c>
      <c r="M1990" s="240">
        <f>G1990*(1+L1990/100)</f>
        <v>0</v>
      </c>
      <c r="N1990" s="238">
        <v>6.1999999999999998E-3</v>
      </c>
      <c r="O1990" s="238">
        <f>ROUND(E1990*N1990,2)</f>
        <v>0.01</v>
      </c>
      <c r="P1990" s="238">
        <v>0</v>
      </c>
      <c r="Q1990" s="238">
        <f>ROUND(E1990*P1990,2)</f>
        <v>0</v>
      </c>
      <c r="R1990" s="240"/>
      <c r="S1990" s="240" t="s">
        <v>668</v>
      </c>
      <c r="T1990" s="241" t="s">
        <v>277</v>
      </c>
      <c r="U1990" s="223">
        <v>1</v>
      </c>
      <c r="V1990" s="223">
        <f>ROUND(E1990*U1990,2)</f>
        <v>2</v>
      </c>
      <c r="W1990" s="223"/>
      <c r="X1990" s="223" t="s">
        <v>316</v>
      </c>
      <c r="Y1990" s="223" t="s">
        <v>280</v>
      </c>
      <c r="Z1990" s="212"/>
      <c r="AA1990" s="212"/>
      <c r="AB1990" s="212"/>
      <c r="AC1990" s="212"/>
      <c r="AD1990" s="212"/>
      <c r="AE1990" s="212"/>
      <c r="AF1990" s="212"/>
      <c r="AG1990" s="212" t="s">
        <v>317</v>
      </c>
      <c r="AH1990" s="212"/>
      <c r="AI1990" s="212"/>
      <c r="AJ1990" s="212"/>
      <c r="AK1990" s="212"/>
      <c r="AL1990" s="212"/>
      <c r="AM1990" s="212"/>
      <c r="AN1990" s="212"/>
      <c r="AO1990" s="212"/>
      <c r="AP1990" s="212"/>
      <c r="AQ1990" s="212"/>
      <c r="AR1990" s="212"/>
      <c r="AS1990" s="212"/>
      <c r="AT1990" s="212"/>
      <c r="AU1990" s="212"/>
      <c r="AV1990" s="212"/>
      <c r="AW1990" s="212"/>
      <c r="AX1990" s="212"/>
      <c r="AY1990" s="212"/>
      <c r="AZ1990" s="212"/>
      <c r="BA1990" s="212"/>
      <c r="BB1990" s="212"/>
      <c r="BC1990" s="212"/>
      <c r="BD1990" s="212"/>
      <c r="BE1990" s="212"/>
      <c r="BF1990" s="212"/>
      <c r="BG1990" s="212"/>
      <c r="BH1990" s="212"/>
    </row>
    <row r="1991" spans="1:60" outlineLevel="2" x14ac:dyDescent="0.2">
      <c r="A1991" s="219"/>
      <c r="B1991" s="220"/>
      <c r="C1991" s="246" t="s">
        <v>2452</v>
      </c>
      <c r="D1991" s="243"/>
      <c r="E1991" s="243"/>
      <c r="F1991" s="243"/>
      <c r="G1991" s="243"/>
      <c r="H1991" s="223"/>
      <c r="I1991" s="223"/>
      <c r="J1991" s="223"/>
      <c r="K1991" s="223"/>
      <c r="L1991" s="223"/>
      <c r="M1991" s="223"/>
      <c r="N1991" s="222"/>
      <c r="O1991" s="222"/>
      <c r="P1991" s="222"/>
      <c r="Q1991" s="222"/>
      <c r="R1991" s="223"/>
      <c r="S1991" s="223"/>
      <c r="T1991" s="223"/>
      <c r="U1991" s="223"/>
      <c r="V1991" s="223"/>
      <c r="W1991" s="223"/>
      <c r="X1991" s="223"/>
      <c r="Y1991" s="223"/>
      <c r="Z1991" s="212"/>
      <c r="AA1991" s="212"/>
      <c r="AB1991" s="212"/>
      <c r="AC1991" s="212"/>
      <c r="AD1991" s="212"/>
      <c r="AE1991" s="212"/>
      <c r="AF1991" s="212"/>
      <c r="AG1991" s="212" t="s">
        <v>283</v>
      </c>
      <c r="AH1991" s="212"/>
      <c r="AI1991" s="212"/>
      <c r="AJ1991" s="212"/>
      <c r="AK1991" s="212"/>
      <c r="AL1991" s="212"/>
      <c r="AM1991" s="212"/>
      <c r="AN1991" s="212"/>
      <c r="AO1991" s="212"/>
      <c r="AP1991" s="212"/>
      <c r="AQ1991" s="212"/>
      <c r="AR1991" s="212"/>
      <c r="AS1991" s="212"/>
      <c r="AT1991" s="212"/>
      <c r="AU1991" s="212"/>
      <c r="AV1991" s="212"/>
      <c r="AW1991" s="212"/>
      <c r="AX1991" s="212"/>
      <c r="AY1991" s="212"/>
      <c r="AZ1991" s="212"/>
      <c r="BA1991" s="212"/>
      <c r="BB1991" s="212"/>
      <c r="BC1991" s="212"/>
      <c r="BD1991" s="212"/>
      <c r="BE1991" s="212"/>
      <c r="BF1991" s="212"/>
      <c r="BG1991" s="212"/>
      <c r="BH1991" s="212"/>
    </row>
    <row r="1992" spans="1:60" outlineLevel="2" x14ac:dyDescent="0.2">
      <c r="A1992" s="219"/>
      <c r="B1992" s="220"/>
      <c r="C1992" s="247" t="s">
        <v>2453</v>
      </c>
      <c r="D1992" s="225"/>
      <c r="E1992" s="226">
        <v>2</v>
      </c>
      <c r="F1992" s="223"/>
      <c r="G1992" s="223"/>
      <c r="H1992" s="223"/>
      <c r="I1992" s="223"/>
      <c r="J1992" s="223"/>
      <c r="K1992" s="223"/>
      <c r="L1992" s="223"/>
      <c r="M1992" s="223"/>
      <c r="N1992" s="222"/>
      <c r="O1992" s="222"/>
      <c r="P1992" s="222"/>
      <c r="Q1992" s="222"/>
      <c r="R1992" s="223"/>
      <c r="S1992" s="223"/>
      <c r="T1992" s="223"/>
      <c r="U1992" s="223"/>
      <c r="V1992" s="223"/>
      <c r="W1992" s="223"/>
      <c r="X1992" s="223"/>
      <c r="Y1992" s="223"/>
      <c r="Z1992" s="212"/>
      <c r="AA1992" s="212"/>
      <c r="AB1992" s="212"/>
      <c r="AC1992" s="212"/>
      <c r="AD1992" s="212"/>
      <c r="AE1992" s="212"/>
      <c r="AF1992" s="212"/>
      <c r="AG1992" s="212" t="s">
        <v>308</v>
      </c>
      <c r="AH1992" s="212">
        <v>0</v>
      </c>
      <c r="AI1992" s="212"/>
      <c r="AJ1992" s="212"/>
      <c r="AK1992" s="212"/>
      <c r="AL1992" s="212"/>
      <c r="AM1992" s="212"/>
      <c r="AN1992" s="212"/>
      <c r="AO1992" s="212"/>
      <c r="AP1992" s="212"/>
      <c r="AQ1992" s="212"/>
      <c r="AR1992" s="212"/>
      <c r="AS1992" s="212"/>
      <c r="AT1992" s="212"/>
      <c r="AU1992" s="212"/>
      <c r="AV1992" s="212"/>
      <c r="AW1992" s="212"/>
      <c r="AX1992" s="212"/>
      <c r="AY1992" s="212"/>
      <c r="AZ1992" s="212"/>
      <c r="BA1992" s="212"/>
      <c r="BB1992" s="212"/>
      <c r="BC1992" s="212"/>
      <c r="BD1992" s="212"/>
      <c r="BE1992" s="212"/>
      <c r="BF1992" s="212"/>
      <c r="BG1992" s="212"/>
      <c r="BH1992" s="212"/>
    </row>
    <row r="1993" spans="1:60" outlineLevel="1" x14ac:dyDescent="0.2">
      <c r="A1993" s="257">
        <v>482</v>
      </c>
      <c r="B1993" s="258" t="s">
        <v>2454</v>
      </c>
      <c r="C1993" s="268" t="s">
        <v>2455</v>
      </c>
      <c r="D1993" s="259" t="s">
        <v>387</v>
      </c>
      <c r="E1993" s="260">
        <v>3</v>
      </c>
      <c r="F1993" s="261"/>
      <c r="G1993" s="262">
        <f>ROUND(E1993*F1993,2)</f>
        <v>0</v>
      </c>
      <c r="H1993" s="261"/>
      <c r="I1993" s="262">
        <f>ROUND(E1993*H1993,2)</f>
        <v>0</v>
      </c>
      <c r="J1993" s="261"/>
      <c r="K1993" s="262">
        <f>ROUND(E1993*J1993,2)</f>
        <v>0</v>
      </c>
      <c r="L1993" s="262">
        <v>21</v>
      </c>
      <c r="M1993" s="262">
        <f>G1993*(1+L1993/100)</f>
        <v>0</v>
      </c>
      <c r="N1993" s="260">
        <v>4.2999999999999999E-4</v>
      </c>
      <c r="O1993" s="260">
        <f>ROUND(E1993*N1993,2)</f>
        <v>0</v>
      </c>
      <c r="P1993" s="260">
        <v>0</v>
      </c>
      <c r="Q1993" s="260">
        <f>ROUND(E1993*P1993,2)</f>
        <v>0</v>
      </c>
      <c r="R1993" s="262"/>
      <c r="S1993" s="262" t="s">
        <v>668</v>
      </c>
      <c r="T1993" s="263" t="s">
        <v>277</v>
      </c>
      <c r="U1993" s="223">
        <v>3.82</v>
      </c>
      <c r="V1993" s="223">
        <f>ROUND(E1993*U1993,2)</f>
        <v>11.46</v>
      </c>
      <c r="W1993" s="223"/>
      <c r="X1993" s="223" t="s">
        <v>316</v>
      </c>
      <c r="Y1993" s="223" t="s">
        <v>280</v>
      </c>
      <c r="Z1993" s="212"/>
      <c r="AA1993" s="212"/>
      <c r="AB1993" s="212"/>
      <c r="AC1993" s="212"/>
      <c r="AD1993" s="212"/>
      <c r="AE1993" s="212"/>
      <c r="AF1993" s="212"/>
      <c r="AG1993" s="212" t="s">
        <v>317</v>
      </c>
      <c r="AH1993" s="212"/>
      <c r="AI1993" s="212"/>
      <c r="AJ1993" s="212"/>
      <c r="AK1993" s="212"/>
      <c r="AL1993" s="212"/>
      <c r="AM1993" s="212"/>
      <c r="AN1993" s="212"/>
      <c r="AO1993" s="212"/>
      <c r="AP1993" s="212"/>
      <c r="AQ1993" s="212"/>
      <c r="AR1993" s="212"/>
      <c r="AS1993" s="212"/>
      <c r="AT1993" s="212"/>
      <c r="AU1993" s="212"/>
      <c r="AV1993" s="212"/>
      <c r="AW1993" s="212"/>
      <c r="AX1993" s="212"/>
      <c r="AY1993" s="212"/>
      <c r="AZ1993" s="212"/>
      <c r="BA1993" s="212"/>
      <c r="BB1993" s="212"/>
      <c r="BC1993" s="212"/>
      <c r="BD1993" s="212"/>
      <c r="BE1993" s="212"/>
      <c r="BF1993" s="212"/>
      <c r="BG1993" s="212"/>
      <c r="BH1993" s="212"/>
    </row>
    <row r="1994" spans="1:60" outlineLevel="1" x14ac:dyDescent="0.2">
      <c r="A1994" s="235">
        <v>483</v>
      </c>
      <c r="B1994" s="236" t="s">
        <v>2456</v>
      </c>
      <c r="C1994" s="245" t="s">
        <v>2457</v>
      </c>
      <c r="D1994" s="237" t="s">
        <v>543</v>
      </c>
      <c r="E1994" s="238">
        <v>5.9109999999999996</v>
      </c>
      <c r="F1994" s="239"/>
      <c r="G1994" s="240">
        <f>ROUND(E1994*F1994,2)</f>
        <v>0</v>
      </c>
      <c r="H1994" s="239"/>
      <c r="I1994" s="240">
        <f>ROUND(E1994*H1994,2)</f>
        <v>0</v>
      </c>
      <c r="J1994" s="239"/>
      <c r="K1994" s="240">
        <f>ROUND(E1994*J1994,2)</f>
        <v>0</v>
      </c>
      <c r="L1994" s="240">
        <v>21</v>
      </c>
      <c r="M1994" s="240">
        <f>G1994*(1+L1994/100)</f>
        <v>0</v>
      </c>
      <c r="N1994" s="238">
        <v>1.8079999999999999E-2</v>
      </c>
      <c r="O1994" s="238">
        <f>ROUND(E1994*N1994,2)</f>
        <v>0.11</v>
      </c>
      <c r="P1994" s="238">
        <v>0</v>
      </c>
      <c r="Q1994" s="238">
        <f>ROUND(E1994*P1994,2)</f>
        <v>0</v>
      </c>
      <c r="R1994" s="240"/>
      <c r="S1994" s="240" t="s">
        <v>668</v>
      </c>
      <c r="T1994" s="241" t="s">
        <v>278</v>
      </c>
      <c r="U1994" s="223">
        <v>0.99643999999999999</v>
      </c>
      <c r="V1994" s="223">
        <f>ROUND(E1994*U1994,2)</f>
        <v>5.89</v>
      </c>
      <c r="W1994" s="223"/>
      <c r="X1994" s="223" t="s">
        <v>828</v>
      </c>
      <c r="Y1994" s="223" t="s">
        <v>280</v>
      </c>
      <c r="Z1994" s="212"/>
      <c r="AA1994" s="212"/>
      <c r="AB1994" s="212"/>
      <c r="AC1994" s="212"/>
      <c r="AD1994" s="212"/>
      <c r="AE1994" s="212"/>
      <c r="AF1994" s="212"/>
      <c r="AG1994" s="212" t="s">
        <v>829</v>
      </c>
      <c r="AH1994" s="212"/>
      <c r="AI1994" s="212"/>
      <c r="AJ1994" s="212"/>
      <c r="AK1994" s="212"/>
      <c r="AL1994" s="212"/>
      <c r="AM1994" s="212"/>
      <c r="AN1994" s="212"/>
      <c r="AO1994" s="212"/>
      <c r="AP1994" s="212"/>
      <c r="AQ1994" s="212"/>
      <c r="AR1994" s="212"/>
      <c r="AS1994" s="212"/>
      <c r="AT1994" s="212"/>
      <c r="AU1994" s="212"/>
      <c r="AV1994" s="212"/>
      <c r="AW1994" s="212"/>
      <c r="AX1994" s="212"/>
      <c r="AY1994" s="212"/>
      <c r="AZ1994" s="212"/>
      <c r="BA1994" s="212"/>
      <c r="BB1994" s="212"/>
      <c r="BC1994" s="212"/>
      <c r="BD1994" s="212"/>
      <c r="BE1994" s="212"/>
      <c r="BF1994" s="212"/>
      <c r="BG1994" s="212"/>
      <c r="BH1994" s="212"/>
    </row>
    <row r="1995" spans="1:60" outlineLevel="2" x14ac:dyDescent="0.2">
      <c r="A1995" s="219"/>
      <c r="B1995" s="220"/>
      <c r="C1995" s="247" t="s">
        <v>2458</v>
      </c>
      <c r="D1995" s="225"/>
      <c r="E1995" s="226">
        <v>1.9350000000000001</v>
      </c>
      <c r="F1995" s="223"/>
      <c r="G1995" s="223"/>
      <c r="H1995" s="223"/>
      <c r="I1995" s="223"/>
      <c r="J1995" s="223"/>
      <c r="K1995" s="223"/>
      <c r="L1995" s="223"/>
      <c r="M1995" s="223"/>
      <c r="N1995" s="222"/>
      <c r="O1995" s="222"/>
      <c r="P1995" s="222"/>
      <c r="Q1995" s="222"/>
      <c r="R1995" s="223"/>
      <c r="S1995" s="223"/>
      <c r="T1995" s="223"/>
      <c r="U1995" s="223"/>
      <c r="V1995" s="223"/>
      <c r="W1995" s="223"/>
      <c r="X1995" s="223"/>
      <c r="Y1995" s="223"/>
      <c r="Z1995" s="212"/>
      <c r="AA1995" s="212"/>
      <c r="AB1995" s="212"/>
      <c r="AC1995" s="212"/>
      <c r="AD1995" s="212"/>
      <c r="AE1995" s="212"/>
      <c r="AF1995" s="212"/>
      <c r="AG1995" s="212" t="s">
        <v>308</v>
      </c>
      <c r="AH1995" s="212">
        <v>0</v>
      </c>
      <c r="AI1995" s="212"/>
      <c r="AJ1995" s="212"/>
      <c r="AK1995" s="212"/>
      <c r="AL1995" s="212"/>
      <c r="AM1995" s="212"/>
      <c r="AN1995" s="212"/>
      <c r="AO1995" s="212"/>
      <c r="AP1995" s="212"/>
      <c r="AQ1995" s="212"/>
      <c r="AR1995" s="212"/>
      <c r="AS1995" s="212"/>
      <c r="AT1995" s="212"/>
      <c r="AU1995" s="212"/>
      <c r="AV1995" s="212"/>
      <c r="AW1995" s="212"/>
      <c r="AX1995" s="212"/>
      <c r="AY1995" s="212"/>
      <c r="AZ1995" s="212"/>
      <c r="BA1995" s="212"/>
      <c r="BB1995" s="212"/>
      <c r="BC1995" s="212"/>
      <c r="BD1995" s="212"/>
      <c r="BE1995" s="212"/>
      <c r="BF1995" s="212"/>
      <c r="BG1995" s="212"/>
      <c r="BH1995" s="212"/>
    </row>
    <row r="1996" spans="1:60" outlineLevel="3" x14ac:dyDescent="0.2">
      <c r="A1996" s="219"/>
      <c r="B1996" s="220"/>
      <c r="C1996" s="247" t="s">
        <v>2459</v>
      </c>
      <c r="D1996" s="225"/>
      <c r="E1996" s="226">
        <v>3.976</v>
      </c>
      <c r="F1996" s="223"/>
      <c r="G1996" s="223"/>
      <c r="H1996" s="223"/>
      <c r="I1996" s="223"/>
      <c r="J1996" s="223"/>
      <c r="K1996" s="223"/>
      <c r="L1996" s="223"/>
      <c r="M1996" s="223"/>
      <c r="N1996" s="222"/>
      <c r="O1996" s="222"/>
      <c r="P1996" s="222"/>
      <c r="Q1996" s="222"/>
      <c r="R1996" s="223"/>
      <c r="S1996" s="223"/>
      <c r="T1996" s="223"/>
      <c r="U1996" s="223"/>
      <c r="V1996" s="223"/>
      <c r="W1996" s="223"/>
      <c r="X1996" s="223"/>
      <c r="Y1996" s="223"/>
      <c r="Z1996" s="212"/>
      <c r="AA1996" s="212"/>
      <c r="AB1996" s="212"/>
      <c r="AC1996" s="212"/>
      <c r="AD1996" s="212"/>
      <c r="AE1996" s="212"/>
      <c r="AF1996" s="212"/>
      <c r="AG1996" s="212" t="s">
        <v>308</v>
      </c>
      <c r="AH1996" s="212">
        <v>0</v>
      </c>
      <c r="AI1996" s="212"/>
      <c r="AJ1996" s="212"/>
      <c r="AK1996" s="212"/>
      <c r="AL1996" s="212"/>
      <c r="AM1996" s="212"/>
      <c r="AN1996" s="212"/>
      <c r="AO1996" s="212"/>
      <c r="AP1996" s="212"/>
      <c r="AQ1996" s="212"/>
      <c r="AR1996" s="212"/>
      <c r="AS1996" s="212"/>
      <c r="AT1996" s="212"/>
      <c r="AU1996" s="212"/>
      <c r="AV1996" s="212"/>
      <c r="AW1996" s="212"/>
      <c r="AX1996" s="212"/>
      <c r="AY1996" s="212"/>
      <c r="AZ1996" s="212"/>
      <c r="BA1996" s="212"/>
      <c r="BB1996" s="212"/>
      <c r="BC1996" s="212"/>
      <c r="BD1996" s="212"/>
      <c r="BE1996" s="212"/>
      <c r="BF1996" s="212"/>
      <c r="BG1996" s="212"/>
      <c r="BH1996" s="212"/>
    </row>
    <row r="1997" spans="1:60" outlineLevel="1" x14ac:dyDescent="0.2">
      <c r="A1997" s="235">
        <v>484</v>
      </c>
      <c r="B1997" s="236" t="s">
        <v>2460</v>
      </c>
      <c r="C1997" s="245" t="s">
        <v>2461</v>
      </c>
      <c r="D1997" s="237" t="s">
        <v>543</v>
      </c>
      <c r="E1997" s="238">
        <v>10.55</v>
      </c>
      <c r="F1997" s="239"/>
      <c r="G1997" s="240">
        <f>ROUND(E1997*F1997,2)</f>
        <v>0</v>
      </c>
      <c r="H1997" s="239"/>
      <c r="I1997" s="240">
        <f>ROUND(E1997*H1997,2)</f>
        <v>0</v>
      </c>
      <c r="J1997" s="239"/>
      <c r="K1997" s="240">
        <f>ROUND(E1997*J1997,2)</f>
        <v>0</v>
      </c>
      <c r="L1997" s="240">
        <v>21</v>
      </c>
      <c r="M1997" s="240">
        <f>G1997*(1+L1997/100)</f>
        <v>0</v>
      </c>
      <c r="N1997" s="238">
        <v>1.8079999999999999E-2</v>
      </c>
      <c r="O1997" s="238">
        <f>ROUND(E1997*N1997,2)</f>
        <v>0.19</v>
      </c>
      <c r="P1997" s="238">
        <v>0</v>
      </c>
      <c r="Q1997" s="238">
        <f>ROUND(E1997*P1997,2)</f>
        <v>0</v>
      </c>
      <c r="R1997" s="240"/>
      <c r="S1997" s="240" t="s">
        <v>668</v>
      </c>
      <c r="T1997" s="241" t="s">
        <v>278</v>
      </c>
      <c r="U1997" s="223">
        <v>0.99643999999999999</v>
      </c>
      <c r="V1997" s="223">
        <f>ROUND(E1997*U1997,2)</f>
        <v>10.51</v>
      </c>
      <c r="W1997" s="223"/>
      <c r="X1997" s="223" t="s">
        <v>828</v>
      </c>
      <c r="Y1997" s="223" t="s">
        <v>280</v>
      </c>
      <c r="Z1997" s="212"/>
      <c r="AA1997" s="212"/>
      <c r="AB1997" s="212"/>
      <c r="AC1997" s="212"/>
      <c r="AD1997" s="212"/>
      <c r="AE1997" s="212"/>
      <c r="AF1997" s="212"/>
      <c r="AG1997" s="212" t="s">
        <v>829</v>
      </c>
      <c r="AH1997" s="212"/>
      <c r="AI1997" s="212"/>
      <c r="AJ1997" s="212"/>
      <c r="AK1997" s="212"/>
      <c r="AL1997" s="212"/>
      <c r="AM1997" s="212"/>
      <c r="AN1997" s="212"/>
      <c r="AO1997" s="212"/>
      <c r="AP1997" s="212"/>
      <c r="AQ1997" s="212"/>
      <c r="AR1997" s="212"/>
      <c r="AS1997" s="212"/>
      <c r="AT1997" s="212"/>
      <c r="AU1997" s="212"/>
      <c r="AV1997" s="212"/>
      <c r="AW1997" s="212"/>
      <c r="AX1997" s="212"/>
      <c r="AY1997" s="212"/>
      <c r="AZ1997" s="212"/>
      <c r="BA1997" s="212"/>
      <c r="BB1997" s="212"/>
      <c r="BC1997" s="212"/>
      <c r="BD1997" s="212"/>
      <c r="BE1997" s="212"/>
      <c r="BF1997" s="212"/>
      <c r="BG1997" s="212"/>
      <c r="BH1997" s="212"/>
    </row>
    <row r="1998" spans="1:60" outlineLevel="2" x14ac:dyDescent="0.2">
      <c r="A1998" s="219"/>
      <c r="B1998" s="220"/>
      <c r="C1998" s="247" t="s">
        <v>2462</v>
      </c>
      <c r="D1998" s="225"/>
      <c r="E1998" s="226">
        <v>2.1</v>
      </c>
      <c r="F1998" s="223"/>
      <c r="G1998" s="223"/>
      <c r="H1998" s="223"/>
      <c r="I1998" s="223"/>
      <c r="J1998" s="223"/>
      <c r="K1998" s="223"/>
      <c r="L1998" s="223"/>
      <c r="M1998" s="223"/>
      <c r="N1998" s="222"/>
      <c r="O1998" s="222"/>
      <c r="P1998" s="222"/>
      <c r="Q1998" s="222"/>
      <c r="R1998" s="223"/>
      <c r="S1998" s="223"/>
      <c r="T1998" s="223"/>
      <c r="U1998" s="223"/>
      <c r="V1998" s="223"/>
      <c r="W1998" s="223"/>
      <c r="X1998" s="223"/>
      <c r="Y1998" s="223"/>
      <c r="Z1998" s="212"/>
      <c r="AA1998" s="212"/>
      <c r="AB1998" s="212"/>
      <c r="AC1998" s="212"/>
      <c r="AD1998" s="212"/>
      <c r="AE1998" s="212"/>
      <c r="AF1998" s="212"/>
      <c r="AG1998" s="212" t="s">
        <v>308</v>
      </c>
      <c r="AH1998" s="212">
        <v>0</v>
      </c>
      <c r="AI1998" s="212"/>
      <c r="AJ1998" s="212"/>
      <c r="AK1998" s="212"/>
      <c r="AL1998" s="212"/>
      <c r="AM1998" s="212"/>
      <c r="AN1998" s="212"/>
      <c r="AO1998" s="212"/>
      <c r="AP1998" s="212"/>
      <c r="AQ1998" s="212"/>
      <c r="AR1998" s="212"/>
      <c r="AS1998" s="212"/>
      <c r="AT1998" s="212"/>
      <c r="AU1998" s="212"/>
      <c r="AV1998" s="212"/>
      <c r="AW1998" s="212"/>
      <c r="AX1998" s="212"/>
      <c r="AY1998" s="212"/>
      <c r="AZ1998" s="212"/>
      <c r="BA1998" s="212"/>
      <c r="BB1998" s="212"/>
      <c r="BC1998" s="212"/>
      <c r="BD1998" s="212"/>
      <c r="BE1998" s="212"/>
      <c r="BF1998" s="212"/>
      <c r="BG1998" s="212"/>
      <c r="BH1998" s="212"/>
    </row>
    <row r="1999" spans="1:60" outlineLevel="3" x14ac:dyDescent="0.2">
      <c r="A1999" s="219"/>
      <c r="B1999" s="220"/>
      <c r="C1999" s="247" t="s">
        <v>2463</v>
      </c>
      <c r="D1999" s="225"/>
      <c r="E1999" s="226">
        <v>2.2000000000000002</v>
      </c>
      <c r="F1999" s="223"/>
      <c r="G1999" s="223"/>
      <c r="H1999" s="223"/>
      <c r="I1999" s="223"/>
      <c r="J1999" s="223"/>
      <c r="K1999" s="223"/>
      <c r="L1999" s="223"/>
      <c r="M1999" s="223"/>
      <c r="N1999" s="222"/>
      <c r="O1999" s="222"/>
      <c r="P1999" s="222"/>
      <c r="Q1999" s="222"/>
      <c r="R1999" s="223"/>
      <c r="S1999" s="223"/>
      <c r="T1999" s="223"/>
      <c r="U1999" s="223"/>
      <c r="V1999" s="223"/>
      <c r="W1999" s="223"/>
      <c r="X1999" s="223"/>
      <c r="Y1999" s="223"/>
      <c r="Z1999" s="212"/>
      <c r="AA1999" s="212"/>
      <c r="AB1999" s="212"/>
      <c r="AC1999" s="212"/>
      <c r="AD1999" s="212"/>
      <c r="AE1999" s="212"/>
      <c r="AF1999" s="212"/>
      <c r="AG1999" s="212" t="s">
        <v>308</v>
      </c>
      <c r="AH1999" s="212">
        <v>0</v>
      </c>
      <c r="AI1999" s="212"/>
      <c r="AJ1999" s="212"/>
      <c r="AK1999" s="212"/>
      <c r="AL1999" s="212"/>
      <c r="AM1999" s="212"/>
      <c r="AN1999" s="212"/>
      <c r="AO1999" s="212"/>
      <c r="AP1999" s="212"/>
      <c r="AQ1999" s="212"/>
      <c r="AR1999" s="212"/>
      <c r="AS1999" s="212"/>
      <c r="AT1999" s="212"/>
      <c r="AU1999" s="212"/>
      <c r="AV1999" s="212"/>
      <c r="AW1999" s="212"/>
      <c r="AX1999" s="212"/>
      <c r="AY1999" s="212"/>
      <c r="AZ1999" s="212"/>
      <c r="BA1999" s="212"/>
      <c r="BB1999" s="212"/>
      <c r="BC1999" s="212"/>
      <c r="BD1999" s="212"/>
      <c r="BE1999" s="212"/>
      <c r="BF1999" s="212"/>
      <c r="BG1999" s="212"/>
      <c r="BH1999" s="212"/>
    </row>
    <row r="2000" spans="1:60" outlineLevel="3" x14ac:dyDescent="0.2">
      <c r="A2000" s="219"/>
      <c r="B2000" s="220"/>
      <c r="C2000" s="247" t="s">
        <v>2464</v>
      </c>
      <c r="D2000" s="225"/>
      <c r="E2000" s="226">
        <v>1.7</v>
      </c>
      <c r="F2000" s="223"/>
      <c r="G2000" s="223"/>
      <c r="H2000" s="223"/>
      <c r="I2000" s="223"/>
      <c r="J2000" s="223"/>
      <c r="K2000" s="223"/>
      <c r="L2000" s="223"/>
      <c r="M2000" s="223"/>
      <c r="N2000" s="222"/>
      <c r="O2000" s="222"/>
      <c r="P2000" s="222"/>
      <c r="Q2000" s="222"/>
      <c r="R2000" s="223"/>
      <c r="S2000" s="223"/>
      <c r="T2000" s="223"/>
      <c r="U2000" s="223"/>
      <c r="V2000" s="223"/>
      <c r="W2000" s="223"/>
      <c r="X2000" s="223"/>
      <c r="Y2000" s="223"/>
      <c r="Z2000" s="212"/>
      <c r="AA2000" s="212"/>
      <c r="AB2000" s="212"/>
      <c r="AC2000" s="212"/>
      <c r="AD2000" s="212"/>
      <c r="AE2000" s="212"/>
      <c r="AF2000" s="212"/>
      <c r="AG2000" s="212" t="s">
        <v>308</v>
      </c>
      <c r="AH2000" s="212">
        <v>0</v>
      </c>
      <c r="AI2000" s="212"/>
      <c r="AJ2000" s="212"/>
      <c r="AK2000" s="212"/>
      <c r="AL2000" s="212"/>
      <c r="AM2000" s="212"/>
      <c r="AN2000" s="212"/>
      <c r="AO2000" s="212"/>
      <c r="AP2000" s="212"/>
      <c r="AQ2000" s="212"/>
      <c r="AR2000" s="212"/>
      <c r="AS2000" s="212"/>
      <c r="AT2000" s="212"/>
      <c r="AU2000" s="212"/>
      <c r="AV2000" s="212"/>
      <c r="AW2000" s="212"/>
      <c r="AX2000" s="212"/>
      <c r="AY2000" s="212"/>
      <c r="AZ2000" s="212"/>
      <c r="BA2000" s="212"/>
      <c r="BB2000" s="212"/>
      <c r="BC2000" s="212"/>
      <c r="BD2000" s="212"/>
      <c r="BE2000" s="212"/>
      <c r="BF2000" s="212"/>
      <c r="BG2000" s="212"/>
      <c r="BH2000" s="212"/>
    </row>
    <row r="2001" spans="1:60" outlineLevel="3" x14ac:dyDescent="0.2">
      <c r="A2001" s="219"/>
      <c r="B2001" s="220"/>
      <c r="C2001" s="247" t="s">
        <v>2465</v>
      </c>
      <c r="D2001" s="225"/>
      <c r="E2001" s="226">
        <v>2.2000000000000002</v>
      </c>
      <c r="F2001" s="223"/>
      <c r="G2001" s="223"/>
      <c r="H2001" s="223"/>
      <c r="I2001" s="223"/>
      <c r="J2001" s="223"/>
      <c r="K2001" s="223"/>
      <c r="L2001" s="223"/>
      <c r="M2001" s="223"/>
      <c r="N2001" s="222"/>
      <c r="O2001" s="222"/>
      <c r="P2001" s="222"/>
      <c r="Q2001" s="222"/>
      <c r="R2001" s="223"/>
      <c r="S2001" s="223"/>
      <c r="T2001" s="223"/>
      <c r="U2001" s="223"/>
      <c r="V2001" s="223"/>
      <c r="W2001" s="223"/>
      <c r="X2001" s="223"/>
      <c r="Y2001" s="223"/>
      <c r="Z2001" s="212"/>
      <c r="AA2001" s="212"/>
      <c r="AB2001" s="212"/>
      <c r="AC2001" s="212"/>
      <c r="AD2001" s="212"/>
      <c r="AE2001" s="212"/>
      <c r="AF2001" s="212"/>
      <c r="AG2001" s="212" t="s">
        <v>308</v>
      </c>
      <c r="AH2001" s="212">
        <v>0</v>
      </c>
      <c r="AI2001" s="212"/>
      <c r="AJ2001" s="212"/>
      <c r="AK2001" s="212"/>
      <c r="AL2001" s="212"/>
      <c r="AM2001" s="212"/>
      <c r="AN2001" s="212"/>
      <c r="AO2001" s="212"/>
      <c r="AP2001" s="212"/>
      <c r="AQ2001" s="212"/>
      <c r="AR2001" s="212"/>
      <c r="AS2001" s="212"/>
      <c r="AT2001" s="212"/>
      <c r="AU2001" s="212"/>
      <c r="AV2001" s="212"/>
      <c r="AW2001" s="212"/>
      <c r="AX2001" s="212"/>
      <c r="AY2001" s="212"/>
      <c r="AZ2001" s="212"/>
      <c r="BA2001" s="212"/>
      <c r="BB2001" s="212"/>
      <c r="BC2001" s="212"/>
      <c r="BD2001" s="212"/>
      <c r="BE2001" s="212"/>
      <c r="BF2001" s="212"/>
      <c r="BG2001" s="212"/>
      <c r="BH2001" s="212"/>
    </row>
    <row r="2002" spans="1:60" outlineLevel="3" x14ac:dyDescent="0.2">
      <c r="A2002" s="219"/>
      <c r="B2002" s="220"/>
      <c r="C2002" s="247" t="s">
        <v>2466</v>
      </c>
      <c r="D2002" s="225"/>
      <c r="E2002" s="226">
        <v>2.35</v>
      </c>
      <c r="F2002" s="223"/>
      <c r="G2002" s="223"/>
      <c r="H2002" s="223"/>
      <c r="I2002" s="223"/>
      <c r="J2002" s="223"/>
      <c r="K2002" s="223"/>
      <c r="L2002" s="223"/>
      <c r="M2002" s="223"/>
      <c r="N2002" s="222"/>
      <c r="O2002" s="222"/>
      <c r="P2002" s="222"/>
      <c r="Q2002" s="222"/>
      <c r="R2002" s="223"/>
      <c r="S2002" s="223"/>
      <c r="T2002" s="223"/>
      <c r="U2002" s="223"/>
      <c r="V2002" s="223"/>
      <c r="W2002" s="223"/>
      <c r="X2002" s="223"/>
      <c r="Y2002" s="223"/>
      <c r="Z2002" s="212"/>
      <c r="AA2002" s="212"/>
      <c r="AB2002" s="212"/>
      <c r="AC2002" s="212"/>
      <c r="AD2002" s="212"/>
      <c r="AE2002" s="212"/>
      <c r="AF2002" s="212"/>
      <c r="AG2002" s="212" t="s">
        <v>308</v>
      </c>
      <c r="AH2002" s="212">
        <v>0</v>
      </c>
      <c r="AI2002" s="212"/>
      <c r="AJ2002" s="212"/>
      <c r="AK2002" s="212"/>
      <c r="AL2002" s="212"/>
      <c r="AM2002" s="212"/>
      <c r="AN2002" s="212"/>
      <c r="AO2002" s="212"/>
      <c r="AP2002" s="212"/>
      <c r="AQ2002" s="212"/>
      <c r="AR2002" s="212"/>
      <c r="AS2002" s="212"/>
      <c r="AT2002" s="212"/>
      <c r="AU2002" s="212"/>
      <c r="AV2002" s="212"/>
      <c r="AW2002" s="212"/>
      <c r="AX2002" s="212"/>
      <c r="AY2002" s="212"/>
      <c r="AZ2002" s="212"/>
      <c r="BA2002" s="212"/>
      <c r="BB2002" s="212"/>
      <c r="BC2002" s="212"/>
      <c r="BD2002" s="212"/>
      <c r="BE2002" s="212"/>
      <c r="BF2002" s="212"/>
      <c r="BG2002" s="212"/>
      <c r="BH2002" s="212"/>
    </row>
    <row r="2003" spans="1:60" ht="22.5" outlineLevel="1" x14ac:dyDescent="0.2">
      <c r="A2003" s="235">
        <v>485</v>
      </c>
      <c r="B2003" s="236" t="s">
        <v>2467</v>
      </c>
      <c r="C2003" s="245" t="s">
        <v>2468</v>
      </c>
      <c r="D2003" s="237" t="s">
        <v>543</v>
      </c>
      <c r="E2003" s="238">
        <v>4.4219999999999997</v>
      </c>
      <c r="F2003" s="239"/>
      <c r="G2003" s="240">
        <f>ROUND(E2003*F2003,2)</f>
        <v>0</v>
      </c>
      <c r="H2003" s="239"/>
      <c r="I2003" s="240">
        <f>ROUND(E2003*H2003,2)</f>
        <v>0</v>
      </c>
      <c r="J2003" s="239"/>
      <c r="K2003" s="240">
        <f>ROUND(E2003*J2003,2)</f>
        <v>0</v>
      </c>
      <c r="L2003" s="240">
        <v>21</v>
      </c>
      <c r="M2003" s="240">
        <f>G2003*(1+L2003/100)</f>
        <v>0</v>
      </c>
      <c r="N2003" s="238">
        <v>1.8079999999999999E-2</v>
      </c>
      <c r="O2003" s="238">
        <f>ROUND(E2003*N2003,2)</f>
        <v>0.08</v>
      </c>
      <c r="P2003" s="238">
        <v>0</v>
      </c>
      <c r="Q2003" s="238">
        <f>ROUND(E2003*P2003,2)</f>
        <v>0</v>
      </c>
      <c r="R2003" s="240"/>
      <c r="S2003" s="240" t="s">
        <v>668</v>
      </c>
      <c r="T2003" s="241" t="s">
        <v>278</v>
      </c>
      <c r="U2003" s="223">
        <v>0.99643999999999999</v>
      </c>
      <c r="V2003" s="223">
        <f>ROUND(E2003*U2003,2)</f>
        <v>4.41</v>
      </c>
      <c r="W2003" s="223"/>
      <c r="X2003" s="223" t="s">
        <v>828</v>
      </c>
      <c r="Y2003" s="223" t="s">
        <v>280</v>
      </c>
      <c r="Z2003" s="212"/>
      <c r="AA2003" s="212"/>
      <c r="AB2003" s="212"/>
      <c r="AC2003" s="212"/>
      <c r="AD2003" s="212"/>
      <c r="AE2003" s="212"/>
      <c r="AF2003" s="212"/>
      <c r="AG2003" s="212" t="s">
        <v>829</v>
      </c>
      <c r="AH2003" s="212"/>
      <c r="AI2003" s="212"/>
      <c r="AJ2003" s="212"/>
      <c r="AK2003" s="212"/>
      <c r="AL2003" s="212"/>
      <c r="AM2003" s="212"/>
      <c r="AN2003" s="212"/>
      <c r="AO2003" s="212"/>
      <c r="AP2003" s="212"/>
      <c r="AQ2003" s="212"/>
      <c r="AR2003" s="212"/>
      <c r="AS2003" s="212"/>
      <c r="AT2003" s="212"/>
      <c r="AU2003" s="212"/>
      <c r="AV2003" s="212"/>
      <c r="AW2003" s="212"/>
      <c r="AX2003" s="212"/>
      <c r="AY2003" s="212"/>
      <c r="AZ2003" s="212"/>
      <c r="BA2003" s="212"/>
      <c r="BB2003" s="212"/>
      <c r="BC2003" s="212"/>
      <c r="BD2003" s="212"/>
      <c r="BE2003" s="212"/>
      <c r="BF2003" s="212"/>
      <c r="BG2003" s="212"/>
      <c r="BH2003" s="212"/>
    </row>
    <row r="2004" spans="1:60" outlineLevel="2" x14ac:dyDescent="0.2">
      <c r="A2004" s="219"/>
      <c r="B2004" s="220"/>
      <c r="C2004" s="247" t="s">
        <v>2469</v>
      </c>
      <c r="D2004" s="225"/>
      <c r="E2004" s="226">
        <v>1.69</v>
      </c>
      <c r="F2004" s="223"/>
      <c r="G2004" s="223"/>
      <c r="H2004" s="223"/>
      <c r="I2004" s="223"/>
      <c r="J2004" s="223"/>
      <c r="K2004" s="223"/>
      <c r="L2004" s="223"/>
      <c r="M2004" s="223"/>
      <c r="N2004" s="222"/>
      <c r="O2004" s="222"/>
      <c r="P2004" s="222"/>
      <c r="Q2004" s="222"/>
      <c r="R2004" s="223"/>
      <c r="S2004" s="223"/>
      <c r="T2004" s="223"/>
      <c r="U2004" s="223"/>
      <c r="V2004" s="223"/>
      <c r="W2004" s="223"/>
      <c r="X2004" s="223"/>
      <c r="Y2004" s="223"/>
      <c r="Z2004" s="212"/>
      <c r="AA2004" s="212"/>
      <c r="AB2004" s="212"/>
      <c r="AC2004" s="212"/>
      <c r="AD2004" s="212"/>
      <c r="AE2004" s="212"/>
      <c r="AF2004" s="212"/>
      <c r="AG2004" s="212" t="s">
        <v>308</v>
      </c>
      <c r="AH2004" s="212">
        <v>0</v>
      </c>
      <c r="AI2004" s="212"/>
      <c r="AJ2004" s="212"/>
      <c r="AK2004" s="212"/>
      <c r="AL2004" s="212"/>
      <c r="AM2004" s="212"/>
      <c r="AN2004" s="212"/>
      <c r="AO2004" s="212"/>
      <c r="AP2004" s="212"/>
      <c r="AQ2004" s="212"/>
      <c r="AR2004" s="212"/>
      <c r="AS2004" s="212"/>
      <c r="AT2004" s="212"/>
      <c r="AU2004" s="212"/>
      <c r="AV2004" s="212"/>
      <c r="AW2004" s="212"/>
      <c r="AX2004" s="212"/>
      <c r="AY2004" s="212"/>
      <c r="AZ2004" s="212"/>
      <c r="BA2004" s="212"/>
      <c r="BB2004" s="212"/>
      <c r="BC2004" s="212"/>
      <c r="BD2004" s="212"/>
      <c r="BE2004" s="212"/>
      <c r="BF2004" s="212"/>
      <c r="BG2004" s="212"/>
      <c r="BH2004" s="212"/>
    </row>
    <row r="2005" spans="1:60" outlineLevel="3" x14ac:dyDescent="0.2">
      <c r="A2005" s="219"/>
      <c r="B2005" s="220"/>
      <c r="C2005" s="247" t="s">
        <v>2470</v>
      </c>
      <c r="D2005" s="225"/>
      <c r="E2005" s="226">
        <v>2.7320000000000002</v>
      </c>
      <c r="F2005" s="223"/>
      <c r="G2005" s="223"/>
      <c r="H2005" s="223"/>
      <c r="I2005" s="223"/>
      <c r="J2005" s="223"/>
      <c r="K2005" s="223"/>
      <c r="L2005" s="223"/>
      <c r="M2005" s="223"/>
      <c r="N2005" s="222"/>
      <c r="O2005" s="222"/>
      <c r="P2005" s="222"/>
      <c r="Q2005" s="222"/>
      <c r="R2005" s="223"/>
      <c r="S2005" s="223"/>
      <c r="T2005" s="223"/>
      <c r="U2005" s="223"/>
      <c r="V2005" s="223"/>
      <c r="W2005" s="223"/>
      <c r="X2005" s="223"/>
      <c r="Y2005" s="223"/>
      <c r="Z2005" s="212"/>
      <c r="AA2005" s="212"/>
      <c r="AB2005" s="212"/>
      <c r="AC2005" s="212"/>
      <c r="AD2005" s="212"/>
      <c r="AE2005" s="212"/>
      <c r="AF2005" s="212"/>
      <c r="AG2005" s="212" t="s">
        <v>308</v>
      </c>
      <c r="AH2005" s="212">
        <v>0</v>
      </c>
      <c r="AI2005" s="212"/>
      <c r="AJ2005" s="212"/>
      <c r="AK2005" s="212"/>
      <c r="AL2005" s="212"/>
      <c r="AM2005" s="212"/>
      <c r="AN2005" s="212"/>
      <c r="AO2005" s="212"/>
      <c r="AP2005" s="212"/>
      <c r="AQ2005" s="212"/>
      <c r="AR2005" s="212"/>
      <c r="AS2005" s="212"/>
      <c r="AT2005" s="212"/>
      <c r="AU2005" s="212"/>
      <c r="AV2005" s="212"/>
      <c r="AW2005" s="212"/>
      <c r="AX2005" s="212"/>
      <c r="AY2005" s="212"/>
      <c r="AZ2005" s="212"/>
      <c r="BA2005" s="212"/>
      <c r="BB2005" s="212"/>
      <c r="BC2005" s="212"/>
      <c r="BD2005" s="212"/>
      <c r="BE2005" s="212"/>
      <c r="BF2005" s="212"/>
      <c r="BG2005" s="212"/>
      <c r="BH2005" s="212"/>
    </row>
    <row r="2006" spans="1:60" ht="22.5" outlineLevel="1" x14ac:dyDescent="0.2">
      <c r="A2006" s="235">
        <v>486</v>
      </c>
      <c r="B2006" s="236" t="s">
        <v>2471</v>
      </c>
      <c r="C2006" s="245" t="s">
        <v>2472</v>
      </c>
      <c r="D2006" s="237" t="s">
        <v>423</v>
      </c>
      <c r="E2006" s="238">
        <v>1.2204699999999999</v>
      </c>
      <c r="F2006" s="239"/>
      <c r="G2006" s="240">
        <f>ROUND(E2006*F2006,2)</f>
        <v>0</v>
      </c>
      <c r="H2006" s="239"/>
      <c r="I2006" s="240">
        <f>ROUND(E2006*H2006,2)</f>
        <v>0</v>
      </c>
      <c r="J2006" s="239"/>
      <c r="K2006" s="240">
        <f>ROUND(E2006*J2006,2)</f>
        <v>0</v>
      </c>
      <c r="L2006" s="240">
        <v>21</v>
      </c>
      <c r="M2006" s="240">
        <f>G2006*(1+L2006/100)</f>
        <v>0</v>
      </c>
      <c r="N2006" s="238">
        <v>1</v>
      </c>
      <c r="O2006" s="238">
        <f>ROUND(E2006*N2006,2)</f>
        <v>1.22</v>
      </c>
      <c r="P2006" s="238">
        <v>0</v>
      </c>
      <c r="Q2006" s="238">
        <f>ROUND(E2006*P2006,2)</f>
        <v>0</v>
      </c>
      <c r="R2006" s="240" t="s">
        <v>480</v>
      </c>
      <c r="S2006" s="240" t="s">
        <v>277</v>
      </c>
      <c r="T2006" s="241" t="s">
        <v>277</v>
      </c>
      <c r="U2006" s="223">
        <v>0</v>
      </c>
      <c r="V2006" s="223">
        <f>ROUND(E2006*U2006,2)</f>
        <v>0</v>
      </c>
      <c r="W2006" s="223"/>
      <c r="X2006" s="223" t="s">
        <v>481</v>
      </c>
      <c r="Y2006" s="223" t="s">
        <v>280</v>
      </c>
      <c r="Z2006" s="212"/>
      <c r="AA2006" s="212"/>
      <c r="AB2006" s="212"/>
      <c r="AC2006" s="212"/>
      <c r="AD2006" s="212"/>
      <c r="AE2006" s="212"/>
      <c r="AF2006" s="212"/>
      <c r="AG2006" s="212" t="s">
        <v>482</v>
      </c>
      <c r="AH2006" s="212"/>
      <c r="AI2006" s="212"/>
      <c r="AJ2006" s="212"/>
      <c r="AK2006" s="212"/>
      <c r="AL2006" s="212"/>
      <c r="AM2006" s="212"/>
      <c r="AN2006" s="212"/>
      <c r="AO2006" s="212"/>
      <c r="AP2006" s="212"/>
      <c r="AQ2006" s="212"/>
      <c r="AR2006" s="212"/>
      <c r="AS2006" s="212"/>
      <c r="AT2006" s="212"/>
      <c r="AU2006" s="212"/>
      <c r="AV2006" s="212"/>
      <c r="AW2006" s="212"/>
      <c r="AX2006" s="212"/>
      <c r="AY2006" s="212"/>
      <c r="AZ2006" s="212"/>
      <c r="BA2006" s="212"/>
      <c r="BB2006" s="212"/>
      <c r="BC2006" s="212"/>
      <c r="BD2006" s="212"/>
      <c r="BE2006" s="212"/>
      <c r="BF2006" s="212"/>
      <c r="BG2006" s="212"/>
      <c r="BH2006" s="212"/>
    </row>
    <row r="2007" spans="1:60" outlineLevel="2" x14ac:dyDescent="0.2">
      <c r="A2007" s="219"/>
      <c r="B2007" s="220"/>
      <c r="C2007" s="247" t="s">
        <v>2473</v>
      </c>
      <c r="D2007" s="225"/>
      <c r="E2007" s="226"/>
      <c r="F2007" s="223"/>
      <c r="G2007" s="223"/>
      <c r="H2007" s="223"/>
      <c r="I2007" s="223"/>
      <c r="J2007" s="223"/>
      <c r="K2007" s="223"/>
      <c r="L2007" s="223"/>
      <c r="M2007" s="223"/>
      <c r="N2007" s="222"/>
      <c r="O2007" s="222"/>
      <c r="P2007" s="222"/>
      <c r="Q2007" s="222"/>
      <c r="R2007" s="223"/>
      <c r="S2007" s="223"/>
      <c r="T2007" s="223"/>
      <c r="U2007" s="223"/>
      <c r="V2007" s="223"/>
      <c r="W2007" s="223"/>
      <c r="X2007" s="223"/>
      <c r="Y2007" s="223"/>
      <c r="Z2007" s="212"/>
      <c r="AA2007" s="212"/>
      <c r="AB2007" s="212"/>
      <c r="AC2007" s="212"/>
      <c r="AD2007" s="212"/>
      <c r="AE2007" s="212"/>
      <c r="AF2007" s="212"/>
      <c r="AG2007" s="212" t="s">
        <v>308</v>
      </c>
      <c r="AH2007" s="212">
        <v>0</v>
      </c>
      <c r="AI2007" s="212"/>
      <c r="AJ2007" s="212"/>
      <c r="AK2007" s="212"/>
      <c r="AL2007" s="212"/>
      <c r="AM2007" s="212"/>
      <c r="AN2007" s="212"/>
      <c r="AO2007" s="212"/>
      <c r="AP2007" s="212"/>
      <c r="AQ2007" s="212"/>
      <c r="AR2007" s="212"/>
      <c r="AS2007" s="212"/>
      <c r="AT2007" s="212"/>
      <c r="AU2007" s="212"/>
      <c r="AV2007" s="212"/>
      <c r="AW2007" s="212"/>
      <c r="AX2007" s="212"/>
      <c r="AY2007" s="212"/>
      <c r="AZ2007" s="212"/>
      <c r="BA2007" s="212"/>
      <c r="BB2007" s="212"/>
      <c r="BC2007" s="212"/>
      <c r="BD2007" s="212"/>
      <c r="BE2007" s="212"/>
      <c r="BF2007" s="212"/>
      <c r="BG2007" s="212"/>
      <c r="BH2007" s="212"/>
    </row>
    <row r="2008" spans="1:60" outlineLevel="3" x14ac:dyDescent="0.2">
      <c r="A2008" s="219"/>
      <c r="B2008" s="220"/>
      <c r="C2008" s="247" t="s">
        <v>2474</v>
      </c>
      <c r="D2008" s="225"/>
      <c r="E2008" s="226">
        <v>0.68201000000000001</v>
      </c>
      <c r="F2008" s="223"/>
      <c r="G2008" s="223"/>
      <c r="H2008" s="223"/>
      <c r="I2008" s="223"/>
      <c r="J2008" s="223"/>
      <c r="K2008" s="223"/>
      <c r="L2008" s="223"/>
      <c r="M2008" s="223"/>
      <c r="N2008" s="222"/>
      <c r="O2008" s="222"/>
      <c r="P2008" s="222"/>
      <c r="Q2008" s="222"/>
      <c r="R2008" s="223"/>
      <c r="S2008" s="223"/>
      <c r="T2008" s="223"/>
      <c r="U2008" s="223"/>
      <c r="V2008" s="223"/>
      <c r="W2008" s="223"/>
      <c r="X2008" s="223"/>
      <c r="Y2008" s="223"/>
      <c r="Z2008" s="212"/>
      <c r="AA2008" s="212"/>
      <c r="AB2008" s="212"/>
      <c r="AC2008" s="212"/>
      <c r="AD2008" s="212"/>
      <c r="AE2008" s="212"/>
      <c r="AF2008" s="212"/>
      <c r="AG2008" s="212" t="s">
        <v>308</v>
      </c>
      <c r="AH2008" s="212">
        <v>0</v>
      </c>
      <c r="AI2008" s="212"/>
      <c r="AJ2008" s="212"/>
      <c r="AK2008" s="212"/>
      <c r="AL2008" s="212"/>
      <c r="AM2008" s="212"/>
      <c r="AN2008" s="212"/>
      <c r="AO2008" s="212"/>
      <c r="AP2008" s="212"/>
      <c r="AQ2008" s="212"/>
      <c r="AR2008" s="212"/>
      <c r="AS2008" s="212"/>
      <c r="AT2008" s="212"/>
      <c r="AU2008" s="212"/>
      <c r="AV2008" s="212"/>
      <c r="AW2008" s="212"/>
      <c r="AX2008" s="212"/>
      <c r="AY2008" s="212"/>
      <c r="AZ2008" s="212"/>
      <c r="BA2008" s="212"/>
      <c r="BB2008" s="212"/>
      <c r="BC2008" s="212"/>
      <c r="BD2008" s="212"/>
      <c r="BE2008" s="212"/>
      <c r="BF2008" s="212"/>
      <c r="BG2008" s="212"/>
      <c r="BH2008" s="212"/>
    </row>
    <row r="2009" spans="1:60" outlineLevel="3" x14ac:dyDescent="0.2">
      <c r="A2009" s="219"/>
      <c r="B2009" s="220"/>
      <c r="C2009" s="247" t="s">
        <v>2475</v>
      </c>
      <c r="D2009" s="225"/>
      <c r="E2009" s="226">
        <v>0.53846000000000005</v>
      </c>
      <c r="F2009" s="223"/>
      <c r="G2009" s="223"/>
      <c r="H2009" s="223"/>
      <c r="I2009" s="223"/>
      <c r="J2009" s="223"/>
      <c r="K2009" s="223"/>
      <c r="L2009" s="223"/>
      <c r="M2009" s="223"/>
      <c r="N2009" s="222"/>
      <c r="O2009" s="222"/>
      <c r="P2009" s="222"/>
      <c r="Q2009" s="222"/>
      <c r="R2009" s="223"/>
      <c r="S2009" s="223"/>
      <c r="T2009" s="223"/>
      <c r="U2009" s="223"/>
      <c r="V2009" s="223"/>
      <c r="W2009" s="223"/>
      <c r="X2009" s="223"/>
      <c r="Y2009" s="223"/>
      <c r="Z2009" s="212"/>
      <c r="AA2009" s="212"/>
      <c r="AB2009" s="212"/>
      <c r="AC2009" s="212"/>
      <c r="AD2009" s="212"/>
      <c r="AE2009" s="212"/>
      <c r="AF2009" s="212"/>
      <c r="AG2009" s="212" t="s">
        <v>308</v>
      </c>
      <c r="AH2009" s="212">
        <v>0</v>
      </c>
      <c r="AI2009" s="212"/>
      <c r="AJ2009" s="212"/>
      <c r="AK2009" s="212"/>
      <c r="AL2009" s="212"/>
      <c r="AM2009" s="212"/>
      <c r="AN2009" s="212"/>
      <c r="AO2009" s="212"/>
      <c r="AP2009" s="212"/>
      <c r="AQ2009" s="212"/>
      <c r="AR2009" s="212"/>
      <c r="AS2009" s="212"/>
      <c r="AT2009" s="212"/>
      <c r="AU2009" s="212"/>
      <c r="AV2009" s="212"/>
      <c r="AW2009" s="212"/>
      <c r="AX2009" s="212"/>
      <c r="AY2009" s="212"/>
      <c r="AZ2009" s="212"/>
      <c r="BA2009" s="212"/>
      <c r="BB2009" s="212"/>
      <c r="BC2009" s="212"/>
      <c r="BD2009" s="212"/>
      <c r="BE2009" s="212"/>
      <c r="BF2009" s="212"/>
      <c r="BG2009" s="212"/>
      <c r="BH2009" s="212"/>
    </row>
    <row r="2010" spans="1:60" ht="22.5" outlineLevel="1" x14ac:dyDescent="0.2">
      <c r="A2010" s="235">
        <v>487</v>
      </c>
      <c r="B2010" s="236" t="s">
        <v>2476</v>
      </c>
      <c r="C2010" s="245" t="s">
        <v>2477</v>
      </c>
      <c r="D2010" s="237" t="s">
        <v>423</v>
      </c>
      <c r="E2010" s="238">
        <v>0.42552000000000001</v>
      </c>
      <c r="F2010" s="239"/>
      <c r="G2010" s="240">
        <f>ROUND(E2010*F2010,2)</f>
        <v>0</v>
      </c>
      <c r="H2010" s="239"/>
      <c r="I2010" s="240">
        <f>ROUND(E2010*H2010,2)</f>
        <v>0</v>
      </c>
      <c r="J2010" s="239"/>
      <c r="K2010" s="240">
        <f>ROUND(E2010*J2010,2)</f>
        <v>0</v>
      </c>
      <c r="L2010" s="240">
        <v>21</v>
      </c>
      <c r="M2010" s="240">
        <f>G2010*(1+L2010/100)</f>
        <v>0</v>
      </c>
      <c r="N2010" s="238">
        <v>1</v>
      </c>
      <c r="O2010" s="238">
        <f>ROUND(E2010*N2010,2)</f>
        <v>0.43</v>
      </c>
      <c r="P2010" s="238">
        <v>0</v>
      </c>
      <c r="Q2010" s="238">
        <f>ROUND(E2010*P2010,2)</f>
        <v>0</v>
      </c>
      <c r="R2010" s="240" t="s">
        <v>480</v>
      </c>
      <c r="S2010" s="240" t="s">
        <v>277</v>
      </c>
      <c r="T2010" s="241" t="s">
        <v>277</v>
      </c>
      <c r="U2010" s="223">
        <v>0</v>
      </c>
      <c r="V2010" s="223">
        <f>ROUND(E2010*U2010,2)</f>
        <v>0</v>
      </c>
      <c r="W2010" s="223"/>
      <c r="X2010" s="223" t="s">
        <v>481</v>
      </c>
      <c r="Y2010" s="223" t="s">
        <v>280</v>
      </c>
      <c r="Z2010" s="212"/>
      <c r="AA2010" s="212"/>
      <c r="AB2010" s="212"/>
      <c r="AC2010" s="212"/>
      <c r="AD2010" s="212"/>
      <c r="AE2010" s="212"/>
      <c r="AF2010" s="212"/>
      <c r="AG2010" s="212" t="s">
        <v>482</v>
      </c>
      <c r="AH2010" s="212"/>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row>
    <row r="2011" spans="1:60" outlineLevel="2" x14ac:dyDescent="0.2">
      <c r="A2011" s="219"/>
      <c r="B2011" s="220"/>
      <c r="C2011" s="247" t="s">
        <v>2478</v>
      </c>
      <c r="D2011" s="225"/>
      <c r="E2011" s="226"/>
      <c r="F2011" s="223"/>
      <c r="G2011" s="223"/>
      <c r="H2011" s="223"/>
      <c r="I2011" s="223"/>
      <c r="J2011" s="223"/>
      <c r="K2011" s="223"/>
      <c r="L2011" s="223"/>
      <c r="M2011" s="223"/>
      <c r="N2011" s="222"/>
      <c r="O2011" s="222"/>
      <c r="P2011" s="222"/>
      <c r="Q2011" s="222"/>
      <c r="R2011" s="223"/>
      <c r="S2011" s="223"/>
      <c r="T2011" s="223"/>
      <c r="U2011" s="223"/>
      <c r="V2011" s="223"/>
      <c r="W2011" s="223"/>
      <c r="X2011" s="223"/>
      <c r="Y2011" s="223"/>
      <c r="Z2011" s="212"/>
      <c r="AA2011" s="212"/>
      <c r="AB2011" s="212"/>
      <c r="AC2011" s="212"/>
      <c r="AD2011" s="212"/>
      <c r="AE2011" s="212"/>
      <c r="AF2011" s="212"/>
      <c r="AG2011" s="212" t="s">
        <v>308</v>
      </c>
      <c r="AH2011" s="212">
        <v>0</v>
      </c>
      <c r="AI2011" s="212"/>
      <c r="AJ2011" s="212"/>
      <c r="AK2011" s="212"/>
      <c r="AL2011" s="212"/>
      <c r="AM2011" s="212"/>
      <c r="AN2011" s="212"/>
      <c r="AO2011" s="212"/>
      <c r="AP2011" s="212"/>
      <c r="AQ2011" s="212"/>
      <c r="AR2011" s="212"/>
      <c r="AS2011" s="212"/>
      <c r="AT2011" s="212"/>
      <c r="AU2011" s="212"/>
      <c r="AV2011" s="212"/>
      <c r="AW2011" s="212"/>
      <c r="AX2011" s="212"/>
      <c r="AY2011" s="212"/>
      <c r="AZ2011" s="212"/>
      <c r="BA2011" s="212"/>
      <c r="BB2011" s="212"/>
      <c r="BC2011" s="212"/>
      <c r="BD2011" s="212"/>
      <c r="BE2011" s="212"/>
      <c r="BF2011" s="212"/>
      <c r="BG2011" s="212"/>
      <c r="BH2011" s="212"/>
    </row>
    <row r="2012" spans="1:60" outlineLevel="3" x14ac:dyDescent="0.2">
      <c r="A2012" s="219"/>
      <c r="B2012" s="220"/>
      <c r="C2012" s="247" t="s">
        <v>2479</v>
      </c>
      <c r="D2012" s="225"/>
      <c r="E2012" s="226">
        <v>0.42552000000000001</v>
      </c>
      <c r="F2012" s="223"/>
      <c r="G2012" s="223"/>
      <c r="H2012" s="223"/>
      <c r="I2012" s="223"/>
      <c r="J2012" s="223"/>
      <c r="K2012" s="223"/>
      <c r="L2012" s="223"/>
      <c r="M2012" s="223"/>
      <c r="N2012" s="222"/>
      <c r="O2012" s="222"/>
      <c r="P2012" s="222"/>
      <c r="Q2012" s="222"/>
      <c r="R2012" s="223"/>
      <c r="S2012" s="223"/>
      <c r="T2012" s="223"/>
      <c r="U2012" s="223"/>
      <c r="V2012" s="223"/>
      <c r="W2012" s="223"/>
      <c r="X2012" s="223"/>
      <c r="Y2012" s="223"/>
      <c r="Z2012" s="212"/>
      <c r="AA2012" s="212"/>
      <c r="AB2012" s="212"/>
      <c r="AC2012" s="212"/>
      <c r="AD2012" s="212"/>
      <c r="AE2012" s="212"/>
      <c r="AF2012" s="212"/>
      <c r="AG2012" s="212" t="s">
        <v>308</v>
      </c>
      <c r="AH2012" s="212">
        <v>0</v>
      </c>
      <c r="AI2012" s="212"/>
      <c r="AJ2012" s="212"/>
      <c r="AK2012" s="212"/>
      <c r="AL2012" s="212"/>
      <c r="AM2012" s="212"/>
      <c r="AN2012" s="212"/>
      <c r="AO2012" s="212"/>
      <c r="AP2012" s="212"/>
      <c r="AQ2012" s="212"/>
      <c r="AR2012" s="212"/>
      <c r="AS2012" s="212"/>
      <c r="AT2012" s="212"/>
      <c r="AU2012" s="212"/>
      <c r="AV2012" s="212"/>
      <c r="AW2012" s="212"/>
      <c r="AX2012" s="212"/>
      <c r="AY2012" s="212"/>
      <c r="AZ2012" s="212"/>
      <c r="BA2012" s="212"/>
      <c r="BB2012" s="212"/>
      <c r="BC2012" s="212"/>
      <c r="BD2012" s="212"/>
      <c r="BE2012" s="212"/>
      <c r="BF2012" s="212"/>
      <c r="BG2012" s="212"/>
      <c r="BH2012" s="212"/>
    </row>
    <row r="2013" spans="1:60" outlineLevel="1" x14ac:dyDescent="0.2">
      <c r="A2013" s="257">
        <v>488</v>
      </c>
      <c r="B2013" s="258" t="s">
        <v>2480</v>
      </c>
      <c r="C2013" s="268" t="s">
        <v>2481</v>
      </c>
      <c r="D2013" s="259" t="s">
        <v>2327</v>
      </c>
      <c r="E2013" s="260">
        <v>2</v>
      </c>
      <c r="F2013" s="261"/>
      <c r="G2013" s="262">
        <f>ROUND(E2013*F2013,2)</f>
        <v>0</v>
      </c>
      <c r="H2013" s="261"/>
      <c r="I2013" s="262">
        <f>ROUND(E2013*H2013,2)</f>
        <v>0</v>
      </c>
      <c r="J2013" s="261"/>
      <c r="K2013" s="262">
        <f>ROUND(E2013*J2013,2)</f>
        <v>0</v>
      </c>
      <c r="L2013" s="262">
        <v>21</v>
      </c>
      <c r="M2013" s="262">
        <f>G2013*(1+L2013/100)</f>
        <v>0</v>
      </c>
      <c r="N2013" s="260">
        <v>1.9300000000000001E-3</v>
      </c>
      <c r="O2013" s="260">
        <f>ROUND(E2013*N2013,2)</f>
        <v>0</v>
      </c>
      <c r="P2013" s="260">
        <v>0</v>
      </c>
      <c r="Q2013" s="260">
        <f>ROUND(E2013*P2013,2)</f>
        <v>0</v>
      </c>
      <c r="R2013" s="262"/>
      <c r="S2013" s="262" t="s">
        <v>668</v>
      </c>
      <c r="T2013" s="263" t="s">
        <v>277</v>
      </c>
      <c r="U2013" s="223">
        <v>0</v>
      </c>
      <c r="V2013" s="223">
        <f>ROUND(E2013*U2013,2)</f>
        <v>0</v>
      </c>
      <c r="W2013" s="223"/>
      <c r="X2013" s="223" t="s">
        <v>481</v>
      </c>
      <c r="Y2013" s="223" t="s">
        <v>280</v>
      </c>
      <c r="Z2013" s="212"/>
      <c r="AA2013" s="212"/>
      <c r="AB2013" s="212"/>
      <c r="AC2013" s="212"/>
      <c r="AD2013" s="212"/>
      <c r="AE2013" s="212"/>
      <c r="AF2013" s="212"/>
      <c r="AG2013" s="212" t="s">
        <v>482</v>
      </c>
      <c r="AH2013" s="212"/>
      <c r="AI2013" s="212"/>
      <c r="AJ2013" s="212"/>
      <c r="AK2013" s="212"/>
      <c r="AL2013" s="212"/>
      <c r="AM2013" s="212"/>
      <c r="AN2013" s="212"/>
      <c r="AO2013" s="212"/>
      <c r="AP2013" s="212"/>
      <c r="AQ2013" s="212"/>
      <c r="AR2013" s="212"/>
      <c r="AS2013" s="212"/>
      <c r="AT2013" s="212"/>
      <c r="AU2013" s="212"/>
      <c r="AV2013" s="212"/>
      <c r="AW2013" s="212"/>
      <c r="AX2013" s="212"/>
      <c r="AY2013" s="212"/>
      <c r="AZ2013" s="212"/>
      <c r="BA2013" s="212"/>
      <c r="BB2013" s="212"/>
      <c r="BC2013" s="212"/>
      <c r="BD2013" s="212"/>
      <c r="BE2013" s="212"/>
      <c r="BF2013" s="212"/>
      <c r="BG2013" s="212"/>
      <c r="BH2013" s="212"/>
    </row>
    <row r="2014" spans="1:60" outlineLevel="1" x14ac:dyDescent="0.2">
      <c r="A2014" s="235">
        <v>489</v>
      </c>
      <c r="B2014" s="236" t="s">
        <v>2482</v>
      </c>
      <c r="C2014" s="245" t="s">
        <v>2483</v>
      </c>
      <c r="D2014" s="237" t="s">
        <v>387</v>
      </c>
      <c r="E2014" s="238">
        <v>3</v>
      </c>
      <c r="F2014" s="239"/>
      <c r="G2014" s="240">
        <f>ROUND(E2014*F2014,2)</f>
        <v>0</v>
      </c>
      <c r="H2014" s="239"/>
      <c r="I2014" s="240">
        <f>ROUND(E2014*H2014,2)</f>
        <v>0</v>
      </c>
      <c r="J2014" s="239"/>
      <c r="K2014" s="240">
        <f>ROUND(E2014*J2014,2)</f>
        <v>0</v>
      </c>
      <c r="L2014" s="240">
        <v>21</v>
      </c>
      <c r="M2014" s="240">
        <f>G2014*(1+L2014/100)</f>
        <v>0</v>
      </c>
      <c r="N2014" s="238">
        <v>5.5799999999999999E-3</v>
      </c>
      <c r="O2014" s="238">
        <f>ROUND(E2014*N2014,2)</f>
        <v>0.02</v>
      </c>
      <c r="P2014" s="238">
        <v>0</v>
      </c>
      <c r="Q2014" s="238">
        <f>ROUND(E2014*P2014,2)</f>
        <v>0</v>
      </c>
      <c r="R2014" s="240" t="s">
        <v>480</v>
      </c>
      <c r="S2014" s="240" t="s">
        <v>277</v>
      </c>
      <c r="T2014" s="241" t="s">
        <v>277</v>
      </c>
      <c r="U2014" s="223">
        <v>0</v>
      </c>
      <c r="V2014" s="223">
        <f>ROUND(E2014*U2014,2)</f>
        <v>0</v>
      </c>
      <c r="W2014" s="223"/>
      <c r="X2014" s="223" t="s">
        <v>481</v>
      </c>
      <c r="Y2014" s="223" t="s">
        <v>280</v>
      </c>
      <c r="Z2014" s="212"/>
      <c r="AA2014" s="212"/>
      <c r="AB2014" s="212"/>
      <c r="AC2014" s="212"/>
      <c r="AD2014" s="212"/>
      <c r="AE2014" s="212"/>
      <c r="AF2014" s="212"/>
      <c r="AG2014" s="212" t="s">
        <v>482</v>
      </c>
      <c r="AH2014" s="212"/>
      <c r="AI2014" s="212"/>
      <c r="AJ2014" s="212"/>
      <c r="AK2014" s="212"/>
      <c r="AL2014" s="212"/>
      <c r="AM2014" s="212"/>
      <c r="AN2014" s="212"/>
      <c r="AO2014" s="212"/>
      <c r="AP2014" s="212"/>
      <c r="AQ2014" s="212"/>
      <c r="AR2014" s="212"/>
      <c r="AS2014" s="212"/>
      <c r="AT2014" s="212"/>
      <c r="AU2014" s="212"/>
      <c r="AV2014" s="212"/>
      <c r="AW2014" s="212"/>
      <c r="AX2014" s="212"/>
      <c r="AY2014" s="212"/>
      <c r="AZ2014" s="212"/>
      <c r="BA2014" s="212"/>
      <c r="BB2014" s="212"/>
      <c r="BC2014" s="212"/>
      <c r="BD2014" s="212"/>
      <c r="BE2014" s="212"/>
      <c r="BF2014" s="212"/>
      <c r="BG2014" s="212"/>
      <c r="BH2014" s="212"/>
    </row>
    <row r="2015" spans="1:60" outlineLevel="2" x14ac:dyDescent="0.2">
      <c r="A2015" s="219"/>
      <c r="B2015" s="220"/>
      <c r="C2015" s="247" t="s">
        <v>1159</v>
      </c>
      <c r="D2015" s="225"/>
      <c r="E2015" s="226">
        <v>1</v>
      </c>
      <c r="F2015" s="223"/>
      <c r="G2015" s="223"/>
      <c r="H2015" s="223"/>
      <c r="I2015" s="223"/>
      <c r="J2015" s="223"/>
      <c r="K2015" s="223"/>
      <c r="L2015" s="223"/>
      <c r="M2015" s="223"/>
      <c r="N2015" s="222"/>
      <c r="O2015" s="222"/>
      <c r="P2015" s="222"/>
      <c r="Q2015" s="222"/>
      <c r="R2015" s="223"/>
      <c r="S2015" s="223"/>
      <c r="T2015" s="223"/>
      <c r="U2015" s="223"/>
      <c r="V2015" s="223"/>
      <c r="W2015" s="223"/>
      <c r="X2015" s="223"/>
      <c r="Y2015" s="223"/>
      <c r="Z2015" s="212"/>
      <c r="AA2015" s="212"/>
      <c r="AB2015" s="212"/>
      <c r="AC2015" s="212"/>
      <c r="AD2015" s="212"/>
      <c r="AE2015" s="212"/>
      <c r="AF2015" s="212"/>
      <c r="AG2015" s="212" t="s">
        <v>308</v>
      </c>
      <c r="AH2015" s="212">
        <v>0</v>
      </c>
      <c r="AI2015" s="212"/>
      <c r="AJ2015" s="212"/>
      <c r="AK2015" s="212"/>
      <c r="AL2015" s="212"/>
      <c r="AM2015" s="212"/>
      <c r="AN2015" s="212"/>
      <c r="AO2015" s="212"/>
      <c r="AP2015" s="212"/>
      <c r="AQ2015" s="212"/>
      <c r="AR2015" s="212"/>
      <c r="AS2015" s="212"/>
      <c r="AT2015" s="212"/>
      <c r="AU2015" s="212"/>
      <c r="AV2015" s="212"/>
      <c r="AW2015" s="212"/>
      <c r="AX2015" s="212"/>
      <c r="AY2015" s="212"/>
      <c r="AZ2015" s="212"/>
      <c r="BA2015" s="212"/>
      <c r="BB2015" s="212"/>
      <c r="BC2015" s="212"/>
      <c r="BD2015" s="212"/>
      <c r="BE2015" s="212"/>
      <c r="BF2015" s="212"/>
      <c r="BG2015" s="212"/>
      <c r="BH2015" s="212"/>
    </row>
    <row r="2016" spans="1:60" outlineLevel="3" x14ac:dyDescent="0.2">
      <c r="A2016" s="219"/>
      <c r="B2016" s="220"/>
      <c r="C2016" s="247" t="s">
        <v>1160</v>
      </c>
      <c r="D2016" s="225"/>
      <c r="E2016" s="226">
        <v>1</v>
      </c>
      <c r="F2016" s="223"/>
      <c r="G2016" s="223"/>
      <c r="H2016" s="223"/>
      <c r="I2016" s="223"/>
      <c r="J2016" s="223"/>
      <c r="K2016" s="223"/>
      <c r="L2016" s="223"/>
      <c r="M2016" s="223"/>
      <c r="N2016" s="222"/>
      <c r="O2016" s="222"/>
      <c r="P2016" s="222"/>
      <c r="Q2016" s="222"/>
      <c r="R2016" s="223"/>
      <c r="S2016" s="223"/>
      <c r="T2016" s="223"/>
      <c r="U2016" s="223"/>
      <c r="V2016" s="223"/>
      <c r="W2016" s="223"/>
      <c r="X2016" s="223"/>
      <c r="Y2016" s="223"/>
      <c r="Z2016" s="212"/>
      <c r="AA2016" s="212"/>
      <c r="AB2016" s="212"/>
      <c r="AC2016" s="212"/>
      <c r="AD2016" s="212"/>
      <c r="AE2016" s="212"/>
      <c r="AF2016" s="212"/>
      <c r="AG2016" s="212" t="s">
        <v>308</v>
      </c>
      <c r="AH2016" s="212">
        <v>0</v>
      </c>
      <c r="AI2016" s="212"/>
      <c r="AJ2016" s="212"/>
      <c r="AK2016" s="212"/>
      <c r="AL2016" s="212"/>
      <c r="AM2016" s="212"/>
      <c r="AN2016" s="212"/>
      <c r="AO2016" s="212"/>
      <c r="AP2016" s="212"/>
      <c r="AQ2016" s="212"/>
      <c r="AR2016" s="212"/>
      <c r="AS2016" s="212"/>
      <c r="AT2016" s="212"/>
      <c r="AU2016" s="212"/>
      <c r="AV2016" s="212"/>
      <c r="AW2016" s="212"/>
      <c r="AX2016" s="212"/>
      <c r="AY2016" s="212"/>
      <c r="AZ2016" s="212"/>
      <c r="BA2016" s="212"/>
      <c r="BB2016" s="212"/>
      <c r="BC2016" s="212"/>
      <c r="BD2016" s="212"/>
      <c r="BE2016" s="212"/>
      <c r="BF2016" s="212"/>
      <c r="BG2016" s="212"/>
      <c r="BH2016" s="212"/>
    </row>
    <row r="2017" spans="1:60" outlineLevel="3" x14ac:dyDescent="0.2">
      <c r="A2017" s="219"/>
      <c r="B2017" s="220"/>
      <c r="C2017" s="247" t="s">
        <v>1161</v>
      </c>
      <c r="D2017" s="225"/>
      <c r="E2017" s="226">
        <v>1</v>
      </c>
      <c r="F2017" s="223"/>
      <c r="G2017" s="223"/>
      <c r="H2017" s="223"/>
      <c r="I2017" s="223"/>
      <c r="J2017" s="223"/>
      <c r="K2017" s="223"/>
      <c r="L2017" s="223"/>
      <c r="M2017" s="223"/>
      <c r="N2017" s="222"/>
      <c r="O2017" s="222"/>
      <c r="P2017" s="222"/>
      <c r="Q2017" s="222"/>
      <c r="R2017" s="223"/>
      <c r="S2017" s="223"/>
      <c r="T2017" s="223"/>
      <c r="U2017" s="223"/>
      <c r="V2017" s="223"/>
      <c r="W2017" s="223"/>
      <c r="X2017" s="223"/>
      <c r="Y2017" s="223"/>
      <c r="Z2017" s="212"/>
      <c r="AA2017" s="212"/>
      <c r="AB2017" s="212"/>
      <c r="AC2017" s="212"/>
      <c r="AD2017" s="212"/>
      <c r="AE2017" s="212"/>
      <c r="AF2017" s="212"/>
      <c r="AG2017" s="212" t="s">
        <v>308</v>
      </c>
      <c r="AH2017" s="212">
        <v>0</v>
      </c>
      <c r="AI2017" s="212"/>
      <c r="AJ2017" s="212"/>
      <c r="AK2017" s="212"/>
      <c r="AL2017" s="212"/>
      <c r="AM2017" s="212"/>
      <c r="AN2017" s="212"/>
      <c r="AO2017" s="212"/>
      <c r="AP2017" s="212"/>
      <c r="AQ2017" s="212"/>
      <c r="AR2017" s="212"/>
      <c r="AS2017" s="212"/>
      <c r="AT2017" s="212"/>
      <c r="AU2017" s="212"/>
      <c r="AV2017" s="212"/>
      <c r="AW2017" s="212"/>
      <c r="AX2017" s="212"/>
      <c r="AY2017" s="212"/>
      <c r="AZ2017" s="212"/>
      <c r="BA2017" s="212"/>
      <c r="BB2017" s="212"/>
      <c r="BC2017" s="212"/>
      <c r="BD2017" s="212"/>
      <c r="BE2017" s="212"/>
      <c r="BF2017" s="212"/>
      <c r="BG2017" s="212"/>
      <c r="BH2017" s="212"/>
    </row>
    <row r="2018" spans="1:60" outlineLevel="1" x14ac:dyDescent="0.2">
      <c r="A2018" s="257">
        <v>490</v>
      </c>
      <c r="B2018" s="258" t="s">
        <v>2484</v>
      </c>
      <c r="C2018" s="268" t="s">
        <v>2485</v>
      </c>
      <c r="D2018" s="259" t="s">
        <v>387</v>
      </c>
      <c r="E2018" s="260">
        <v>1</v>
      </c>
      <c r="F2018" s="261"/>
      <c r="G2018" s="262">
        <f>ROUND(E2018*F2018,2)</f>
        <v>0</v>
      </c>
      <c r="H2018" s="261"/>
      <c r="I2018" s="262">
        <f>ROUND(E2018*H2018,2)</f>
        <v>0</v>
      </c>
      <c r="J2018" s="261"/>
      <c r="K2018" s="262">
        <f>ROUND(E2018*J2018,2)</f>
        <v>0</v>
      </c>
      <c r="L2018" s="262">
        <v>21</v>
      </c>
      <c r="M2018" s="262">
        <f>G2018*(1+L2018/100)</f>
        <v>0</v>
      </c>
      <c r="N2018" s="260">
        <v>2.5899999999999999E-3</v>
      </c>
      <c r="O2018" s="260">
        <f>ROUND(E2018*N2018,2)</f>
        <v>0</v>
      </c>
      <c r="P2018" s="260">
        <v>0</v>
      </c>
      <c r="Q2018" s="260">
        <f>ROUND(E2018*P2018,2)</f>
        <v>0</v>
      </c>
      <c r="R2018" s="262"/>
      <c r="S2018" s="262" t="s">
        <v>668</v>
      </c>
      <c r="T2018" s="263" t="s">
        <v>278</v>
      </c>
      <c r="U2018" s="223">
        <v>0</v>
      </c>
      <c r="V2018" s="223">
        <f>ROUND(E2018*U2018,2)</f>
        <v>0</v>
      </c>
      <c r="W2018" s="223"/>
      <c r="X2018" s="223" t="s">
        <v>481</v>
      </c>
      <c r="Y2018" s="223" t="s">
        <v>280</v>
      </c>
      <c r="Z2018" s="212"/>
      <c r="AA2018" s="212"/>
      <c r="AB2018" s="212"/>
      <c r="AC2018" s="212"/>
      <c r="AD2018" s="212"/>
      <c r="AE2018" s="212"/>
      <c r="AF2018" s="212"/>
      <c r="AG2018" s="212" t="s">
        <v>482</v>
      </c>
      <c r="AH2018" s="212"/>
      <c r="AI2018" s="212"/>
      <c r="AJ2018" s="212"/>
      <c r="AK2018" s="212"/>
      <c r="AL2018" s="212"/>
      <c r="AM2018" s="212"/>
      <c r="AN2018" s="212"/>
      <c r="AO2018" s="212"/>
      <c r="AP2018" s="212"/>
      <c r="AQ2018" s="212"/>
      <c r="AR2018" s="212"/>
      <c r="AS2018" s="212"/>
      <c r="AT2018" s="212"/>
      <c r="AU2018" s="212"/>
      <c r="AV2018" s="212"/>
      <c r="AW2018" s="212"/>
      <c r="AX2018" s="212"/>
      <c r="AY2018" s="212"/>
      <c r="AZ2018" s="212"/>
      <c r="BA2018" s="212"/>
      <c r="BB2018" s="212"/>
      <c r="BC2018" s="212"/>
      <c r="BD2018" s="212"/>
      <c r="BE2018" s="212"/>
      <c r="BF2018" s="212"/>
      <c r="BG2018" s="212"/>
      <c r="BH2018" s="212"/>
    </row>
    <row r="2019" spans="1:60" ht="22.5" outlineLevel="1" x14ac:dyDescent="0.2">
      <c r="A2019" s="235">
        <v>491</v>
      </c>
      <c r="B2019" s="236" t="s">
        <v>2486</v>
      </c>
      <c r="C2019" s="245" t="s">
        <v>2487</v>
      </c>
      <c r="D2019" s="237" t="s">
        <v>387</v>
      </c>
      <c r="E2019" s="238">
        <v>1</v>
      </c>
      <c r="F2019" s="239"/>
      <c r="G2019" s="240">
        <f>ROUND(E2019*F2019,2)</f>
        <v>0</v>
      </c>
      <c r="H2019" s="239"/>
      <c r="I2019" s="240">
        <f>ROUND(E2019*H2019,2)</f>
        <v>0</v>
      </c>
      <c r="J2019" s="239"/>
      <c r="K2019" s="240">
        <f>ROUND(E2019*J2019,2)</f>
        <v>0</v>
      </c>
      <c r="L2019" s="240">
        <v>21</v>
      </c>
      <c r="M2019" s="240">
        <f>G2019*(1+L2019/100)</f>
        <v>0</v>
      </c>
      <c r="N2019" s="238">
        <v>1.2E-2</v>
      </c>
      <c r="O2019" s="238">
        <f>ROUND(E2019*N2019,2)</f>
        <v>0.01</v>
      </c>
      <c r="P2019" s="238">
        <v>0</v>
      </c>
      <c r="Q2019" s="238">
        <f>ROUND(E2019*P2019,2)</f>
        <v>0</v>
      </c>
      <c r="R2019" s="240"/>
      <c r="S2019" s="240" t="s">
        <v>668</v>
      </c>
      <c r="T2019" s="241" t="s">
        <v>278</v>
      </c>
      <c r="U2019" s="223">
        <v>0</v>
      </c>
      <c r="V2019" s="223">
        <f>ROUND(E2019*U2019,2)</f>
        <v>0</v>
      </c>
      <c r="W2019" s="223"/>
      <c r="X2019" s="223" t="s">
        <v>481</v>
      </c>
      <c r="Y2019" s="223" t="s">
        <v>280</v>
      </c>
      <c r="Z2019" s="212"/>
      <c r="AA2019" s="212"/>
      <c r="AB2019" s="212"/>
      <c r="AC2019" s="212"/>
      <c r="AD2019" s="212"/>
      <c r="AE2019" s="212"/>
      <c r="AF2019" s="212"/>
      <c r="AG2019" s="212" t="s">
        <v>482</v>
      </c>
      <c r="AH2019" s="212"/>
      <c r="AI2019" s="212"/>
      <c r="AJ2019" s="212"/>
      <c r="AK2019" s="212"/>
      <c r="AL2019" s="212"/>
      <c r="AM2019" s="212"/>
      <c r="AN2019" s="212"/>
      <c r="AO2019" s="212"/>
      <c r="AP2019" s="212"/>
      <c r="AQ2019" s="212"/>
      <c r="AR2019" s="212"/>
      <c r="AS2019" s="212"/>
      <c r="AT2019" s="212"/>
      <c r="AU2019" s="212"/>
      <c r="AV2019" s="212"/>
      <c r="AW2019" s="212"/>
      <c r="AX2019" s="212"/>
      <c r="AY2019" s="212"/>
      <c r="AZ2019" s="212"/>
      <c r="BA2019" s="212"/>
      <c r="BB2019" s="212"/>
      <c r="BC2019" s="212"/>
      <c r="BD2019" s="212"/>
      <c r="BE2019" s="212"/>
      <c r="BF2019" s="212"/>
      <c r="BG2019" s="212"/>
      <c r="BH2019" s="212"/>
    </row>
    <row r="2020" spans="1:60" outlineLevel="2" x14ac:dyDescent="0.2">
      <c r="A2020" s="219"/>
      <c r="B2020" s="220"/>
      <c r="C2020" s="247" t="s">
        <v>2488</v>
      </c>
      <c r="D2020" s="225"/>
      <c r="E2020" s="226">
        <v>1</v>
      </c>
      <c r="F2020" s="223"/>
      <c r="G2020" s="223"/>
      <c r="H2020" s="223"/>
      <c r="I2020" s="223"/>
      <c r="J2020" s="223"/>
      <c r="K2020" s="223"/>
      <c r="L2020" s="223"/>
      <c r="M2020" s="223"/>
      <c r="N2020" s="222"/>
      <c r="O2020" s="222"/>
      <c r="P2020" s="222"/>
      <c r="Q2020" s="222"/>
      <c r="R2020" s="223"/>
      <c r="S2020" s="223"/>
      <c r="T2020" s="223"/>
      <c r="U2020" s="223"/>
      <c r="V2020" s="223"/>
      <c r="W2020" s="223"/>
      <c r="X2020" s="223"/>
      <c r="Y2020" s="223"/>
      <c r="Z2020" s="212"/>
      <c r="AA2020" s="212"/>
      <c r="AB2020" s="212"/>
      <c r="AC2020" s="212"/>
      <c r="AD2020" s="212"/>
      <c r="AE2020" s="212"/>
      <c r="AF2020" s="212"/>
      <c r="AG2020" s="212" t="s">
        <v>308</v>
      </c>
      <c r="AH2020" s="212">
        <v>0</v>
      </c>
      <c r="AI2020" s="212"/>
      <c r="AJ2020" s="212"/>
      <c r="AK2020" s="212"/>
      <c r="AL2020" s="212"/>
      <c r="AM2020" s="212"/>
      <c r="AN2020" s="212"/>
      <c r="AO2020" s="212"/>
      <c r="AP2020" s="212"/>
      <c r="AQ2020" s="212"/>
      <c r="AR2020" s="212"/>
      <c r="AS2020" s="212"/>
      <c r="AT2020" s="212"/>
      <c r="AU2020" s="212"/>
      <c r="AV2020" s="212"/>
      <c r="AW2020" s="212"/>
      <c r="AX2020" s="212"/>
      <c r="AY2020" s="212"/>
      <c r="AZ2020" s="212"/>
      <c r="BA2020" s="212"/>
      <c r="BB2020" s="212"/>
      <c r="BC2020" s="212"/>
      <c r="BD2020" s="212"/>
      <c r="BE2020" s="212"/>
      <c r="BF2020" s="212"/>
      <c r="BG2020" s="212"/>
      <c r="BH2020" s="212"/>
    </row>
    <row r="2021" spans="1:60" ht="22.5" outlineLevel="1" x14ac:dyDescent="0.2">
      <c r="A2021" s="235">
        <v>492</v>
      </c>
      <c r="B2021" s="236" t="s">
        <v>2489</v>
      </c>
      <c r="C2021" s="245" t="s">
        <v>2490</v>
      </c>
      <c r="D2021" s="237" t="s">
        <v>387</v>
      </c>
      <c r="E2021" s="238">
        <v>1</v>
      </c>
      <c r="F2021" s="239"/>
      <c r="G2021" s="240">
        <f>ROUND(E2021*F2021,2)</f>
        <v>0</v>
      </c>
      <c r="H2021" s="239"/>
      <c r="I2021" s="240">
        <f>ROUND(E2021*H2021,2)</f>
        <v>0</v>
      </c>
      <c r="J2021" s="239"/>
      <c r="K2021" s="240">
        <f>ROUND(E2021*J2021,2)</f>
        <v>0</v>
      </c>
      <c r="L2021" s="240">
        <v>21</v>
      </c>
      <c r="M2021" s="240">
        <f>G2021*(1+L2021/100)</f>
        <v>0</v>
      </c>
      <c r="N2021" s="238">
        <v>1.2E-2</v>
      </c>
      <c r="O2021" s="238">
        <f>ROUND(E2021*N2021,2)</f>
        <v>0.01</v>
      </c>
      <c r="P2021" s="238">
        <v>0</v>
      </c>
      <c r="Q2021" s="238">
        <f>ROUND(E2021*P2021,2)</f>
        <v>0</v>
      </c>
      <c r="R2021" s="240"/>
      <c r="S2021" s="240" t="s">
        <v>668</v>
      </c>
      <c r="T2021" s="241" t="s">
        <v>278</v>
      </c>
      <c r="U2021" s="223">
        <v>0</v>
      </c>
      <c r="V2021" s="223">
        <f>ROUND(E2021*U2021,2)</f>
        <v>0</v>
      </c>
      <c r="W2021" s="223"/>
      <c r="X2021" s="223" t="s">
        <v>481</v>
      </c>
      <c r="Y2021" s="223" t="s">
        <v>280</v>
      </c>
      <c r="Z2021" s="212"/>
      <c r="AA2021" s="212"/>
      <c r="AB2021" s="212"/>
      <c r="AC2021" s="212"/>
      <c r="AD2021" s="212"/>
      <c r="AE2021" s="212"/>
      <c r="AF2021" s="212"/>
      <c r="AG2021" s="212" t="s">
        <v>482</v>
      </c>
      <c r="AH2021" s="212"/>
      <c r="AI2021" s="212"/>
      <c r="AJ2021" s="212"/>
      <c r="AK2021" s="212"/>
      <c r="AL2021" s="212"/>
      <c r="AM2021" s="212"/>
      <c r="AN2021" s="212"/>
      <c r="AO2021" s="212"/>
      <c r="AP2021" s="212"/>
      <c r="AQ2021" s="212"/>
      <c r="AR2021" s="212"/>
      <c r="AS2021" s="212"/>
      <c r="AT2021" s="212"/>
      <c r="AU2021" s="212"/>
      <c r="AV2021" s="212"/>
      <c r="AW2021" s="212"/>
      <c r="AX2021" s="212"/>
      <c r="AY2021" s="212"/>
      <c r="AZ2021" s="212"/>
      <c r="BA2021" s="212"/>
      <c r="BB2021" s="212"/>
      <c r="BC2021" s="212"/>
      <c r="BD2021" s="212"/>
      <c r="BE2021" s="212"/>
      <c r="BF2021" s="212"/>
      <c r="BG2021" s="212"/>
      <c r="BH2021" s="212"/>
    </row>
    <row r="2022" spans="1:60" outlineLevel="2" x14ac:dyDescent="0.2">
      <c r="A2022" s="219"/>
      <c r="B2022" s="220"/>
      <c r="C2022" s="247" t="s">
        <v>2491</v>
      </c>
      <c r="D2022" s="225"/>
      <c r="E2022" s="226">
        <v>1</v>
      </c>
      <c r="F2022" s="223"/>
      <c r="G2022" s="223"/>
      <c r="H2022" s="223"/>
      <c r="I2022" s="223"/>
      <c r="J2022" s="223"/>
      <c r="K2022" s="223"/>
      <c r="L2022" s="223"/>
      <c r="M2022" s="223"/>
      <c r="N2022" s="222"/>
      <c r="O2022" s="222"/>
      <c r="P2022" s="222"/>
      <c r="Q2022" s="222"/>
      <c r="R2022" s="223"/>
      <c r="S2022" s="223"/>
      <c r="T2022" s="223"/>
      <c r="U2022" s="223"/>
      <c r="V2022" s="223"/>
      <c r="W2022" s="223"/>
      <c r="X2022" s="223"/>
      <c r="Y2022" s="223"/>
      <c r="Z2022" s="212"/>
      <c r="AA2022" s="212"/>
      <c r="AB2022" s="212"/>
      <c r="AC2022" s="212"/>
      <c r="AD2022" s="212"/>
      <c r="AE2022" s="212"/>
      <c r="AF2022" s="212"/>
      <c r="AG2022" s="212" t="s">
        <v>308</v>
      </c>
      <c r="AH2022" s="212">
        <v>0</v>
      </c>
      <c r="AI2022" s="212"/>
      <c r="AJ2022" s="212"/>
      <c r="AK2022" s="212"/>
      <c r="AL2022" s="212"/>
      <c r="AM2022" s="212"/>
      <c r="AN2022" s="212"/>
      <c r="AO2022" s="212"/>
      <c r="AP2022" s="212"/>
      <c r="AQ2022" s="212"/>
      <c r="AR2022" s="212"/>
      <c r="AS2022" s="212"/>
      <c r="AT2022" s="212"/>
      <c r="AU2022" s="212"/>
      <c r="AV2022" s="212"/>
      <c r="AW2022" s="212"/>
      <c r="AX2022" s="212"/>
      <c r="AY2022" s="212"/>
      <c r="AZ2022" s="212"/>
      <c r="BA2022" s="212"/>
      <c r="BB2022" s="212"/>
      <c r="BC2022" s="212"/>
      <c r="BD2022" s="212"/>
      <c r="BE2022" s="212"/>
      <c r="BF2022" s="212"/>
      <c r="BG2022" s="212"/>
      <c r="BH2022" s="212"/>
    </row>
    <row r="2023" spans="1:60" ht="33.75" outlineLevel="1" x14ac:dyDescent="0.2">
      <c r="A2023" s="235">
        <v>493</v>
      </c>
      <c r="B2023" s="236" t="s">
        <v>2492</v>
      </c>
      <c r="C2023" s="245" t="s">
        <v>2493</v>
      </c>
      <c r="D2023" s="237" t="s">
        <v>387</v>
      </c>
      <c r="E2023" s="238">
        <v>1</v>
      </c>
      <c r="F2023" s="239"/>
      <c r="G2023" s="240">
        <f>ROUND(E2023*F2023,2)</f>
        <v>0</v>
      </c>
      <c r="H2023" s="239"/>
      <c r="I2023" s="240">
        <f>ROUND(E2023*H2023,2)</f>
        <v>0</v>
      </c>
      <c r="J2023" s="239"/>
      <c r="K2023" s="240">
        <f>ROUND(E2023*J2023,2)</f>
        <v>0</v>
      </c>
      <c r="L2023" s="240">
        <v>21</v>
      </c>
      <c r="M2023" s="240">
        <f>G2023*(1+L2023/100)</f>
        <v>0</v>
      </c>
      <c r="N2023" s="238">
        <v>0.09</v>
      </c>
      <c r="O2023" s="238">
        <f>ROUND(E2023*N2023,2)</f>
        <v>0.09</v>
      </c>
      <c r="P2023" s="238">
        <v>0</v>
      </c>
      <c r="Q2023" s="238">
        <f>ROUND(E2023*P2023,2)</f>
        <v>0</v>
      </c>
      <c r="R2023" s="240"/>
      <c r="S2023" s="240" t="s">
        <v>668</v>
      </c>
      <c r="T2023" s="241" t="s">
        <v>278</v>
      </c>
      <c r="U2023" s="223">
        <v>0</v>
      </c>
      <c r="V2023" s="223">
        <f>ROUND(E2023*U2023,2)</f>
        <v>0</v>
      </c>
      <c r="W2023" s="223"/>
      <c r="X2023" s="223" t="s">
        <v>481</v>
      </c>
      <c r="Y2023" s="223" t="s">
        <v>280</v>
      </c>
      <c r="Z2023" s="212"/>
      <c r="AA2023" s="212"/>
      <c r="AB2023" s="212"/>
      <c r="AC2023" s="212"/>
      <c r="AD2023" s="212"/>
      <c r="AE2023" s="212"/>
      <c r="AF2023" s="212"/>
      <c r="AG2023" s="212" t="s">
        <v>482</v>
      </c>
      <c r="AH2023" s="212"/>
      <c r="AI2023" s="212"/>
      <c r="AJ2023" s="212"/>
      <c r="AK2023" s="212"/>
      <c r="AL2023" s="212"/>
      <c r="AM2023" s="212"/>
      <c r="AN2023" s="212"/>
      <c r="AO2023" s="212"/>
      <c r="AP2023" s="212"/>
      <c r="AQ2023" s="212"/>
      <c r="AR2023" s="212"/>
      <c r="AS2023" s="212"/>
      <c r="AT2023" s="212"/>
      <c r="AU2023" s="212"/>
      <c r="AV2023" s="212"/>
      <c r="AW2023" s="212"/>
      <c r="AX2023" s="212"/>
      <c r="AY2023" s="212"/>
      <c r="AZ2023" s="212"/>
      <c r="BA2023" s="212"/>
      <c r="BB2023" s="212"/>
      <c r="BC2023" s="212"/>
      <c r="BD2023" s="212"/>
      <c r="BE2023" s="212"/>
      <c r="BF2023" s="212"/>
      <c r="BG2023" s="212"/>
      <c r="BH2023" s="212"/>
    </row>
    <row r="2024" spans="1:60" outlineLevel="2" x14ac:dyDescent="0.2">
      <c r="A2024" s="219"/>
      <c r="B2024" s="220"/>
      <c r="C2024" s="247" t="s">
        <v>2494</v>
      </c>
      <c r="D2024" s="225"/>
      <c r="E2024" s="226">
        <v>1</v>
      </c>
      <c r="F2024" s="223"/>
      <c r="G2024" s="223"/>
      <c r="H2024" s="223"/>
      <c r="I2024" s="223"/>
      <c r="J2024" s="223"/>
      <c r="K2024" s="223"/>
      <c r="L2024" s="223"/>
      <c r="M2024" s="223"/>
      <c r="N2024" s="222"/>
      <c r="O2024" s="222"/>
      <c r="P2024" s="222"/>
      <c r="Q2024" s="222"/>
      <c r="R2024" s="223"/>
      <c r="S2024" s="223"/>
      <c r="T2024" s="223"/>
      <c r="U2024" s="223"/>
      <c r="V2024" s="223"/>
      <c r="W2024" s="223"/>
      <c r="X2024" s="223"/>
      <c r="Y2024" s="223"/>
      <c r="Z2024" s="212"/>
      <c r="AA2024" s="212"/>
      <c r="AB2024" s="212"/>
      <c r="AC2024" s="212"/>
      <c r="AD2024" s="212"/>
      <c r="AE2024" s="212"/>
      <c r="AF2024" s="212"/>
      <c r="AG2024" s="212" t="s">
        <v>308</v>
      </c>
      <c r="AH2024" s="212">
        <v>0</v>
      </c>
      <c r="AI2024" s="212"/>
      <c r="AJ2024" s="212"/>
      <c r="AK2024" s="212"/>
      <c r="AL2024" s="212"/>
      <c r="AM2024" s="212"/>
      <c r="AN2024" s="212"/>
      <c r="AO2024" s="212"/>
      <c r="AP2024" s="212"/>
      <c r="AQ2024" s="212"/>
      <c r="AR2024" s="212"/>
      <c r="AS2024" s="212"/>
      <c r="AT2024" s="212"/>
      <c r="AU2024" s="212"/>
      <c r="AV2024" s="212"/>
      <c r="AW2024" s="212"/>
      <c r="AX2024" s="212"/>
      <c r="AY2024" s="212"/>
      <c r="AZ2024" s="212"/>
      <c r="BA2024" s="212"/>
      <c r="BB2024" s="212"/>
      <c r="BC2024" s="212"/>
      <c r="BD2024" s="212"/>
      <c r="BE2024" s="212"/>
      <c r="BF2024" s="212"/>
      <c r="BG2024" s="212"/>
      <c r="BH2024" s="212"/>
    </row>
    <row r="2025" spans="1:60" ht="22.5" outlineLevel="1" x14ac:dyDescent="0.2">
      <c r="A2025" s="235">
        <v>494</v>
      </c>
      <c r="B2025" s="236" t="s">
        <v>2495</v>
      </c>
      <c r="C2025" s="245" t="s">
        <v>2496</v>
      </c>
      <c r="D2025" s="237" t="s">
        <v>387</v>
      </c>
      <c r="E2025" s="238">
        <v>1</v>
      </c>
      <c r="F2025" s="239"/>
      <c r="G2025" s="240">
        <f>ROUND(E2025*F2025,2)</f>
        <v>0</v>
      </c>
      <c r="H2025" s="239"/>
      <c r="I2025" s="240">
        <f>ROUND(E2025*H2025,2)</f>
        <v>0</v>
      </c>
      <c r="J2025" s="239"/>
      <c r="K2025" s="240">
        <f>ROUND(E2025*J2025,2)</f>
        <v>0</v>
      </c>
      <c r="L2025" s="240">
        <v>21</v>
      </c>
      <c r="M2025" s="240">
        <f>G2025*(1+L2025/100)</f>
        <v>0</v>
      </c>
      <c r="N2025" s="238">
        <v>0.09</v>
      </c>
      <c r="O2025" s="238">
        <f>ROUND(E2025*N2025,2)</f>
        <v>0.09</v>
      </c>
      <c r="P2025" s="238">
        <v>0</v>
      </c>
      <c r="Q2025" s="238">
        <f>ROUND(E2025*P2025,2)</f>
        <v>0</v>
      </c>
      <c r="R2025" s="240"/>
      <c r="S2025" s="240" t="s">
        <v>668</v>
      </c>
      <c r="T2025" s="241" t="s">
        <v>278</v>
      </c>
      <c r="U2025" s="223">
        <v>0</v>
      </c>
      <c r="V2025" s="223">
        <f>ROUND(E2025*U2025,2)</f>
        <v>0</v>
      </c>
      <c r="W2025" s="223"/>
      <c r="X2025" s="223" t="s">
        <v>481</v>
      </c>
      <c r="Y2025" s="223" t="s">
        <v>280</v>
      </c>
      <c r="Z2025" s="212"/>
      <c r="AA2025" s="212"/>
      <c r="AB2025" s="212"/>
      <c r="AC2025" s="212"/>
      <c r="AD2025" s="212"/>
      <c r="AE2025" s="212"/>
      <c r="AF2025" s="212"/>
      <c r="AG2025" s="212" t="s">
        <v>482</v>
      </c>
      <c r="AH2025" s="212"/>
      <c r="AI2025" s="212"/>
      <c r="AJ2025" s="212"/>
      <c r="AK2025" s="212"/>
      <c r="AL2025" s="212"/>
      <c r="AM2025" s="212"/>
      <c r="AN2025" s="212"/>
      <c r="AO2025" s="212"/>
      <c r="AP2025" s="212"/>
      <c r="AQ2025" s="212"/>
      <c r="AR2025" s="212"/>
      <c r="AS2025" s="212"/>
      <c r="AT2025" s="212"/>
      <c r="AU2025" s="212"/>
      <c r="AV2025" s="212"/>
      <c r="AW2025" s="212"/>
      <c r="AX2025" s="212"/>
      <c r="AY2025" s="212"/>
      <c r="AZ2025" s="212"/>
      <c r="BA2025" s="212"/>
      <c r="BB2025" s="212"/>
      <c r="BC2025" s="212"/>
      <c r="BD2025" s="212"/>
      <c r="BE2025" s="212"/>
      <c r="BF2025" s="212"/>
      <c r="BG2025" s="212"/>
      <c r="BH2025" s="212"/>
    </row>
    <row r="2026" spans="1:60" outlineLevel="2" x14ac:dyDescent="0.2">
      <c r="A2026" s="219"/>
      <c r="B2026" s="220"/>
      <c r="C2026" s="247" t="s">
        <v>2497</v>
      </c>
      <c r="D2026" s="225"/>
      <c r="E2026" s="226">
        <v>1</v>
      </c>
      <c r="F2026" s="223"/>
      <c r="G2026" s="223"/>
      <c r="H2026" s="223"/>
      <c r="I2026" s="223"/>
      <c r="J2026" s="223"/>
      <c r="K2026" s="223"/>
      <c r="L2026" s="223"/>
      <c r="M2026" s="223"/>
      <c r="N2026" s="222"/>
      <c r="O2026" s="222"/>
      <c r="P2026" s="222"/>
      <c r="Q2026" s="222"/>
      <c r="R2026" s="223"/>
      <c r="S2026" s="223"/>
      <c r="T2026" s="223"/>
      <c r="U2026" s="223"/>
      <c r="V2026" s="223"/>
      <c r="W2026" s="223"/>
      <c r="X2026" s="223"/>
      <c r="Y2026" s="223"/>
      <c r="Z2026" s="212"/>
      <c r="AA2026" s="212"/>
      <c r="AB2026" s="212"/>
      <c r="AC2026" s="212"/>
      <c r="AD2026" s="212"/>
      <c r="AE2026" s="212"/>
      <c r="AF2026" s="212"/>
      <c r="AG2026" s="212" t="s">
        <v>308</v>
      </c>
      <c r="AH2026" s="212">
        <v>0</v>
      </c>
      <c r="AI2026" s="212"/>
      <c r="AJ2026" s="212"/>
      <c r="AK2026" s="212"/>
      <c r="AL2026" s="212"/>
      <c r="AM2026" s="212"/>
      <c r="AN2026" s="212"/>
      <c r="AO2026" s="212"/>
      <c r="AP2026" s="212"/>
      <c r="AQ2026" s="212"/>
      <c r="AR2026" s="212"/>
      <c r="AS2026" s="212"/>
      <c r="AT2026" s="212"/>
      <c r="AU2026" s="212"/>
      <c r="AV2026" s="212"/>
      <c r="AW2026" s="212"/>
      <c r="AX2026" s="212"/>
      <c r="AY2026" s="212"/>
      <c r="AZ2026" s="212"/>
      <c r="BA2026" s="212"/>
      <c r="BB2026" s="212"/>
      <c r="BC2026" s="212"/>
      <c r="BD2026" s="212"/>
      <c r="BE2026" s="212"/>
      <c r="BF2026" s="212"/>
      <c r="BG2026" s="212"/>
      <c r="BH2026" s="212"/>
    </row>
    <row r="2027" spans="1:60" ht="22.5" outlineLevel="1" x14ac:dyDescent="0.2">
      <c r="A2027" s="235">
        <v>495</v>
      </c>
      <c r="B2027" s="236" t="s">
        <v>2498</v>
      </c>
      <c r="C2027" s="245" t="s">
        <v>2499</v>
      </c>
      <c r="D2027" s="237" t="s">
        <v>387</v>
      </c>
      <c r="E2027" s="238">
        <v>1</v>
      </c>
      <c r="F2027" s="239"/>
      <c r="G2027" s="240">
        <f>ROUND(E2027*F2027,2)</f>
        <v>0</v>
      </c>
      <c r="H2027" s="239"/>
      <c r="I2027" s="240">
        <f>ROUND(E2027*H2027,2)</f>
        <v>0</v>
      </c>
      <c r="J2027" s="239"/>
      <c r="K2027" s="240">
        <f>ROUND(E2027*J2027,2)</f>
        <v>0</v>
      </c>
      <c r="L2027" s="240">
        <v>21</v>
      </c>
      <c r="M2027" s="240">
        <f>G2027*(1+L2027/100)</f>
        <v>0</v>
      </c>
      <c r="N2027" s="238">
        <v>0.09</v>
      </c>
      <c r="O2027" s="238">
        <f>ROUND(E2027*N2027,2)</f>
        <v>0.09</v>
      </c>
      <c r="P2027" s="238">
        <v>0</v>
      </c>
      <c r="Q2027" s="238">
        <f>ROUND(E2027*P2027,2)</f>
        <v>0</v>
      </c>
      <c r="R2027" s="240"/>
      <c r="S2027" s="240" t="s">
        <v>668</v>
      </c>
      <c r="T2027" s="241" t="s">
        <v>278</v>
      </c>
      <c r="U2027" s="223">
        <v>0</v>
      </c>
      <c r="V2027" s="223">
        <f>ROUND(E2027*U2027,2)</f>
        <v>0</v>
      </c>
      <c r="W2027" s="223"/>
      <c r="X2027" s="223" t="s">
        <v>481</v>
      </c>
      <c r="Y2027" s="223" t="s">
        <v>280</v>
      </c>
      <c r="Z2027" s="212"/>
      <c r="AA2027" s="212"/>
      <c r="AB2027" s="212"/>
      <c r="AC2027" s="212"/>
      <c r="AD2027" s="212"/>
      <c r="AE2027" s="212"/>
      <c r="AF2027" s="212"/>
      <c r="AG2027" s="212" t="s">
        <v>482</v>
      </c>
      <c r="AH2027" s="212"/>
      <c r="AI2027" s="212"/>
      <c r="AJ2027" s="212"/>
      <c r="AK2027" s="212"/>
      <c r="AL2027" s="212"/>
      <c r="AM2027" s="212"/>
      <c r="AN2027" s="212"/>
      <c r="AO2027" s="212"/>
      <c r="AP2027" s="212"/>
      <c r="AQ2027" s="212"/>
      <c r="AR2027" s="212"/>
      <c r="AS2027" s="212"/>
      <c r="AT2027" s="212"/>
      <c r="AU2027" s="212"/>
      <c r="AV2027" s="212"/>
      <c r="AW2027" s="212"/>
      <c r="AX2027" s="212"/>
      <c r="AY2027" s="212"/>
      <c r="AZ2027" s="212"/>
      <c r="BA2027" s="212"/>
      <c r="BB2027" s="212"/>
      <c r="BC2027" s="212"/>
      <c r="BD2027" s="212"/>
      <c r="BE2027" s="212"/>
      <c r="BF2027" s="212"/>
      <c r="BG2027" s="212"/>
      <c r="BH2027" s="212"/>
    </row>
    <row r="2028" spans="1:60" outlineLevel="2" x14ac:dyDescent="0.2">
      <c r="A2028" s="219"/>
      <c r="B2028" s="220"/>
      <c r="C2028" s="247" t="s">
        <v>2500</v>
      </c>
      <c r="D2028" s="225"/>
      <c r="E2028" s="226">
        <v>1</v>
      </c>
      <c r="F2028" s="223"/>
      <c r="G2028" s="223"/>
      <c r="H2028" s="223"/>
      <c r="I2028" s="223"/>
      <c r="J2028" s="223"/>
      <c r="K2028" s="223"/>
      <c r="L2028" s="223"/>
      <c r="M2028" s="223"/>
      <c r="N2028" s="222"/>
      <c r="O2028" s="222"/>
      <c r="P2028" s="222"/>
      <c r="Q2028" s="222"/>
      <c r="R2028" s="223"/>
      <c r="S2028" s="223"/>
      <c r="T2028" s="223"/>
      <c r="U2028" s="223"/>
      <c r="V2028" s="223"/>
      <c r="W2028" s="223"/>
      <c r="X2028" s="223"/>
      <c r="Y2028" s="223"/>
      <c r="Z2028" s="212"/>
      <c r="AA2028" s="212"/>
      <c r="AB2028" s="212"/>
      <c r="AC2028" s="212"/>
      <c r="AD2028" s="212"/>
      <c r="AE2028" s="212"/>
      <c r="AF2028" s="212"/>
      <c r="AG2028" s="212" t="s">
        <v>308</v>
      </c>
      <c r="AH2028" s="212">
        <v>0</v>
      </c>
      <c r="AI2028" s="212"/>
      <c r="AJ2028" s="212"/>
      <c r="AK2028" s="212"/>
      <c r="AL2028" s="212"/>
      <c r="AM2028" s="212"/>
      <c r="AN2028" s="212"/>
      <c r="AO2028" s="212"/>
      <c r="AP2028" s="212"/>
      <c r="AQ2028" s="212"/>
      <c r="AR2028" s="212"/>
      <c r="AS2028" s="212"/>
      <c r="AT2028" s="212"/>
      <c r="AU2028" s="212"/>
      <c r="AV2028" s="212"/>
      <c r="AW2028" s="212"/>
      <c r="AX2028" s="212"/>
      <c r="AY2028" s="212"/>
      <c r="AZ2028" s="212"/>
      <c r="BA2028" s="212"/>
      <c r="BB2028" s="212"/>
      <c r="BC2028" s="212"/>
      <c r="BD2028" s="212"/>
      <c r="BE2028" s="212"/>
      <c r="BF2028" s="212"/>
      <c r="BG2028" s="212"/>
      <c r="BH2028" s="212"/>
    </row>
    <row r="2029" spans="1:60" outlineLevel="1" x14ac:dyDescent="0.2">
      <c r="A2029" s="235">
        <v>496</v>
      </c>
      <c r="B2029" s="236" t="s">
        <v>2501</v>
      </c>
      <c r="C2029" s="245" t="s">
        <v>2502</v>
      </c>
      <c r="D2029" s="237" t="s">
        <v>387</v>
      </c>
      <c r="E2029" s="238">
        <v>1</v>
      </c>
      <c r="F2029" s="239"/>
      <c r="G2029" s="240">
        <f>ROUND(E2029*F2029,2)</f>
        <v>0</v>
      </c>
      <c r="H2029" s="239"/>
      <c r="I2029" s="240">
        <f>ROUND(E2029*H2029,2)</f>
        <v>0</v>
      </c>
      <c r="J2029" s="239"/>
      <c r="K2029" s="240">
        <f>ROUND(E2029*J2029,2)</f>
        <v>0</v>
      </c>
      <c r="L2029" s="240">
        <v>21</v>
      </c>
      <c r="M2029" s="240">
        <f>G2029*(1+L2029/100)</f>
        <v>0</v>
      </c>
      <c r="N2029" s="238">
        <v>1.6999999999999999E-3</v>
      </c>
      <c r="O2029" s="238">
        <f>ROUND(E2029*N2029,2)</f>
        <v>0</v>
      </c>
      <c r="P2029" s="238">
        <v>0</v>
      </c>
      <c r="Q2029" s="238">
        <f>ROUND(E2029*P2029,2)</f>
        <v>0</v>
      </c>
      <c r="R2029" s="240" t="s">
        <v>480</v>
      </c>
      <c r="S2029" s="240" t="s">
        <v>277</v>
      </c>
      <c r="T2029" s="241" t="s">
        <v>277</v>
      </c>
      <c r="U2029" s="223">
        <v>0</v>
      </c>
      <c r="V2029" s="223">
        <f>ROUND(E2029*U2029,2)</f>
        <v>0</v>
      </c>
      <c r="W2029" s="223"/>
      <c r="X2029" s="223" t="s">
        <v>481</v>
      </c>
      <c r="Y2029" s="223" t="s">
        <v>280</v>
      </c>
      <c r="Z2029" s="212"/>
      <c r="AA2029" s="212"/>
      <c r="AB2029" s="212"/>
      <c r="AC2029" s="212"/>
      <c r="AD2029" s="212"/>
      <c r="AE2029" s="212"/>
      <c r="AF2029" s="212"/>
      <c r="AG2029" s="212" t="s">
        <v>482</v>
      </c>
      <c r="AH2029" s="212"/>
      <c r="AI2029" s="212"/>
      <c r="AJ2029" s="212"/>
      <c r="AK2029" s="212"/>
      <c r="AL2029" s="212"/>
      <c r="AM2029" s="212"/>
      <c r="AN2029" s="212"/>
      <c r="AO2029" s="212"/>
      <c r="AP2029" s="212"/>
      <c r="AQ2029" s="212"/>
      <c r="AR2029" s="212"/>
      <c r="AS2029" s="212"/>
      <c r="AT2029" s="212"/>
      <c r="AU2029" s="212"/>
      <c r="AV2029" s="212"/>
      <c r="AW2029" s="212"/>
      <c r="AX2029" s="212"/>
      <c r="AY2029" s="212"/>
      <c r="AZ2029" s="212"/>
      <c r="BA2029" s="212"/>
      <c r="BB2029" s="212"/>
      <c r="BC2029" s="212"/>
      <c r="BD2029" s="212"/>
      <c r="BE2029" s="212"/>
      <c r="BF2029" s="212"/>
      <c r="BG2029" s="212"/>
      <c r="BH2029" s="212"/>
    </row>
    <row r="2030" spans="1:60" outlineLevel="2" x14ac:dyDescent="0.2">
      <c r="A2030" s="219"/>
      <c r="B2030" s="220"/>
      <c r="C2030" s="247" t="s">
        <v>2366</v>
      </c>
      <c r="D2030" s="225"/>
      <c r="E2030" s="226">
        <v>1</v>
      </c>
      <c r="F2030" s="223"/>
      <c r="G2030" s="223"/>
      <c r="H2030" s="223"/>
      <c r="I2030" s="223"/>
      <c r="J2030" s="223"/>
      <c r="K2030" s="223"/>
      <c r="L2030" s="223"/>
      <c r="M2030" s="223"/>
      <c r="N2030" s="222"/>
      <c r="O2030" s="222"/>
      <c r="P2030" s="222"/>
      <c r="Q2030" s="222"/>
      <c r="R2030" s="223"/>
      <c r="S2030" s="223"/>
      <c r="T2030" s="223"/>
      <c r="U2030" s="223"/>
      <c r="V2030" s="223"/>
      <c r="W2030" s="223"/>
      <c r="X2030" s="223"/>
      <c r="Y2030" s="223"/>
      <c r="Z2030" s="212"/>
      <c r="AA2030" s="212"/>
      <c r="AB2030" s="212"/>
      <c r="AC2030" s="212"/>
      <c r="AD2030" s="212"/>
      <c r="AE2030" s="212"/>
      <c r="AF2030" s="212"/>
      <c r="AG2030" s="212" t="s">
        <v>308</v>
      </c>
      <c r="AH2030" s="212">
        <v>0</v>
      </c>
      <c r="AI2030" s="212"/>
      <c r="AJ2030" s="212"/>
      <c r="AK2030" s="212"/>
      <c r="AL2030" s="212"/>
      <c r="AM2030" s="212"/>
      <c r="AN2030" s="212"/>
      <c r="AO2030" s="212"/>
      <c r="AP2030" s="212"/>
      <c r="AQ2030" s="212"/>
      <c r="AR2030" s="212"/>
      <c r="AS2030" s="212"/>
      <c r="AT2030" s="212"/>
      <c r="AU2030" s="212"/>
      <c r="AV2030" s="212"/>
      <c r="AW2030" s="212"/>
      <c r="AX2030" s="212"/>
      <c r="AY2030" s="212"/>
      <c r="AZ2030" s="212"/>
      <c r="BA2030" s="212"/>
      <c r="BB2030" s="212"/>
      <c r="BC2030" s="212"/>
      <c r="BD2030" s="212"/>
      <c r="BE2030" s="212"/>
      <c r="BF2030" s="212"/>
      <c r="BG2030" s="212"/>
      <c r="BH2030" s="212"/>
    </row>
    <row r="2031" spans="1:60" ht="22.5" outlineLevel="1" x14ac:dyDescent="0.2">
      <c r="A2031" s="235">
        <v>497</v>
      </c>
      <c r="B2031" s="236" t="s">
        <v>2503</v>
      </c>
      <c r="C2031" s="245" t="s">
        <v>2504</v>
      </c>
      <c r="D2031" s="237" t="s">
        <v>0</v>
      </c>
      <c r="E2031" s="238">
        <v>451.52370000000002</v>
      </c>
      <c r="F2031" s="239"/>
      <c r="G2031" s="240">
        <f>ROUND(E2031*F2031,2)</f>
        <v>0</v>
      </c>
      <c r="H2031" s="239"/>
      <c r="I2031" s="240">
        <f>ROUND(E2031*H2031,2)</f>
        <v>0</v>
      </c>
      <c r="J2031" s="239"/>
      <c r="K2031" s="240">
        <f>ROUND(E2031*J2031,2)</f>
        <v>0</v>
      </c>
      <c r="L2031" s="240">
        <v>21</v>
      </c>
      <c r="M2031" s="240">
        <f>G2031*(1+L2031/100)</f>
        <v>0</v>
      </c>
      <c r="N2031" s="238">
        <v>0</v>
      </c>
      <c r="O2031" s="238">
        <f>ROUND(E2031*N2031,2)</f>
        <v>0</v>
      </c>
      <c r="P2031" s="238">
        <v>0</v>
      </c>
      <c r="Q2031" s="238">
        <f>ROUND(E2031*P2031,2)</f>
        <v>0</v>
      </c>
      <c r="R2031" s="240" t="s">
        <v>1260</v>
      </c>
      <c r="S2031" s="240" t="s">
        <v>668</v>
      </c>
      <c r="T2031" s="241" t="s">
        <v>277</v>
      </c>
      <c r="U2031" s="223">
        <v>0</v>
      </c>
      <c r="V2031" s="223">
        <f>ROUND(E2031*U2031,2)</f>
        <v>0</v>
      </c>
      <c r="W2031" s="223"/>
      <c r="X2031" s="223" t="s">
        <v>2505</v>
      </c>
      <c r="Y2031" s="223" t="s">
        <v>280</v>
      </c>
      <c r="Z2031" s="212"/>
      <c r="AA2031" s="212"/>
      <c r="AB2031" s="212"/>
      <c r="AC2031" s="212"/>
      <c r="AD2031" s="212"/>
      <c r="AE2031" s="212"/>
      <c r="AF2031" s="212"/>
      <c r="AG2031" s="212" t="s">
        <v>2506</v>
      </c>
      <c r="AH2031" s="212"/>
      <c r="AI2031" s="212"/>
      <c r="AJ2031" s="212"/>
      <c r="AK2031" s="212"/>
      <c r="AL2031" s="212"/>
      <c r="AM2031" s="212"/>
      <c r="AN2031" s="212"/>
      <c r="AO2031" s="212"/>
      <c r="AP2031" s="212"/>
      <c r="AQ2031" s="212"/>
      <c r="AR2031" s="212"/>
      <c r="AS2031" s="212"/>
      <c r="AT2031" s="212"/>
      <c r="AU2031" s="212"/>
      <c r="AV2031" s="212"/>
      <c r="AW2031" s="212"/>
      <c r="AX2031" s="212"/>
      <c r="AY2031" s="212"/>
      <c r="AZ2031" s="212"/>
      <c r="BA2031" s="212"/>
      <c r="BB2031" s="212"/>
      <c r="BC2031" s="212"/>
      <c r="BD2031" s="212"/>
      <c r="BE2031" s="212"/>
      <c r="BF2031" s="212"/>
      <c r="BG2031" s="212"/>
      <c r="BH2031" s="212"/>
    </row>
    <row r="2032" spans="1:60" outlineLevel="2" x14ac:dyDescent="0.2">
      <c r="A2032" s="219"/>
      <c r="B2032" s="220"/>
      <c r="C2032" s="267" t="s">
        <v>1716</v>
      </c>
      <c r="D2032" s="256"/>
      <c r="E2032" s="256"/>
      <c r="F2032" s="256"/>
      <c r="G2032" s="256"/>
      <c r="H2032" s="223"/>
      <c r="I2032" s="223"/>
      <c r="J2032" s="223"/>
      <c r="K2032" s="223"/>
      <c r="L2032" s="223"/>
      <c r="M2032" s="223"/>
      <c r="N2032" s="222"/>
      <c r="O2032" s="222"/>
      <c r="P2032" s="222"/>
      <c r="Q2032" s="222"/>
      <c r="R2032" s="223"/>
      <c r="S2032" s="223"/>
      <c r="T2032" s="223"/>
      <c r="U2032" s="223"/>
      <c r="V2032" s="223"/>
      <c r="W2032" s="223"/>
      <c r="X2032" s="223"/>
      <c r="Y2032" s="223"/>
      <c r="Z2032" s="212"/>
      <c r="AA2032" s="212"/>
      <c r="AB2032" s="212"/>
      <c r="AC2032" s="212"/>
      <c r="AD2032" s="212"/>
      <c r="AE2032" s="212"/>
      <c r="AF2032" s="212"/>
      <c r="AG2032" s="212" t="s">
        <v>319</v>
      </c>
      <c r="AH2032" s="212"/>
      <c r="AI2032" s="212"/>
      <c r="AJ2032" s="212"/>
      <c r="AK2032" s="212"/>
      <c r="AL2032" s="212"/>
      <c r="AM2032" s="212"/>
      <c r="AN2032" s="212"/>
      <c r="AO2032" s="212"/>
      <c r="AP2032" s="212"/>
      <c r="AQ2032" s="212"/>
      <c r="AR2032" s="212"/>
      <c r="AS2032" s="212"/>
      <c r="AT2032" s="212"/>
      <c r="AU2032" s="212"/>
      <c r="AV2032" s="212"/>
      <c r="AW2032" s="212"/>
      <c r="AX2032" s="212"/>
      <c r="AY2032" s="212"/>
      <c r="AZ2032" s="212"/>
      <c r="BA2032" s="212"/>
      <c r="BB2032" s="212"/>
      <c r="BC2032" s="212"/>
      <c r="BD2032" s="212"/>
      <c r="BE2032" s="212"/>
      <c r="BF2032" s="212"/>
      <c r="BG2032" s="212"/>
      <c r="BH2032" s="212"/>
    </row>
    <row r="2033" spans="1:60" x14ac:dyDescent="0.2">
      <c r="A2033" s="228" t="s">
        <v>272</v>
      </c>
      <c r="B2033" s="229" t="s">
        <v>212</v>
      </c>
      <c r="C2033" s="244" t="s">
        <v>213</v>
      </c>
      <c r="D2033" s="230"/>
      <c r="E2033" s="231"/>
      <c r="F2033" s="232"/>
      <c r="G2033" s="232">
        <f>SUMIF(AG2034:AG2084,"&lt;&gt;NOR",G2034:G2084)</f>
        <v>0</v>
      </c>
      <c r="H2033" s="232"/>
      <c r="I2033" s="232">
        <f>SUM(I2034:I2084)</f>
        <v>0</v>
      </c>
      <c r="J2033" s="232"/>
      <c r="K2033" s="232">
        <f>SUM(K2034:K2084)</f>
        <v>0</v>
      </c>
      <c r="L2033" s="232"/>
      <c r="M2033" s="232">
        <f>SUM(M2034:M2084)</f>
        <v>0</v>
      </c>
      <c r="N2033" s="231"/>
      <c r="O2033" s="231">
        <f>SUM(O2034:O2084)</f>
        <v>0.89999999999999991</v>
      </c>
      <c r="P2033" s="231"/>
      <c r="Q2033" s="231">
        <f>SUM(Q2034:Q2084)</f>
        <v>0</v>
      </c>
      <c r="R2033" s="232"/>
      <c r="S2033" s="232"/>
      <c r="T2033" s="233"/>
      <c r="U2033" s="227"/>
      <c r="V2033" s="227">
        <f>SUM(V2034:V2084)</f>
        <v>89.990000000000009</v>
      </c>
      <c r="W2033" s="227"/>
      <c r="X2033" s="227"/>
      <c r="Y2033" s="227"/>
      <c r="AG2033" t="s">
        <v>273</v>
      </c>
    </row>
    <row r="2034" spans="1:60" outlineLevel="1" x14ac:dyDescent="0.2">
      <c r="A2034" s="235">
        <v>498</v>
      </c>
      <c r="B2034" s="236" t="s">
        <v>2507</v>
      </c>
      <c r="C2034" s="245" t="s">
        <v>2508</v>
      </c>
      <c r="D2034" s="237" t="s">
        <v>387</v>
      </c>
      <c r="E2034" s="238">
        <v>1</v>
      </c>
      <c r="F2034" s="239"/>
      <c r="G2034" s="240">
        <f>ROUND(E2034*F2034,2)</f>
        <v>0</v>
      </c>
      <c r="H2034" s="239"/>
      <c r="I2034" s="240">
        <f>ROUND(E2034*H2034,2)</f>
        <v>0</v>
      </c>
      <c r="J2034" s="239"/>
      <c r="K2034" s="240">
        <f>ROUND(E2034*J2034,2)</f>
        <v>0</v>
      </c>
      <c r="L2034" s="240">
        <v>21</v>
      </c>
      <c r="M2034" s="240">
        <f>G2034*(1+L2034/100)</f>
        <v>0</v>
      </c>
      <c r="N2034" s="238">
        <v>1.1339999999999999E-2</v>
      </c>
      <c r="O2034" s="238">
        <f>ROUND(E2034*N2034,2)</f>
        <v>0.01</v>
      </c>
      <c r="P2034" s="238">
        <v>0</v>
      </c>
      <c r="Q2034" s="238">
        <f>ROUND(E2034*P2034,2)</f>
        <v>0</v>
      </c>
      <c r="R2034" s="240" t="s">
        <v>1542</v>
      </c>
      <c r="S2034" s="240" t="s">
        <v>277</v>
      </c>
      <c r="T2034" s="241" t="s">
        <v>277</v>
      </c>
      <c r="U2034" s="223">
        <v>0.27600000000000002</v>
      </c>
      <c r="V2034" s="223">
        <f>ROUND(E2034*U2034,2)</f>
        <v>0.28000000000000003</v>
      </c>
      <c r="W2034" s="223"/>
      <c r="X2034" s="223" t="s">
        <v>316</v>
      </c>
      <c r="Y2034" s="223" t="s">
        <v>280</v>
      </c>
      <c r="Z2034" s="212"/>
      <c r="AA2034" s="212"/>
      <c r="AB2034" s="212"/>
      <c r="AC2034" s="212"/>
      <c r="AD2034" s="212"/>
      <c r="AE2034" s="212"/>
      <c r="AF2034" s="212"/>
      <c r="AG2034" s="212" t="s">
        <v>317</v>
      </c>
      <c r="AH2034" s="212"/>
      <c r="AI2034" s="212"/>
      <c r="AJ2034" s="212"/>
      <c r="AK2034" s="212"/>
      <c r="AL2034" s="212"/>
      <c r="AM2034" s="212"/>
      <c r="AN2034" s="212"/>
      <c r="AO2034" s="212"/>
      <c r="AP2034" s="212"/>
      <c r="AQ2034" s="212"/>
      <c r="AR2034" s="212"/>
      <c r="AS2034" s="212"/>
      <c r="AT2034" s="212"/>
      <c r="AU2034" s="212"/>
      <c r="AV2034" s="212"/>
      <c r="AW2034" s="212"/>
      <c r="AX2034" s="212"/>
      <c r="AY2034" s="212"/>
      <c r="AZ2034" s="212"/>
      <c r="BA2034" s="212"/>
      <c r="BB2034" s="212"/>
      <c r="BC2034" s="212"/>
      <c r="BD2034" s="212"/>
      <c r="BE2034" s="212"/>
      <c r="BF2034" s="212"/>
      <c r="BG2034" s="212"/>
      <c r="BH2034" s="212"/>
    </row>
    <row r="2035" spans="1:60" outlineLevel="2" x14ac:dyDescent="0.2">
      <c r="A2035" s="219"/>
      <c r="B2035" s="220"/>
      <c r="C2035" s="246" t="s">
        <v>2509</v>
      </c>
      <c r="D2035" s="243"/>
      <c r="E2035" s="243"/>
      <c r="F2035" s="243"/>
      <c r="G2035" s="243"/>
      <c r="H2035" s="223"/>
      <c r="I2035" s="223"/>
      <c r="J2035" s="223"/>
      <c r="K2035" s="223"/>
      <c r="L2035" s="223"/>
      <c r="M2035" s="223"/>
      <c r="N2035" s="222"/>
      <c r="O2035" s="222"/>
      <c r="P2035" s="222"/>
      <c r="Q2035" s="222"/>
      <c r="R2035" s="223"/>
      <c r="S2035" s="223"/>
      <c r="T2035" s="223"/>
      <c r="U2035" s="223"/>
      <c r="V2035" s="223"/>
      <c r="W2035" s="223"/>
      <c r="X2035" s="223"/>
      <c r="Y2035" s="223"/>
      <c r="Z2035" s="212"/>
      <c r="AA2035" s="212"/>
      <c r="AB2035" s="212"/>
      <c r="AC2035" s="212"/>
      <c r="AD2035" s="212"/>
      <c r="AE2035" s="212"/>
      <c r="AF2035" s="212"/>
      <c r="AG2035" s="212" t="s">
        <v>283</v>
      </c>
      <c r="AH2035" s="212"/>
      <c r="AI2035" s="212"/>
      <c r="AJ2035" s="212"/>
      <c r="AK2035" s="212"/>
      <c r="AL2035" s="212"/>
      <c r="AM2035" s="212"/>
      <c r="AN2035" s="212"/>
      <c r="AO2035" s="212"/>
      <c r="AP2035" s="212"/>
      <c r="AQ2035" s="212"/>
      <c r="AR2035" s="212"/>
      <c r="AS2035" s="212"/>
      <c r="AT2035" s="212"/>
      <c r="AU2035" s="212"/>
      <c r="AV2035" s="212"/>
      <c r="AW2035" s="212"/>
      <c r="AX2035" s="212"/>
      <c r="AY2035" s="212"/>
      <c r="AZ2035" s="212"/>
      <c r="BA2035" s="212"/>
      <c r="BB2035" s="212"/>
      <c r="BC2035" s="212"/>
      <c r="BD2035" s="212"/>
      <c r="BE2035" s="212"/>
      <c r="BF2035" s="212"/>
      <c r="BG2035" s="212"/>
      <c r="BH2035" s="212"/>
    </row>
    <row r="2036" spans="1:60" outlineLevel="2" x14ac:dyDescent="0.2">
      <c r="A2036" s="219"/>
      <c r="B2036" s="220"/>
      <c r="C2036" s="247" t="s">
        <v>2510</v>
      </c>
      <c r="D2036" s="225"/>
      <c r="E2036" s="226">
        <v>1</v>
      </c>
      <c r="F2036" s="223"/>
      <c r="G2036" s="223"/>
      <c r="H2036" s="223"/>
      <c r="I2036" s="223"/>
      <c r="J2036" s="223"/>
      <c r="K2036" s="223"/>
      <c r="L2036" s="223"/>
      <c r="M2036" s="223"/>
      <c r="N2036" s="222"/>
      <c r="O2036" s="222"/>
      <c r="P2036" s="222"/>
      <c r="Q2036" s="222"/>
      <c r="R2036" s="223"/>
      <c r="S2036" s="223"/>
      <c r="T2036" s="223"/>
      <c r="U2036" s="223"/>
      <c r="V2036" s="223"/>
      <c r="W2036" s="223"/>
      <c r="X2036" s="223"/>
      <c r="Y2036" s="223"/>
      <c r="Z2036" s="212"/>
      <c r="AA2036" s="212"/>
      <c r="AB2036" s="212"/>
      <c r="AC2036" s="212"/>
      <c r="AD2036" s="212"/>
      <c r="AE2036" s="212"/>
      <c r="AF2036" s="212"/>
      <c r="AG2036" s="212" t="s">
        <v>308</v>
      </c>
      <c r="AH2036" s="212">
        <v>0</v>
      </c>
      <c r="AI2036" s="212"/>
      <c r="AJ2036" s="212"/>
      <c r="AK2036" s="212"/>
      <c r="AL2036" s="212"/>
      <c r="AM2036" s="212"/>
      <c r="AN2036" s="212"/>
      <c r="AO2036" s="212"/>
      <c r="AP2036" s="212"/>
      <c r="AQ2036" s="212"/>
      <c r="AR2036" s="212"/>
      <c r="AS2036" s="212"/>
      <c r="AT2036" s="212"/>
      <c r="AU2036" s="212"/>
      <c r="AV2036" s="212"/>
      <c r="AW2036" s="212"/>
      <c r="AX2036" s="212"/>
      <c r="AY2036" s="212"/>
      <c r="AZ2036" s="212"/>
      <c r="BA2036" s="212"/>
      <c r="BB2036" s="212"/>
      <c r="BC2036" s="212"/>
      <c r="BD2036" s="212"/>
      <c r="BE2036" s="212"/>
      <c r="BF2036" s="212"/>
      <c r="BG2036" s="212"/>
      <c r="BH2036" s="212"/>
    </row>
    <row r="2037" spans="1:60" ht="33.75" outlineLevel="1" x14ac:dyDescent="0.2">
      <c r="A2037" s="235">
        <v>499</v>
      </c>
      <c r="B2037" s="236" t="s">
        <v>2511</v>
      </c>
      <c r="C2037" s="245" t="s">
        <v>2512</v>
      </c>
      <c r="D2037" s="237" t="s">
        <v>543</v>
      </c>
      <c r="E2037" s="238">
        <v>74.394999999999996</v>
      </c>
      <c r="F2037" s="239"/>
      <c r="G2037" s="240">
        <f>ROUND(E2037*F2037,2)</f>
        <v>0</v>
      </c>
      <c r="H2037" s="239"/>
      <c r="I2037" s="240">
        <f>ROUND(E2037*H2037,2)</f>
        <v>0</v>
      </c>
      <c r="J2037" s="239"/>
      <c r="K2037" s="240">
        <f>ROUND(E2037*J2037,2)</f>
        <v>0</v>
      </c>
      <c r="L2037" s="240">
        <v>21</v>
      </c>
      <c r="M2037" s="240">
        <f>G2037*(1+L2037/100)</f>
        <v>0</v>
      </c>
      <c r="N2037" s="238">
        <v>0</v>
      </c>
      <c r="O2037" s="238">
        <f>ROUND(E2037*N2037,2)</f>
        <v>0</v>
      </c>
      <c r="P2037" s="238">
        <v>0</v>
      </c>
      <c r="Q2037" s="238">
        <f>ROUND(E2037*P2037,2)</f>
        <v>0</v>
      </c>
      <c r="R2037" s="240" t="s">
        <v>1548</v>
      </c>
      <c r="S2037" s="240" t="s">
        <v>277</v>
      </c>
      <c r="T2037" s="241" t="s">
        <v>277</v>
      </c>
      <c r="U2037" s="223">
        <v>0.18</v>
      </c>
      <c r="V2037" s="223">
        <f>ROUND(E2037*U2037,2)</f>
        <v>13.39</v>
      </c>
      <c r="W2037" s="223"/>
      <c r="X2037" s="223" t="s">
        <v>316</v>
      </c>
      <c r="Y2037" s="223" t="s">
        <v>280</v>
      </c>
      <c r="Z2037" s="212"/>
      <c r="AA2037" s="212"/>
      <c r="AB2037" s="212"/>
      <c r="AC2037" s="212"/>
      <c r="AD2037" s="212"/>
      <c r="AE2037" s="212"/>
      <c r="AF2037" s="212"/>
      <c r="AG2037" s="212" t="s">
        <v>317</v>
      </c>
      <c r="AH2037" s="212"/>
      <c r="AI2037" s="212"/>
      <c r="AJ2037" s="212"/>
      <c r="AK2037" s="212"/>
      <c r="AL2037" s="212"/>
      <c r="AM2037" s="212"/>
      <c r="AN2037" s="212"/>
      <c r="AO2037" s="212"/>
      <c r="AP2037" s="212"/>
      <c r="AQ2037" s="212"/>
      <c r="AR2037" s="212"/>
      <c r="AS2037" s="212"/>
      <c r="AT2037" s="212"/>
      <c r="AU2037" s="212"/>
      <c r="AV2037" s="212"/>
      <c r="AW2037" s="212"/>
      <c r="AX2037" s="212"/>
      <c r="AY2037" s="212"/>
      <c r="AZ2037" s="212"/>
      <c r="BA2037" s="212"/>
      <c r="BB2037" s="212"/>
      <c r="BC2037" s="212"/>
      <c r="BD2037" s="212"/>
      <c r="BE2037" s="212"/>
      <c r="BF2037" s="212"/>
      <c r="BG2037" s="212"/>
      <c r="BH2037" s="212"/>
    </row>
    <row r="2038" spans="1:60" outlineLevel="2" x14ac:dyDescent="0.2">
      <c r="A2038" s="219"/>
      <c r="B2038" s="220"/>
      <c r="C2038" s="246" t="s">
        <v>2513</v>
      </c>
      <c r="D2038" s="243"/>
      <c r="E2038" s="243"/>
      <c r="F2038" s="243"/>
      <c r="G2038" s="243"/>
      <c r="H2038" s="223"/>
      <c r="I2038" s="223"/>
      <c r="J2038" s="223"/>
      <c r="K2038" s="223"/>
      <c r="L2038" s="223"/>
      <c r="M2038" s="223"/>
      <c r="N2038" s="222"/>
      <c r="O2038" s="222"/>
      <c r="P2038" s="222"/>
      <c r="Q2038" s="222"/>
      <c r="R2038" s="223"/>
      <c r="S2038" s="223"/>
      <c r="T2038" s="223"/>
      <c r="U2038" s="223"/>
      <c r="V2038" s="223"/>
      <c r="W2038" s="223"/>
      <c r="X2038" s="223"/>
      <c r="Y2038" s="223"/>
      <c r="Z2038" s="212"/>
      <c r="AA2038" s="212"/>
      <c r="AB2038" s="212"/>
      <c r="AC2038" s="212"/>
      <c r="AD2038" s="212"/>
      <c r="AE2038" s="212"/>
      <c r="AF2038" s="212"/>
      <c r="AG2038" s="212" t="s">
        <v>283</v>
      </c>
      <c r="AH2038" s="212"/>
      <c r="AI2038" s="212"/>
      <c r="AJ2038" s="212"/>
      <c r="AK2038" s="212"/>
      <c r="AL2038" s="212"/>
      <c r="AM2038" s="212"/>
      <c r="AN2038" s="212"/>
      <c r="AO2038" s="212"/>
      <c r="AP2038" s="212"/>
      <c r="AQ2038" s="212"/>
      <c r="AR2038" s="212"/>
      <c r="AS2038" s="212"/>
      <c r="AT2038" s="212"/>
      <c r="AU2038" s="212"/>
      <c r="AV2038" s="212"/>
      <c r="AW2038" s="212"/>
      <c r="AX2038" s="212"/>
      <c r="AY2038" s="212"/>
      <c r="AZ2038" s="212"/>
      <c r="BA2038" s="212"/>
      <c r="BB2038" s="212"/>
      <c r="BC2038" s="212"/>
      <c r="BD2038" s="212"/>
      <c r="BE2038" s="212"/>
      <c r="BF2038" s="212"/>
      <c r="BG2038" s="212"/>
      <c r="BH2038" s="212"/>
    </row>
    <row r="2039" spans="1:60" outlineLevel="2" x14ac:dyDescent="0.2">
      <c r="A2039" s="219"/>
      <c r="B2039" s="220"/>
      <c r="C2039" s="247" t="s">
        <v>2514</v>
      </c>
      <c r="D2039" s="225"/>
      <c r="E2039" s="226">
        <v>4.0599999999999996</v>
      </c>
      <c r="F2039" s="223"/>
      <c r="G2039" s="223"/>
      <c r="H2039" s="223"/>
      <c r="I2039" s="223"/>
      <c r="J2039" s="223"/>
      <c r="K2039" s="223"/>
      <c r="L2039" s="223"/>
      <c r="M2039" s="223"/>
      <c r="N2039" s="222"/>
      <c r="O2039" s="222"/>
      <c r="P2039" s="222"/>
      <c r="Q2039" s="222"/>
      <c r="R2039" s="223"/>
      <c r="S2039" s="223"/>
      <c r="T2039" s="223"/>
      <c r="U2039" s="223"/>
      <c r="V2039" s="223"/>
      <c r="W2039" s="223"/>
      <c r="X2039" s="223"/>
      <c r="Y2039" s="223"/>
      <c r="Z2039" s="212"/>
      <c r="AA2039" s="212"/>
      <c r="AB2039" s="212"/>
      <c r="AC2039" s="212"/>
      <c r="AD2039" s="212"/>
      <c r="AE2039" s="212"/>
      <c r="AF2039" s="212"/>
      <c r="AG2039" s="212" t="s">
        <v>308</v>
      </c>
      <c r="AH2039" s="212">
        <v>0</v>
      </c>
      <c r="AI2039" s="212"/>
      <c r="AJ2039" s="212"/>
      <c r="AK2039" s="212"/>
      <c r="AL2039" s="212"/>
      <c r="AM2039" s="212"/>
      <c r="AN2039" s="212"/>
      <c r="AO2039" s="212"/>
      <c r="AP2039" s="212"/>
      <c r="AQ2039" s="212"/>
      <c r="AR2039" s="212"/>
      <c r="AS2039" s="212"/>
      <c r="AT2039" s="212"/>
      <c r="AU2039" s="212"/>
      <c r="AV2039" s="212"/>
      <c r="AW2039" s="212"/>
      <c r="AX2039" s="212"/>
      <c r="AY2039" s="212"/>
      <c r="AZ2039" s="212"/>
      <c r="BA2039" s="212"/>
      <c r="BB2039" s="212"/>
      <c r="BC2039" s="212"/>
      <c r="BD2039" s="212"/>
      <c r="BE2039" s="212"/>
      <c r="BF2039" s="212"/>
      <c r="BG2039" s="212"/>
      <c r="BH2039" s="212"/>
    </row>
    <row r="2040" spans="1:60" outlineLevel="3" x14ac:dyDescent="0.2">
      <c r="A2040" s="219"/>
      <c r="B2040" s="220"/>
      <c r="C2040" s="247" t="s">
        <v>2515</v>
      </c>
      <c r="D2040" s="225"/>
      <c r="E2040" s="226">
        <v>6.18</v>
      </c>
      <c r="F2040" s="223"/>
      <c r="G2040" s="223"/>
      <c r="H2040" s="223"/>
      <c r="I2040" s="223"/>
      <c r="J2040" s="223"/>
      <c r="K2040" s="223"/>
      <c r="L2040" s="223"/>
      <c r="M2040" s="223"/>
      <c r="N2040" s="222"/>
      <c r="O2040" s="222"/>
      <c r="P2040" s="222"/>
      <c r="Q2040" s="222"/>
      <c r="R2040" s="223"/>
      <c r="S2040" s="223"/>
      <c r="T2040" s="223"/>
      <c r="U2040" s="223"/>
      <c r="V2040" s="223"/>
      <c r="W2040" s="223"/>
      <c r="X2040" s="223"/>
      <c r="Y2040" s="223"/>
      <c r="Z2040" s="212"/>
      <c r="AA2040" s="212"/>
      <c r="AB2040" s="212"/>
      <c r="AC2040" s="212"/>
      <c r="AD2040" s="212"/>
      <c r="AE2040" s="212"/>
      <c r="AF2040" s="212"/>
      <c r="AG2040" s="212" t="s">
        <v>308</v>
      </c>
      <c r="AH2040" s="212">
        <v>0</v>
      </c>
      <c r="AI2040" s="212"/>
      <c r="AJ2040" s="212"/>
      <c r="AK2040" s="212"/>
      <c r="AL2040" s="212"/>
      <c r="AM2040" s="212"/>
      <c r="AN2040" s="212"/>
      <c r="AO2040" s="212"/>
      <c r="AP2040" s="212"/>
      <c r="AQ2040" s="212"/>
      <c r="AR2040" s="212"/>
      <c r="AS2040" s="212"/>
      <c r="AT2040" s="212"/>
      <c r="AU2040" s="212"/>
      <c r="AV2040" s="212"/>
      <c r="AW2040" s="212"/>
      <c r="AX2040" s="212"/>
      <c r="AY2040" s="212"/>
      <c r="AZ2040" s="212"/>
      <c r="BA2040" s="212"/>
      <c r="BB2040" s="212"/>
      <c r="BC2040" s="212"/>
      <c r="BD2040" s="212"/>
      <c r="BE2040" s="212"/>
      <c r="BF2040" s="212"/>
      <c r="BG2040" s="212"/>
      <c r="BH2040" s="212"/>
    </row>
    <row r="2041" spans="1:60" outlineLevel="3" x14ac:dyDescent="0.2">
      <c r="A2041" s="219"/>
      <c r="B2041" s="220"/>
      <c r="C2041" s="247" t="s">
        <v>2516</v>
      </c>
      <c r="D2041" s="225"/>
      <c r="E2041" s="226">
        <v>5.48</v>
      </c>
      <c r="F2041" s="223"/>
      <c r="G2041" s="223"/>
      <c r="H2041" s="223"/>
      <c r="I2041" s="223"/>
      <c r="J2041" s="223"/>
      <c r="K2041" s="223"/>
      <c r="L2041" s="223"/>
      <c r="M2041" s="223"/>
      <c r="N2041" s="222"/>
      <c r="O2041" s="222"/>
      <c r="P2041" s="222"/>
      <c r="Q2041" s="222"/>
      <c r="R2041" s="223"/>
      <c r="S2041" s="223"/>
      <c r="T2041" s="223"/>
      <c r="U2041" s="223"/>
      <c r="V2041" s="223"/>
      <c r="W2041" s="223"/>
      <c r="X2041" s="223"/>
      <c r="Y2041" s="223"/>
      <c r="Z2041" s="212"/>
      <c r="AA2041" s="212"/>
      <c r="AB2041" s="212"/>
      <c r="AC2041" s="212"/>
      <c r="AD2041" s="212"/>
      <c r="AE2041" s="212"/>
      <c r="AF2041" s="212"/>
      <c r="AG2041" s="212" t="s">
        <v>308</v>
      </c>
      <c r="AH2041" s="212">
        <v>0</v>
      </c>
      <c r="AI2041" s="212"/>
      <c r="AJ2041" s="212"/>
      <c r="AK2041" s="212"/>
      <c r="AL2041" s="212"/>
      <c r="AM2041" s="212"/>
      <c r="AN2041" s="212"/>
      <c r="AO2041" s="212"/>
      <c r="AP2041" s="212"/>
      <c r="AQ2041" s="212"/>
      <c r="AR2041" s="212"/>
      <c r="AS2041" s="212"/>
      <c r="AT2041" s="212"/>
      <c r="AU2041" s="212"/>
      <c r="AV2041" s="212"/>
      <c r="AW2041" s="212"/>
      <c r="AX2041" s="212"/>
      <c r="AY2041" s="212"/>
      <c r="AZ2041" s="212"/>
      <c r="BA2041" s="212"/>
      <c r="BB2041" s="212"/>
      <c r="BC2041" s="212"/>
      <c r="BD2041" s="212"/>
      <c r="BE2041" s="212"/>
      <c r="BF2041" s="212"/>
      <c r="BG2041" s="212"/>
      <c r="BH2041" s="212"/>
    </row>
    <row r="2042" spans="1:60" outlineLevel="3" x14ac:dyDescent="0.2">
      <c r="A2042" s="219"/>
      <c r="B2042" s="220"/>
      <c r="C2042" s="247" t="s">
        <v>2517</v>
      </c>
      <c r="D2042" s="225"/>
      <c r="E2042" s="226">
        <v>4.9000000000000004</v>
      </c>
      <c r="F2042" s="223"/>
      <c r="G2042" s="223"/>
      <c r="H2042" s="223"/>
      <c r="I2042" s="223"/>
      <c r="J2042" s="223"/>
      <c r="K2042" s="223"/>
      <c r="L2042" s="223"/>
      <c r="M2042" s="223"/>
      <c r="N2042" s="222"/>
      <c r="O2042" s="222"/>
      <c r="P2042" s="222"/>
      <c r="Q2042" s="222"/>
      <c r="R2042" s="223"/>
      <c r="S2042" s="223"/>
      <c r="T2042" s="223"/>
      <c r="U2042" s="223"/>
      <c r="V2042" s="223"/>
      <c r="W2042" s="223"/>
      <c r="X2042" s="223"/>
      <c r="Y2042" s="223"/>
      <c r="Z2042" s="212"/>
      <c r="AA2042" s="212"/>
      <c r="AB2042" s="212"/>
      <c r="AC2042" s="212"/>
      <c r="AD2042" s="212"/>
      <c r="AE2042" s="212"/>
      <c r="AF2042" s="212"/>
      <c r="AG2042" s="212" t="s">
        <v>308</v>
      </c>
      <c r="AH2042" s="212">
        <v>0</v>
      </c>
      <c r="AI2042" s="212"/>
      <c r="AJ2042" s="212"/>
      <c r="AK2042" s="212"/>
      <c r="AL2042" s="212"/>
      <c r="AM2042" s="212"/>
      <c r="AN2042" s="212"/>
      <c r="AO2042" s="212"/>
      <c r="AP2042" s="212"/>
      <c r="AQ2042" s="212"/>
      <c r="AR2042" s="212"/>
      <c r="AS2042" s="212"/>
      <c r="AT2042" s="212"/>
      <c r="AU2042" s="212"/>
      <c r="AV2042" s="212"/>
      <c r="AW2042" s="212"/>
      <c r="AX2042" s="212"/>
      <c r="AY2042" s="212"/>
      <c r="AZ2042" s="212"/>
      <c r="BA2042" s="212"/>
      <c r="BB2042" s="212"/>
      <c r="BC2042" s="212"/>
      <c r="BD2042" s="212"/>
      <c r="BE2042" s="212"/>
      <c r="BF2042" s="212"/>
      <c r="BG2042" s="212"/>
      <c r="BH2042" s="212"/>
    </row>
    <row r="2043" spans="1:60" outlineLevel="3" x14ac:dyDescent="0.2">
      <c r="A2043" s="219"/>
      <c r="B2043" s="220"/>
      <c r="C2043" s="247" t="s">
        <v>2518</v>
      </c>
      <c r="D2043" s="225"/>
      <c r="E2043" s="226">
        <v>7.25</v>
      </c>
      <c r="F2043" s="223"/>
      <c r="G2043" s="223"/>
      <c r="H2043" s="223"/>
      <c r="I2043" s="223"/>
      <c r="J2043" s="223"/>
      <c r="K2043" s="223"/>
      <c r="L2043" s="223"/>
      <c r="M2043" s="223"/>
      <c r="N2043" s="222"/>
      <c r="O2043" s="222"/>
      <c r="P2043" s="222"/>
      <c r="Q2043" s="222"/>
      <c r="R2043" s="223"/>
      <c r="S2043" s="223"/>
      <c r="T2043" s="223"/>
      <c r="U2043" s="223"/>
      <c r="V2043" s="223"/>
      <c r="W2043" s="223"/>
      <c r="X2043" s="223"/>
      <c r="Y2043" s="223"/>
      <c r="Z2043" s="212"/>
      <c r="AA2043" s="212"/>
      <c r="AB2043" s="212"/>
      <c r="AC2043" s="212"/>
      <c r="AD2043" s="212"/>
      <c r="AE2043" s="212"/>
      <c r="AF2043" s="212"/>
      <c r="AG2043" s="212" t="s">
        <v>308</v>
      </c>
      <c r="AH2043" s="212">
        <v>0</v>
      </c>
      <c r="AI2043" s="212"/>
      <c r="AJ2043" s="212"/>
      <c r="AK2043" s="212"/>
      <c r="AL2043" s="212"/>
      <c r="AM2043" s="212"/>
      <c r="AN2043" s="212"/>
      <c r="AO2043" s="212"/>
      <c r="AP2043" s="212"/>
      <c r="AQ2043" s="212"/>
      <c r="AR2043" s="212"/>
      <c r="AS2043" s="212"/>
      <c r="AT2043" s="212"/>
      <c r="AU2043" s="212"/>
      <c r="AV2043" s="212"/>
      <c r="AW2043" s="212"/>
      <c r="AX2043" s="212"/>
      <c r="AY2043" s="212"/>
      <c r="AZ2043" s="212"/>
      <c r="BA2043" s="212"/>
      <c r="BB2043" s="212"/>
      <c r="BC2043" s="212"/>
      <c r="BD2043" s="212"/>
      <c r="BE2043" s="212"/>
      <c r="BF2043" s="212"/>
      <c r="BG2043" s="212"/>
      <c r="BH2043" s="212"/>
    </row>
    <row r="2044" spans="1:60" outlineLevel="3" x14ac:dyDescent="0.2">
      <c r="A2044" s="219"/>
      <c r="B2044" s="220"/>
      <c r="C2044" s="247" t="s">
        <v>2519</v>
      </c>
      <c r="D2044" s="225"/>
      <c r="E2044" s="226">
        <v>7.35</v>
      </c>
      <c r="F2044" s="223"/>
      <c r="G2044" s="223"/>
      <c r="H2044" s="223"/>
      <c r="I2044" s="223"/>
      <c r="J2044" s="223"/>
      <c r="K2044" s="223"/>
      <c r="L2044" s="223"/>
      <c r="M2044" s="223"/>
      <c r="N2044" s="222"/>
      <c r="O2044" s="222"/>
      <c r="P2044" s="222"/>
      <c r="Q2044" s="222"/>
      <c r="R2044" s="223"/>
      <c r="S2044" s="223"/>
      <c r="T2044" s="223"/>
      <c r="U2044" s="223"/>
      <c r="V2044" s="223"/>
      <c r="W2044" s="223"/>
      <c r="X2044" s="223"/>
      <c r="Y2044" s="223"/>
      <c r="Z2044" s="212"/>
      <c r="AA2044" s="212"/>
      <c r="AB2044" s="212"/>
      <c r="AC2044" s="212"/>
      <c r="AD2044" s="212"/>
      <c r="AE2044" s="212"/>
      <c r="AF2044" s="212"/>
      <c r="AG2044" s="212" t="s">
        <v>308</v>
      </c>
      <c r="AH2044" s="212">
        <v>0</v>
      </c>
      <c r="AI2044" s="212"/>
      <c r="AJ2044" s="212"/>
      <c r="AK2044" s="212"/>
      <c r="AL2044" s="212"/>
      <c r="AM2044" s="212"/>
      <c r="AN2044" s="212"/>
      <c r="AO2044" s="212"/>
      <c r="AP2044" s="212"/>
      <c r="AQ2044" s="212"/>
      <c r="AR2044" s="212"/>
      <c r="AS2044" s="212"/>
      <c r="AT2044" s="212"/>
      <c r="AU2044" s="212"/>
      <c r="AV2044" s="212"/>
      <c r="AW2044" s="212"/>
      <c r="AX2044" s="212"/>
      <c r="AY2044" s="212"/>
      <c r="AZ2044" s="212"/>
      <c r="BA2044" s="212"/>
      <c r="BB2044" s="212"/>
      <c r="BC2044" s="212"/>
      <c r="BD2044" s="212"/>
      <c r="BE2044" s="212"/>
      <c r="BF2044" s="212"/>
      <c r="BG2044" s="212"/>
      <c r="BH2044" s="212"/>
    </row>
    <row r="2045" spans="1:60" outlineLevel="3" x14ac:dyDescent="0.2">
      <c r="A2045" s="219"/>
      <c r="B2045" s="220"/>
      <c r="C2045" s="247" t="s">
        <v>2520</v>
      </c>
      <c r="D2045" s="225"/>
      <c r="E2045" s="226">
        <v>6.85</v>
      </c>
      <c r="F2045" s="223"/>
      <c r="G2045" s="223"/>
      <c r="H2045" s="223"/>
      <c r="I2045" s="223"/>
      <c r="J2045" s="223"/>
      <c r="K2045" s="223"/>
      <c r="L2045" s="223"/>
      <c r="M2045" s="223"/>
      <c r="N2045" s="222"/>
      <c r="O2045" s="222"/>
      <c r="P2045" s="222"/>
      <c r="Q2045" s="222"/>
      <c r="R2045" s="223"/>
      <c r="S2045" s="223"/>
      <c r="T2045" s="223"/>
      <c r="U2045" s="223"/>
      <c r="V2045" s="223"/>
      <c r="W2045" s="223"/>
      <c r="X2045" s="223"/>
      <c r="Y2045" s="223"/>
      <c r="Z2045" s="212"/>
      <c r="AA2045" s="212"/>
      <c r="AB2045" s="212"/>
      <c r="AC2045" s="212"/>
      <c r="AD2045" s="212"/>
      <c r="AE2045" s="212"/>
      <c r="AF2045" s="212"/>
      <c r="AG2045" s="212" t="s">
        <v>308</v>
      </c>
      <c r="AH2045" s="212">
        <v>0</v>
      </c>
      <c r="AI2045" s="212"/>
      <c r="AJ2045" s="212"/>
      <c r="AK2045" s="212"/>
      <c r="AL2045" s="212"/>
      <c r="AM2045" s="212"/>
      <c r="AN2045" s="212"/>
      <c r="AO2045" s="212"/>
      <c r="AP2045" s="212"/>
      <c r="AQ2045" s="212"/>
      <c r="AR2045" s="212"/>
      <c r="AS2045" s="212"/>
      <c r="AT2045" s="212"/>
      <c r="AU2045" s="212"/>
      <c r="AV2045" s="212"/>
      <c r="AW2045" s="212"/>
      <c r="AX2045" s="212"/>
      <c r="AY2045" s="212"/>
      <c r="AZ2045" s="212"/>
      <c r="BA2045" s="212"/>
      <c r="BB2045" s="212"/>
      <c r="BC2045" s="212"/>
      <c r="BD2045" s="212"/>
      <c r="BE2045" s="212"/>
      <c r="BF2045" s="212"/>
      <c r="BG2045" s="212"/>
      <c r="BH2045" s="212"/>
    </row>
    <row r="2046" spans="1:60" outlineLevel="3" x14ac:dyDescent="0.2">
      <c r="A2046" s="219"/>
      <c r="B2046" s="220"/>
      <c r="C2046" s="247" t="s">
        <v>2521</v>
      </c>
      <c r="D2046" s="225"/>
      <c r="E2046" s="226">
        <v>7.35</v>
      </c>
      <c r="F2046" s="223"/>
      <c r="G2046" s="223"/>
      <c r="H2046" s="223"/>
      <c r="I2046" s="223"/>
      <c r="J2046" s="223"/>
      <c r="K2046" s="223"/>
      <c r="L2046" s="223"/>
      <c r="M2046" s="223"/>
      <c r="N2046" s="222"/>
      <c r="O2046" s="222"/>
      <c r="P2046" s="222"/>
      <c r="Q2046" s="222"/>
      <c r="R2046" s="223"/>
      <c r="S2046" s="223"/>
      <c r="T2046" s="223"/>
      <c r="U2046" s="223"/>
      <c r="V2046" s="223"/>
      <c r="W2046" s="223"/>
      <c r="X2046" s="223"/>
      <c r="Y2046" s="223"/>
      <c r="Z2046" s="212"/>
      <c r="AA2046" s="212"/>
      <c r="AB2046" s="212"/>
      <c r="AC2046" s="212"/>
      <c r="AD2046" s="212"/>
      <c r="AE2046" s="212"/>
      <c r="AF2046" s="212"/>
      <c r="AG2046" s="212" t="s">
        <v>308</v>
      </c>
      <c r="AH2046" s="212">
        <v>0</v>
      </c>
      <c r="AI2046" s="212"/>
      <c r="AJ2046" s="212"/>
      <c r="AK2046" s="212"/>
      <c r="AL2046" s="212"/>
      <c r="AM2046" s="212"/>
      <c r="AN2046" s="212"/>
      <c r="AO2046" s="212"/>
      <c r="AP2046" s="212"/>
      <c r="AQ2046" s="212"/>
      <c r="AR2046" s="212"/>
      <c r="AS2046" s="212"/>
      <c r="AT2046" s="212"/>
      <c r="AU2046" s="212"/>
      <c r="AV2046" s="212"/>
      <c r="AW2046" s="212"/>
      <c r="AX2046" s="212"/>
      <c r="AY2046" s="212"/>
      <c r="AZ2046" s="212"/>
      <c r="BA2046" s="212"/>
      <c r="BB2046" s="212"/>
      <c r="BC2046" s="212"/>
      <c r="BD2046" s="212"/>
      <c r="BE2046" s="212"/>
      <c r="BF2046" s="212"/>
      <c r="BG2046" s="212"/>
      <c r="BH2046" s="212"/>
    </row>
    <row r="2047" spans="1:60" outlineLevel="3" x14ac:dyDescent="0.2">
      <c r="A2047" s="219"/>
      <c r="B2047" s="220"/>
      <c r="C2047" s="247" t="s">
        <v>2522</v>
      </c>
      <c r="D2047" s="225"/>
      <c r="E2047" s="226">
        <v>7.5</v>
      </c>
      <c r="F2047" s="223"/>
      <c r="G2047" s="223"/>
      <c r="H2047" s="223"/>
      <c r="I2047" s="223"/>
      <c r="J2047" s="223"/>
      <c r="K2047" s="223"/>
      <c r="L2047" s="223"/>
      <c r="M2047" s="223"/>
      <c r="N2047" s="222"/>
      <c r="O2047" s="222"/>
      <c r="P2047" s="222"/>
      <c r="Q2047" s="222"/>
      <c r="R2047" s="223"/>
      <c r="S2047" s="223"/>
      <c r="T2047" s="223"/>
      <c r="U2047" s="223"/>
      <c r="V2047" s="223"/>
      <c r="W2047" s="223"/>
      <c r="X2047" s="223"/>
      <c r="Y2047" s="223"/>
      <c r="Z2047" s="212"/>
      <c r="AA2047" s="212"/>
      <c r="AB2047" s="212"/>
      <c r="AC2047" s="212"/>
      <c r="AD2047" s="212"/>
      <c r="AE2047" s="212"/>
      <c r="AF2047" s="212"/>
      <c r="AG2047" s="212" t="s">
        <v>308</v>
      </c>
      <c r="AH2047" s="212">
        <v>0</v>
      </c>
      <c r="AI2047" s="212"/>
      <c r="AJ2047" s="212"/>
      <c r="AK2047" s="212"/>
      <c r="AL2047" s="212"/>
      <c r="AM2047" s="212"/>
      <c r="AN2047" s="212"/>
      <c r="AO2047" s="212"/>
      <c r="AP2047" s="212"/>
      <c r="AQ2047" s="212"/>
      <c r="AR2047" s="212"/>
      <c r="AS2047" s="212"/>
      <c r="AT2047" s="212"/>
      <c r="AU2047" s="212"/>
      <c r="AV2047" s="212"/>
      <c r="AW2047" s="212"/>
      <c r="AX2047" s="212"/>
      <c r="AY2047" s="212"/>
      <c r="AZ2047" s="212"/>
      <c r="BA2047" s="212"/>
      <c r="BB2047" s="212"/>
      <c r="BC2047" s="212"/>
      <c r="BD2047" s="212"/>
      <c r="BE2047" s="212"/>
      <c r="BF2047" s="212"/>
      <c r="BG2047" s="212"/>
      <c r="BH2047" s="212"/>
    </row>
    <row r="2048" spans="1:60" outlineLevel="3" x14ac:dyDescent="0.2">
      <c r="A2048" s="219"/>
      <c r="B2048" s="220"/>
      <c r="C2048" s="247" t="s">
        <v>2523</v>
      </c>
      <c r="D2048" s="225"/>
      <c r="E2048" s="226">
        <v>4.66</v>
      </c>
      <c r="F2048" s="223"/>
      <c r="G2048" s="223"/>
      <c r="H2048" s="223"/>
      <c r="I2048" s="223"/>
      <c r="J2048" s="223"/>
      <c r="K2048" s="223"/>
      <c r="L2048" s="223"/>
      <c r="M2048" s="223"/>
      <c r="N2048" s="222"/>
      <c r="O2048" s="222"/>
      <c r="P2048" s="222"/>
      <c r="Q2048" s="222"/>
      <c r="R2048" s="223"/>
      <c r="S2048" s="223"/>
      <c r="T2048" s="223"/>
      <c r="U2048" s="223"/>
      <c r="V2048" s="223"/>
      <c r="W2048" s="223"/>
      <c r="X2048" s="223"/>
      <c r="Y2048" s="223"/>
      <c r="Z2048" s="212"/>
      <c r="AA2048" s="212"/>
      <c r="AB2048" s="212"/>
      <c r="AC2048" s="212"/>
      <c r="AD2048" s="212"/>
      <c r="AE2048" s="212"/>
      <c r="AF2048" s="212"/>
      <c r="AG2048" s="212" t="s">
        <v>308</v>
      </c>
      <c r="AH2048" s="212">
        <v>0</v>
      </c>
      <c r="AI2048" s="212"/>
      <c r="AJ2048" s="212"/>
      <c r="AK2048" s="212"/>
      <c r="AL2048" s="212"/>
      <c r="AM2048" s="212"/>
      <c r="AN2048" s="212"/>
      <c r="AO2048" s="212"/>
      <c r="AP2048" s="212"/>
      <c r="AQ2048" s="212"/>
      <c r="AR2048" s="212"/>
      <c r="AS2048" s="212"/>
      <c r="AT2048" s="212"/>
      <c r="AU2048" s="212"/>
      <c r="AV2048" s="212"/>
      <c r="AW2048" s="212"/>
      <c r="AX2048" s="212"/>
      <c r="AY2048" s="212"/>
      <c r="AZ2048" s="212"/>
      <c r="BA2048" s="212"/>
      <c r="BB2048" s="212"/>
      <c r="BC2048" s="212"/>
      <c r="BD2048" s="212"/>
      <c r="BE2048" s="212"/>
      <c r="BF2048" s="212"/>
      <c r="BG2048" s="212"/>
      <c r="BH2048" s="212"/>
    </row>
    <row r="2049" spans="1:60" ht="22.5" outlineLevel="3" x14ac:dyDescent="0.2">
      <c r="A2049" s="219"/>
      <c r="B2049" s="220"/>
      <c r="C2049" s="247" t="s">
        <v>2524</v>
      </c>
      <c r="D2049" s="225"/>
      <c r="E2049" s="226">
        <v>12.815</v>
      </c>
      <c r="F2049" s="223"/>
      <c r="G2049" s="223"/>
      <c r="H2049" s="223"/>
      <c r="I2049" s="223"/>
      <c r="J2049" s="223"/>
      <c r="K2049" s="223"/>
      <c r="L2049" s="223"/>
      <c r="M2049" s="223"/>
      <c r="N2049" s="222"/>
      <c r="O2049" s="222"/>
      <c r="P2049" s="222"/>
      <c r="Q2049" s="222"/>
      <c r="R2049" s="223"/>
      <c r="S2049" s="223"/>
      <c r="T2049" s="223"/>
      <c r="U2049" s="223"/>
      <c r="V2049" s="223"/>
      <c r="W2049" s="223"/>
      <c r="X2049" s="223"/>
      <c r="Y2049" s="223"/>
      <c r="Z2049" s="212"/>
      <c r="AA2049" s="212"/>
      <c r="AB2049" s="212"/>
      <c r="AC2049" s="212"/>
      <c r="AD2049" s="212"/>
      <c r="AE2049" s="212"/>
      <c r="AF2049" s="212"/>
      <c r="AG2049" s="212" t="s">
        <v>308</v>
      </c>
      <c r="AH2049" s="212">
        <v>0</v>
      </c>
      <c r="AI2049" s="212"/>
      <c r="AJ2049" s="212"/>
      <c r="AK2049" s="212"/>
      <c r="AL2049" s="212"/>
      <c r="AM2049" s="212"/>
      <c r="AN2049" s="212"/>
      <c r="AO2049" s="212"/>
      <c r="AP2049" s="212"/>
      <c r="AQ2049" s="212"/>
      <c r="AR2049" s="212"/>
      <c r="AS2049" s="212"/>
      <c r="AT2049" s="212"/>
      <c r="AU2049" s="212"/>
      <c r="AV2049" s="212"/>
      <c r="AW2049" s="212"/>
      <c r="AX2049" s="212"/>
      <c r="AY2049" s="212"/>
      <c r="AZ2049" s="212"/>
      <c r="BA2049" s="212"/>
      <c r="BB2049" s="212"/>
      <c r="BC2049" s="212"/>
      <c r="BD2049" s="212"/>
      <c r="BE2049" s="212"/>
      <c r="BF2049" s="212"/>
      <c r="BG2049" s="212"/>
      <c r="BH2049" s="212"/>
    </row>
    <row r="2050" spans="1:60" outlineLevel="1" x14ac:dyDescent="0.2">
      <c r="A2050" s="235">
        <v>500</v>
      </c>
      <c r="B2050" s="236" t="s">
        <v>2525</v>
      </c>
      <c r="C2050" s="245" t="s">
        <v>2526</v>
      </c>
      <c r="D2050" s="237" t="s">
        <v>387</v>
      </c>
      <c r="E2050" s="238">
        <v>2</v>
      </c>
      <c r="F2050" s="239"/>
      <c r="G2050" s="240">
        <f>ROUND(E2050*F2050,2)</f>
        <v>0</v>
      </c>
      <c r="H2050" s="239"/>
      <c r="I2050" s="240">
        <f>ROUND(E2050*H2050,2)</f>
        <v>0</v>
      </c>
      <c r="J2050" s="239"/>
      <c r="K2050" s="240">
        <f>ROUND(E2050*J2050,2)</f>
        <v>0</v>
      </c>
      <c r="L2050" s="240">
        <v>21</v>
      </c>
      <c r="M2050" s="240">
        <f>G2050*(1+L2050/100)</f>
        <v>0</v>
      </c>
      <c r="N2050" s="238">
        <v>2.7999999999999998E-4</v>
      </c>
      <c r="O2050" s="238">
        <f>ROUND(E2050*N2050,2)</f>
        <v>0</v>
      </c>
      <c r="P2050" s="238">
        <v>0</v>
      </c>
      <c r="Q2050" s="238">
        <f>ROUND(E2050*P2050,2)</f>
        <v>0</v>
      </c>
      <c r="R2050" s="240" t="s">
        <v>1548</v>
      </c>
      <c r="S2050" s="240" t="s">
        <v>277</v>
      </c>
      <c r="T2050" s="241" t="s">
        <v>277</v>
      </c>
      <c r="U2050" s="223">
        <v>3.528</v>
      </c>
      <c r="V2050" s="223">
        <f>ROUND(E2050*U2050,2)</f>
        <v>7.06</v>
      </c>
      <c r="W2050" s="223"/>
      <c r="X2050" s="223" t="s">
        <v>316</v>
      </c>
      <c r="Y2050" s="223" t="s">
        <v>280</v>
      </c>
      <c r="Z2050" s="212"/>
      <c r="AA2050" s="212"/>
      <c r="AB2050" s="212"/>
      <c r="AC2050" s="212"/>
      <c r="AD2050" s="212"/>
      <c r="AE2050" s="212"/>
      <c r="AF2050" s="212"/>
      <c r="AG2050" s="212" t="s">
        <v>317</v>
      </c>
      <c r="AH2050" s="212"/>
      <c r="AI2050" s="212"/>
      <c r="AJ2050" s="212"/>
      <c r="AK2050" s="212"/>
      <c r="AL2050" s="212"/>
      <c r="AM2050" s="212"/>
      <c r="AN2050" s="212"/>
      <c r="AO2050" s="212"/>
      <c r="AP2050" s="212"/>
      <c r="AQ2050" s="212"/>
      <c r="AR2050" s="212"/>
      <c r="AS2050" s="212"/>
      <c r="AT2050" s="212"/>
      <c r="AU2050" s="212"/>
      <c r="AV2050" s="212"/>
      <c r="AW2050" s="212"/>
      <c r="AX2050" s="212"/>
      <c r="AY2050" s="212"/>
      <c r="AZ2050" s="212"/>
      <c r="BA2050" s="212"/>
      <c r="BB2050" s="212"/>
      <c r="BC2050" s="212"/>
      <c r="BD2050" s="212"/>
      <c r="BE2050" s="212"/>
      <c r="BF2050" s="212"/>
      <c r="BG2050" s="212"/>
      <c r="BH2050" s="212"/>
    </row>
    <row r="2051" spans="1:60" outlineLevel="2" x14ac:dyDescent="0.2">
      <c r="A2051" s="219"/>
      <c r="B2051" s="220"/>
      <c r="C2051" s="247" t="s">
        <v>2527</v>
      </c>
      <c r="D2051" s="225"/>
      <c r="E2051" s="226">
        <v>2</v>
      </c>
      <c r="F2051" s="223"/>
      <c r="G2051" s="223"/>
      <c r="H2051" s="223"/>
      <c r="I2051" s="223"/>
      <c r="J2051" s="223"/>
      <c r="K2051" s="223"/>
      <c r="L2051" s="223"/>
      <c r="M2051" s="223"/>
      <c r="N2051" s="222"/>
      <c r="O2051" s="222"/>
      <c r="P2051" s="222"/>
      <c r="Q2051" s="222"/>
      <c r="R2051" s="223"/>
      <c r="S2051" s="223"/>
      <c r="T2051" s="223"/>
      <c r="U2051" s="223"/>
      <c r="V2051" s="223"/>
      <c r="W2051" s="223"/>
      <c r="X2051" s="223"/>
      <c r="Y2051" s="223"/>
      <c r="Z2051" s="212"/>
      <c r="AA2051" s="212"/>
      <c r="AB2051" s="212"/>
      <c r="AC2051" s="212"/>
      <c r="AD2051" s="212"/>
      <c r="AE2051" s="212"/>
      <c r="AF2051" s="212"/>
      <c r="AG2051" s="212" t="s">
        <v>308</v>
      </c>
      <c r="AH2051" s="212">
        <v>5</v>
      </c>
      <c r="AI2051" s="212"/>
      <c r="AJ2051" s="212"/>
      <c r="AK2051" s="212"/>
      <c r="AL2051" s="212"/>
      <c r="AM2051" s="212"/>
      <c r="AN2051" s="212"/>
      <c r="AO2051" s="212"/>
      <c r="AP2051" s="212"/>
      <c r="AQ2051" s="212"/>
      <c r="AR2051" s="212"/>
      <c r="AS2051" s="212"/>
      <c r="AT2051" s="212"/>
      <c r="AU2051" s="212"/>
      <c r="AV2051" s="212"/>
      <c r="AW2051" s="212"/>
      <c r="AX2051" s="212"/>
      <c r="AY2051" s="212"/>
      <c r="AZ2051" s="212"/>
      <c r="BA2051" s="212"/>
      <c r="BB2051" s="212"/>
      <c r="BC2051" s="212"/>
      <c r="BD2051" s="212"/>
      <c r="BE2051" s="212"/>
      <c r="BF2051" s="212"/>
      <c r="BG2051" s="212"/>
      <c r="BH2051" s="212"/>
    </row>
    <row r="2052" spans="1:60" outlineLevel="1" x14ac:dyDescent="0.2">
      <c r="A2052" s="235">
        <v>501</v>
      </c>
      <c r="B2052" s="236" t="s">
        <v>2528</v>
      </c>
      <c r="C2052" s="245" t="s">
        <v>2529</v>
      </c>
      <c r="D2052" s="237" t="s">
        <v>387</v>
      </c>
      <c r="E2052" s="238">
        <v>6</v>
      </c>
      <c r="F2052" s="239"/>
      <c r="G2052" s="240">
        <f>ROUND(E2052*F2052,2)</f>
        <v>0</v>
      </c>
      <c r="H2052" s="239"/>
      <c r="I2052" s="240">
        <f>ROUND(E2052*H2052,2)</f>
        <v>0</v>
      </c>
      <c r="J2052" s="239"/>
      <c r="K2052" s="240">
        <f>ROUND(E2052*J2052,2)</f>
        <v>0</v>
      </c>
      <c r="L2052" s="240">
        <v>21</v>
      </c>
      <c r="M2052" s="240">
        <f>G2052*(1+L2052/100)</f>
        <v>0</v>
      </c>
      <c r="N2052" s="238">
        <v>2.7999999999999998E-4</v>
      </c>
      <c r="O2052" s="238">
        <f>ROUND(E2052*N2052,2)</f>
        <v>0</v>
      </c>
      <c r="P2052" s="238">
        <v>0</v>
      </c>
      <c r="Q2052" s="238">
        <f>ROUND(E2052*P2052,2)</f>
        <v>0</v>
      </c>
      <c r="R2052" s="240" t="s">
        <v>1548</v>
      </c>
      <c r="S2052" s="240" t="s">
        <v>277</v>
      </c>
      <c r="T2052" s="241" t="s">
        <v>277</v>
      </c>
      <c r="U2052" s="223">
        <v>4.1900000000000004</v>
      </c>
      <c r="V2052" s="223">
        <f>ROUND(E2052*U2052,2)</f>
        <v>25.14</v>
      </c>
      <c r="W2052" s="223"/>
      <c r="X2052" s="223" t="s">
        <v>316</v>
      </c>
      <c r="Y2052" s="223" t="s">
        <v>280</v>
      </c>
      <c r="Z2052" s="212"/>
      <c r="AA2052" s="212"/>
      <c r="AB2052" s="212"/>
      <c r="AC2052" s="212"/>
      <c r="AD2052" s="212"/>
      <c r="AE2052" s="212"/>
      <c r="AF2052" s="212"/>
      <c r="AG2052" s="212" t="s">
        <v>317</v>
      </c>
      <c r="AH2052" s="212"/>
      <c r="AI2052" s="212"/>
      <c r="AJ2052" s="212"/>
      <c r="AK2052" s="212"/>
      <c r="AL2052" s="212"/>
      <c r="AM2052" s="212"/>
      <c r="AN2052" s="212"/>
      <c r="AO2052" s="212"/>
      <c r="AP2052" s="212"/>
      <c r="AQ2052" s="212"/>
      <c r="AR2052" s="212"/>
      <c r="AS2052" s="212"/>
      <c r="AT2052" s="212"/>
      <c r="AU2052" s="212"/>
      <c r="AV2052" s="212"/>
      <c r="AW2052" s="212"/>
      <c r="AX2052" s="212"/>
      <c r="AY2052" s="212"/>
      <c r="AZ2052" s="212"/>
      <c r="BA2052" s="212"/>
      <c r="BB2052" s="212"/>
      <c r="BC2052" s="212"/>
      <c r="BD2052" s="212"/>
      <c r="BE2052" s="212"/>
      <c r="BF2052" s="212"/>
      <c r="BG2052" s="212"/>
      <c r="BH2052" s="212"/>
    </row>
    <row r="2053" spans="1:60" outlineLevel="2" x14ac:dyDescent="0.2">
      <c r="A2053" s="219"/>
      <c r="B2053" s="220"/>
      <c r="C2053" s="247" t="s">
        <v>2530</v>
      </c>
      <c r="D2053" s="225"/>
      <c r="E2053" s="226">
        <v>6</v>
      </c>
      <c r="F2053" s="223"/>
      <c r="G2053" s="223"/>
      <c r="H2053" s="223"/>
      <c r="I2053" s="223"/>
      <c r="J2053" s="223"/>
      <c r="K2053" s="223"/>
      <c r="L2053" s="223"/>
      <c r="M2053" s="223"/>
      <c r="N2053" s="222"/>
      <c r="O2053" s="222"/>
      <c r="P2053" s="222"/>
      <c r="Q2053" s="222"/>
      <c r="R2053" s="223"/>
      <c r="S2053" s="223"/>
      <c r="T2053" s="223"/>
      <c r="U2053" s="223"/>
      <c r="V2053" s="223"/>
      <c r="W2053" s="223"/>
      <c r="X2053" s="223"/>
      <c r="Y2053" s="223"/>
      <c r="Z2053" s="212"/>
      <c r="AA2053" s="212"/>
      <c r="AB2053" s="212"/>
      <c r="AC2053" s="212"/>
      <c r="AD2053" s="212"/>
      <c r="AE2053" s="212"/>
      <c r="AF2053" s="212"/>
      <c r="AG2053" s="212" t="s">
        <v>308</v>
      </c>
      <c r="AH2053" s="212">
        <v>5</v>
      </c>
      <c r="AI2053" s="212"/>
      <c r="AJ2053" s="212"/>
      <c r="AK2053" s="212"/>
      <c r="AL2053" s="212"/>
      <c r="AM2053" s="212"/>
      <c r="AN2053" s="212"/>
      <c r="AO2053" s="212"/>
      <c r="AP2053" s="212"/>
      <c r="AQ2053" s="212"/>
      <c r="AR2053" s="212"/>
      <c r="AS2053" s="212"/>
      <c r="AT2053" s="212"/>
      <c r="AU2053" s="212"/>
      <c r="AV2053" s="212"/>
      <c r="AW2053" s="212"/>
      <c r="AX2053" s="212"/>
      <c r="AY2053" s="212"/>
      <c r="AZ2053" s="212"/>
      <c r="BA2053" s="212"/>
      <c r="BB2053" s="212"/>
      <c r="BC2053" s="212"/>
      <c r="BD2053" s="212"/>
      <c r="BE2053" s="212"/>
      <c r="BF2053" s="212"/>
      <c r="BG2053" s="212"/>
      <c r="BH2053" s="212"/>
    </row>
    <row r="2054" spans="1:60" outlineLevel="1" x14ac:dyDescent="0.2">
      <c r="A2054" s="257">
        <v>502</v>
      </c>
      <c r="B2054" s="258" t="s">
        <v>2531</v>
      </c>
      <c r="C2054" s="268" t="s">
        <v>2532</v>
      </c>
      <c r="D2054" s="259" t="s">
        <v>387</v>
      </c>
      <c r="E2054" s="260">
        <v>1</v>
      </c>
      <c r="F2054" s="261"/>
      <c r="G2054" s="262">
        <f>ROUND(E2054*F2054,2)</f>
        <v>0</v>
      </c>
      <c r="H2054" s="261"/>
      <c r="I2054" s="262">
        <f>ROUND(E2054*H2054,2)</f>
        <v>0</v>
      </c>
      <c r="J2054" s="261"/>
      <c r="K2054" s="262">
        <f>ROUND(E2054*J2054,2)</f>
        <v>0</v>
      </c>
      <c r="L2054" s="262">
        <v>21</v>
      </c>
      <c r="M2054" s="262">
        <f>G2054*(1+L2054/100)</f>
        <v>0</v>
      </c>
      <c r="N2054" s="260">
        <v>2.7999999999999998E-4</v>
      </c>
      <c r="O2054" s="260">
        <f>ROUND(E2054*N2054,2)</f>
        <v>0</v>
      </c>
      <c r="P2054" s="260">
        <v>0</v>
      </c>
      <c r="Q2054" s="260">
        <f>ROUND(E2054*P2054,2)</f>
        <v>0</v>
      </c>
      <c r="R2054" s="262" t="s">
        <v>1548</v>
      </c>
      <c r="S2054" s="262" t="s">
        <v>277</v>
      </c>
      <c r="T2054" s="263" t="s">
        <v>277</v>
      </c>
      <c r="U2054" s="223">
        <v>1.726</v>
      </c>
      <c r="V2054" s="223">
        <f>ROUND(E2054*U2054,2)</f>
        <v>1.73</v>
      </c>
      <c r="W2054" s="223"/>
      <c r="X2054" s="223" t="s">
        <v>316</v>
      </c>
      <c r="Y2054" s="223" t="s">
        <v>280</v>
      </c>
      <c r="Z2054" s="212"/>
      <c r="AA2054" s="212"/>
      <c r="AB2054" s="212"/>
      <c r="AC2054" s="212"/>
      <c r="AD2054" s="212"/>
      <c r="AE2054" s="212"/>
      <c r="AF2054" s="212"/>
      <c r="AG2054" s="212" t="s">
        <v>317</v>
      </c>
      <c r="AH2054" s="212"/>
      <c r="AI2054" s="212"/>
      <c r="AJ2054" s="212"/>
      <c r="AK2054" s="212"/>
      <c r="AL2054" s="212"/>
      <c r="AM2054" s="212"/>
      <c r="AN2054" s="212"/>
      <c r="AO2054" s="212"/>
      <c r="AP2054" s="212"/>
      <c r="AQ2054" s="212"/>
      <c r="AR2054" s="212"/>
      <c r="AS2054" s="212"/>
      <c r="AT2054" s="212"/>
      <c r="AU2054" s="212"/>
      <c r="AV2054" s="212"/>
      <c r="AW2054" s="212"/>
      <c r="AX2054" s="212"/>
      <c r="AY2054" s="212"/>
      <c r="AZ2054" s="212"/>
      <c r="BA2054" s="212"/>
      <c r="BB2054" s="212"/>
      <c r="BC2054" s="212"/>
      <c r="BD2054" s="212"/>
      <c r="BE2054" s="212"/>
      <c r="BF2054" s="212"/>
      <c r="BG2054" s="212"/>
      <c r="BH2054" s="212"/>
    </row>
    <row r="2055" spans="1:60" outlineLevel="1" x14ac:dyDescent="0.2">
      <c r="A2055" s="235">
        <v>503</v>
      </c>
      <c r="B2055" s="236" t="s">
        <v>2533</v>
      </c>
      <c r="C2055" s="245" t="s">
        <v>2534</v>
      </c>
      <c r="D2055" s="237" t="s">
        <v>340</v>
      </c>
      <c r="E2055" s="238">
        <v>44.114829999999998</v>
      </c>
      <c r="F2055" s="239"/>
      <c r="G2055" s="240">
        <f>ROUND(E2055*F2055,2)</f>
        <v>0</v>
      </c>
      <c r="H2055" s="239"/>
      <c r="I2055" s="240">
        <f>ROUND(E2055*H2055,2)</f>
        <v>0</v>
      </c>
      <c r="J2055" s="239"/>
      <c r="K2055" s="240">
        <f>ROUND(E2055*J2055,2)</f>
        <v>0</v>
      </c>
      <c r="L2055" s="240">
        <v>21</v>
      </c>
      <c r="M2055" s="240">
        <f>G2055*(1+L2055/100)</f>
        <v>0</v>
      </c>
      <c r="N2055" s="238">
        <v>3.2000000000000003E-4</v>
      </c>
      <c r="O2055" s="238">
        <f>ROUND(E2055*N2055,2)</f>
        <v>0.01</v>
      </c>
      <c r="P2055" s="238">
        <v>0</v>
      </c>
      <c r="Q2055" s="238">
        <f>ROUND(E2055*P2055,2)</f>
        <v>0</v>
      </c>
      <c r="R2055" s="240" t="s">
        <v>1548</v>
      </c>
      <c r="S2055" s="240" t="s">
        <v>277</v>
      </c>
      <c r="T2055" s="241" t="s">
        <v>277</v>
      </c>
      <c r="U2055" s="223">
        <v>0.96099999999999997</v>
      </c>
      <c r="V2055" s="223">
        <f>ROUND(E2055*U2055,2)</f>
        <v>42.39</v>
      </c>
      <c r="W2055" s="223"/>
      <c r="X2055" s="223" t="s">
        <v>316</v>
      </c>
      <c r="Y2055" s="223" t="s">
        <v>280</v>
      </c>
      <c r="Z2055" s="212"/>
      <c r="AA2055" s="212"/>
      <c r="AB2055" s="212"/>
      <c r="AC2055" s="212"/>
      <c r="AD2055" s="212"/>
      <c r="AE2055" s="212"/>
      <c r="AF2055" s="212"/>
      <c r="AG2055" s="212" t="s">
        <v>317</v>
      </c>
      <c r="AH2055" s="212"/>
      <c r="AI2055" s="212"/>
      <c r="AJ2055" s="212"/>
      <c r="AK2055" s="212"/>
      <c r="AL2055" s="212"/>
      <c r="AM2055" s="212"/>
      <c r="AN2055" s="212"/>
      <c r="AO2055" s="212"/>
      <c r="AP2055" s="212"/>
      <c r="AQ2055" s="212"/>
      <c r="AR2055" s="212"/>
      <c r="AS2055" s="212"/>
      <c r="AT2055" s="212"/>
      <c r="AU2055" s="212"/>
      <c r="AV2055" s="212"/>
      <c r="AW2055" s="212"/>
      <c r="AX2055" s="212"/>
      <c r="AY2055" s="212"/>
      <c r="AZ2055" s="212"/>
      <c r="BA2055" s="212"/>
      <c r="BB2055" s="212"/>
      <c r="BC2055" s="212"/>
      <c r="BD2055" s="212"/>
      <c r="BE2055" s="212"/>
      <c r="BF2055" s="212"/>
      <c r="BG2055" s="212"/>
      <c r="BH2055" s="212"/>
    </row>
    <row r="2056" spans="1:60" outlineLevel="2" x14ac:dyDescent="0.2">
      <c r="A2056" s="219"/>
      <c r="B2056" s="220"/>
      <c r="C2056" s="247" t="s">
        <v>2535</v>
      </c>
      <c r="D2056" s="225"/>
      <c r="E2056" s="226">
        <v>5.5549999999999997</v>
      </c>
      <c r="F2056" s="223"/>
      <c r="G2056" s="223"/>
      <c r="H2056" s="223"/>
      <c r="I2056" s="223"/>
      <c r="J2056" s="223"/>
      <c r="K2056" s="223"/>
      <c r="L2056" s="223"/>
      <c r="M2056" s="223"/>
      <c r="N2056" s="222"/>
      <c r="O2056" s="222"/>
      <c r="P2056" s="222"/>
      <c r="Q2056" s="222"/>
      <c r="R2056" s="223"/>
      <c r="S2056" s="223"/>
      <c r="T2056" s="223"/>
      <c r="U2056" s="223"/>
      <c r="V2056" s="223"/>
      <c r="W2056" s="223"/>
      <c r="X2056" s="223"/>
      <c r="Y2056" s="223"/>
      <c r="Z2056" s="212"/>
      <c r="AA2056" s="212"/>
      <c r="AB2056" s="212"/>
      <c r="AC2056" s="212"/>
      <c r="AD2056" s="212"/>
      <c r="AE2056" s="212"/>
      <c r="AF2056" s="212"/>
      <c r="AG2056" s="212" t="s">
        <v>308</v>
      </c>
      <c r="AH2056" s="212">
        <v>0</v>
      </c>
      <c r="AI2056" s="212"/>
      <c r="AJ2056" s="212"/>
      <c r="AK2056" s="212"/>
      <c r="AL2056" s="212"/>
      <c r="AM2056" s="212"/>
      <c r="AN2056" s="212"/>
      <c r="AO2056" s="212"/>
      <c r="AP2056" s="212"/>
      <c r="AQ2056" s="212"/>
      <c r="AR2056" s="212"/>
      <c r="AS2056" s="212"/>
      <c r="AT2056" s="212"/>
      <c r="AU2056" s="212"/>
      <c r="AV2056" s="212"/>
      <c r="AW2056" s="212"/>
      <c r="AX2056" s="212"/>
      <c r="AY2056" s="212"/>
      <c r="AZ2056" s="212"/>
      <c r="BA2056" s="212"/>
      <c r="BB2056" s="212"/>
      <c r="BC2056" s="212"/>
      <c r="BD2056" s="212"/>
      <c r="BE2056" s="212"/>
      <c r="BF2056" s="212"/>
      <c r="BG2056" s="212"/>
      <c r="BH2056" s="212"/>
    </row>
    <row r="2057" spans="1:60" outlineLevel="3" x14ac:dyDescent="0.2">
      <c r="A2057" s="219"/>
      <c r="B2057" s="220"/>
      <c r="C2057" s="247" t="s">
        <v>2536</v>
      </c>
      <c r="D2057" s="225"/>
      <c r="E2057" s="226">
        <v>5.8075000000000001</v>
      </c>
      <c r="F2057" s="223"/>
      <c r="G2057" s="223"/>
      <c r="H2057" s="223"/>
      <c r="I2057" s="223"/>
      <c r="J2057" s="223"/>
      <c r="K2057" s="223"/>
      <c r="L2057" s="223"/>
      <c r="M2057" s="223"/>
      <c r="N2057" s="222"/>
      <c r="O2057" s="222"/>
      <c r="P2057" s="222"/>
      <c r="Q2057" s="222"/>
      <c r="R2057" s="223"/>
      <c r="S2057" s="223"/>
      <c r="T2057" s="223"/>
      <c r="U2057" s="223"/>
      <c r="V2057" s="223"/>
      <c r="W2057" s="223"/>
      <c r="X2057" s="223"/>
      <c r="Y2057" s="223"/>
      <c r="Z2057" s="212"/>
      <c r="AA2057" s="212"/>
      <c r="AB2057" s="212"/>
      <c r="AC2057" s="212"/>
      <c r="AD2057" s="212"/>
      <c r="AE2057" s="212"/>
      <c r="AF2057" s="212"/>
      <c r="AG2057" s="212" t="s">
        <v>308</v>
      </c>
      <c r="AH2057" s="212">
        <v>0</v>
      </c>
      <c r="AI2057" s="212"/>
      <c r="AJ2057" s="212"/>
      <c r="AK2057" s="212"/>
      <c r="AL2057" s="212"/>
      <c r="AM2057" s="212"/>
      <c r="AN2057" s="212"/>
      <c r="AO2057" s="212"/>
      <c r="AP2057" s="212"/>
      <c r="AQ2057" s="212"/>
      <c r="AR2057" s="212"/>
      <c r="AS2057" s="212"/>
      <c r="AT2057" s="212"/>
      <c r="AU2057" s="212"/>
      <c r="AV2057" s="212"/>
      <c r="AW2057" s="212"/>
      <c r="AX2057" s="212"/>
      <c r="AY2057" s="212"/>
      <c r="AZ2057" s="212"/>
      <c r="BA2057" s="212"/>
      <c r="BB2057" s="212"/>
      <c r="BC2057" s="212"/>
      <c r="BD2057" s="212"/>
      <c r="BE2057" s="212"/>
      <c r="BF2057" s="212"/>
      <c r="BG2057" s="212"/>
      <c r="BH2057" s="212"/>
    </row>
    <row r="2058" spans="1:60" outlineLevel="3" x14ac:dyDescent="0.2">
      <c r="A2058" s="219"/>
      <c r="B2058" s="220"/>
      <c r="C2058" s="247" t="s">
        <v>2537</v>
      </c>
      <c r="D2058" s="225"/>
      <c r="E2058" s="226">
        <v>4.5449999999999999</v>
      </c>
      <c r="F2058" s="223"/>
      <c r="G2058" s="223"/>
      <c r="H2058" s="223"/>
      <c r="I2058" s="223"/>
      <c r="J2058" s="223"/>
      <c r="K2058" s="223"/>
      <c r="L2058" s="223"/>
      <c r="M2058" s="223"/>
      <c r="N2058" s="222"/>
      <c r="O2058" s="222"/>
      <c r="P2058" s="222"/>
      <c r="Q2058" s="222"/>
      <c r="R2058" s="223"/>
      <c r="S2058" s="223"/>
      <c r="T2058" s="223"/>
      <c r="U2058" s="223"/>
      <c r="V2058" s="223"/>
      <c r="W2058" s="223"/>
      <c r="X2058" s="223"/>
      <c r="Y2058" s="223"/>
      <c r="Z2058" s="212"/>
      <c r="AA2058" s="212"/>
      <c r="AB2058" s="212"/>
      <c r="AC2058" s="212"/>
      <c r="AD2058" s="212"/>
      <c r="AE2058" s="212"/>
      <c r="AF2058" s="212"/>
      <c r="AG2058" s="212" t="s">
        <v>308</v>
      </c>
      <c r="AH2058" s="212">
        <v>0</v>
      </c>
      <c r="AI2058" s="212"/>
      <c r="AJ2058" s="212"/>
      <c r="AK2058" s="212"/>
      <c r="AL2058" s="212"/>
      <c r="AM2058" s="212"/>
      <c r="AN2058" s="212"/>
      <c r="AO2058" s="212"/>
      <c r="AP2058" s="212"/>
      <c r="AQ2058" s="212"/>
      <c r="AR2058" s="212"/>
      <c r="AS2058" s="212"/>
      <c r="AT2058" s="212"/>
      <c r="AU2058" s="212"/>
      <c r="AV2058" s="212"/>
      <c r="AW2058" s="212"/>
      <c r="AX2058" s="212"/>
      <c r="AY2058" s="212"/>
      <c r="AZ2058" s="212"/>
      <c r="BA2058" s="212"/>
      <c r="BB2058" s="212"/>
      <c r="BC2058" s="212"/>
      <c r="BD2058" s="212"/>
      <c r="BE2058" s="212"/>
      <c r="BF2058" s="212"/>
      <c r="BG2058" s="212"/>
      <c r="BH2058" s="212"/>
    </row>
    <row r="2059" spans="1:60" outlineLevel="3" x14ac:dyDescent="0.2">
      <c r="A2059" s="219"/>
      <c r="B2059" s="220"/>
      <c r="C2059" s="247" t="s">
        <v>2538</v>
      </c>
      <c r="D2059" s="225"/>
      <c r="E2059" s="226">
        <v>5.8075000000000001</v>
      </c>
      <c r="F2059" s="223"/>
      <c r="G2059" s="223"/>
      <c r="H2059" s="223"/>
      <c r="I2059" s="223"/>
      <c r="J2059" s="223"/>
      <c r="K2059" s="223"/>
      <c r="L2059" s="223"/>
      <c r="M2059" s="223"/>
      <c r="N2059" s="222"/>
      <c r="O2059" s="222"/>
      <c r="P2059" s="222"/>
      <c r="Q2059" s="222"/>
      <c r="R2059" s="223"/>
      <c r="S2059" s="223"/>
      <c r="T2059" s="223"/>
      <c r="U2059" s="223"/>
      <c r="V2059" s="223"/>
      <c r="W2059" s="223"/>
      <c r="X2059" s="223"/>
      <c r="Y2059" s="223"/>
      <c r="Z2059" s="212"/>
      <c r="AA2059" s="212"/>
      <c r="AB2059" s="212"/>
      <c r="AC2059" s="212"/>
      <c r="AD2059" s="212"/>
      <c r="AE2059" s="212"/>
      <c r="AF2059" s="212"/>
      <c r="AG2059" s="212" t="s">
        <v>308</v>
      </c>
      <c r="AH2059" s="212">
        <v>0</v>
      </c>
      <c r="AI2059" s="212"/>
      <c r="AJ2059" s="212"/>
      <c r="AK2059" s="212"/>
      <c r="AL2059" s="212"/>
      <c r="AM2059" s="212"/>
      <c r="AN2059" s="212"/>
      <c r="AO2059" s="212"/>
      <c r="AP2059" s="212"/>
      <c r="AQ2059" s="212"/>
      <c r="AR2059" s="212"/>
      <c r="AS2059" s="212"/>
      <c r="AT2059" s="212"/>
      <c r="AU2059" s="212"/>
      <c r="AV2059" s="212"/>
      <c r="AW2059" s="212"/>
      <c r="AX2059" s="212"/>
      <c r="AY2059" s="212"/>
      <c r="AZ2059" s="212"/>
      <c r="BA2059" s="212"/>
      <c r="BB2059" s="212"/>
      <c r="BC2059" s="212"/>
      <c r="BD2059" s="212"/>
      <c r="BE2059" s="212"/>
      <c r="BF2059" s="212"/>
      <c r="BG2059" s="212"/>
      <c r="BH2059" s="212"/>
    </row>
    <row r="2060" spans="1:60" outlineLevel="3" x14ac:dyDescent="0.2">
      <c r="A2060" s="219"/>
      <c r="B2060" s="220"/>
      <c r="C2060" s="247" t="s">
        <v>2539</v>
      </c>
      <c r="D2060" s="225"/>
      <c r="E2060" s="226">
        <v>6.1862500000000002</v>
      </c>
      <c r="F2060" s="223"/>
      <c r="G2060" s="223"/>
      <c r="H2060" s="223"/>
      <c r="I2060" s="223"/>
      <c r="J2060" s="223"/>
      <c r="K2060" s="223"/>
      <c r="L2060" s="223"/>
      <c r="M2060" s="223"/>
      <c r="N2060" s="222"/>
      <c r="O2060" s="222"/>
      <c r="P2060" s="222"/>
      <c r="Q2060" s="222"/>
      <c r="R2060" s="223"/>
      <c r="S2060" s="223"/>
      <c r="T2060" s="223"/>
      <c r="U2060" s="223"/>
      <c r="V2060" s="223"/>
      <c r="W2060" s="223"/>
      <c r="X2060" s="223"/>
      <c r="Y2060" s="223"/>
      <c r="Z2060" s="212"/>
      <c r="AA2060" s="212"/>
      <c r="AB2060" s="212"/>
      <c r="AC2060" s="212"/>
      <c r="AD2060" s="212"/>
      <c r="AE2060" s="212"/>
      <c r="AF2060" s="212"/>
      <c r="AG2060" s="212" t="s">
        <v>308</v>
      </c>
      <c r="AH2060" s="212">
        <v>0</v>
      </c>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row>
    <row r="2061" spans="1:60" outlineLevel="3" x14ac:dyDescent="0.2">
      <c r="A2061" s="219"/>
      <c r="B2061" s="220"/>
      <c r="C2061" s="247" t="s">
        <v>2540</v>
      </c>
      <c r="D2061" s="225"/>
      <c r="E2061" s="226">
        <v>16.21358</v>
      </c>
      <c r="F2061" s="223"/>
      <c r="G2061" s="223"/>
      <c r="H2061" s="223"/>
      <c r="I2061" s="223"/>
      <c r="J2061" s="223"/>
      <c r="K2061" s="223"/>
      <c r="L2061" s="223"/>
      <c r="M2061" s="223"/>
      <c r="N2061" s="222"/>
      <c r="O2061" s="222"/>
      <c r="P2061" s="222"/>
      <c r="Q2061" s="222"/>
      <c r="R2061" s="223"/>
      <c r="S2061" s="223"/>
      <c r="T2061" s="223"/>
      <c r="U2061" s="223"/>
      <c r="V2061" s="223"/>
      <c r="W2061" s="223"/>
      <c r="X2061" s="223"/>
      <c r="Y2061" s="223"/>
      <c r="Z2061" s="212"/>
      <c r="AA2061" s="212"/>
      <c r="AB2061" s="212"/>
      <c r="AC2061" s="212"/>
      <c r="AD2061" s="212"/>
      <c r="AE2061" s="212"/>
      <c r="AF2061" s="212"/>
      <c r="AG2061" s="212" t="s">
        <v>308</v>
      </c>
      <c r="AH2061" s="212">
        <v>0</v>
      </c>
      <c r="AI2061" s="212"/>
      <c r="AJ2061" s="212"/>
      <c r="AK2061" s="212"/>
      <c r="AL2061" s="212"/>
      <c r="AM2061" s="212"/>
      <c r="AN2061" s="212"/>
      <c r="AO2061" s="212"/>
      <c r="AP2061" s="212"/>
      <c r="AQ2061" s="212"/>
      <c r="AR2061" s="212"/>
      <c r="AS2061" s="212"/>
      <c r="AT2061" s="212"/>
      <c r="AU2061" s="212"/>
      <c r="AV2061" s="212"/>
      <c r="AW2061" s="212"/>
      <c r="AX2061" s="212"/>
      <c r="AY2061" s="212"/>
      <c r="AZ2061" s="212"/>
      <c r="BA2061" s="212"/>
      <c r="BB2061" s="212"/>
      <c r="BC2061" s="212"/>
      <c r="BD2061" s="212"/>
      <c r="BE2061" s="212"/>
      <c r="BF2061" s="212"/>
      <c r="BG2061" s="212"/>
      <c r="BH2061" s="212"/>
    </row>
    <row r="2062" spans="1:60" ht="56.25" outlineLevel="1" x14ac:dyDescent="0.2">
      <c r="A2062" s="235">
        <v>504</v>
      </c>
      <c r="B2062" s="236" t="s">
        <v>2541</v>
      </c>
      <c r="C2062" s="245" t="s">
        <v>2542</v>
      </c>
      <c r="D2062" s="237" t="s">
        <v>387</v>
      </c>
      <c r="E2062" s="238">
        <v>2</v>
      </c>
      <c r="F2062" s="239"/>
      <c r="G2062" s="240">
        <f>ROUND(E2062*F2062,2)</f>
        <v>0</v>
      </c>
      <c r="H2062" s="239"/>
      <c r="I2062" s="240">
        <f>ROUND(E2062*H2062,2)</f>
        <v>0</v>
      </c>
      <c r="J2062" s="239"/>
      <c r="K2062" s="240">
        <f>ROUND(E2062*J2062,2)</f>
        <v>0</v>
      </c>
      <c r="L2062" s="240">
        <v>21</v>
      </c>
      <c r="M2062" s="240">
        <f>G2062*(1+L2062/100)</f>
        <v>0</v>
      </c>
      <c r="N2062" s="238">
        <v>0.05</v>
      </c>
      <c r="O2062" s="238">
        <f>ROUND(E2062*N2062,2)</f>
        <v>0.1</v>
      </c>
      <c r="P2062" s="238">
        <v>0</v>
      </c>
      <c r="Q2062" s="238">
        <f>ROUND(E2062*P2062,2)</f>
        <v>0</v>
      </c>
      <c r="R2062" s="240" t="s">
        <v>480</v>
      </c>
      <c r="S2062" s="240" t="s">
        <v>277</v>
      </c>
      <c r="T2062" s="241" t="s">
        <v>277</v>
      </c>
      <c r="U2062" s="223">
        <v>0</v>
      </c>
      <c r="V2062" s="223">
        <f>ROUND(E2062*U2062,2)</f>
        <v>0</v>
      </c>
      <c r="W2062" s="223"/>
      <c r="X2062" s="223" t="s">
        <v>481</v>
      </c>
      <c r="Y2062" s="223" t="s">
        <v>280</v>
      </c>
      <c r="Z2062" s="212"/>
      <c r="AA2062" s="212"/>
      <c r="AB2062" s="212"/>
      <c r="AC2062" s="212"/>
      <c r="AD2062" s="212"/>
      <c r="AE2062" s="212"/>
      <c r="AF2062" s="212"/>
      <c r="AG2062" s="212" t="s">
        <v>482</v>
      </c>
      <c r="AH2062" s="212"/>
      <c r="AI2062" s="212"/>
      <c r="AJ2062" s="212"/>
      <c r="AK2062" s="212"/>
      <c r="AL2062" s="212"/>
      <c r="AM2062" s="212"/>
      <c r="AN2062" s="212"/>
      <c r="AO2062" s="212"/>
      <c r="AP2062" s="212"/>
      <c r="AQ2062" s="212"/>
      <c r="AR2062" s="212"/>
      <c r="AS2062" s="212"/>
      <c r="AT2062" s="212"/>
      <c r="AU2062" s="212"/>
      <c r="AV2062" s="212"/>
      <c r="AW2062" s="212"/>
      <c r="AX2062" s="212"/>
      <c r="AY2062" s="212"/>
      <c r="AZ2062" s="212"/>
      <c r="BA2062" s="212"/>
      <c r="BB2062" s="212"/>
      <c r="BC2062" s="212"/>
      <c r="BD2062" s="212"/>
      <c r="BE2062" s="212"/>
      <c r="BF2062" s="212"/>
      <c r="BG2062" s="212"/>
      <c r="BH2062" s="212"/>
    </row>
    <row r="2063" spans="1:60" outlineLevel="2" x14ac:dyDescent="0.2">
      <c r="A2063" s="219"/>
      <c r="B2063" s="220"/>
      <c r="C2063" s="247" t="s">
        <v>2543</v>
      </c>
      <c r="D2063" s="225"/>
      <c r="E2063" s="226">
        <v>1</v>
      </c>
      <c r="F2063" s="223"/>
      <c r="G2063" s="223"/>
      <c r="H2063" s="223"/>
      <c r="I2063" s="223"/>
      <c r="J2063" s="223"/>
      <c r="K2063" s="223"/>
      <c r="L2063" s="223"/>
      <c r="M2063" s="223"/>
      <c r="N2063" s="222"/>
      <c r="O2063" s="222"/>
      <c r="P2063" s="222"/>
      <c r="Q2063" s="222"/>
      <c r="R2063" s="223"/>
      <c r="S2063" s="223"/>
      <c r="T2063" s="223"/>
      <c r="U2063" s="223"/>
      <c r="V2063" s="223"/>
      <c r="W2063" s="223"/>
      <c r="X2063" s="223"/>
      <c r="Y2063" s="223"/>
      <c r="Z2063" s="212"/>
      <c r="AA2063" s="212"/>
      <c r="AB2063" s="212"/>
      <c r="AC2063" s="212"/>
      <c r="AD2063" s="212"/>
      <c r="AE2063" s="212"/>
      <c r="AF2063" s="212"/>
      <c r="AG2063" s="212" t="s">
        <v>308</v>
      </c>
      <c r="AH2063" s="212">
        <v>0</v>
      </c>
      <c r="AI2063" s="212"/>
      <c r="AJ2063" s="212"/>
      <c r="AK2063" s="212"/>
      <c r="AL2063" s="212"/>
      <c r="AM2063" s="212"/>
      <c r="AN2063" s="212"/>
      <c r="AO2063" s="212"/>
      <c r="AP2063" s="212"/>
      <c r="AQ2063" s="212"/>
      <c r="AR2063" s="212"/>
      <c r="AS2063" s="212"/>
      <c r="AT2063" s="212"/>
      <c r="AU2063" s="212"/>
      <c r="AV2063" s="212"/>
      <c r="AW2063" s="212"/>
      <c r="AX2063" s="212"/>
      <c r="AY2063" s="212"/>
      <c r="AZ2063" s="212"/>
      <c r="BA2063" s="212"/>
      <c r="BB2063" s="212"/>
      <c r="BC2063" s="212"/>
      <c r="BD2063" s="212"/>
      <c r="BE2063" s="212"/>
      <c r="BF2063" s="212"/>
      <c r="BG2063" s="212"/>
      <c r="BH2063" s="212"/>
    </row>
    <row r="2064" spans="1:60" outlineLevel="3" x14ac:dyDescent="0.2">
      <c r="A2064" s="219"/>
      <c r="B2064" s="220"/>
      <c r="C2064" s="247" t="s">
        <v>2544</v>
      </c>
      <c r="D2064" s="225"/>
      <c r="E2064" s="226">
        <v>1</v>
      </c>
      <c r="F2064" s="223"/>
      <c r="G2064" s="223"/>
      <c r="H2064" s="223"/>
      <c r="I2064" s="223"/>
      <c r="J2064" s="223"/>
      <c r="K2064" s="223"/>
      <c r="L2064" s="223"/>
      <c r="M2064" s="223"/>
      <c r="N2064" s="222"/>
      <c r="O2064" s="222"/>
      <c r="P2064" s="222"/>
      <c r="Q2064" s="222"/>
      <c r="R2064" s="223"/>
      <c r="S2064" s="223"/>
      <c r="T2064" s="223"/>
      <c r="U2064" s="223"/>
      <c r="V2064" s="223"/>
      <c r="W2064" s="223"/>
      <c r="X2064" s="223"/>
      <c r="Y2064" s="223"/>
      <c r="Z2064" s="212"/>
      <c r="AA2064" s="212"/>
      <c r="AB2064" s="212"/>
      <c r="AC2064" s="212"/>
      <c r="AD2064" s="212"/>
      <c r="AE2064" s="212"/>
      <c r="AF2064" s="212"/>
      <c r="AG2064" s="212" t="s">
        <v>308</v>
      </c>
      <c r="AH2064" s="212">
        <v>0</v>
      </c>
      <c r="AI2064" s="212"/>
      <c r="AJ2064" s="212"/>
      <c r="AK2064" s="212"/>
      <c r="AL2064" s="212"/>
      <c r="AM2064" s="212"/>
      <c r="AN2064" s="212"/>
      <c r="AO2064" s="212"/>
      <c r="AP2064" s="212"/>
      <c r="AQ2064" s="212"/>
      <c r="AR2064" s="212"/>
      <c r="AS2064" s="212"/>
      <c r="AT2064" s="212"/>
      <c r="AU2064" s="212"/>
      <c r="AV2064" s="212"/>
      <c r="AW2064" s="212"/>
      <c r="AX2064" s="212"/>
      <c r="AY2064" s="212"/>
      <c r="AZ2064" s="212"/>
      <c r="BA2064" s="212"/>
      <c r="BB2064" s="212"/>
      <c r="BC2064" s="212"/>
      <c r="BD2064" s="212"/>
      <c r="BE2064" s="212"/>
      <c r="BF2064" s="212"/>
      <c r="BG2064" s="212"/>
      <c r="BH2064" s="212"/>
    </row>
    <row r="2065" spans="1:60" ht="56.25" outlineLevel="1" x14ac:dyDescent="0.2">
      <c r="A2065" s="235">
        <v>505</v>
      </c>
      <c r="B2065" s="236" t="s">
        <v>2545</v>
      </c>
      <c r="C2065" s="245" t="s">
        <v>2546</v>
      </c>
      <c r="D2065" s="237" t="s">
        <v>387</v>
      </c>
      <c r="E2065" s="238">
        <v>6</v>
      </c>
      <c r="F2065" s="239"/>
      <c r="G2065" s="240">
        <f>ROUND(E2065*F2065,2)</f>
        <v>0</v>
      </c>
      <c r="H2065" s="239"/>
      <c r="I2065" s="240">
        <f>ROUND(E2065*H2065,2)</f>
        <v>0</v>
      </c>
      <c r="J2065" s="239"/>
      <c r="K2065" s="240">
        <f>ROUND(E2065*J2065,2)</f>
        <v>0</v>
      </c>
      <c r="L2065" s="240">
        <v>21</v>
      </c>
      <c r="M2065" s="240">
        <f>G2065*(1+L2065/100)</f>
        <v>0</v>
      </c>
      <c r="N2065" s="238">
        <v>0.05</v>
      </c>
      <c r="O2065" s="238">
        <f>ROUND(E2065*N2065,2)</f>
        <v>0.3</v>
      </c>
      <c r="P2065" s="238">
        <v>0</v>
      </c>
      <c r="Q2065" s="238">
        <f>ROUND(E2065*P2065,2)</f>
        <v>0</v>
      </c>
      <c r="R2065" s="240" t="s">
        <v>480</v>
      </c>
      <c r="S2065" s="240" t="s">
        <v>277</v>
      </c>
      <c r="T2065" s="241" t="s">
        <v>277</v>
      </c>
      <c r="U2065" s="223">
        <v>0</v>
      </c>
      <c r="V2065" s="223">
        <f>ROUND(E2065*U2065,2)</f>
        <v>0</v>
      </c>
      <c r="W2065" s="223"/>
      <c r="X2065" s="223" t="s">
        <v>481</v>
      </c>
      <c r="Y2065" s="223" t="s">
        <v>280</v>
      </c>
      <c r="Z2065" s="212"/>
      <c r="AA2065" s="212"/>
      <c r="AB2065" s="212"/>
      <c r="AC2065" s="212"/>
      <c r="AD2065" s="212"/>
      <c r="AE2065" s="212"/>
      <c r="AF2065" s="212"/>
      <c r="AG2065" s="212" t="s">
        <v>482</v>
      </c>
      <c r="AH2065" s="212"/>
      <c r="AI2065" s="212"/>
      <c r="AJ2065" s="212"/>
      <c r="AK2065" s="212"/>
      <c r="AL2065" s="212"/>
      <c r="AM2065" s="212"/>
      <c r="AN2065" s="212"/>
      <c r="AO2065" s="212"/>
      <c r="AP2065" s="212"/>
      <c r="AQ2065" s="212"/>
      <c r="AR2065" s="212"/>
      <c r="AS2065" s="212"/>
      <c r="AT2065" s="212"/>
      <c r="AU2065" s="212"/>
      <c r="AV2065" s="212"/>
      <c r="AW2065" s="212"/>
      <c r="AX2065" s="212"/>
      <c r="AY2065" s="212"/>
      <c r="AZ2065" s="212"/>
      <c r="BA2065" s="212"/>
      <c r="BB2065" s="212"/>
      <c r="BC2065" s="212"/>
      <c r="BD2065" s="212"/>
      <c r="BE2065" s="212"/>
      <c r="BF2065" s="212"/>
      <c r="BG2065" s="212"/>
      <c r="BH2065" s="212"/>
    </row>
    <row r="2066" spans="1:60" outlineLevel="2" x14ac:dyDescent="0.2">
      <c r="A2066" s="219"/>
      <c r="B2066" s="220"/>
      <c r="C2066" s="247" t="s">
        <v>2547</v>
      </c>
      <c r="D2066" s="225"/>
      <c r="E2066" s="226">
        <v>1</v>
      </c>
      <c r="F2066" s="223"/>
      <c r="G2066" s="223"/>
      <c r="H2066" s="223"/>
      <c r="I2066" s="223"/>
      <c r="J2066" s="223"/>
      <c r="K2066" s="223"/>
      <c r="L2066" s="223"/>
      <c r="M2066" s="223"/>
      <c r="N2066" s="222"/>
      <c r="O2066" s="222"/>
      <c r="P2066" s="222"/>
      <c r="Q2066" s="222"/>
      <c r="R2066" s="223"/>
      <c r="S2066" s="223"/>
      <c r="T2066" s="223"/>
      <c r="U2066" s="223"/>
      <c r="V2066" s="223"/>
      <c r="W2066" s="223"/>
      <c r="X2066" s="223"/>
      <c r="Y2066" s="223"/>
      <c r="Z2066" s="212"/>
      <c r="AA2066" s="212"/>
      <c r="AB2066" s="212"/>
      <c r="AC2066" s="212"/>
      <c r="AD2066" s="212"/>
      <c r="AE2066" s="212"/>
      <c r="AF2066" s="212"/>
      <c r="AG2066" s="212" t="s">
        <v>308</v>
      </c>
      <c r="AH2066" s="212">
        <v>0</v>
      </c>
      <c r="AI2066" s="212"/>
      <c r="AJ2066" s="212"/>
      <c r="AK2066" s="212"/>
      <c r="AL2066" s="212"/>
      <c r="AM2066" s="212"/>
      <c r="AN2066" s="212"/>
      <c r="AO2066" s="212"/>
      <c r="AP2066" s="212"/>
      <c r="AQ2066" s="212"/>
      <c r="AR2066" s="212"/>
      <c r="AS2066" s="212"/>
      <c r="AT2066" s="212"/>
      <c r="AU2066" s="212"/>
      <c r="AV2066" s="212"/>
      <c r="AW2066" s="212"/>
      <c r="AX2066" s="212"/>
      <c r="AY2066" s="212"/>
      <c r="AZ2066" s="212"/>
      <c r="BA2066" s="212"/>
      <c r="BB2066" s="212"/>
      <c r="BC2066" s="212"/>
      <c r="BD2066" s="212"/>
      <c r="BE2066" s="212"/>
      <c r="BF2066" s="212"/>
      <c r="BG2066" s="212"/>
      <c r="BH2066" s="212"/>
    </row>
    <row r="2067" spans="1:60" outlineLevel="3" x14ac:dyDescent="0.2">
      <c r="A2067" s="219"/>
      <c r="B2067" s="220"/>
      <c r="C2067" s="247" t="s">
        <v>2548</v>
      </c>
      <c r="D2067" s="225"/>
      <c r="E2067" s="226">
        <v>1</v>
      </c>
      <c r="F2067" s="223"/>
      <c r="G2067" s="223"/>
      <c r="H2067" s="223"/>
      <c r="I2067" s="223"/>
      <c r="J2067" s="223"/>
      <c r="K2067" s="223"/>
      <c r="L2067" s="223"/>
      <c r="M2067" s="223"/>
      <c r="N2067" s="222"/>
      <c r="O2067" s="222"/>
      <c r="P2067" s="222"/>
      <c r="Q2067" s="222"/>
      <c r="R2067" s="223"/>
      <c r="S2067" s="223"/>
      <c r="T2067" s="223"/>
      <c r="U2067" s="223"/>
      <c r="V2067" s="223"/>
      <c r="W2067" s="223"/>
      <c r="X2067" s="223"/>
      <c r="Y2067" s="223"/>
      <c r="Z2067" s="212"/>
      <c r="AA2067" s="212"/>
      <c r="AB2067" s="212"/>
      <c r="AC2067" s="212"/>
      <c r="AD2067" s="212"/>
      <c r="AE2067" s="212"/>
      <c r="AF2067" s="212"/>
      <c r="AG2067" s="212" t="s">
        <v>308</v>
      </c>
      <c r="AH2067" s="212">
        <v>0</v>
      </c>
      <c r="AI2067" s="212"/>
      <c r="AJ2067" s="212"/>
      <c r="AK2067" s="212"/>
      <c r="AL2067" s="212"/>
      <c r="AM2067" s="212"/>
      <c r="AN2067" s="212"/>
      <c r="AO2067" s="212"/>
      <c r="AP2067" s="212"/>
      <c r="AQ2067" s="212"/>
      <c r="AR2067" s="212"/>
      <c r="AS2067" s="212"/>
      <c r="AT2067" s="212"/>
      <c r="AU2067" s="212"/>
      <c r="AV2067" s="212"/>
      <c r="AW2067" s="212"/>
      <c r="AX2067" s="212"/>
      <c r="AY2067" s="212"/>
      <c r="AZ2067" s="212"/>
      <c r="BA2067" s="212"/>
      <c r="BB2067" s="212"/>
      <c r="BC2067" s="212"/>
      <c r="BD2067" s="212"/>
      <c r="BE2067" s="212"/>
      <c r="BF2067" s="212"/>
      <c r="BG2067" s="212"/>
      <c r="BH2067" s="212"/>
    </row>
    <row r="2068" spans="1:60" outlineLevel="3" x14ac:dyDescent="0.2">
      <c r="A2068" s="219"/>
      <c r="B2068" s="220"/>
      <c r="C2068" s="247" t="s">
        <v>2549</v>
      </c>
      <c r="D2068" s="225"/>
      <c r="E2068" s="226">
        <v>1</v>
      </c>
      <c r="F2068" s="223"/>
      <c r="G2068" s="223"/>
      <c r="H2068" s="223"/>
      <c r="I2068" s="223"/>
      <c r="J2068" s="223"/>
      <c r="K2068" s="223"/>
      <c r="L2068" s="223"/>
      <c r="M2068" s="223"/>
      <c r="N2068" s="222"/>
      <c r="O2068" s="222"/>
      <c r="P2068" s="222"/>
      <c r="Q2068" s="222"/>
      <c r="R2068" s="223"/>
      <c r="S2068" s="223"/>
      <c r="T2068" s="223"/>
      <c r="U2068" s="223"/>
      <c r="V2068" s="223"/>
      <c r="W2068" s="223"/>
      <c r="X2068" s="223"/>
      <c r="Y2068" s="223"/>
      <c r="Z2068" s="212"/>
      <c r="AA2068" s="212"/>
      <c r="AB2068" s="212"/>
      <c r="AC2068" s="212"/>
      <c r="AD2068" s="212"/>
      <c r="AE2068" s="212"/>
      <c r="AF2068" s="212"/>
      <c r="AG2068" s="212" t="s">
        <v>308</v>
      </c>
      <c r="AH2068" s="212">
        <v>0</v>
      </c>
      <c r="AI2068" s="212"/>
      <c r="AJ2068" s="212"/>
      <c r="AK2068" s="212"/>
      <c r="AL2068" s="212"/>
      <c r="AM2068" s="212"/>
      <c r="AN2068" s="212"/>
      <c r="AO2068" s="212"/>
      <c r="AP2068" s="212"/>
      <c r="AQ2068" s="212"/>
      <c r="AR2068" s="212"/>
      <c r="AS2068" s="212"/>
      <c r="AT2068" s="212"/>
      <c r="AU2068" s="212"/>
      <c r="AV2068" s="212"/>
      <c r="AW2068" s="212"/>
      <c r="AX2068" s="212"/>
      <c r="AY2068" s="212"/>
      <c r="AZ2068" s="212"/>
      <c r="BA2068" s="212"/>
      <c r="BB2068" s="212"/>
      <c r="BC2068" s="212"/>
      <c r="BD2068" s="212"/>
      <c r="BE2068" s="212"/>
      <c r="BF2068" s="212"/>
      <c r="BG2068" s="212"/>
      <c r="BH2068" s="212"/>
    </row>
    <row r="2069" spans="1:60" outlineLevel="3" x14ac:dyDescent="0.2">
      <c r="A2069" s="219"/>
      <c r="B2069" s="220"/>
      <c r="C2069" s="247" t="s">
        <v>2550</v>
      </c>
      <c r="D2069" s="225"/>
      <c r="E2069" s="226">
        <v>1</v>
      </c>
      <c r="F2069" s="223"/>
      <c r="G2069" s="223"/>
      <c r="H2069" s="223"/>
      <c r="I2069" s="223"/>
      <c r="J2069" s="223"/>
      <c r="K2069" s="223"/>
      <c r="L2069" s="223"/>
      <c r="M2069" s="223"/>
      <c r="N2069" s="222"/>
      <c r="O2069" s="222"/>
      <c r="P2069" s="222"/>
      <c r="Q2069" s="222"/>
      <c r="R2069" s="223"/>
      <c r="S2069" s="223"/>
      <c r="T2069" s="223"/>
      <c r="U2069" s="223"/>
      <c r="V2069" s="223"/>
      <c r="W2069" s="223"/>
      <c r="X2069" s="223"/>
      <c r="Y2069" s="223"/>
      <c r="Z2069" s="212"/>
      <c r="AA2069" s="212"/>
      <c r="AB2069" s="212"/>
      <c r="AC2069" s="212"/>
      <c r="AD2069" s="212"/>
      <c r="AE2069" s="212"/>
      <c r="AF2069" s="212"/>
      <c r="AG2069" s="212" t="s">
        <v>308</v>
      </c>
      <c r="AH2069" s="212">
        <v>0</v>
      </c>
      <c r="AI2069" s="212"/>
      <c r="AJ2069" s="212"/>
      <c r="AK2069" s="212"/>
      <c r="AL2069" s="212"/>
      <c r="AM2069" s="212"/>
      <c r="AN2069" s="212"/>
      <c r="AO2069" s="212"/>
      <c r="AP2069" s="212"/>
      <c r="AQ2069" s="212"/>
      <c r="AR2069" s="212"/>
      <c r="AS2069" s="212"/>
      <c r="AT2069" s="212"/>
      <c r="AU2069" s="212"/>
      <c r="AV2069" s="212"/>
      <c r="AW2069" s="212"/>
      <c r="AX2069" s="212"/>
      <c r="AY2069" s="212"/>
      <c r="AZ2069" s="212"/>
      <c r="BA2069" s="212"/>
      <c r="BB2069" s="212"/>
      <c r="BC2069" s="212"/>
      <c r="BD2069" s="212"/>
      <c r="BE2069" s="212"/>
      <c r="BF2069" s="212"/>
      <c r="BG2069" s="212"/>
      <c r="BH2069" s="212"/>
    </row>
    <row r="2070" spans="1:60" outlineLevel="3" x14ac:dyDescent="0.2">
      <c r="A2070" s="219"/>
      <c r="B2070" s="220"/>
      <c r="C2070" s="247" t="s">
        <v>2551</v>
      </c>
      <c r="D2070" s="225"/>
      <c r="E2070" s="226">
        <v>1</v>
      </c>
      <c r="F2070" s="223"/>
      <c r="G2070" s="223"/>
      <c r="H2070" s="223"/>
      <c r="I2070" s="223"/>
      <c r="J2070" s="223"/>
      <c r="K2070" s="223"/>
      <c r="L2070" s="223"/>
      <c r="M2070" s="223"/>
      <c r="N2070" s="222"/>
      <c r="O2070" s="222"/>
      <c r="P2070" s="222"/>
      <c r="Q2070" s="222"/>
      <c r="R2070" s="223"/>
      <c r="S2070" s="223"/>
      <c r="T2070" s="223"/>
      <c r="U2070" s="223"/>
      <c r="V2070" s="223"/>
      <c r="W2070" s="223"/>
      <c r="X2070" s="223"/>
      <c r="Y2070" s="223"/>
      <c r="Z2070" s="212"/>
      <c r="AA2070" s="212"/>
      <c r="AB2070" s="212"/>
      <c r="AC2070" s="212"/>
      <c r="AD2070" s="212"/>
      <c r="AE2070" s="212"/>
      <c r="AF2070" s="212"/>
      <c r="AG2070" s="212" t="s">
        <v>308</v>
      </c>
      <c r="AH2070" s="212">
        <v>0</v>
      </c>
      <c r="AI2070" s="212"/>
      <c r="AJ2070" s="212"/>
      <c r="AK2070" s="212"/>
      <c r="AL2070" s="212"/>
      <c r="AM2070" s="212"/>
      <c r="AN2070" s="212"/>
      <c r="AO2070" s="212"/>
      <c r="AP2070" s="212"/>
      <c r="AQ2070" s="212"/>
      <c r="AR2070" s="212"/>
      <c r="AS2070" s="212"/>
      <c r="AT2070" s="212"/>
      <c r="AU2070" s="212"/>
      <c r="AV2070" s="212"/>
      <c r="AW2070" s="212"/>
      <c r="AX2070" s="212"/>
      <c r="AY2070" s="212"/>
      <c r="AZ2070" s="212"/>
      <c r="BA2070" s="212"/>
      <c r="BB2070" s="212"/>
      <c r="BC2070" s="212"/>
      <c r="BD2070" s="212"/>
      <c r="BE2070" s="212"/>
      <c r="BF2070" s="212"/>
      <c r="BG2070" s="212"/>
      <c r="BH2070" s="212"/>
    </row>
    <row r="2071" spans="1:60" outlineLevel="3" x14ac:dyDescent="0.2">
      <c r="A2071" s="219"/>
      <c r="B2071" s="220"/>
      <c r="C2071" s="247" t="s">
        <v>2552</v>
      </c>
      <c r="D2071" s="225"/>
      <c r="E2071" s="226">
        <v>1</v>
      </c>
      <c r="F2071" s="223"/>
      <c r="G2071" s="223"/>
      <c r="H2071" s="223"/>
      <c r="I2071" s="223"/>
      <c r="J2071" s="223"/>
      <c r="K2071" s="223"/>
      <c r="L2071" s="223"/>
      <c r="M2071" s="223"/>
      <c r="N2071" s="222"/>
      <c r="O2071" s="222"/>
      <c r="P2071" s="222"/>
      <c r="Q2071" s="222"/>
      <c r="R2071" s="223"/>
      <c r="S2071" s="223"/>
      <c r="T2071" s="223"/>
      <c r="U2071" s="223"/>
      <c r="V2071" s="223"/>
      <c r="W2071" s="223"/>
      <c r="X2071" s="223"/>
      <c r="Y2071" s="223"/>
      <c r="Z2071" s="212"/>
      <c r="AA2071" s="212"/>
      <c r="AB2071" s="212"/>
      <c r="AC2071" s="212"/>
      <c r="AD2071" s="212"/>
      <c r="AE2071" s="212"/>
      <c r="AF2071" s="212"/>
      <c r="AG2071" s="212" t="s">
        <v>308</v>
      </c>
      <c r="AH2071" s="212">
        <v>0</v>
      </c>
      <c r="AI2071" s="212"/>
      <c r="AJ2071" s="212"/>
      <c r="AK2071" s="212"/>
      <c r="AL2071" s="212"/>
      <c r="AM2071" s="212"/>
      <c r="AN2071" s="212"/>
      <c r="AO2071" s="212"/>
      <c r="AP2071" s="212"/>
      <c r="AQ2071" s="212"/>
      <c r="AR2071" s="212"/>
      <c r="AS2071" s="212"/>
      <c r="AT2071" s="212"/>
      <c r="AU2071" s="212"/>
      <c r="AV2071" s="212"/>
      <c r="AW2071" s="212"/>
      <c r="AX2071" s="212"/>
      <c r="AY2071" s="212"/>
      <c r="AZ2071" s="212"/>
      <c r="BA2071" s="212"/>
      <c r="BB2071" s="212"/>
      <c r="BC2071" s="212"/>
      <c r="BD2071" s="212"/>
      <c r="BE2071" s="212"/>
      <c r="BF2071" s="212"/>
      <c r="BG2071" s="212"/>
      <c r="BH2071" s="212"/>
    </row>
    <row r="2072" spans="1:60" ht="22.5" outlineLevel="1" x14ac:dyDescent="0.2">
      <c r="A2072" s="235">
        <v>506</v>
      </c>
      <c r="B2072" s="236" t="s">
        <v>2553</v>
      </c>
      <c r="C2072" s="245" t="s">
        <v>2554</v>
      </c>
      <c r="D2072" s="237" t="s">
        <v>387</v>
      </c>
      <c r="E2072" s="238">
        <v>1</v>
      </c>
      <c r="F2072" s="239"/>
      <c r="G2072" s="240">
        <f>ROUND(E2072*F2072,2)</f>
        <v>0</v>
      </c>
      <c r="H2072" s="239"/>
      <c r="I2072" s="240">
        <f>ROUND(E2072*H2072,2)</f>
        <v>0</v>
      </c>
      <c r="J2072" s="239"/>
      <c r="K2072" s="240">
        <f>ROUND(E2072*J2072,2)</f>
        <v>0</v>
      </c>
      <c r="L2072" s="240">
        <v>21</v>
      </c>
      <c r="M2072" s="240">
        <f>G2072*(1+L2072/100)</f>
        <v>0</v>
      </c>
      <c r="N2072" s="238">
        <v>9.0999999999999998E-2</v>
      </c>
      <c r="O2072" s="238">
        <f>ROUND(E2072*N2072,2)</f>
        <v>0.09</v>
      </c>
      <c r="P2072" s="238">
        <v>0</v>
      </c>
      <c r="Q2072" s="238">
        <f>ROUND(E2072*P2072,2)</f>
        <v>0</v>
      </c>
      <c r="R2072" s="240"/>
      <c r="S2072" s="240" t="s">
        <v>668</v>
      </c>
      <c r="T2072" s="241" t="s">
        <v>278</v>
      </c>
      <c r="U2072" s="223">
        <v>0</v>
      </c>
      <c r="V2072" s="223">
        <f>ROUND(E2072*U2072,2)</f>
        <v>0</v>
      </c>
      <c r="W2072" s="223"/>
      <c r="X2072" s="223" t="s">
        <v>481</v>
      </c>
      <c r="Y2072" s="223" t="s">
        <v>280</v>
      </c>
      <c r="Z2072" s="212"/>
      <c r="AA2072" s="212"/>
      <c r="AB2072" s="212"/>
      <c r="AC2072" s="212"/>
      <c r="AD2072" s="212"/>
      <c r="AE2072" s="212"/>
      <c r="AF2072" s="212"/>
      <c r="AG2072" s="212" t="s">
        <v>482</v>
      </c>
      <c r="AH2072" s="212"/>
      <c r="AI2072" s="212"/>
      <c r="AJ2072" s="212"/>
      <c r="AK2072" s="212"/>
      <c r="AL2072" s="212"/>
      <c r="AM2072" s="212"/>
      <c r="AN2072" s="212"/>
      <c r="AO2072" s="212"/>
      <c r="AP2072" s="212"/>
      <c r="AQ2072" s="212"/>
      <c r="AR2072" s="212"/>
      <c r="AS2072" s="212"/>
      <c r="AT2072" s="212"/>
      <c r="AU2072" s="212"/>
      <c r="AV2072" s="212"/>
      <c r="AW2072" s="212"/>
      <c r="AX2072" s="212"/>
      <c r="AY2072" s="212"/>
      <c r="AZ2072" s="212"/>
      <c r="BA2072" s="212"/>
      <c r="BB2072" s="212"/>
      <c r="BC2072" s="212"/>
      <c r="BD2072" s="212"/>
      <c r="BE2072" s="212"/>
      <c r="BF2072" s="212"/>
      <c r="BG2072" s="212"/>
      <c r="BH2072" s="212"/>
    </row>
    <row r="2073" spans="1:60" outlineLevel="2" x14ac:dyDescent="0.2">
      <c r="A2073" s="219"/>
      <c r="B2073" s="220"/>
      <c r="C2073" s="247" t="s">
        <v>2555</v>
      </c>
      <c r="D2073" s="225"/>
      <c r="E2073" s="226">
        <v>1</v>
      </c>
      <c r="F2073" s="223"/>
      <c r="G2073" s="223"/>
      <c r="H2073" s="223"/>
      <c r="I2073" s="223"/>
      <c r="J2073" s="223"/>
      <c r="K2073" s="223"/>
      <c r="L2073" s="223"/>
      <c r="M2073" s="223"/>
      <c r="N2073" s="222"/>
      <c r="O2073" s="222"/>
      <c r="P2073" s="222"/>
      <c r="Q2073" s="222"/>
      <c r="R2073" s="223"/>
      <c r="S2073" s="223"/>
      <c r="T2073" s="223"/>
      <c r="U2073" s="223"/>
      <c r="V2073" s="223"/>
      <c r="W2073" s="223"/>
      <c r="X2073" s="223"/>
      <c r="Y2073" s="223"/>
      <c r="Z2073" s="212"/>
      <c r="AA2073" s="212"/>
      <c r="AB2073" s="212"/>
      <c r="AC2073" s="212"/>
      <c r="AD2073" s="212"/>
      <c r="AE2073" s="212"/>
      <c r="AF2073" s="212"/>
      <c r="AG2073" s="212" t="s">
        <v>308</v>
      </c>
      <c r="AH2073" s="212">
        <v>0</v>
      </c>
      <c r="AI2073" s="212"/>
      <c r="AJ2073" s="212"/>
      <c r="AK2073" s="212"/>
      <c r="AL2073" s="212"/>
      <c r="AM2073" s="212"/>
      <c r="AN2073" s="212"/>
      <c r="AO2073" s="212"/>
      <c r="AP2073" s="212"/>
      <c r="AQ2073" s="212"/>
      <c r="AR2073" s="212"/>
      <c r="AS2073" s="212"/>
      <c r="AT2073" s="212"/>
      <c r="AU2073" s="212"/>
      <c r="AV2073" s="212"/>
      <c r="AW2073" s="212"/>
      <c r="AX2073" s="212"/>
      <c r="AY2073" s="212"/>
      <c r="AZ2073" s="212"/>
      <c r="BA2073" s="212"/>
      <c r="BB2073" s="212"/>
      <c r="BC2073" s="212"/>
      <c r="BD2073" s="212"/>
      <c r="BE2073" s="212"/>
      <c r="BF2073" s="212"/>
      <c r="BG2073" s="212"/>
      <c r="BH2073" s="212"/>
    </row>
    <row r="2074" spans="1:60" ht="22.5" outlineLevel="1" x14ac:dyDescent="0.2">
      <c r="A2074" s="235">
        <v>507</v>
      </c>
      <c r="B2074" s="236" t="s">
        <v>2556</v>
      </c>
      <c r="C2074" s="245" t="s">
        <v>2557</v>
      </c>
      <c r="D2074" s="237" t="s">
        <v>387</v>
      </c>
      <c r="E2074" s="238">
        <v>2</v>
      </c>
      <c r="F2074" s="239"/>
      <c r="G2074" s="240">
        <f>ROUND(E2074*F2074,2)</f>
        <v>0</v>
      </c>
      <c r="H2074" s="239"/>
      <c r="I2074" s="240">
        <f>ROUND(E2074*H2074,2)</f>
        <v>0</v>
      </c>
      <c r="J2074" s="239"/>
      <c r="K2074" s="240">
        <f>ROUND(E2074*J2074,2)</f>
        <v>0</v>
      </c>
      <c r="L2074" s="240">
        <v>21</v>
      </c>
      <c r="M2074" s="240">
        <f>G2074*(1+L2074/100)</f>
        <v>0</v>
      </c>
      <c r="N2074" s="238">
        <v>9.0999999999999998E-2</v>
      </c>
      <c r="O2074" s="238">
        <f>ROUND(E2074*N2074,2)</f>
        <v>0.18</v>
      </c>
      <c r="P2074" s="238">
        <v>0</v>
      </c>
      <c r="Q2074" s="238">
        <f>ROUND(E2074*P2074,2)</f>
        <v>0</v>
      </c>
      <c r="R2074" s="240"/>
      <c r="S2074" s="240" t="s">
        <v>668</v>
      </c>
      <c r="T2074" s="241" t="s">
        <v>278</v>
      </c>
      <c r="U2074" s="223">
        <v>0</v>
      </c>
      <c r="V2074" s="223">
        <f>ROUND(E2074*U2074,2)</f>
        <v>0</v>
      </c>
      <c r="W2074" s="223"/>
      <c r="X2074" s="223" t="s">
        <v>481</v>
      </c>
      <c r="Y2074" s="223" t="s">
        <v>280</v>
      </c>
      <c r="Z2074" s="212"/>
      <c r="AA2074" s="212"/>
      <c r="AB2074" s="212"/>
      <c r="AC2074" s="212"/>
      <c r="AD2074" s="212"/>
      <c r="AE2074" s="212"/>
      <c r="AF2074" s="212"/>
      <c r="AG2074" s="212" t="s">
        <v>482</v>
      </c>
      <c r="AH2074" s="212"/>
      <c r="AI2074" s="212"/>
      <c r="AJ2074" s="212"/>
      <c r="AK2074" s="212"/>
      <c r="AL2074" s="212"/>
      <c r="AM2074" s="212"/>
      <c r="AN2074" s="212"/>
      <c r="AO2074" s="212"/>
      <c r="AP2074" s="212"/>
      <c r="AQ2074" s="212"/>
      <c r="AR2074" s="212"/>
      <c r="AS2074" s="212"/>
      <c r="AT2074" s="212"/>
      <c r="AU2074" s="212"/>
      <c r="AV2074" s="212"/>
      <c r="AW2074" s="212"/>
      <c r="AX2074" s="212"/>
      <c r="AY2074" s="212"/>
      <c r="AZ2074" s="212"/>
      <c r="BA2074" s="212"/>
      <c r="BB2074" s="212"/>
      <c r="BC2074" s="212"/>
      <c r="BD2074" s="212"/>
      <c r="BE2074" s="212"/>
      <c r="BF2074" s="212"/>
      <c r="BG2074" s="212"/>
      <c r="BH2074" s="212"/>
    </row>
    <row r="2075" spans="1:60" outlineLevel="2" x14ac:dyDescent="0.2">
      <c r="A2075" s="219"/>
      <c r="B2075" s="220"/>
      <c r="C2075" s="247" t="s">
        <v>2558</v>
      </c>
      <c r="D2075" s="225"/>
      <c r="E2075" s="226">
        <v>1</v>
      </c>
      <c r="F2075" s="223"/>
      <c r="G2075" s="223"/>
      <c r="H2075" s="223"/>
      <c r="I2075" s="223"/>
      <c r="J2075" s="223"/>
      <c r="K2075" s="223"/>
      <c r="L2075" s="223"/>
      <c r="M2075" s="223"/>
      <c r="N2075" s="222"/>
      <c r="O2075" s="222"/>
      <c r="P2075" s="222"/>
      <c r="Q2075" s="222"/>
      <c r="R2075" s="223"/>
      <c r="S2075" s="223"/>
      <c r="T2075" s="223"/>
      <c r="U2075" s="223"/>
      <c r="V2075" s="223"/>
      <c r="W2075" s="223"/>
      <c r="X2075" s="223"/>
      <c r="Y2075" s="223"/>
      <c r="Z2075" s="212"/>
      <c r="AA2075" s="212"/>
      <c r="AB2075" s="212"/>
      <c r="AC2075" s="212"/>
      <c r="AD2075" s="212"/>
      <c r="AE2075" s="212"/>
      <c r="AF2075" s="212"/>
      <c r="AG2075" s="212" t="s">
        <v>308</v>
      </c>
      <c r="AH2075" s="212">
        <v>0</v>
      </c>
      <c r="AI2075" s="212"/>
      <c r="AJ2075" s="212"/>
      <c r="AK2075" s="212"/>
      <c r="AL2075" s="212"/>
      <c r="AM2075" s="212"/>
      <c r="AN2075" s="212"/>
      <c r="AO2075" s="212"/>
      <c r="AP2075" s="212"/>
      <c r="AQ2075" s="212"/>
      <c r="AR2075" s="212"/>
      <c r="AS2075" s="212"/>
      <c r="AT2075" s="212"/>
      <c r="AU2075" s="212"/>
      <c r="AV2075" s="212"/>
      <c r="AW2075" s="212"/>
      <c r="AX2075" s="212"/>
      <c r="AY2075" s="212"/>
      <c r="AZ2075" s="212"/>
      <c r="BA2075" s="212"/>
      <c r="BB2075" s="212"/>
      <c r="BC2075" s="212"/>
      <c r="BD2075" s="212"/>
      <c r="BE2075" s="212"/>
      <c r="BF2075" s="212"/>
      <c r="BG2075" s="212"/>
      <c r="BH2075" s="212"/>
    </row>
    <row r="2076" spans="1:60" outlineLevel="3" x14ac:dyDescent="0.2">
      <c r="A2076" s="219"/>
      <c r="B2076" s="220"/>
      <c r="C2076" s="247" t="s">
        <v>2559</v>
      </c>
      <c r="D2076" s="225"/>
      <c r="E2076" s="226">
        <v>1</v>
      </c>
      <c r="F2076" s="223"/>
      <c r="G2076" s="223"/>
      <c r="H2076" s="223"/>
      <c r="I2076" s="223"/>
      <c r="J2076" s="223"/>
      <c r="K2076" s="223"/>
      <c r="L2076" s="223"/>
      <c r="M2076" s="223"/>
      <c r="N2076" s="222"/>
      <c r="O2076" s="222"/>
      <c r="P2076" s="222"/>
      <c r="Q2076" s="222"/>
      <c r="R2076" s="223"/>
      <c r="S2076" s="223"/>
      <c r="T2076" s="223"/>
      <c r="U2076" s="223"/>
      <c r="V2076" s="223"/>
      <c r="W2076" s="223"/>
      <c r="X2076" s="223"/>
      <c r="Y2076" s="223"/>
      <c r="Z2076" s="212"/>
      <c r="AA2076" s="212"/>
      <c r="AB2076" s="212"/>
      <c r="AC2076" s="212"/>
      <c r="AD2076" s="212"/>
      <c r="AE2076" s="212"/>
      <c r="AF2076" s="212"/>
      <c r="AG2076" s="212" t="s">
        <v>308</v>
      </c>
      <c r="AH2076" s="212">
        <v>0</v>
      </c>
      <c r="AI2076" s="212"/>
      <c r="AJ2076" s="212"/>
      <c r="AK2076" s="212"/>
      <c r="AL2076" s="212"/>
      <c r="AM2076" s="212"/>
      <c r="AN2076" s="212"/>
      <c r="AO2076" s="212"/>
      <c r="AP2076" s="212"/>
      <c r="AQ2076" s="212"/>
      <c r="AR2076" s="212"/>
      <c r="AS2076" s="212"/>
      <c r="AT2076" s="212"/>
      <c r="AU2076" s="212"/>
      <c r="AV2076" s="212"/>
      <c r="AW2076" s="212"/>
      <c r="AX2076" s="212"/>
      <c r="AY2076" s="212"/>
      <c r="AZ2076" s="212"/>
      <c r="BA2076" s="212"/>
      <c r="BB2076" s="212"/>
      <c r="BC2076" s="212"/>
      <c r="BD2076" s="212"/>
      <c r="BE2076" s="212"/>
      <c r="BF2076" s="212"/>
      <c r="BG2076" s="212"/>
      <c r="BH2076" s="212"/>
    </row>
    <row r="2077" spans="1:60" ht="22.5" outlineLevel="1" x14ac:dyDescent="0.2">
      <c r="A2077" s="235">
        <v>508</v>
      </c>
      <c r="B2077" s="236" t="s">
        <v>2560</v>
      </c>
      <c r="C2077" s="245" t="s">
        <v>2561</v>
      </c>
      <c r="D2077" s="237" t="s">
        <v>387</v>
      </c>
      <c r="E2077" s="238">
        <v>1</v>
      </c>
      <c r="F2077" s="239"/>
      <c r="G2077" s="240">
        <f>ROUND(E2077*F2077,2)</f>
        <v>0</v>
      </c>
      <c r="H2077" s="239"/>
      <c r="I2077" s="240">
        <f>ROUND(E2077*H2077,2)</f>
        <v>0</v>
      </c>
      <c r="J2077" s="239"/>
      <c r="K2077" s="240">
        <f>ROUND(E2077*J2077,2)</f>
        <v>0</v>
      </c>
      <c r="L2077" s="240">
        <v>21</v>
      </c>
      <c r="M2077" s="240">
        <f>G2077*(1+L2077/100)</f>
        <v>0</v>
      </c>
      <c r="N2077" s="238">
        <v>9.0999999999999998E-2</v>
      </c>
      <c r="O2077" s="238">
        <f>ROUND(E2077*N2077,2)</f>
        <v>0.09</v>
      </c>
      <c r="P2077" s="238">
        <v>0</v>
      </c>
      <c r="Q2077" s="238">
        <f>ROUND(E2077*P2077,2)</f>
        <v>0</v>
      </c>
      <c r="R2077" s="240"/>
      <c r="S2077" s="240" t="s">
        <v>668</v>
      </c>
      <c r="T2077" s="241" t="s">
        <v>278</v>
      </c>
      <c r="U2077" s="223">
        <v>0</v>
      </c>
      <c r="V2077" s="223">
        <f>ROUND(E2077*U2077,2)</f>
        <v>0</v>
      </c>
      <c r="W2077" s="223"/>
      <c r="X2077" s="223" t="s">
        <v>481</v>
      </c>
      <c r="Y2077" s="223" t="s">
        <v>280</v>
      </c>
      <c r="Z2077" s="212"/>
      <c r="AA2077" s="212"/>
      <c r="AB2077" s="212"/>
      <c r="AC2077" s="212"/>
      <c r="AD2077" s="212"/>
      <c r="AE2077" s="212"/>
      <c r="AF2077" s="212"/>
      <c r="AG2077" s="212" t="s">
        <v>482</v>
      </c>
      <c r="AH2077" s="212"/>
      <c r="AI2077" s="212"/>
      <c r="AJ2077" s="212"/>
      <c r="AK2077" s="212"/>
      <c r="AL2077" s="212"/>
      <c r="AM2077" s="212"/>
      <c r="AN2077" s="212"/>
      <c r="AO2077" s="212"/>
      <c r="AP2077" s="212"/>
      <c r="AQ2077" s="212"/>
      <c r="AR2077" s="212"/>
      <c r="AS2077" s="212"/>
      <c r="AT2077" s="212"/>
      <c r="AU2077" s="212"/>
      <c r="AV2077" s="212"/>
      <c r="AW2077" s="212"/>
      <c r="AX2077" s="212"/>
      <c r="AY2077" s="212"/>
      <c r="AZ2077" s="212"/>
      <c r="BA2077" s="212"/>
      <c r="BB2077" s="212"/>
      <c r="BC2077" s="212"/>
      <c r="BD2077" s="212"/>
      <c r="BE2077" s="212"/>
      <c r="BF2077" s="212"/>
      <c r="BG2077" s="212"/>
      <c r="BH2077" s="212"/>
    </row>
    <row r="2078" spans="1:60" outlineLevel="2" x14ac:dyDescent="0.2">
      <c r="A2078" s="219"/>
      <c r="B2078" s="220"/>
      <c r="C2078" s="247" t="s">
        <v>2562</v>
      </c>
      <c r="D2078" s="225"/>
      <c r="E2078" s="226">
        <v>1</v>
      </c>
      <c r="F2078" s="223"/>
      <c r="G2078" s="223"/>
      <c r="H2078" s="223"/>
      <c r="I2078" s="223"/>
      <c r="J2078" s="223"/>
      <c r="K2078" s="223"/>
      <c r="L2078" s="223"/>
      <c r="M2078" s="223"/>
      <c r="N2078" s="222"/>
      <c r="O2078" s="222"/>
      <c r="P2078" s="222"/>
      <c r="Q2078" s="222"/>
      <c r="R2078" s="223"/>
      <c r="S2078" s="223"/>
      <c r="T2078" s="223"/>
      <c r="U2078" s="223"/>
      <c r="V2078" s="223"/>
      <c r="W2078" s="223"/>
      <c r="X2078" s="223"/>
      <c r="Y2078" s="223"/>
      <c r="Z2078" s="212"/>
      <c r="AA2078" s="212"/>
      <c r="AB2078" s="212"/>
      <c r="AC2078" s="212"/>
      <c r="AD2078" s="212"/>
      <c r="AE2078" s="212"/>
      <c r="AF2078" s="212"/>
      <c r="AG2078" s="212" t="s">
        <v>308</v>
      </c>
      <c r="AH2078" s="212">
        <v>0</v>
      </c>
      <c r="AI2078" s="212"/>
      <c r="AJ2078" s="212"/>
      <c r="AK2078" s="212"/>
      <c r="AL2078" s="212"/>
      <c r="AM2078" s="212"/>
      <c r="AN2078" s="212"/>
      <c r="AO2078" s="212"/>
      <c r="AP2078" s="212"/>
      <c r="AQ2078" s="212"/>
      <c r="AR2078" s="212"/>
      <c r="AS2078" s="212"/>
      <c r="AT2078" s="212"/>
      <c r="AU2078" s="212"/>
      <c r="AV2078" s="212"/>
      <c r="AW2078" s="212"/>
      <c r="AX2078" s="212"/>
      <c r="AY2078" s="212"/>
      <c r="AZ2078" s="212"/>
      <c r="BA2078" s="212"/>
      <c r="BB2078" s="212"/>
      <c r="BC2078" s="212"/>
      <c r="BD2078" s="212"/>
      <c r="BE2078" s="212"/>
      <c r="BF2078" s="212"/>
      <c r="BG2078" s="212"/>
      <c r="BH2078" s="212"/>
    </row>
    <row r="2079" spans="1:60" ht="22.5" outlineLevel="1" x14ac:dyDescent="0.2">
      <c r="A2079" s="235">
        <v>509</v>
      </c>
      <c r="B2079" s="236" t="s">
        <v>2563</v>
      </c>
      <c r="C2079" s="245" t="s">
        <v>2564</v>
      </c>
      <c r="D2079" s="237" t="s">
        <v>387</v>
      </c>
      <c r="E2079" s="238">
        <v>1</v>
      </c>
      <c r="F2079" s="239"/>
      <c r="G2079" s="240">
        <f>ROUND(E2079*F2079,2)</f>
        <v>0</v>
      </c>
      <c r="H2079" s="239"/>
      <c r="I2079" s="240">
        <f>ROUND(E2079*H2079,2)</f>
        <v>0</v>
      </c>
      <c r="J2079" s="239"/>
      <c r="K2079" s="240">
        <f>ROUND(E2079*J2079,2)</f>
        <v>0</v>
      </c>
      <c r="L2079" s="240">
        <v>21</v>
      </c>
      <c r="M2079" s="240">
        <f>G2079*(1+L2079/100)</f>
        <v>0</v>
      </c>
      <c r="N2079" s="238">
        <v>9.0999999999999998E-2</v>
      </c>
      <c r="O2079" s="238">
        <f>ROUND(E2079*N2079,2)</f>
        <v>0.09</v>
      </c>
      <c r="P2079" s="238">
        <v>0</v>
      </c>
      <c r="Q2079" s="238">
        <f>ROUND(E2079*P2079,2)</f>
        <v>0</v>
      </c>
      <c r="R2079" s="240"/>
      <c r="S2079" s="240" t="s">
        <v>668</v>
      </c>
      <c r="T2079" s="241" t="s">
        <v>278</v>
      </c>
      <c r="U2079" s="223">
        <v>0</v>
      </c>
      <c r="V2079" s="223">
        <f>ROUND(E2079*U2079,2)</f>
        <v>0</v>
      </c>
      <c r="W2079" s="223"/>
      <c r="X2079" s="223" t="s">
        <v>481</v>
      </c>
      <c r="Y2079" s="223" t="s">
        <v>280</v>
      </c>
      <c r="Z2079" s="212"/>
      <c r="AA2079" s="212"/>
      <c r="AB2079" s="212"/>
      <c r="AC2079" s="212"/>
      <c r="AD2079" s="212"/>
      <c r="AE2079" s="212"/>
      <c r="AF2079" s="212"/>
      <c r="AG2079" s="212" t="s">
        <v>482</v>
      </c>
      <c r="AH2079" s="212"/>
      <c r="AI2079" s="212"/>
      <c r="AJ2079" s="212"/>
      <c r="AK2079" s="212"/>
      <c r="AL2079" s="212"/>
      <c r="AM2079" s="212"/>
      <c r="AN2079" s="212"/>
      <c r="AO2079" s="212"/>
      <c r="AP2079" s="212"/>
      <c r="AQ2079" s="212"/>
      <c r="AR2079" s="212"/>
      <c r="AS2079" s="212"/>
      <c r="AT2079" s="212"/>
      <c r="AU2079" s="212"/>
      <c r="AV2079" s="212"/>
      <c r="AW2079" s="212"/>
      <c r="AX2079" s="212"/>
      <c r="AY2079" s="212"/>
      <c r="AZ2079" s="212"/>
      <c r="BA2079" s="212"/>
      <c r="BB2079" s="212"/>
      <c r="BC2079" s="212"/>
      <c r="BD2079" s="212"/>
      <c r="BE2079" s="212"/>
      <c r="BF2079" s="212"/>
      <c r="BG2079" s="212"/>
      <c r="BH2079" s="212"/>
    </row>
    <row r="2080" spans="1:60" outlineLevel="2" x14ac:dyDescent="0.2">
      <c r="A2080" s="219"/>
      <c r="B2080" s="220"/>
      <c r="C2080" s="247" t="s">
        <v>2565</v>
      </c>
      <c r="D2080" s="225"/>
      <c r="E2080" s="226">
        <v>1</v>
      </c>
      <c r="F2080" s="223"/>
      <c r="G2080" s="223"/>
      <c r="H2080" s="223"/>
      <c r="I2080" s="223"/>
      <c r="J2080" s="223"/>
      <c r="K2080" s="223"/>
      <c r="L2080" s="223"/>
      <c r="M2080" s="223"/>
      <c r="N2080" s="222"/>
      <c r="O2080" s="222"/>
      <c r="P2080" s="222"/>
      <c r="Q2080" s="222"/>
      <c r="R2080" s="223"/>
      <c r="S2080" s="223"/>
      <c r="T2080" s="223"/>
      <c r="U2080" s="223"/>
      <c r="V2080" s="223"/>
      <c r="W2080" s="223"/>
      <c r="X2080" s="223"/>
      <c r="Y2080" s="223"/>
      <c r="Z2080" s="212"/>
      <c r="AA2080" s="212"/>
      <c r="AB2080" s="212"/>
      <c r="AC2080" s="212"/>
      <c r="AD2080" s="212"/>
      <c r="AE2080" s="212"/>
      <c r="AF2080" s="212"/>
      <c r="AG2080" s="212" t="s">
        <v>308</v>
      </c>
      <c r="AH2080" s="212">
        <v>0</v>
      </c>
      <c r="AI2080" s="212"/>
      <c r="AJ2080" s="212"/>
      <c r="AK2080" s="212"/>
      <c r="AL2080" s="212"/>
      <c r="AM2080" s="212"/>
      <c r="AN2080" s="212"/>
      <c r="AO2080" s="212"/>
      <c r="AP2080" s="212"/>
      <c r="AQ2080" s="212"/>
      <c r="AR2080" s="212"/>
      <c r="AS2080" s="212"/>
      <c r="AT2080" s="212"/>
      <c r="AU2080" s="212"/>
      <c r="AV2080" s="212"/>
      <c r="AW2080" s="212"/>
      <c r="AX2080" s="212"/>
      <c r="AY2080" s="212"/>
      <c r="AZ2080" s="212"/>
      <c r="BA2080" s="212"/>
      <c r="BB2080" s="212"/>
      <c r="BC2080" s="212"/>
      <c r="BD2080" s="212"/>
      <c r="BE2080" s="212"/>
      <c r="BF2080" s="212"/>
      <c r="BG2080" s="212"/>
      <c r="BH2080" s="212"/>
    </row>
    <row r="2081" spans="1:60" ht="22.5" outlineLevel="1" x14ac:dyDescent="0.2">
      <c r="A2081" s="235">
        <v>510</v>
      </c>
      <c r="B2081" s="236" t="s">
        <v>2566</v>
      </c>
      <c r="C2081" s="245" t="s">
        <v>2567</v>
      </c>
      <c r="D2081" s="237" t="s">
        <v>1297</v>
      </c>
      <c r="E2081" s="238">
        <v>1</v>
      </c>
      <c r="F2081" s="239"/>
      <c r="G2081" s="240">
        <f>ROUND(E2081*F2081,2)</f>
        <v>0</v>
      </c>
      <c r="H2081" s="239"/>
      <c r="I2081" s="240">
        <f>ROUND(E2081*H2081,2)</f>
        <v>0</v>
      </c>
      <c r="J2081" s="239"/>
      <c r="K2081" s="240">
        <f>ROUND(E2081*J2081,2)</f>
        <v>0</v>
      </c>
      <c r="L2081" s="240">
        <v>21</v>
      </c>
      <c r="M2081" s="240">
        <f>G2081*(1+L2081/100)</f>
        <v>0</v>
      </c>
      <c r="N2081" s="238">
        <v>0.03</v>
      </c>
      <c r="O2081" s="238">
        <f>ROUND(E2081*N2081,2)</f>
        <v>0.03</v>
      </c>
      <c r="P2081" s="238">
        <v>0</v>
      </c>
      <c r="Q2081" s="238">
        <f>ROUND(E2081*P2081,2)</f>
        <v>0</v>
      </c>
      <c r="R2081" s="240"/>
      <c r="S2081" s="240" t="s">
        <v>668</v>
      </c>
      <c r="T2081" s="241" t="s">
        <v>278</v>
      </c>
      <c r="U2081" s="223">
        <v>0</v>
      </c>
      <c r="V2081" s="223">
        <f>ROUND(E2081*U2081,2)</f>
        <v>0</v>
      </c>
      <c r="W2081" s="223"/>
      <c r="X2081" s="223" t="s">
        <v>481</v>
      </c>
      <c r="Y2081" s="223" t="s">
        <v>280</v>
      </c>
      <c r="Z2081" s="212"/>
      <c r="AA2081" s="212"/>
      <c r="AB2081" s="212"/>
      <c r="AC2081" s="212"/>
      <c r="AD2081" s="212"/>
      <c r="AE2081" s="212"/>
      <c r="AF2081" s="212"/>
      <c r="AG2081" s="212" t="s">
        <v>482</v>
      </c>
      <c r="AH2081" s="212"/>
      <c r="AI2081" s="212"/>
      <c r="AJ2081" s="212"/>
      <c r="AK2081" s="212"/>
      <c r="AL2081" s="212"/>
      <c r="AM2081" s="212"/>
      <c r="AN2081" s="212"/>
      <c r="AO2081" s="212"/>
      <c r="AP2081" s="212"/>
      <c r="AQ2081" s="212"/>
      <c r="AR2081" s="212"/>
      <c r="AS2081" s="212"/>
      <c r="AT2081" s="212"/>
      <c r="AU2081" s="212"/>
      <c r="AV2081" s="212"/>
      <c r="AW2081" s="212"/>
      <c r="AX2081" s="212"/>
      <c r="AY2081" s="212"/>
      <c r="AZ2081" s="212"/>
      <c r="BA2081" s="212"/>
      <c r="BB2081" s="212"/>
      <c r="BC2081" s="212"/>
      <c r="BD2081" s="212"/>
      <c r="BE2081" s="212"/>
      <c r="BF2081" s="212"/>
      <c r="BG2081" s="212"/>
      <c r="BH2081" s="212"/>
    </row>
    <row r="2082" spans="1:60" outlineLevel="2" x14ac:dyDescent="0.2">
      <c r="A2082" s="219"/>
      <c r="B2082" s="220"/>
      <c r="C2082" s="247" t="s">
        <v>2568</v>
      </c>
      <c r="D2082" s="225"/>
      <c r="E2082" s="226">
        <v>1</v>
      </c>
      <c r="F2082" s="223"/>
      <c r="G2082" s="223"/>
      <c r="H2082" s="223"/>
      <c r="I2082" s="223"/>
      <c r="J2082" s="223"/>
      <c r="K2082" s="223"/>
      <c r="L2082" s="223"/>
      <c r="M2082" s="223"/>
      <c r="N2082" s="222"/>
      <c r="O2082" s="222"/>
      <c r="P2082" s="222"/>
      <c r="Q2082" s="222"/>
      <c r="R2082" s="223"/>
      <c r="S2082" s="223"/>
      <c r="T2082" s="223"/>
      <c r="U2082" s="223"/>
      <c r="V2082" s="223"/>
      <c r="W2082" s="223"/>
      <c r="X2082" s="223"/>
      <c r="Y2082" s="223"/>
      <c r="Z2082" s="212"/>
      <c r="AA2082" s="212"/>
      <c r="AB2082" s="212"/>
      <c r="AC2082" s="212"/>
      <c r="AD2082" s="212"/>
      <c r="AE2082" s="212"/>
      <c r="AF2082" s="212"/>
      <c r="AG2082" s="212" t="s">
        <v>308</v>
      </c>
      <c r="AH2082" s="212">
        <v>0</v>
      </c>
      <c r="AI2082" s="212"/>
      <c r="AJ2082" s="212"/>
      <c r="AK2082" s="212"/>
      <c r="AL2082" s="212"/>
      <c r="AM2082" s="212"/>
      <c r="AN2082" s="212"/>
      <c r="AO2082" s="212"/>
      <c r="AP2082" s="212"/>
      <c r="AQ2082" s="212"/>
      <c r="AR2082" s="212"/>
      <c r="AS2082" s="212"/>
      <c r="AT2082" s="212"/>
      <c r="AU2082" s="212"/>
      <c r="AV2082" s="212"/>
      <c r="AW2082" s="212"/>
      <c r="AX2082" s="212"/>
      <c r="AY2082" s="212"/>
      <c r="AZ2082" s="212"/>
      <c r="BA2082" s="212"/>
      <c r="BB2082" s="212"/>
      <c r="BC2082" s="212"/>
      <c r="BD2082" s="212"/>
      <c r="BE2082" s="212"/>
      <c r="BF2082" s="212"/>
      <c r="BG2082" s="212"/>
      <c r="BH2082" s="212"/>
    </row>
    <row r="2083" spans="1:60" outlineLevel="1" x14ac:dyDescent="0.2">
      <c r="A2083" s="219">
        <v>511</v>
      </c>
      <c r="B2083" s="220" t="s">
        <v>2412</v>
      </c>
      <c r="C2083" s="273" t="s">
        <v>2413</v>
      </c>
      <c r="D2083" s="221" t="s">
        <v>0</v>
      </c>
      <c r="E2083" s="265"/>
      <c r="F2083" s="224"/>
      <c r="G2083" s="223">
        <f>ROUND(E2083*F2083,2)</f>
        <v>0</v>
      </c>
      <c r="H2083" s="224"/>
      <c r="I2083" s="223">
        <f>ROUND(E2083*H2083,2)</f>
        <v>0</v>
      </c>
      <c r="J2083" s="224"/>
      <c r="K2083" s="223">
        <f>ROUND(E2083*J2083,2)</f>
        <v>0</v>
      </c>
      <c r="L2083" s="223">
        <v>21</v>
      </c>
      <c r="M2083" s="223">
        <f>G2083*(1+L2083/100)</f>
        <v>0</v>
      </c>
      <c r="N2083" s="222">
        <v>0</v>
      </c>
      <c r="O2083" s="222">
        <f>ROUND(E2083*N2083,2)</f>
        <v>0</v>
      </c>
      <c r="P2083" s="222">
        <v>0</v>
      </c>
      <c r="Q2083" s="222">
        <f>ROUND(E2083*P2083,2)</f>
        <v>0</v>
      </c>
      <c r="R2083" s="223" t="s">
        <v>1548</v>
      </c>
      <c r="S2083" s="223" t="s">
        <v>277</v>
      </c>
      <c r="T2083" s="223" t="s">
        <v>277</v>
      </c>
      <c r="U2083" s="223">
        <v>0</v>
      </c>
      <c r="V2083" s="223">
        <f>ROUND(E2083*U2083,2)</f>
        <v>0</v>
      </c>
      <c r="W2083" s="223"/>
      <c r="X2083" s="223" t="s">
        <v>1599</v>
      </c>
      <c r="Y2083" s="223" t="s">
        <v>280</v>
      </c>
      <c r="Z2083" s="212"/>
      <c r="AA2083" s="212"/>
      <c r="AB2083" s="212"/>
      <c r="AC2083" s="212"/>
      <c r="AD2083" s="212"/>
      <c r="AE2083" s="212"/>
      <c r="AF2083" s="212"/>
      <c r="AG2083" s="212" t="s">
        <v>1600</v>
      </c>
      <c r="AH2083" s="212"/>
      <c r="AI2083" s="212"/>
      <c r="AJ2083" s="212"/>
      <c r="AK2083" s="212"/>
      <c r="AL2083" s="212"/>
      <c r="AM2083" s="212"/>
      <c r="AN2083" s="212"/>
      <c r="AO2083" s="212"/>
      <c r="AP2083" s="212"/>
      <c r="AQ2083" s="212"/>
      <c r="AR2083" s="212"/>
      <c r="AS2083" s="212"/>
      <c r="AT2083" s="212"/>
      <c r="AU2083" s="212"/>
      <c r="AV2083" s="212"/>
      <c r="AW2083" s="212"/>
      <c r="AX2083" s="212"/>
      <c r="AY2083" s="212"/>
      <c r="AZ2083" s="212"/>
      <c r="BA2083" s="212"/>
      <c r="BB2083" s="212"/>
      <c r="BC2083" s="212"/>
      <c r="BD2083" s="212"/>
      <c r="BE2083" s="212"/>
      <c r="BF2083" s="212"/>
      <c r="BG2083" s="212"/>
      <c r="BH2083" s="212"/>
    </row>
    <row r="2084" spans="1:60" outlineLevel="2" x14ac:dyDescent="0.2">
      <c r="A2084" s="219"/>
      <c r="B2084" s="220"/>
      <c r="C2084" s="274" t="s">
        <v>1716</v>
      </c>
      <c r="D2084" s="266"/>
      <c r="E2084" s="266"/>
      <c r="F2084" s="266"/>
      <c r="G2084" s="266"/>
      <c r="H2084" s="223"/>
      <c r="I2084" s="223"/>
      <c r="J2084" s="223"/>
      <c r="K2084" s="223"/>
      <c r="L2084" s="223"/>
      <c r="M2084" s="223"/>
      <c r="N2084" s="222"/>
      <c r="O2084" s="222"/>
      <c r="P2084" s="222"/>
      <c r="Q2084" s="222"/>
      <c r="R2084" s="223"/>
      <c r="S2084" s="223"/>
      <c r="T2084" s="223"/>
      <c r="U2084" s="223"/>
      <c r="V2084" s="223"/>
      <c r="W2084" s="223"/>
      <c r="X2084" s="223"/>
      <c r="Y2084" s="223"/>
      <c r="Z2084" s="212"/>
      <c r="AA2084" s="212"/>
      <c r="AB2084" s="212"/>
      <c r="AC2084" s="212"/>
      <c r="AD2084" s="212"/>
      <c r="AE2084" s="212"/>
      <c r="AF2084" s="212"/>
      <c r="AG2084" s="212" t="s">
        <v>319</v>
      </c>
      <c r="AH2084" s="212"/>
      <c r="AI2084" s="212"/>
      <c r="AJ2084" s="212"/>
      <c r="AK2084" s="212"/>
      <c r="AL2084" s="212"/>
      <c r="AM2084" s="212"/>
      <c r="AN2084" s="212"/>
      <c r="AO2084" s="212"/>
      <c r="AP2084" s="212"/>
      <c r="AQ2084" s="212"/>
      <c r="AR2084" s="212"/>
      <c r="AS2084" s="212"/>
      <c r="AT2084" s="212"/>
      <c r="AU2084" s="212"/>
      <c r="AV2084" s="212"/>
      <c r="AW2084" s="212"/>
      <c r="AX2084" s="212"/>
      <c r="AY2084" s="212"/>
      <c r="AZ2084" s="212"/>
      <c r="BA2084" s="212"/>
      <c r="BB2084" s="212"/>
      <c r="BC2084" s="212"/>
      <c r="BD2084" s="212"/>
      <c r="BE2084" s="212"/>
      <c r="BF2084" s="212"/>
      <c r="BG2084" s="212"/>
      <c r="BH2084" s="212"/>
    </row>
    <row r="2085" spans="1:60" x14ac:dyDescent="0.2">
      <c r="A2085" s="228" t="s">
        <v>272</v>
      </c>
      <c r="B2085" s="229" t="s">
        <v>214</v>
      </c>
      <c r="C2085" s="244" t="s">
        <v>215</v>
      </c>
      <c r="D2085" s="230"/>
      <c r="E2085" s="231"/>
      <c r="F2085" s="232"/>
      <c r="G2085" s="232">
        <f>SUMIF(AG2086:AG2171,"&lt;&gt;NOR",G2086:G2171)</f>
        <v>0</v>
      </c>
      <c r="H2085" s="232"/>
      <c r="I2085" s="232">
        <f>SUM(I2086:I2171)</f>
        <v>0</v>
      </c>
      <c r="J2085" s="232"/>
      <c r="K2085" s="232">
        <f>SUM(K2086:K2171)</f>
        <v>0</v>
      </c>
      <c r="L2085" s="232"/>
      <c r="M2085" s="232">
        <f>SUM(M2086:M2171)</f>
        <v>0</v>
      </c>
      <c r="N2085" s="231"/>
      <c r="O2085" s="231">
        <f>SUM(O2086:O2171)</f>
        <v>4.7300000000000004</v>
      </c>
      <c r="P2085" s="231"/>
      <c r="Q2085" s="231">
        <f>SUM(Q2086:Q2171)</f>
        <v>0</v>
      </c>
      <c r="R2085" s="232"/>
      <c r="S2085" s="232"/>
      <c r="T2085" s="233"/>
      <c r="U2085" s="227"/>
      <c r="V2085" s="227">
        <f>SUM(V2086:V2171)</f>
        <v>248.21</v>
      </c>
      <c r="W2085" s="227"/>
      <c r="X2085" s="227"/>
      <c r="Y2085" s="227"/>
      <c r="AG2085" t="s">
        <v>273</v>
      </c>
    </row>
    <row r="2086" spans="1:60" ht="33.75" outlineLevel="1" x14ac:dyDescent="0.2">
      <c r="A2086" s="235">
        <v>512</v>
      </c>
      <c r="B2086" s="236" t="s">
        <v>2569</v>
      </c>
      <c r="C2086" s="245" t="s">
        <v>2570</v>
      </c>
      <c r="D2086" s="237" t="s">
        <v>340</v>
      </c>
      <c r="E2086" s="238">
        <v>181.3904</v>
      </c>
      <c r="F2086" s="239"/>
      <c r="G2086" s="240">
        <f>ROUND(E2086*F2086,2)</f>
        <v>0</v>
      </c>
      <c r="H2086" s="239"/>
      <c r="I2086" s="240">
        <f>ROUND(E2086*H2086,2)</f>
        <v>0</v>
      </c>
      <c r="J2086" s="239"/>
      <c r="K2086" s="240">
        <f>ROUND(E2086*J2086,2)</f>
        <v>0</v>
      </c>
      <c r="L2086" s="240">
        <v>21</v>
      </c>
      <c r="M2086" s="240">
        <f>G2086*(1+L2086/100)</f>
        <v>0</v>
      </c>
      <c r="N2086" s="238">
        <v>2.1000000000000001E-4</v>
      </c>
      <c r="O2086" s="238">
        <f>ROUND(E2086*N2086,2)</f>
        <v>0.04</v>
      </c>
      <c r="P2086" s="238">
        <v>0</v>
      </c>
      <c r="Q2086" s="238">
        <f>ROUND(E2086*P2086,2)</f>
        <v>0</v>
      </c>
      <c r="R2086" s="240" t="s">
        <v>2571</v>
      </c>
      <c r="S2086" s="240" t="s">
        <v>277</v>
      </c>
      <c r="T2086" s="241" t="s">
        <v>277</v>
      </c>
      <c r="U2086" s="223">
        <v>0.05</v>
      </c>
      <c r="V2086" s="223">
        <f>ROUND(E2086*U2086,2)</f>
        <v>9.07</v>
      </c>
      <c r="W2086" s="223"/>
      <c r="X2086" s="223" t="s">
        <v>316</v>
      </c>
      <c r="Y2086" s="223" t="s">
        <v>280</v>
      </c>
      <c r="Z2086" s="212"/>
      <c r="AA2086" s="212"/>
      <c r="AB2086" s="212"/>
      <c r="AC2086" s="212"/>
      <c r="AD2086" s="212"/>
      <c r="AE2086" s="212"/>
      <c r="AF2086" s="212"/>
      <c r="AG2086" s="212" t="s">
        <v>317</v>
      </c>
      <c r="AH2086" s="212"/>
      <c r="AI2086" s="212"/>
      <c r="AJ2086" s="212"/>
      <c r="AK2086" s="212"/>
      <c r="AL2086" s="212"/>
      <c r="AM2086" s="212"/>
      <c r="AN2086" s="212"/>
      <c r="AO2086" s="212"/>
      <c r="AP2086" s="212"/>
      <c r="AQ2086" s="212"/>
      <c r="AR2086" s="212"/>
      <c r="AS2086" s="212"/>
      <c r="AT2086" s="212"/>
      <c r="AU2086" s="212"/>
      <c r="AV2086" s="212"/>
      <c r="AW2086" s="212"/>
      <c r="AX2086" s="212"/>
      <c r="AY2086" s="212"/>
      <c r="AZ2086" s="212"/>
      <c r="BA2086" s="212"/>
      <c r="BB2086" s="212"/>
      <c r="BC2086" s="212"/>
      <c r="BD2086" s="212"/>
      <c r="BE2086" s="212"/>
      <c r="BF2086" s="212"/>
      <c r="BG2086" s="212"/>
      <c r="BH2086" s="212"/>
    </row>
    <row r="2087" spans="1:60" outlineLevel="2" x14ac:dyDescent="0.2">
      <c r="A2087" s="219"/>
      <c r="B2087" s="220"/>
      <c r="C2087" s="247" t="s">
        <v>2572</v>
      </c>
      <c r="D2087" s="225"/>
      <c r="E2087" s="226">
        <v>18.6814</v>
      </c>
      <c r="F2087" s="223"/>
      <c r="G2087" s="223"/>
      <c r="H2087" s="223"/>
      <c r="I2087" s="223"/>
      <c r="J2087" s="223"/>
      <c r="K2087" s="223"/>
      <c r="L2087" s="223"/>
      <c r="M2087" s="223"/>
      <c r="N2087" s="222"/>
      <c r="O2087" s="222"/>
      <c r="P2087" s="222"/>
      <c r="Q2087" s="222"/>
      <c r="R2087" s="223"/>
      <c r="S2087" s="223"/>
      <c r="T2087" s="223"/>
      <c r="U2087" s="223"/>
      <c r="V2087" s="223"/>
      <c r="W2087" s="223"/>
      <c r="X2087" s="223"/>
      <c r="Y2087" s="223"/>
      <c r="Z2087" s="212"/>
      <c r="AA2087" s="212"/>
      <c r="AB2087" s="212"/>
      <c r="AC2087" s="212"/>
      <c r="AD2087" s="212"/>
      <c r="AE2087" s="212"/>
      <c r="AF2087" s="212"/>
      <c r="AG2087" s="212" t="s">
        <v>308</v>
      </c>
      <c r="AH2087" s="212">
        <v>5</v>
      </c>
      <c r="AI2087" s="212"/>
      <c r="AJ2087" s="212"/>
      <c r="AK2087" s="212"/>
      <c r="AL2087" s="212"/>
      <c r="AM2087" s="212"/>
      <c r="AN2087" s="212"/>
      <c r="AO2087" s="212"/>
      <c r="AP2087" s="212"/>
      <c r="AQ2087" s="212"/>
      <c r="AR2087" s="212"/>
      <c r="AS2087" s="212"/>
      <c r="AT2087" s="212"/>
      <c r="AU2087" s="212"/>
      <c r="AV2087" s="212"/>
      <c r="AW2087" s="212"/>
      <c r="AX2087" s="212"/>
      <c r="AY2087" s="212"/>
      <c r="AZ2087" s="212"/>
      <c r="BA2087" s="212"/>
      <c r="BB2087" s="212"/>
      <c r="BC2087" s="212"/>
      <c r="BD2087" s="212"/>
      <c r="BE2087" s="212"/>
      <c r="BF2087" s="212"/>
      <c r="BG2087" s="212"/>
      <c r="BH2087" s="212"/>
    </row>
    <row r="2088" spans="1:60" outlineLevel="3" x14ac:dyDescent="0.2">
      <c r="A2088" s="219"/>
      <c r="B2088" s="220"/>
      <c r="C2088" s="247" t="s">
        <v>2573</v>
      </c>
      <c r="D2088" s="225"/>
      <c r="E2088" s="226">
        <v>0.309</v>
      </c>
      <c r="F2088" s="223"/>
      <c r="G2088" s="223"/>
      <c r="H2088" s="223"/>
      <c r="I2088" s="223"/>
      <c r="J2088" s="223"/>
      <c r="K2088" s="223"/>
      <c r="L2088" s="223"/>
      <c r="M2088" s="223"/>
      <c r="N2088" s="222"/>
      <c r="O2088" s="222"/>
      <c r="P2088" s="222"/>
      <c r="Q2088" s="222"/>
      <c r="R2088" s="223"/>
      <c r="S2088" s="223"/>
      <c r="T2088" s="223"/>
      <c r="U2088" s="223"/>
      <c r="V2088" s="223"/>
      <c r="W2088" s="223"/>
      <c r="X2088" s="223"/>
      <c r="Y2088" s="223"/>
      <c r="Z2088" s="212"/>
      <c r="AA2088" s="212"/>
      <c r="AB2088" s="212"/>
      <c r="AC2088" s="212"/>
      <c r="AD2088" s="212"/>
      <c r="AE2088" s="212"/>
      <c r="AF2088" s="212"/>
      <c r="AG2088" s="212" t="s">
        <v>308</v>
      </c>
      <c r="AH2088" s="212">
        <v>5</v>
      </c>
      <c r="AI2088" s="212"/>
      <c r="AJ2088" s="212"/>
      <c r="AK2088" s="212"/>
      <c r="AL2088" s="212"/>
      <c r="AM2088" s="212"/>
      <c r="AN2088" s="212"/>
      <c r="AO2088" s="212"/>
      <c r="AP2088" s="212"/>
      <c r="AQ2088" s="212"/>
      <c r="AR2088" s="212"/>
      <c r="AS2088" s="212"/>
      <c r="AT2088" s="212"/>
      <c r="AU2088" s="212"/>
      <c r="AV2088" s="212"/>
      <c r="AW2088" s="212"/>
      <c r="AX2088" s="212"/>
      <c r="AY2088" s="212"/>
      <c r="AZ2088" s="212"/>
      <c r="BA2088" s="212"/>
      <c r="BB2088" s="212"/>
      <c r="BC2088" s="212"/>
      <c r="BD2088" s="212"/>
      <c r="BE2088" s="212"/>
      <c r="BF2088" s="212"/>
      <c r="BG2088" s="212"/>
      <c r="BH2088" s="212"/>
    </row>
    <row r="2089" spans="1:60" outlineLevel="3" x14ac:dyDescent="0.2">
      <c r="A2089" s="219"/>
      <c r="B2089" s="220"/>
      <c r="C2089" s="247" t="s">
        <v>2574</v>
      </c>
      <c r="D2089" s="225"/>
      <c r="E2089" s="226">
        <v>162.4</v>
      </c>
      <c r="F2089" s="223"/>
      <c r="G2089" s="223"/>
      <c r="H2089" s="223"/>
      <c r="I2089" s="223"/>
      <c r="J2089" s="223"/>
      <c r="K2089" s="223"/>
      <c r="L2089" s="223"/>
      <c r="M2089" s="223"/>
      <c r="N2089" s="222"/>
      <c r="O2089" s="222"/>
      <c r="P2089" s="222"/>
      <c r="Q2089" s="222"/>
      <c r="R2089" s="223"/>
      <c r="S2089" s="223"/>
      <c r="T2089" s="223"/>
      <c r="U2089" s="223"/>
      <c r="V2089" s="223"/>
      <c r="W2089" s="223"/>
      <c r="X2089" s="223"/>
      <c r="Y2089" s="223"/>
      <c r="Z2089" s="212"/>
      <c r="AA2089" s="212"/>
      <c r="AB2089" s="212"/>
      <c r="AC2089" s="212"/>
      <c r="AD2089" s="212"/>
      <c r="AE2089" s="212"/>
      <c r="AF2089" s="212"/>
      <c r="AG2089" s="212" t="s">
        <v>308</v>
      </c>
      <c r="AH2089" s="212">
        <v>5</v>
      </c>
      <c r="AI2089" s="212"/>
      <c r="AJ2089" s="212"/>
      <c r="AK2089" s="212"/>
      <c r="AL2089" s="212"/>
      <c r="AM2089" s="212"/>
      <c r="AN2089" s="212"/>
      <c r="AO2089" s="212"/>
      <c r="AP2089" s="212"/>
      <c r="AQ2089" s="212"/>
      <c r="AR2089" s="212"/>
      <c r="AS2089" s="212"/>
      <c r="AT2089" s="212"/>
      <c r="AU2089" s="212"/>
      <c r="AV2089" s="212"/>
      <c r="AW2089" s="212"/>
      <c r="AX2089" s="212"/>
      <c r="AY2089" s="212"/>
      <c r="AZ2089" s="212"/>
      <c r="BA2089" s="212"/>
      <c r="BB2089" s="212"/>
      <c r="BC2089" s="212"/>
      <c r="BD2089" s="212"/>
      <c r="BE2089" s="212"/>
      <c r="BF2089" s="212"/>
      <c r="BG2089" s="212"/>
      <c r="BH2089" s="212"/>
    </row>
    <row r="2090" spans="1:60" ht="22.5" outlineLevel="1" x14ac:dyDescent="0.2">
      <c r="A2090" s="235">
        <v>513</v>
      </c>
      <c r="B2090" s="236" t="s">
        <v>2575</v>
      </c>
      <c r="C2090" s="245" t="s">
        <v>2576</v>
      </c>
      <c r="D2090" s="237" t="s">
        <v>543</v>
      </c>
      <c r="E2090" s="238">
        <v>186.81399999999999</v>
      </c>
      <c r="F2090" s="239"/>
      <c r="G2090" s="240">
        <f>ROUND(E2090*F2090,2)</f>
        <v>0</v>
      </c>
      <c r="H2090" s="239"/>
      <c r="I2090" s="240">
        <f>ROUND(E2090*H2090,2)</f>
        <v>0</v>
      </c>
      <c r="J2090" s="239"/>
      <c r="K2090" s="240">
        <f>ROUND(E2090*J2090,2)</f>
        <v>0</v>
      </c>
      <c r="L2090" s="240">
        <v>21</v>
      </c>
      <c r="M2090" s="240">
        <f>G2090*(1+L2090/100)</f>
        <v>0</v>
      </c>
      <c r="N2090" s="238">
        <v>3.2000000000000003E-4</v>
      </c>
      <c r="O2090" s="238">
        <f>ROUND(E2090*N2090,2)</f>
        <v>0.06</v>
      </c>
      <c r="P2090" s="238">
        <v>0</v>
      </c>
      <c r="Q2090" s="238">
        <f>ROUND(E2090*P2090,2)</f>
        <v>0</v>
      </c>
      <c r="R2090" s="240" t="s">
        <v>2571</v>
      </c>
      <c r="S2090" s="240" t="s">
        <v>277</v>
      </c>
      <c r="T2090" s="241" t="s">
        <v>277</v>
      </c>
      <c r="U2090" s="223">
        <v>0.23599999999999999</v>
      </c>
      <c r="V2090" s="223">
        <f>ROUND(E2090*U2090,2)</f>
        <v>44.09</v>
      </c>
      <c r="W2090" s="223"/>
      <c r="X2090" s="223" t="s">
        <v>316</v>
      </c>
      <c r="Y2090" s="223" t="s">
        <v>280</v>
      </c>
      <c r="Z2090" s="212"/>
      <c r="AA2090" s="212"/>
      <c r="AB2090" s="212"/>
      <c r="AC2090" s="212"/>
      <c r="AD2090" s="212"/>
      <c r="AE2090" s="212"/>
      <c r="AF2090" s="212"/>
      <c r="AG2090" s="212" t="s">
        <v>317</v>
      </c>
      <c r="AH2090" s="212"/>
      <c r="AI2090" s="212"/>
      <c r="AJ2090" s="212"/>
      <c r="AK2090" s="212"/>
      <c r="AL2090" s="212"/>
      <c r="AM2090" s="212"/>
      <c r="AN2090" s="212"/>
      <c r="AO2090" s="212"/>
      <c r="AP2090" s="212"/>
      <c r="AQ2090" s="212"/>
      <c r="AR2090" s="212"/>
      <c r="AS2090" s="212"/>
      <c r="AT2090" s="212"/>
      <c r="AU2090" s="212"/>
      <c r="AV2090" s="212"/>
      <c r="AW2090" s="212"/>
      <c r="AX2090" s="212"/>
      <c r="AY2090" s="212"/>
      <c r="AZ2090" s="212"/>
      <c r="BA2090" s="212"/>
      <c r="BB2090" s="212"/>
      <c r="BC2090" s="212"/>
      <c r="BD2090" s="212"/>
      <c r="BE2090" s="212"/>
      <c r="BF2090" s="212"/>
      <c r="BG2090" s="212"/>
      <c r="BH2090" s="212"/>
    </row>
    <row r="2091" spans="1:60" outlineLevel="2" x14ac:dyDescent="0.2">
      <c r="A2091" s="219"/>
      <c r="B2091" s="220"/>
      <c r="C2091" s="247" t="s">
        <v>734</v>
      </c>
      <c r="D2091" s="225"/>
      <c r="E2091" s="226"/>
      <c r="F2091" s="223"/>
      <c r="G2091" s="223"/>
      <c r="H2091" s="223"/>
      <c r="I2091" s="223"/>
      <c r="J2091" s="223"/>
      <c r="K2091" s="223"/>
      <c r="L2091" s="223"/>
      <c r="M2091" s="223"/>
      <c r="N2091" s="222"/>
      <c r="O2091" s="222"/>
      <c r="P2091" s="222"/>
      <c r="Q2091" s="222"/>
      <c r="R2091" s="223"/>
      <c r="S2091" s="223"/>
      <c r="T2091" s="223"/>
      <c r="U2091" s="223"/>
      <c r="V2091" s="223"/>
      <c r="W2091" s="223"/>
      <c r="X2091" s="223"/>
      <c r="Y2091" s="223"/>
      <c r="Z2091" s="212"/>
      <c r="AA2091" s="212"/>
      <c r="AB2091" s="212"/>
      <c r="AC2091" s="212"/>
      <c r="AD2091" s="212"/>
      <c r="AE2091" s="212"/>
      <c r="AF2091" s="212"/>
      <c r="AG2091" s="212" t="s">
        <v>308</v>
      </c>
      <c r="AH2091" s="212">
        <v>0</v>
      </c>
      <c r="AI2091" s="212"/>
      <c r="AJ2091" s="212"/>
      <c r="AK2091" s="212"/>
      <c r="AL2091" s="212"/>
      <c r="AM2091" s="212"/>
      <c r="AN2091" s="212"/>
      <c r="AO2091" s="212"/>
      <c r="AP2091" s="212"/>
      <c r="AQ2091" s="212"/>
      <c r="AR2091" s="212"/>
      <c r="AS2091" s="212"/>
      <c r="AT2091" s="212"/>
      <c r="AU2091" s="212"/>
      <c r="AV2091" s="212"/>
      <c r="AW2091" s="212"/>
      <c r="AX2091" s="212"/>
      <c r="AY2091" s="212"/>
      <c r="AZ2091" s="212"/>
      <c r="BA2091" s="212"/>
      <c r="BB2091" s="212"/>
      <c r="BC2091" s="212"/>
      <c r="BD2091" s="212"/>
      <c r="BE2091" s="212"/>
      <c r="BF2091" s="212"/>
      <c r="BG2091" s="212"/>
      <c r="BH2091" s="212"/>
    </row>
    <row r="2092" spans="1:60" outlineLevel="3" x14ac:dyDescent="0.2">
      <c r="A2092" s="219"/>
      <c r="B2092" s="220"/>
      <c r="C2092" s="247" t="s">
        <v>2577</v>
      </c>
      <c r="D2092" s="225"/>
      <c r="E2092" s="226">
        <v>11.98</v>
      </c>
      <c r="F2092" s="223"/>
      <c r="G2092" s="223"/>
      <c r="H2092" s="223"/>
      <c r="I2092" s="223"/>
      <c r="J2092" s="223"/>
      <c r="K2092" s="223"/>
      <c r="L2092" s="223"/>
      <c r="M2092" s="223"/>
      <c r="N2092" s="222"/>
      <c r="O2092" s="222"/>
      <c r="P2092" s="222"/>
      <c r="Q2092" s="222"/>
      <c r="R2092" s="223"/>
      <c r="S2092" s="223"/>
      <c r="T2092" s="223"/>
      <c r="U2092" s="223"/>
      <c r="V2092" s="223"/>
      <c r="W2092" s="223"/>
      <c r="X2092" s="223"/>
      <c r="Y2092" s="223"/>
      <c r="Z2092" s="212"/>
      <c r="AA2092" s="212"/>
      <c r="AB2092" s="212"/>
      <c r="AC2092" s="212"/>
      <c r="AD2092" s="212"/>
      <c r="AE2092" s="212"/>
      <c r="AF2092" s="212"/>
      <c r="AG2092" s="212" t="s">
        <v>308</v>
      </c>
      <c r="AH2092" s="212">
        <v>0</v>
      </c>
      <c r="AI2092" s="212"/>
      <c r="AJ2092" s="212"/>
      <c r="AK2092" s="212"/>
      <c r="AL2092" s="212"/>
      <c r="AM2092" s="212"/>
      <c r="AN2092" s="212"/>
      <c r="AO2092" s="212"/>
      <c r="AP2092" s="212"/>
      <c r="AQ2092" s="212"/>
      <c r="AR2092" s="212"/>
      <c r="AS2092" s="212"/>
      <c r="AT2092" s="212"/>
      <c r="AU2092" s="212"/>
      <c r="AV2092" s="212"/>
      <c r="AW2092" s="212"/>
      <c r="AX2092" s="212"/>
      <c r="AY2092" s="212"/>
      <c r="AZ2092" s="212"/>
      <c r="BA2092" s="212"/>
      <c r="BB2092" s="212"/>
      <c r="BC2092" s="212"/>
      <c r="BD2092" s="212"/>
      <c r="BE2092" s="212"/>
      <c r="BF2092" s="212"/>
      <c r="BG2092" s="212"/>
      <c r="BH2092" s="212"/>
    </row>
    <row r="2093" spans="1:60" ht="22.5" outlineLevel="3" x14ac:dyDescent="0.2">
      <c r="A2093" s="219"/>
      <c r="B2093" s="220"/>
      <c r="C2093" s="247" t="s">
        <v>2578</v>
      </c>
      <c r="D2093" s="225"/>
      <c r="E2093" s="226">
        <v>22.428000000000001</v>
      </c>
      <c r="F2093" s="223"/>
      <c r="G2093" s="223"/>
      <c r="H2093" s="223"/>
      <c r="I2093" s="223"/>
      <c r="J2093" s="223"/>
      <c r="K2093" s="223"/>
      <c r="L2093" s="223"/>
      <c r="M2093" s="223"/>
      <c r="N2093" s="222"/>
      <c r="O2093" s="222"/>
      <c r="P2093" s="222"/>
      <c r="Q2093" s="222"/>
      <c r="R2093" s="223"/>
      <c r="S2093" s="223"/>
      <c r="T2093" s="223"/>
      <c r="U2093" s="223"/>
      <c r="V2093" s="223"/>
      <c r="W2093" s="223"/>
      <c r="X2093" s="223"/>
      <c r="Y2093" s="223"/>
      <c r="Z2093" s="212"/>
      <c r="AA2093" s="212"/>
      <c r="AB2093" s="212"/>
      <c r="AC2093" s="212"/>
      <c r="AD2093" s="212"/>
      <c r="AE2093" s="212"/>
      <c r="AF2093" s="212"/>
      <c r="AG2093" s="212" t="s">
        <v>308</v>
      </c>
      <c r="AH2093" s="212">
        <v>0</v>
      </c>
      <c r="AI2093" s="212"/>
      <c r="AJ2093" s="212"/>
      <c r="AK2093" s="212"/>
      <c r="AL2093" s="212"/>
      <c r="AM2093" s="212"/>
      <c r="AN2093" s="212"/>
      <c r="AO2093" s="212"/>
      <c r="AP2093" s="212"/>
      <c r="AQ2093" s="212"/>
      <c r="AR2093" s="212"/>
      <c r="AS2093" s="212"/>
      <c r="AT2093" s="212"/>
      <c r="AU2093" s="212"/>
      <c r="AV2093" s="212"/>
      <c r="AW2093" s="212"/>
      <c r="AX2093" s="212"/>
      <c r="AY2093" s="212"/>
      <c r="AZ2093" s="212"/>
      <c r="BA2093" s="212"/>
      <c r="BB2093" s="212"/>
      <c r="BC2093" s="212"/>
      <c r="BD2093" s="212"/>
      <c r="BE2093" s="212"/>
      <c r="BF2093" s="212"/>
      <c r="BG2093" s="212"/>
      <c r="BH2093" s="212"/>
    </row>
    <row r="2094" spans="1:60" outlineLevel="3" x14ac:dyDescent="0.2">
      <c r="A2094" s="219"/>
      <c r="B2094" s="220"/>
      <c r="C2094" s="247" t="s">
        <v>2579</v>
      </c>
      <c r="D2094" s="225"/>
      <c r="E2094" s="226">
        <v>15.114000000000001</v>
      </c>
      <c r="F2094" s="223"/>
      <c r="G2094" s="223"/>
      <c r="H2094" s="223"/>
      <c r="I2094" s="223"/>
      <c r="J2094" s="223"/>
      <c r="K2094" s="223"/>
      <c r="L2094" s="223"/>
      <c r="M2094" s="223"/>
      <c r="N2094" s="222"/>
      <c r="O2094" s="222"/>
      <c r="P2094" s="222"/>
      <c r="Q2094" s="222"/>
      <c r="R2094" s="223"/>
      <c r="S2094" s="223"/>
      <c r="T2094" s="223"/>
      <c r="U2094" s="223"/>
      <c r="V2094" s="223"/>
      <c r="W2094" s="223"/>
      <c r="X2094" s="223"/>
      <c r="Y2094" s="223"/>
      <c r="Z2094" s="212"/>
      <c r="AA2094" s="212"/>
      <c r="AB2094" s="212"/>
      <c r="AC2094" s="212"/>
      <c r="AD2094" s="212"/>
      <c r="AE2094" s="212"/>
      <c r="AF2094" s="212"/>
      <c r="AG2094" s="212" t="s">
        <v>308</v>
      </c>
      <c r="AH2094" s="212">
        <v>0</v>
      </c>
      <c r="AI2094" s="212"/>
      <c r="AJ2094" s="212"/>
      <c r="AK2094" s="212"/>
      <c r="AL2094" s="212"/>
      <c r="AM2094" s="212"/>
      <c r="AN2094" s="212"/>
      <c r="AO2094" s="212"/>
      <c r="AP2094" s="212"/>
      <c r="AQ2094" s="212"/>
      <c r="AR2094" s="212"/>
      <c r="AS2094" s="212"/>
      <c r="AT2094" s="212"/>
      <c r="AU2094" s="212"/>
      <c r="AV2094" s="212"/>
      <c r="AW2094" s="212"/>
      <c r="AX2094" s="212"/>
      <c r="AY2094" s="212"/>
      <c r="AZ2094" s="212"/>
      <c r="BA2094" s="212"/>
      <c r="BB2094" s="212"/>
      <c r="BC2094" s="212"/>
      <c r="BD2094" s="212"/>
      <c r="BE2094" s="212"/>
      <c r="BF2094" s="212"/>
      <c r="BG2094" s="212"/>
      <c r="BH2094" s="212"/>
    </row>
    <row r="2095" spans="1:60" outlineLevel="3" x14ac:dyDescent="0.2">
      <c r="A2095" s="219"/>
      <c r="B2095" s="220"/>
      <c r="C2095" s="247" t="s">
        <v>2580</v>
      </c>
      <c r="D2095" s="225"/>
      <c r="E2095" s="226">
        <v>10.42</v>
      </c>
      <c r="F2095" s="223"/>
      <c r="G2095" s="223"/>
      <c r="H2095" s="223"/>
      <c r="I2095" s="223"/>
      <c r="J2095" s="223"/>
      <c r="K2095" s="223"/>
      <c r="L2095" s="223"/>
      <c r="M2095" s="223"/>
      <c r="N2095" s="222"/>
      <c r="O2095" s="222"/>
      <c r="P2095" s="222"/>
      <c r="Q2095" s="222"/>
      <c r="R2095" s="223"/>
      <c r="S2095" s="223"/>
      <c r="T2095" s="223"/>
      <c r="U2095" s="223"/>
      <c r="V2095" s="223"/>
      <c r="W2095" s="223"/>
      <c r="X2095" s="223"/>
      <c r="Y2095" s="223"/>
      <c r="Z2095" s="212"/>
      <c r="AA2095" s="212"/>
      <c r="AB2095" s="212"/>
      <c r="AC2095" s="212"/>
      <c r="AD2095" s="212"/>
      <c r="AE2095" s="212"/>
      <c r="AF2095" s="212"/>
      <c r="AG2095" s="212" t="s">
        <v>308</v>
      </c>
      <c r="AH2095" s="212">
        <v>0</v>
      </c>
      <c r="AI2095" s="212"/>
      <c r="AJ2095" s="212"/>
      <c r="AK2095" s="212"/>
      <c r="AL2095" s="212"/>
      <c r="AM2095" s="212"/>
      <c r="AN2095" s="212"/>
      <c r="AO2095" s="212"/>
      <c r="AP2095" s="212"/>
      <c r="AQ2095" s="212"/>
      <c r="AR2095" s="212"/>
      <c r="AS2095" s="212"/>
      <c r="AT2095" s="212"/>
      <c r="AU2095" s="212"/>
      <c r="AV2095" s="212"/>
      <c r="AW2095" s="212"/>
      <c r="AX2095" s="212"/>
      <c r="AY2095" s="212"/>
      <c r="AZ2095" s="212"/>
      <c r="BA2095" s="212"/>
      <c r="BB2095" s="212"/>
      <c r="BC2095" s="212"/>
      <c r="BD2095" s="212"/>
      <c r="BE2095" s="212"/>
      <c r="BF2095" s="212"/>
      <c r="BG2095" s="212"/>
      <c r="BH2095" s="212"/>
    </row>
    <row r="2096" spans="1:60" outlineLevel="3" x14ac:dyDescent="0.2">
      <c r="A2096" s="219"/>
      <c r="B2096" s="220"/>
      <c r="C2096" s="247" t="s">
        <v>2581</v>
      </c>
      <c r="D2096" s="225"/>
      <c r="E2096" s="226">
        <v>10.986000000000001</v>
      </c>
      <c r="F2096" s="223"/>
      <c r="G2096" s="223"/>
      <c r="H2096" s="223"/>
      <c r="I2096" s="223"/>
      <c r="J2096" s="223"/>
      <c r="K2096" s="223"/>
      <c r="L2096" s="223"/>
      <c r="M2096" s="223"/>
      <c r="N2096" s="222"/>
      <c r="O2096" s="222"/>
      <c r="P2096" s="222"/>
      <c r="Q2096" s="222"/>
      <c r="R2096" s="223"/>
      <c r="S2096" s="223"/>
      <c r="T2096" s="223"/>
      <c r="U2096" s="223"/>
      <c r="V2096" s="223"/>
      <c r="W2096" s="223"/>
      <c r="X2096" s="223"/>
      <c r="Y2096" s="223"/>
      <c r="Z2096" s="212"/>
      <c r="AA2096" s="212"/>
      <c r="AB2096" s="212"/>
      <c r="AC2096" s="212"/>
      <c r="AD2096" s="212"/>
      <c r="AE2096" s="212"/>
      <c r="AF2096" s="212"/>
      <c r="AG2096" s="212" t="s">
        <v>308</v>
      </c>
      <c r="AH2096" s="212">
        <v>0</v>
      </c>
      <c r="AI2096" s="212"/>
      <c r="AJ2096" s="212"/>
      <c r="AK2096" s="212"/>
      <c r="AL2096" s="212"/>
      <c r="AM2096" s="212"/>
      <c r="AN2096" s="212"/>
      <c r="AO2096" s="212"/>
      <c r="AP2096" s="212"/>
      <c r="AQ2096" s="212"/>
      <c r="AR2096" s="212"/>
      <c r="AS2096" s="212"/>
      <c r="AT2096" s="212"/>
      <c r="AU2096" s="212"/>
      <c r="AV2096" s="212"/>
      <c r="AW2096" s="212"/>
      <c r="AX2096" s="212"/>
      <c r="AY2096" s="212"/>
      <c r="AZ2096" s="212"/>
      <c r="BA2096" s="212"/>
      <c r="BB2096" s="212"/>
      <c r="BC2096" s="212"/>
      <c r="BD2096" s="212"/>
      <c r="BE2096" s="212"/>
      <c r="BF2096" s="212"/>
      <c r="BG2096" s="212"/>
      <c r="BH2096" s="212"/>
    </row>
    <row r="2097" spans="1:60" outlineLevel="3" x14ac:dyDescent="0.2">
      <c r="A2097" s="219"/>
      <c r="B2097" s="220"/>
      <c r="C2097" s="247" t="s">
        <v>2582</v>
      </c>
      <c r="D2097" s="225"/>
      <c r="E2097" s="226">
        <v>15.864000000000001</v>
      </c>
      <c r="F2097" s="223"/>
      <c r="G2097" s="223"/>
      <c r="H2097" s="223"/>
      <c r="I2097" s="223"/>
      <c r="J2097" s="223"/>
      <c r="K2097" s="223"/>
      <c r="L2097" s="223"/>
      <c r="M2097" s="223"/>
      <c r="N2097" s="222"/>
      <c r="O2097" s="222"/>
      <c r="P2097" s="222"/>
      <c r="Q2097" s="222"/>
      <c r="R2097" s="223"/>
      <c r="S2097" s="223"/>
      <c r="T2097" s="223"/>
      <c r="U2097" s="223"/>
      <c r="V2097" s="223"/>
      <c r="W2097" s="223"/>
      <c r="X2097" s="223"/>
      <c r="Y2097" s="223"/>
      <c r="Z2097" s="212"/>
      <c r="AA2097" s="212"/>
      <c r="AB2097" s="212"/>
      <c r="AC2097" s="212"/>
      <c r="AD2097" s="212"/>
      <c r="AE2097" s="212"/>
      <c r="AF2097" s="212"/>
      <c r="AG2097" s="212" t="s">
        <v>308</v>
      </c>
      <c r="AH2097" s="212">
        <v>0</v>
      </c>
      <c r="AI2097" s="212"/>
      <c r="AJ2097" s="212"/>
      <c r="AK2097" s="212"/>
      <c r="AL2097" s="212"/>
      <c r="AM2097" s="212"/>
      <c r="AN2097" s="212"/>
      <c r="AO2097" s="212"/>
      <c r="AP2097" s="212"/>
      <c r="AQ2097" s="212"/>
      <c r="AR2097" s="212"/>
      <c r="AS2097" s="212"/>
      <c r="AT2097" s="212"/>
      <c r="AU2097" s="212"/>
      <c r="AV2097" s="212"/>
      <c r="AW2097" s="212"/>
      <c r="AX2097" s="212"/>
      <c r="AY2097" s="212"/>
      <c r="AZ2097" s="212"/>
      <c r="BA2097" s="212"/>
      <c r="BB2097" s="212"/>
      <c r="BC2097" s="212"/>
      <c r="BD2097" s="212"/>
      <c r="BE2097" s="212"/>
      <c r="BF2097" s="212"/>
      <c r="BG2097" s="212"/>
      <c r="BH2097" s="212"/>
    </row>
    <row r="2098" spans="1:60" outlineLevel="3" x14ac:dyDescent="0.2">
      <c r="A2098" s="219"/>
      <c r="B2098" s="220"/>
      <c r="C2098" s="247" t="s">
        <v>2583</v>
      </c>
      <c r="D2098" s="225"/>
      <c r="E2098" s="226">
        <v>26.69</v>
      </c>
      <c r="F2098" s="223"/>
      <c r="G2098" s="223"/>
      <c r="H2098" s="223"/>
      <c r="I2098" s="223"/>
      <c r="J2098" s="223"/>
      <c r="K2098" s="223"/>
      <c r="L2098" s="223"/>
      <c r="M2098" s="223"/>
      <c r="N2098" s="222"/>
      <c r="O2098" s="222"/>
      <c r="P2098" s="222"/>
      <c r="Q2098" s="222"/>
      <c r="R2098" s="223"/>
      <c r="S2098" s="223"/>
      <c r="T2098" s="223"/>
      <c r="U2098" s="223"/>
      <c r="V2098" s="223"/>
      <c r="W2098" s="223"/>
      <c r="X2098" s="223"/>
      <c r="Y2098" s="223"/>
      <c r="Z2098" s="212"/>
      <c r="AA2098" s="212"/>
      <c r="AB2098" s="212"/>
      <c r="AC2098" s="212"/>
      <c r="AD2098" s="212"/>
      <c r="AE2098" s="212"/>
      <c r="AF2098" s="212"/>
      <c r="AG2098" s="212" t="s">
        <v>308</v>
      </c>
      <c r="AH2098" s="212">
        <v>0</v>
      </c>
      <c r="AI2098" s="212"/>
      <c r="AJ2098" s="212"/>
      <c r="AK2098" s="212"/>
      <c r="AL2098" s="212"/>
      <c r="AM2098" s="212"/>
      <c r="AN2098" s="212"/>
      <c r="AO2098" s="212"/>
      <c r="AP2098" s="212"/>
      <c r="AQ2098" s="212"/>
      <c r="AR2098" s="212"/>
      <c r="AS2098" s="212"/>
      <c r="AT2098" s="212"/>
      <c r="AU2098" s="212"/>
      <c r="AV2098" s="212"/>
      <c r="AW2098" s="212"/>
      <c r="AX2098" s="212"/>
      <c r="AY2098" s="212"/>
      <c r="AZ2098" s="212"/>
      <c r="BA2098" s="212"/>
      <c r="BB2098" s="212"/>
      <c r="BC2098" s="212"/>
      <c r="BD2098" s="212"/>
      <c r="BE2098" s="212"/>
      <c r="BF2098" s="212"/>
      <c r="BG2098" s="212"/>
      <c r="BH2098" s="212"/>
    </row>
    <row r="2099" spans="1:60" outlineLevel="3" x14ac:dyDescent="0.2">
      <c r="A2099" s="219"/>
      <c r="B2099" s="220"/>
      <c r="C2099" s="247" t="s">
        <v>2584</v>
      </c>
      <c r="D2099" s="225"/>
      <c r="E2099" s="226">
        <v>21.7</v>
      </c>
      <c r="F2099" s="223"/>
      <c r="G2099" s="223"/>
      <c r="H2099" s="223"/>
      <c r="I2099" s="223"/>
      <c r="J2099" s="223"/>
      <c r="K2099" s="223"/>
      <c r="L2099" s="223"/>
      <c r="M2099" s="223"/>
      <c r="N2099" s="222"/>
      <c r="O2099" s="222"/>
      <c r="P2099" s="222"/>
      <c r="Q2099" s="222"/>
      <c r="R2099" s="223"/>
      <c r="S2099" s="223"/>
      <c r="T2099" s="223"/>
      <c r="U2099" s="223"/>
      <c r="V2099" s="223"/>
      <c r="W2099" s="223"/>
      <c r="X2099" s="223"/>
      <c r="Y2099" s="223"/>
      <c r="Z2099" s="212"/>
      <c r="AA2099" s="212"/>
      <c r="AB2099" s="212"/>
      <c r="AC2099" s="212"/>
      <c r="AD2099" s="212"/>
      <c r="AE2099" s="212"/>
      <c r="AF2099" s="212"/>
      <c r="AG2099" s="212" t="s">
        <v>308</v>
      </c>
      <c r="AH2099" s="212">
        <v>0</v>
      </c>
      <c r="AI2099" s="212"/>
      <c r="AJ2099" s="212"/>
      <c r="AK2099" s="212"/>
      <c r="AL2099" s="212"/>
      <c r="AM2099" s="212"/>
      <c r="AN2099" s="212"/>
      <c r="AO2099" s="212"/>
      <c r="AP2099" s="212"/>
      <c r="AQ2099" s="212"/>
      <c r="AR2099" s="212"/>
      <c r="AS2099" s="212"/>
      <c r="AT2099" s="212"/>
      <c r="AU2099" s="212"/>
      <c r="AV2099" s="212"/>
      <c r="AW2099" s="212"/>
      <c r="AX2099" s="212"/>
      <c r="AY2099" s="212"/>
      <c r="AZ2099" s="212"/>
      <c r="BA2099" s="212"/>
      <c r="BB2099" s="212"/>
      <c r="BC2099" s="212"/>
      <c r="BD2099" s="212"/>
      <c r="BE2099" s="212"/>
      <c r="BF2099" s="212"/>
      <c r="BG2099" s="212"/>
      <c r="BH2099" s="212"/>
    </row>
    <row r="2100" spans="1:60" ht="22.5" outlineLevel="3" x14ac:dyDescent="0.2">
      <c r="A2100" s="219"/>
      <c r="B2100" s="220"/>
      <c r="C2100" s="247" t="s">
        <v>2585</v>
      </c>
      <c r="D2100" s="225"/>
      <c r="E2100" s="226">
        <v>18.266999999999999</v>
      </c>
      <c r="F2100" s="223"/>
      <c r="G2100" s="223"/>
      <c r="H2100" s="223"/>
      <c r="I2100" s="223"/>
      <c r="J2100" s="223"/>
      <c r="K2100" s="223"/>
      <c r="L2100" s="223"/>
      <c r="M2100" s="223"/>
      <c r="N2100" s="222"/>
      <c r="O2100" s="222"/>
      <c r="P2100" s="222"/>
      <c r="Q2100" s="222"/>
      <c r="R2100" s="223"/>
      <c r="S2100" s="223"/>
      <c r="T2100" s="223"/>
      <c r="U2100" s="223"/>
      <c r="V2100" s="223"/>
      <c r="W2100" s="223"/>
      <c r="X2100" s="223"/>
      <c r="Y2100" s="223"/>
      <c r="Z2100" s="212"/>
      <c r="AA2100" s="212"/>
      <c r="AB2100" s="212"/>
      <c r="AC2100" s="212"/>
      <c r="AD2100" s="212"/>
      <c r="AE2100" s="212"/>
      <c r="AF2100" s="212"/>
      <c r="AG2100" s="212" t="s">
        <v>308</v>
      </c>
      <c r="AH2100" s="212">
        <v>0</v>
      </c>
      <c r="AI2100" s="212"/>
      <c r="AJ2100" s="212"/>
      <c r="AK2100" s="212"/>
      <c r="AL2100" s="212"/>
      <c r="AM2100" s="212"/>
      <c r="AN2100" s="212"/>
      <c r="AO2100" s="212"/>
      <c r="AP2100" s="212"/>
      <c r="AQ2100" s="212"/>
      <c r="AR2100" s="212"/>
      <c r="AS2100" s="212"/>
      <c r="AT2100" s="212"/>
      <c r="AU2100" s="212"/>
      <c r="AV2100" s="212"/>
      <c r="AW2100" s="212"/>
      <c r="AX2100" s="212"/>
      <c r="AY2100" s="212"/>
      <c r="AZ2100" s="212"/>
      <c r="BA2100" s="212"/>
      <c r="BB2100" s="212"/>
      <c r="BC2100" s="212"/>
      <c r="BD2100" s="212"/>
      <c r="BE2100" s="212"/>
      <c r="BF2100" s="212"/>
      <c r="BG2100" s="212"/>
      <c r="BH2100" s="212"/>
    </row>
    <row r="2101" spans="1:60" outlineLevel="3" x14ac:dyDescent="0.2">
      <c r="A2101" s="219"/>
      <c r="B2101" s="220"/>
      <c r="C2101" s="247" t="s">
        <v>2586</v>
      </c>
      <c r="D2101" s="225"/>
      <c r="E2101" s="226">
        <v>3.875</v>
      </c>
      <c r="F2101" s="223"/>
      <c r="G2101" s="223"/>
      <c r="H2101" s="223"/>
      <c r="I2101" s="223"/>
      <c r="J2101" s="223"/>
      <c r="K2101" s="223"/>
      <c r="L2101" s="223"/>
      <c r="M2101" s="223"/>
      <c r="N2101" s="222"/>
      <c r="O2101" s="222"/>
      <c r="P2101" s="222"/>
      <c r="Q2101" s="222"/>
      <c r="R2101" s="223"/>
      <c r="S2101" s="223"/>
      <c r="T2101" s="223"/>
      <c r="U2101" s="223"/>
      <c r="V2101" s="223"/>
      <c r="W2101" s="223"/>
      <c r="X2101" s="223"/>
      <c r="Y2101" s="223"/>
      <c r="Z2101" s="212"/>
      <c r="AA2101" s="212"/>
      <c r="AB2101" s="212"/>
      <c r="AC2101" s="212"/>
      <c r="AD2101" s="212"/>
      <c r="AE2101" s="212"/>
      <c r="AF2101" s="212"/>
      <c r="AG2101" s="212" t="s">
        <v>308</v>
      </c>
      <c r="AH2101" s="212">
        <v>0</v>
      </c>
      <c r="AI2101" s="212"/>
      <c r="AJ2101" s="212"/>
      <c r="AK2101" s="212"/>
      <c r="AL2101" s="212"/>
      <c r="AM2101" s="212"/>
      <c r="AN2101" s="212"/>
      <c r="AO2101" s="212"/>
      <c r="AP2101" s="212"/>
      <c r="AQ2101" s="212"/>
      <c r="AR2101" s="212"/>
      <c r="AS2101" s="212"/>
      <c r="AT2101" s="212"/>
      <c r="AU2101" s="212"/>
      <c r="AV2101" s="212"/>
      <c r="AW2101" s="212"/>
      <c r="AX2101" s="212"/>
      <c r="AY2101" s="212"/>
      <c r="AZ2101" s="212"/>
      <c r="BA2101" s="212"/>
      <c r="BB2101" s="212"/>
      <c r="BC2101" s="212"/>
      <c r="BD2101" s="212"/>
      <c r="BE2101" s="212"/>
      <c r="BF2101" s="212"/>
      <c r="BG2101" s="212"/>
      <c r="BH2101" s="212"/>
    </row>
    <row r="2102" spans="1:60" outlineLevel="3" x14ac:dyDescent="0.2">
      <c r="A2102" s="219"/>
      <c r="B2102" s="220"/>
      <c r="C2102" s="247" t="s">
        <v>2587</v>
      </c>
      <c r="D2102" s="225"/>
      <c r="E2102" s="226">
        <v>1.5720000000000001</v>
      </c>
      <c r="F2102" s="223"/>
      <c r="G2102" s="223"/>
      <c r="H2102" s="223"/>
      <c r="I2102" s="223"/>
      <c r="J2102" s="223"/>
      <c r="K2102" s="223"/>
      <c r="L2102" s="223"/>
      <c r="M2102" s="223"/>
      <c r="N2102" s="222"/>
      <c r="O2102" s="222"/>
      <c r="P2102" s="222"/>
      <c r="Q2102" s="222"/>
      <c r="R2102" s="223"/>
      <c r="S2102" s="223"/>
      <c r="T2102" s="223"/>
      <c r="U2102" s="223"/>
      <c r="V2102" s="223"/>
      <c r="W2102" s="223"/>
      <c r="X2102" s="223"/>
      <c r="Y2102" s="223"/>
      <c r="Z2102" s="212"/>
      <c r="AA2102" s="212"/>
      <c r="AB2102" s="212"/>
      <c r="AC2102" s="212"/>
      <c r="AD2102" s="212"/>
      <c r="AE2102" s="212"/>
      <c r="AF2102" s="212"/>
      <c r="AG2102" s="212" t="s">
        <v>308</v>
      </c>
      <c r="AH2102" s="212">
        <v>0</v>
      </c>
      <c r="AI2102" s="212"/>
      <c r="AJ2102" s="212"/>
      <c r="AK2102" s="212"/>
      <c r="AL2102" s="212"/>
      <c r="AM2102" s="212"/>
      <c r="AN2102" s="212"/>
      <c r="AO2102" s="212"/>
      <c r="AP2102" s="212"/>
      <c r="AQ2102" s="212"/>
      <c r="AR2102" s="212"/>
      <c r="AS2102" s="212"/>
      <c r="AT2102" s="212"/>
      <c r="AU2102" s="212"/>
      <c r="AV2102" s="212"/>
      <c r="AW2102" s="212"/>
      <c r="AX2102" s="212"/>
      <c r="AY2102" s="212"/>
      <c r="AZ2102" s="212"/>
      <c r="BA2102" s="212"/>
      <c r="BB2102" s="212"/>
      <c r="BC2102" s="212"/>
      <c r="BD2102" s="212"/>
      <c r="BE2102" s="212"/>
      <c r="BF2102" s="212"/>
      <c r="BG2102" s="212"/>
      <c r="BH2102" s="212"/>
    </row>
    <row r="2103" spans="1:60" outlineLevel="3" x14ac:dyDescent="0.2">
      <c r="A2103" s="219"/>
      <c r="B2103" s="220"/>
      <c r="C2103" s="247" t="s">
        <v>2588</v>
      </c>
      <c r="D2103" s="225"/>
      <c r="E2103" s="226">
        <v>4.2080000000000002</v>
      </c>
      <c r="F2103" s="223"/>
      <c r="G2103" s="223"/>
      <c r="H2103" s="223"/>
      <c r="I2103" s="223"/>
      <c r="J2103" s="223"/>
      <c r="K2103" s="223"/>
      <c r="L2103" s="223"/>
      <c r="M2103" s="223"/>
      <c r="N2103" s="222"/>
      <c r="O2103" s="222"/>
      <c r="P2103" s="222"/>
      <c r="Q2103" s="222"/>
      <c r="R2103" s="223"/>
      <c r="S2103" s="223"/>
      <c r="T2103" s="223"/>
      <c r="U2103" s="223"/>
      <c r="V2103" s="223"/>
      <c r="W2103" s="223"/>
      <c r="X2103" s="223"/>
      <c r="Y2103" s="223"/>
      <c r="Z2103" s="212"/>
      <c r="AA2103" s="212"/>
      <c r="AB2103" s="212"/>
      <c r="AC2103" s="212"/>
      <c r="AD2103" s="212"/>
      <c r="AE2103" s="212"/>
      <c r="AF2103" s="212"/>
      <c r="AG2103" s="212" t="s">
        <v>308</v>
      </c>
      <c r="AH2103" s="212">
        <v>0</v>
      </c>
      <c r="AI2103" s="212"/>
      <c r="AJ2103" s="212"/>
      <c r="AK2103" s="212"/>
      <c r="AL2103" s="212"/>
      <c r="AM2103" s="212"/>
      <c r="AN2103" s="212"/>
      <c r="AO2103" s="212"/>
      <c r="AP2103" s="212"/>
      <c r="AQ2103" s="212"/>
      <c r="AR2103" s="212"/>
      <c r="AS2103" s="212"/>
      <c r="AT2103" s="212"/>
      <c r="AU2103" s="212"/>
      <c r="AV2103" s="212"/>
      <c r="AW2103" s="212"/>
      <c r="AX2103" s="212"/>
      <c r="AY2103" s="212"/>
      <c r="AZ2103" s="212"/>
      <c r="BA2103" s="212"/>
      <c r="BB2103" s="212"/>
      <c r="BC2103" s="212"/>
      <c r="BD2103" s="212"/>
      <c r="BE2103" s="212"/>
      <c r="BF2103" s="212"/>
      <c r="BG2103" s="212"/>
      <c r="BH2103" s="212"/>
    </row>
    <row r="2104" spans="1:60" outlineLevel="3" x14ac:dyDescent="0.2">
      <c r="A2104" s="219"/>
      <c r="B2104" s="220"/>
      <c r="C2104" s="247" t="s">
        <v>2589</v>
      </c>
      <c r="D2104" s="225"/>
      <c r="E2104" s="226">
        <v>4.78</v>
      </c>
      <c r="F2104" s="223"/>
      <c r="G2104" s="223"/>
      <c r="H2104" s="223"/>
      <c r="I2104" s="223"/>
      <c r="J2104" s="223"/>
      <c r="K2104" s="223"/>
      <c r="L2104" s="223"/>
      <c r="M2104" s="223"/>
      <c r="N2104" s="222"/>
      <c r="O2104" s="222"/>
      <c r="P2104" s="222"/>
      <c r="Q2104" s="222"/>
      <c r="R2104" s="223"/>
      <c r="S2104" s="223"/>
      <c r="T2104" s="223"/>
      <c r="U2104" s="223"/>
      <c r="V2104" s="223"/>
      <c r="W2104" s="223"/>
      <c r="X2104" s="223"/>
      <c r="Y2104" s="223"/>
      <c r="Z2104" s="212"/>
      <c r="AA2104" s="212"/>
      <c r="AB2104" s="212"/>
      <c r="AC2104" s="212"/>
      <c r="AD2104" s="212"/>
      <c r="AE2104" s="212"/>
      <c r="AF2104" s="212"/>
      <c r="AG2104" s="212" t="s">
        <v>308</v>
      </c>
      <c r="AH2104" s="212">
        <v>0</v>
      </c>
      <c r="AI2104" s="212"/>
      <c r="AJ2104" s="212"/>
      <c r="AK2104" s="212"/>
      <c r="AL2104" s="212"/>
      <c r="AM2104" s="212"/>
      <c r="AN2104" s="212"/>
      <c r="AO2104" s="212"/>
      <c r="AP2104" s="212"/>
      <c r="AQ2104" s="212"/>
      <c r="AR2104" s="212"/>
      <c r="AS2104" s="212"/>
      <c r="AT2104" s="212"/>
      <c r="AU2104" s="212"/>
      <c r="AV2104" s="212"/>
      <c r="AW2104" s="212"/>
      <c r="AX2104" s="212"/>
      <c r="AY2104" s="212"/>
      <c r="AZ2104" s="212"/>
      <c r="BA2104" s="212"/>
      <c r="BB2104" s="212"/>
      <c r="BC2104" s="212"/>
      <c r="BD2104" s="212"/>
      <c r="BE2104" s="212"/>
      <c r="BF2104" s="212"/>
      <c r="BG2104" s="212"/>
      <c r="BH2104" s="212"/>
    </row>
    <row r="2105" spans="1:60" outlineLevel="3" x14ac:dyDescent="0.2">
      <c r="A2105" s="219"/>
      <c r="B2105" s="220"/>
      <c r="C2105" s="247" t="s">
        <v>759</v>
      </c>
      <c r="D2105" s="225"/>
      <c r="E2105" s="226"/>
      <c r="F2105" s="223"/>
      <c r="G2105" s="223"/>
      <c r="H2105" s="223"/>
      <c r="I2105" s="223"/>
      <c r="J2105" s="223"/>
      <c r="K2105" s="223"/>
      <c r="L2105" s="223"/>
      <c r="M2105" s="223"/>
      <c r="N2105" s="222"/>
      <c r="O2105" s="222"/>
      <c r="P2105" s="222"/>
      <c r="Q2105" s="222"/>
      <c r="R2105" s="223"/>
      <c r="S2105" s="223"/>
      <c r="T2105" s="223"/>
      <c r="U2105" s="223"/>
      <c r="V2105" s="223"/>
      <c r="W2105" s="223"/>
      <c r="X2105" s="223"/>
      <c r="Y2105" s="223"/>
      <c r="Z2105" s="212"/>
      <c r="AA2105" s="212"/>
      <c r="AB2105" s="212"/>
      <c r="AC2105" s="212"/>
      <c r="AD2105" s="212"/>
      <c r="AE2105" s="212"/>
      <c r="AF2105" s="212"/>
      <c r="AG2105" s="212" t="s">
        <v>308</v>
      </c>
      <c r="AH2105" s="212">
        <v>0</v>
      </c>
      <c r="AI2105" s="212"/>
      <c r="AJ2105" s="212"/>
      <c r="AK2105" s="212"/>
      <c r="AL2105" s="212"/>
      <c r="AM2105" s="212"/>
      <c r="AN2105" s="212"/>
      <c r="AO2105" s="212"/>
      <c r="AP2105" s="212"/>
      <c r="AQ2105" s="212"/>
      <c r="AR2105" s="212"/>
      <c r="AS2105" s="212"/>
      <c r="AT2105" s="212"/>
      <c r="AU2105" s="212"/>
      <c r="AV2105" s="212"/>
      <c r="AW2105" s="212"/>
      <c r="AX2105" s="212"/>
      <c r="AY2105" s="212"/>
      <c r="AZ2105" s="212"/>
      <c r="BA2105" s="212"/>
      <c r="BB2105" s="212"/>
      <c r="BC2105" s="212"/>
      <c r="BD2105" s="212"/>
      <c r="BE2105" s="212"/>
      <c r="BF2105" s="212"/>
      <c r="BG2105" s="212"/>
      <c r="BH2105" s="212"/>
    </row>
    <row r="2106" spans="1:60" outlineLevel="3" x14ac:dyDescent="0.2">
      <c r="A2106" s="219"/>
      <c r="B2106" s="220"/>
      <c r="C2106" s="247" t="s">
        <v>1672</v>
      </c>
      <c r="D2106" s="225"/>
      <c r="E2106" s="226">
        <v>5.6349999999999998</v>
      </c>
      <c r="F2106" s="223"/>
      <c r="G2106" s="223"/>
      <c r="H2106" s="223"/>
      <c r="I2106" s="223"/>
      <c r="J2106" s="223"/>
      <c r="K2106" s="223"/>
      <c r="L2106" s="223"/>
      <c r="M2106" s="223"/>
      <c r="N2106" s="222"/>
      <c r="O2106" s="222"/>
      <c r="P2106" s="222"/>
      <c r="Q2106" s="222"/>
      <c r="R2106" s="223"/>
      <c r="S2106" s="223"/>
      <c r="T2106" s="223"/>
      <c r="U2106" s="223"/>
      <c r="V2106" s="223"/>
      <c r="W2106" s="223"/>
      <c r="X2106" s="223"/>
      <c r="Y2106" s="223"/>
      <c r="Z2106" s="212"/>
      <c r="AA2106" s="212"/>
      <c r="AB2106" s="212"/>
      <c r="AC2106" s="212"/>
      <c r="AD2106" s="212"/>
      <c r="AE2106" s="212"/>
      <c r="AF2106" s="212"/>
      <c r="AG2106" s="212" t="s">
        <v>308</v>
      </c>
      <c r="AH2106" s="212">
        <v>0</v>
      </c>
      <c r="AI2106" s="212"/>
      <c r="AJ2106" s="212"/>
      <c r="AK2106" s="212"/>
      <c r="AL2106" s="212"/>
      <c r="AM2106" s="212"/>
      <c r="AN2106" s="212"/>
      <c r="AO2106" s="212"/>
      <c r="AP2106" s="212"/>
      <c r="AQ2106" s="212"/>
      <c r="AR2106" s="212"/>
      <c r="AS2106" s="212"/>
      <c r="AT2106" s="212"/>
      <c r="AU2106" s="212"/>
      <c r="AV2106" s="212"/>
      <c r="AW2106" s="212"/>
      <c r="AX2106" s="212"/>
      <c r="AY2106" s="212"/>
      <c r="AZ2106" s="212"/>
      <c r="BA2106" s="212"/>
      <c r="BB2106" s="212"/>
      <c r="BC2106" s="212"/>
      <c r="BD2106" s="212"/>
      <c r="BE2106" s="212"/>
      <c r="BF2106" s="212"/>
      <c r="BG2106" s="212"/>
      <c r="BH2106" s="212"/>
    </row>
    <row r="2107" spans="1:60" outlineLevel="3" x14ac:dyDescent="0.2">
      <c r="A2107" s="219"/>
      <c r="B2107" s="220"/>
      <c r="C2107" s="247" t="s">
        <v>2590</v>
      </c>
      <c r="D2107" s="225"/>
      <c r="E2107" s="226">
        <v>4.9400000000000004</v>
      </c>
      <c r="F2107" s="223"/>
      <c r="G2107" s="223"/>
      <c r="H2107" s="223"/>
      <c r="I2107" s="223"/>
      <c r="J2107" s="223"/>
      <c r="K2107" s="223"/>
      <c r="L2107" s="223"/>
      <c r="M2107" s="223"/>
      <c r="N2107" s="222"/>
      <c r="O2107" s="222"/>
      <c r="P2107" s="222"/>
      <c r="Q2107" s="222"/>
      <c r="R2107" s="223"/>
      <c r="S2107" s="223"/>
      <c r="T2107" s="223"/>
      <c r="U2107" s="223"/>
      <c r="V2107" s="223"/>
      <c r="W2107" s="223"/>
      <c r="X2107" s="223"/>
      <c r="Y2107" s="223"/>
      <c r="Z2107" s="212"/>
      <c r="AA2107" s="212"/>
      <c r="AB2107" s="212"/>
      <c r="AC2107" s="212"/>
      <c r="AD2107" s="212"/>
      <c r="AE2107" s="212"/>
      <c r="AF2107" s="212"/>
      <c r="AG2107" s="212" t="s">
        <v>308</v>
      </c>
      <c r="AH2107" s="212">
        <v>0</v>
      </c>
      <c r="AI2107" s="212"/>
      <c r="AJ2107" s="212"/>
      <c r="AK2107" s="212"/>
      <c r="AL2107" s="212"/>
      <c r="AM2107" s="212"/>
      <c r="AN2107" s="212"/>
      <c r="AO2107" s="212"/>
      <c r="AP2107" s="212"/>
      <c r="AQ2107" s="212"/>
      <c r="AR2107" s="212"/>
      <c r="AS2107" s="212"/>
      <c r="AT2107" s="212"/>
      <c r="AU2107" s="212"/>
      <c r="AV2107" s="212"/>
      <c r="AW2107" s="212"/>
      <c r="AX2107" s="212"/>
      <c r="AY2107" s="212"/>
      <c r="AZ2107" s="212"/>
      <c r="BA2107" s="212"/>
      <c r="BB2107" s="212"/>
      <c r="BC2107" s="212"/>
      <c r="BD2107" s="212"/>
      <c r="BE2107" s="212"/>
      <c r="BF2107" s="212"/>
      <c r="BG2107" s="212"/>
      <c r="BH2107" s="212"/>
    </row>
    <row r="2108" spans="1:60" outlineLevel="3" x14ac:dyDescent="0.2">
      <c r="A2108" s="219"/>
      <c r="B2108" s="220"/>
      <c r="C2108" s="247" t="s">
        <v>742</v>
      </c>
      <c r="D2108" s="225"/>
      <c r="E2108" s="226"/>
      <c r="F2108" s="223"/>
      <c r="G2108" s="223"/>
      <c r="H2108" s="223"/>
      <c r="I2108" s="223"/>
      <c r="J2108" s="223"/>
      <c r="K2108" s="223"/>
      <c r="L2108" s="223"/>
      <c r="M2108" s="223"/>
      <c r="N2108" s="222"/>
      <c r="O2108" s="222"/>
      <c r="P2108" s="222"/>
      <c r="Q2108" s="222"/>
      <c r="R2108" s="223"/>
      <c r="S2108" s="223"/>
      <c r="T2108" s="223"/>
      <c r="U2108" s="223"/>
      <c r="V2108" s="223"/>
      <c r="W2108" s="223"/>
      <c r="X2108" s="223"/>
      <c r="Y2108" s="223"/>
      <c r="Z2108" s="212"/>
      <c r="AA2108" s="212"/>
      <c r="AB2108" s="212"/>
      <c r="AC2108" s="212"/>
      <c r="AD2108" s="212"/>
      <c r="AE2108" s="212"/>
      <c r="AF2108" s="212"/>
      <c r="AG2108" s="212" t="s">
        <v>308</v>
      </c>
      <c r="AH2108" s="212">
        <v>0</v>
      </c>
      <c r="AI2108" s="212"/>
      <c r="AJ2108" s="212"/>
      <c r="AK2108" s="212"/>
      <c r="AL2108" s="212"/>
      <c r="AM2108" s="212"/>
      <c r="AN2108" s="212"/>
      <c r="AO2108" s="212"/>
      <c r="AP2108" s="212"/>
      <c r="AQ2108" s="212"/>
      <c r="AR2108" s="212"/>
      <c r="AS2108" s="212"/>
      <c r="AT2108" s="212"/>
      <c r="AU2108" s="212"/>
      <c r="AV2108" s="212"/>
      <c r="AW2108" s="212"/>
      <c r="AX2108" s="212"/>
      <c r="AY2108" s="212"/>
      <c r="AZ2108" s="212"/>
      <c r="BA2108" s="212"/>
      <c r="BB2108" s="212"/>
      <c r="BC2108" s="212"/>
      <c r="BD2108" s="212"/>
      <c r="BE2108" s="212"/>
      <c r="BF2108" s="212"/>
      <c r="BG2108" s="212"/>
      <c r="BH2108" s="212"/>
    </row>
    <row r="2109" spans="1:60" outlineLevel="3" x14ac:dyDescent="0.2">
      <c r="A2109" s="219"/>
      <c r="B2109" s="220"/>
      <c r="C2109" s="247" t="s">
        <v>2591</v>
      </c>
      <c r="D2109" s="225"/>
      <c r="E2109" s="226">
        <v>8.3550000000000004</v>
      </c>
      <c r="F2109" s="223"/>
      <c r="G2109" s="223"/>
      <c r="H2109" s="223"/>
      <c r="I2109" s="223"/>
      <c r="J2109" s="223"/>
      <c r="K2109" s="223"/>
      <c r="L2109" s="223"/>
      <c r="M2109" s="223"/>
      <c r="N2109" s="222"/>
      <c r="O2109" s="222"/>
      <c r="P2109" s="222"/>
      <c r="Q2109" s="222"/>
      <c r="R2109" s="223"/>
      <c r="S2109" s="223"/>
      <c r="T2109" s="223"/>
      <c r="U2109" s="223"/>
      <c r="V2109" s="223"/>
      <c r="W2109" s="223"/>
      <c r="X2109" s="223"/>
      <c r="Y2109" s="223"/>
      <c r="Z2109" s="212"/>
      <c r="AA2109" s="212"/>
      <c r="AB2109" s="212"/>
      <c r="AC2109" s="212"/>
      <c r="AD2109" s="212"/>
      <c r="AE2109" s="212"/>
      <c r="AF2109" s="212"/>
      <c r="AG2109" s="212" t="s">
        <v>308</v>
      </c>
      <c r="AH2109" s="212">
        <v>0</v>
      </c>
      <c r="AI2109" s="212"/>
      <c r="AJ2109" s="212"/>
      <c r="AK2109" s="212"/>
      <c r="AL2109" s="212"/>
      <c r="AM2109" s="212"/>
      <c r="AN2109" s="212"/>
      <c r="AO2109" s="212"/>
      <c r="AP2109" s="212"/>
      <c r="AQ2109" s="212"/>
      <c r="AR2109" s="212"/>
      <c r="AS2109" s="212"/>
      <c r="AT2109" s="212"/>
      <c r="AU2109" s="212"/>
      <c r="AV2109" s="212"/>
      <c r="AW2109" s="212"/>
      <c r="AX2109" s="212"/>
      <c r="AY2109" s="212"/>
      <c r="AZ2109" s="212"/>
      <c r="BA2109" s="212"/>
      <c r="BB2109" s="212"/>
      <c r="BC2109" s="212"/>
      <c r="BD2109" s="212"/>
      <c r="BE2109" s="212"/>
      <c r="BF2109" s="212"/>
      <c r="BG2109" s="212"/>
      <c r="BH2109" s="212"/>
    </row>
    <row r="2110" spans="1:60" ht="22.5" outlineLevel="1" x14ac:dyDescent="0.2">
      <c r="A2110" s="235">
        <v>514</v>
      </c>
      <c r="B2110" s="236" t="s">
        <v>2592</v>
      </c>
      <c r="C2110" s="245" t="s">
        <v>2593</v>
      </c>
      <c r="D2110" s="237" t="s">
        <v>543</v>
      </c>
      <c r="E2110" s="238">
        <v>3.09</v>
      </c>
      <c r="F2110" s="239"/>
      <c r="G2110" s="240">
        <f>ROUND(E2110*F2110,2)</f>
        <v>0</v>
      </c>
      <c r="H2110" s="239"/>
      <c r="I2110" s="240">
        <f>ROUND(E2110*H2110,2)</f>
        <v>0</v>
      </c>
      <c r="J2110" s="239"/>
      <c r="K2110" s="240">
        <f>ROUND(E2110*J2110,2)</f>
        <v>0</v>
      </c>
      <c r="L2110" s="240">
        <v>21</v>
      </c>
      <c r="M2110" s="240">
        <f>G2110*(1+L2110/100)</f>
        <v>0</v>
      </c>
      <c r="N2110" s="238">
        <v>3.2000000000000003E-4</v>
      </c>
      <c r="O2110" s="238">
        <f>ROUND(E2110*N2110,2)</f>
        <v>0</v>
      </c>
      <c r="P2110" s="238">
        <v>0</v>
      </c>
      <c r="Q2110" s="238">
        <f>ROUND(E2110*P2110,2)</f>
        <v>0</v>
      </c>
      <c r="R2110" s="240" t="s">
        <v>2571</v>
      </c>
      <c r="S2110" s="240" t="s">
        <v>277</v>
      </c>
      <c r="T2110" s="241" t="s">
        <v>277</v>
      </c>
      <c r="U2110" s="223">
        <v>0.377</v>
      </c>
      <c r="V2110" s="223">
        <f>ROUND(E2110*U2110,2)</f>
        <v>1.1599999999999999</v>
      </c>
      <c r="W2110" s="223"/>
      <c r="X2110" s="223" t="s">
        <v>316</v>
      </c>
      <c r="Y2110" s="223" t="s">
        <v>280</v>
      </c>
      <c r="Z2110" s="212"/>
      <c r="AA2110" s="212"/>
      <c r="AB2110" s="212"/>
      <c r="AC2110" s="212"/>
      <c r="AD2110" s="212"/>
      <c r="AE2110" s="212"/>
      <c r="AF2110" s="212"/>
      <c r="AG2110" s="212" t="s">
        <v>317</v>
      </c>
      <c r="AH2110" s="212"/>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row>
    <row r="2111" spans="1:60" outlineLevel="2" x14ac:dyDescent="0.2">
      <c r="A2111" s="219"/>
      <c r="B2111" s="220"/>
      <c r="C2111" s="247" t="s">
        <v>2594</v>
      </c>
      <c r="D2111" s="225"/>
      <c r="E2111" s="226">
        <v>3.09</v>
      </c>
      <c r="F2111" s="223"/>
      <c r="G2111" s="223"/>
      <c r="H2111" s="223"/>
      <c r="I2111" s="223"/>
      <c r="J2111" s="223"/>
      <c r="K2111" s="223"/>
      <c r="L2111" s="223"/>
      <c r="M2111" s="223"/>
      <c r="N2111" s="222"/>
      <c r="O2111" s="222"/>
      <c r="P2111" s="222"/>
      <c r="Q2111" s="222"/>
      <c r="R2111" s="223"/>
      <c r="S2111" s="223"/>
      <c r="T2111" s="223"/>
      <c r="U2111" s="223"/>
      <c r="V2111" s="223"/>
      <c r="W2111" s="223"/>
      <c r="X2111" s="223"/>
      <c r="Y2111" s="223"/>
      <c r="Z2111" s="212"/>
      <c r="AA2111" s="212"/>
      <c r="AB2111" s="212"/>
      <c r="AC2111" s="212"/>
      <c r="AD2111" s="212"/>
      <c r="AE2111" s="212"/>
      <c r="AF2111" s="212"/>
      <c r="AG2111" s="212" t="s">
        <v>308</v>
      </c>
      <c r="AH2111" s="212">
        <v>0</v>
      </c>
      <c r="AI2111" s="212"/>
      <c r="AJ2111" s="212"/>
      <c r="AK2111" s="212"/>
      <c r="AL2111" s="212"/>
      <c r="AM2111" s="212"/>
      <c r="AN2111" s="212"/>
      <c r="AO2111" s="212"/>
      <c r="AP2111" s="212"/>
      <c r="AQ2111" s="212"/>
      <c r="AR2111" s="212"/>
      <c r="AS2111" s="212"/>
      <c r="AT2111" s="212"/>
      <c r="AU2111" s="212"/>
      <c r="AV2111" s="212"/>
      <c r="AW2111" s="212"/>
      <c r="AX2111" s="212"/>
      <c r="AY2111" s="212"/>
      <c r="AZ2111" s="212"/>
      <c r="BA2111" s="212"/>
      <c r="BB2111" s="212"/>
      <c r="BC2111" s="212"/>
      <c r="BD2111" s="212"/>
      <c r="BE2111" s="212"/>
      <c r="BF2111" s="212"/>
      <c r="BG2111" s="212"/>
      <c r="BH2111" s="212"/>
    </row>
    <row r="2112" spans="1:60" ht="22.5" outlineLevel="1" x14ac:dyDescent="0.2">
      <c r="A2112" s="235">
        <v>515</v>
      </c>
      <c r="B2112" s="236" t="s">
        <v>2595</v>
      </c>
      <c r="C2112" s="245" t="s">
        <v>2596</v>
      </c>
      <c r="D2112" s="237" t="s">
        <v>340</v>
      </c>
      <c r="E2112" s="238">
        <v>162.4</v>
      </c>
      <c r="F2112" s="239"/>
      <c r="G2112" s="240">
        <f>ROUND(E2112*F2112,2)</f>
        <v>0</v>
      </c>
      <c r="H2112" s="239"/>
      <c r="I2112" s="240">
        <f>ROUND(E2112*H2112,2)</f>
        <v>0</v>
      </c>
      <c r="J2112" s="239"/>
      <c r="K2112" s="240">
        <f>ROUND(E2112*J2112,2)</f>
        <v>0</v>
      </c>
      <c r="L2112" s="240">
        <v>21</v>
      </c>
      <c r="M2112" s="240">
        <f>G2112*(1+L2112/100)</f>
        <v>0</v>
      </c>
      <c r="N2112" s="238">
        <v>5.1500000000000001E-3</v>
      </c>
      <c r="O2112" s="238">
        <f>ROUND(E2112*N2112,2)</f>
        <v>0.84</v>
      </c>
      <c r="P2112" s="238">
        <v>0</v>
      </c>
      <c r="Q2112" s="238">
        <f>ROUND(E2112*P2112,2)</f>
        <v>0</v>
      </c>
      <c r="R2112" s="240" t="s">
        <v>2571</v>
      </c>
      <c r="S2112" s="240" t="s">
        <v>277</v>
      </c>
      <c r="T2112" s="241" t="s">
        <v>277</v>
      </c>
      <c r="U2112" s="223">
        <v>1.04</v>
      </c>
      <c r="V2112" s="223">
        <f>ROUND(E2112*U2112,2)</f>
        <v>168.9</v>
      </c>
      <c r="W2112" s="223"/>
      <c r="X2112" s="223" t="s">
        <v>316</v>
      </c>
      <c r="Y2112" s="223" t="s">
        <v>280</v>
      </c>
      <c r="Z2112" s="212"/>
      <c r="AA2112" s="212"/>
      <c r="AB2112" s="212"/>
      <c r="AC2112" s="212"/>
      <c r="AD2112" s="212"/>
      <c r="AE2112" s="212"/>
      <c r="AF2112" s="212"/>
      <c r="AG2112" s="212" t="s">
        <v>317</v>
      </c>
      <c r="AH2112" s="212"/>
      <c r="AI2112" s="212"/>
      <c r="AJ2112" s="212"/>
      <c r="AK2112" s="212"/>
      <c r="AL2112" s="212"/>
      <c r="AM2112" s="212"/>
      <c r="AN2112" s="212"/>
      <c r="AO2112" s="212"/>
      <c r="AP2112" s="212"/>
      <c r="AQ2112" s="212"/>
      <c r="AR2112" s="212"/>
      <c r="AS2112" s="212"/>
      <c r="AT2112" s="212"/>
      <c r="AU2112" s="212"/>
      <c r="AV2112" s="212"/>
      <c r="AW2112" s="212"/>
      <c r="AX2112" s="212"/>
      <c r="AY2112" s="212"/>
      <c r="AZ2112" s="212"/>
      <c r="BA2112" s="212"/>
      <c r="BB2112" s="212"/>
      <c r="BC2112" s="212"/>
      <c r="BD2112" s="212"/>
      <c r="BE2112" s="212"/>
      <c r="BF2112" s="212"/>
      <c r="BG2112" s="212"/>
      <c r="BH2112" s="212"/>
    </row>
    <row r="2113" spans="1:60" outlineLevel="2" x14ac:dyDescent="0.2">
      <c r="A2113" s="219"/>
      <c r="B2113" s="220"/>
      <c r="C2113" s="247" t="s">
        <v>734</v>
      </c>
      <c r="D2113" s="225"/>
      <c r="E2113" s="226"/>
      <c r="F2113" s="223"/>
      <c r="G2113" s="223"/>
      <c r="H2113" s="223"/>
      <c r="I2113" s="223"/>
      <c r="J2113" s="223"/>
      <c r="K2113" s="223"/>
      <c r="L2113" s="223"/>
      <c r="M2113" s="223"/>
      <c r="N2113" s="222"/>
      <c r="O2113" s="222"/>
      <c r="P2113" s="222"/>
      <c r="Q2113" s="222"/>
      <c r="R2113" s="223"/>
      <c r="S2113" s="223"/>
      <c r="T2113" s="223"/>
      <c r="U2113" s="223"/>
      <c r="V2113" s="223"/>
      <c r="W2113" s="223"/>
      <c r="X2113" s="223"/>
      <c r="Y2113" s="223"/>
      <c r="Z2113" s="212"/>
      <c r="AA2113" s="212"/>
      <c r="AB2113" s="212"/>
      <c r="AC2113" s="212"/>
      <c r="AD2113" s="212"/>
      <c r="AE2113" s="212"/>
      <c r="AF2113" s="212"/>
      <c r="AG2113" s="212" t="s">
        <v>308</v>
      </c>
      <c r="AH2113" s="212">
        <v>0</v>
      </c>
      <c r="AI2113" s="212"/>
      <c r="AJ2113" s="212"/>
      <c r="AK2113" s="212"/>
      <c r="AL2113" s="212"/>
      <c r="AM2113" s="212"/>
      <c r="AN2113" s="212"/>
      <c r="AO2113" s="212"/>
      <c r="AP2113" s="212"/>
      <c r="AQ2113" s="212"/>
      <c r="AR2113" s="212"/>
      <c r="AS2113" s="212"/>
      <c r="AT2113" s="212"/>
      <c r="AU2113" s="212"/>
      <c r="AV2113" s="212"/>
      <c r="AW2113" s="212"/>
      <c r="AX2113" s="212"/>
      <c r="AY2113" s="212"/>
      <c r="AZ2113" s="212"/>
      <c r="BA2113" s="212"/>
      <c r="BB2113" s="212"/>
      <c r="BC2113" s="212"/>
      <c r="BD2113" s="212"/>
      <c r="BE2113" s="212"/>
      <c r="BF2113" s="212"/>
      <c r="BG2113" s="212"/>
      <c r="BH2113" s="212"/>
    </row>
    <row r="2114" spans="1:60" outlineLevel="3" x14ac:dyDescent="0.2">
      <c r="A2114" s="219"/>
      <c r="B2114" s="220"/>
      <c r="C2114" s="247" t="s">
        <v>735</v>
      </c>
      <c r="D2114" s="225"/>
      <c r="E2114" s="226">
        <v>11.9</v>
      </c>
      <c r="F2114" s="223"/>
      <c r="G2114" s="223"/>
      <c r="H2114" s="223"/>
      <c r="I2114" s="223"/>
      <c r="J2114" s="223"/>
      <c r="K2114" s="223"/>
      <c r="L2114" s="223"/>
      <c r="M2114" s="223"/>
      <c r="N2114" s="222"/>
      <c r="O2114" s="222"/>
      <c r="P2114" s="222"/>
      <c r="Q2114" s="222"/>
      <c r="R2114" s="223"/>
      <c r="S2114" s="223"/>
      <c r="T2114" s="223"/>
      <c r="U2114" s="223"/>
      <c r="V2114" s="223"/>
      <c r="W2114" s="223"/>
      <c r="X2114" s="223"/>
      <c r="Y2114" s="223"/>
      <c r="Z2114" s="212"/>
      <c r="AA2114" s="212"/>
      <c r="AB2114" s="212"/>
      <c r="AC2114" s="212"/>
      <c r="AD2114" s="212"/>
      <c r="AE2114" s="212"/>
      <c r="AF2114" s="212"/>
      <c r="AG2114" s="212" t="s">
        <v>308</v>
      </c>
      <c r="AH2114" s="212">
        <v>0</v>
      </c>
      <c r="AI2114" s="212"/>
      <c r="AJ2114" s="212"/>
      <c r="AK2114" s="212"/>
      <c r="AL2114" s="212"/>
      <c r="AM2114" s="212"/>
      <c r="AN2114" s="212"/>
      <c r="AO2114" s="212"/>
      <c r="AP2114" s="212"/>
      <c r="AQ2114" s="212"/>
      <c r="AR2114" s="212"/>
      <c r="AS2114" s="212"/>
      <c r="AT2114" s="212"/>
      <c r="AU2114" s="212"/>
      <c r="AV2114" s="212"/>
      <c r="AW2114" s="212"/>
      <c r="AX2114" s="212"/>
      <c r="AY2114" s="212"/>
      <c r="AZ2114" s="212"/>
      <c r="BA2114" s="212"/>
      <c r="BB2114" s="212"/>
      <c r="BC2114" s="212"/>
      <c r="BD2114" s="212"/>
      <c r="BE2114" s="212"/>
      <c r="BF2114" s="212"/>
      <c r="BG2114" s="212"/>
      <c r="BH2114" s="212"/>
    </row>
    <row r="2115" spans="1:60" outlineLevel="3" x14ac:dyDescent="0.2">
      <c r="A2115" s="219"/>
      <c r="B2115" s="220"/>
      <c r="C2115" s="247" t="s">
        <v>736</v>
      </c>
      <c r="D2115" s="225"/>
      <c r="E2115" s="226">
        <v>19.3</v>
      </c>
      <c r="F2115" s="223"/>
      <c r="G2115" s="223"/>
      <c r="H2115" s="223"/>
      <c r="I2115" s="223"/>
      <c r="J2115" s="223"/>
      <c r="K2115" s="223"/>
      <c r="L2115" s="223"/>
      <c r="M2115" s="223"/>
      <c r="N2115" s="222"/>
      <c r="O2115" s="222"/>
      <c r="P2115" s="222"/>
      <c r="Q2115" s="222"/>
      <c r="R2115" s="223"/>
      <c r="S2115" s="223"/>
      <c r="T2115" s="223"/>
      <c r="U2115" s="223"/>
      <c r="V2115" s="223"/>
      <c r="W2115" s="223"/>
      <c r="X2115" s="223"/>
      <c r="Y2115" s="223"/>
      <c r="Z2115" s="212"/>
      <c r="AA2115" s="212"/>
      <c r="AB2115" s="212"/>
      <c r="AC2115" s="212"/>
      <c r="AD2115" s="212"/>
      <c r="AE2115" s="212"/>
      <c r="AF2115" s="212"/>
      <c r="AG2115" s="212" t="s">
        <v>308</v>
      </c>
      <c r="AH2115" s="212">
        <v>0</v>
      </c>
      <c r="AI2115" s="212"/>
      <c r="AJ2115" s="212"/>
      <c r="AK2115" s="212"/>
      <c r="AL2115" s="212"/>
      <c r="AM2115" s="212"/>
      <c r="AN2115" s="212"/>
      <c r="AO2115" s="212"/>
      <c r="AP2115" s="212"/>
      <c r="AQ2115" s="212"/>
      <c r="AR2115" s="212"/>
      <c r="AS2115" s="212"/>
      <c r="AT2115" s="212"/>
      <c r="AU2115" s="212"/>
      <c r="AV2115" s="212"/>
      <c r="AW2115" s="212"/>
      <c r="AX2115" s="212"/>
      <c r="AY2115" s="212"/>
      <c r="AZ2115" s="212"/>
      <c r="BA2115" s="212"/>
      <c r="BB2115" s="212"/>
      <c r="BC2115" s="212"/>
      <c r="BD2115" s="212"/>
      <c r="BE2115" s="212"/>
      <c r="BF2115" s="212"/>
      <c r="BG2115" s="212"/>
      <c r="BH2115" s="212"/>
    </row>
    <row r="2116" spans="1:60" outlineLevel="3" x14ac:dyDescent="0.2">
      <c r="A2116" s="219"/>
      <c r="B2116" s="220"/>
      <c r="C2116" s="247" t="s">
        <v>754</v>
      </c>
      <c r="D2116" s="225"/>
      <c r="E2116" s="226">
        <v>20.5</v>
      </c>
      <c r="F2116" s="223"/>
      <c r="G2116" s="223"/>
      <c r="H2116" s="223"/>
      <c r="I2116" s="223"/>
      <c r="J2116" s="223"/>
      <c r="K2116" s="223"/>
      <c r="L2116" s="223"/>
      <c r="M2116" s="223"/>
      <c r="N2116" s="222"/>
      <c r="O2116" s="222"/>
      <c r="P2116" s="222"/>
      <c r="Q2116" s="222"/>
      <c r="R2116" s="223"/>
      <c r="S2116" s="223"/>
      <c r="T2116" s="223"/>
      <c r="U2116" s="223"/>
      <c r="V2116" s="223"/>
      <c r="W2116" s="223"/>
      <c r="X2116" s="223"/>
      <c r="Y2116" s="223"/>
      <c r="Z2116" s="212"/>
      <c r="AA2116" s="212"/>
      <c r="AB2116" s="212"/>
      <c r="AC2116" s="212"/>
      <c r="AD2116" s="212"/>
      <c r="AE2116" s="212"/>
      <c r="AF2116" s="212"/>
      <c r="AG2116" s="212" t="s">
        <v>308</v>
      </c>
      <c r="AH2116" s="212">
        <v>0</v>
      </c>
      <c r="AI2116" s="212"/>
      <c r="AJ2116" s="212"/>
      <c r="AK2116" s="212"/>
      <c r="AL2116" s="212"/>
      <c r="AM2116" s="212"/>
      <c r="AN2116" s="212"/>
      <c r="AO2116" s="212"/>
      <c r="AP2116" s="212"/>
      <c r="AQ2116" s="212"/>
      <c r="AR2116" s="212"/>
      <c r="AS2116" s="212"/>
      <c r="AT2116" s="212"/>
      <c r="AU2116" s="212"/>
      <c r="AV2116" s="212"/>
      <c r="AW2116" s="212"/>
      <c r="AX2116" s="212"/>
      <c r="AY2116" s="212"/>
      <c r="AZ2116" s="212"/>
      <c r="BA2116" s="212"/>
      <c r="BB2116" s="212"/>
      <c r="BC2116" s="212"/>
      <c r="BD2116" s="212"/>
      <c r="BE2116" s="212"/>
      <c r="BF2116" s="212"/>
      <c r="BG2116" s="212"/>
      <c r="BH2116" s="212"/>
    </row>
    <row r="2117" spans="1:60" outlineLevel="3" x14ac:dyDescent="0.2">
      <c r="A2117" s="219"/>
      <c r="B2117" s="220"/>
      <c r="C2117" s="247" t="s">
        <v>755</v>
      </c>
      <c r="D2117" s="225"/>
      <c r="E2117" s="226">
        <v>5.5</v>
      </c>
      <c r="F2117" s="223"/>
      <c r="G2117" s="223"/>
      <c r="H2117" s="223"/>
      <c r="I2117" s="223"/>
      <c r="J2117" s="223"/>
      <c r="K2117" s="223"/>
      <c r="L2117" s="223"/>
      <c r="M2117" s="223"/>
      <c r="N2117" s="222"/>
      <c r="O2117" s="222"/>
      <c r="P2117" s="222"/>
      <c r="Q2117" s="222"/>
      <c r="R2117" s="223"/>
      <c r="S2117" s="223"/>
      <c r="T2117" s="223"/>
      <c r="U2117" s="223"/>
      <c r="V2117" s="223"/>
      <c r="W2117" s="223"/>
      <c r="X2117" s="223"/>
      <c r="Y2117" s="223"/>
      <c r="Z2117" s="212"/>
      <c r="AA2117" s="212"/>
      <c r="AB2117" s="212"/>
      <c r="AC2117" s="212"/>
      <c r="AD2117" s="212"/>
      <c r="AE2117" s="212"/>
      <c r="AF2117" s="212"/>
      <c r="AG2117" s="212" t="s">
        <v>308</v>
      </c>
      <c r="AH2117" s="212">
        <v>0</v>
      </c>
      <c r="AI2117" s="212"/>
      <c r="AJ2117" s="212"/>
      <c r="AK2117" s="212"/>
      <c r="AL2117" s="212"/>
      <c r="AM2117" s="212"/>
      <c r="AN2117" s="212"/>
      <c r="AO2117" s="212"/>
      <c r="AP2117" s="212"/>
      <c r="AQ2117" s="212"/>
      <c r="AR2117" s="212"/>
      <c r="AS2117" s="212"/>
      <c r="AT2117" s="212"/>
      <c r="AU2117" s="212"/>
      <c r="AV2117" s="212"/>
      <c r="AW2117" s="212"/>
      <c r="AX2117" s="212"/>
      <c r="AY2117" s="212"/>
      <c r="AZ2117" s="212"/>
      <c r="BA2117" s="212"/>
      <c r="BB2117" s="212"/>
      <c r="BC2117" s="212"/>
      <c r="BD2117" s="212"/>
      <c r="BE2117" s="212"/>
      <c r="BF2117" s="212"/>
      <c r="BG2117" s="212"/>
      <c r="BH2117" s="212"/>
    </row>
    <row r="2118" spans="1:60" outlineLevel="3" x14ac:dyDescent="0.2">
      <c r="A2118" s="219"/>
      <c r="B2118" s="220"/>
      <c r="C2118" s="247" t="s">
        <v>756</v>
      </c>
      <c r="D2118" s="225"/>
      <c r="E2118" s="226">
        <v>6.5</v>
      </c>
      <c r="F2118" s="223"/>
      <c r="G2118" s="223"/>
      <c r="H2118" s="223"/>
      <c r="I2118" s="223"/>
      <c r="J2118" s="223"/>
      <c r="K2118" s="223"/>
      <c r="L2118" s="223"/>
      <c r="M2118" s="223"/>
      <c r="N2118" s="222"/>
      <c r="O2118" s="222"/>
      <c r="P2118" s="222"/>
      <c r="Q2118" s="222"/>
      <c r="R2118" s="223"/>
      <c r="S2118" s="223"/>
      <c r="T2118" s="223"/>
      <c r="U2118" s="223"/>
      <c r="V2118" s="223"/>
      <c r="W2118" s="223"/>
      <c r="X2118" s="223"/>
      <c r="Y2118" s="223"/>
      <c r="Z2118" s="212"/>
      <c r="AA2118" s="212"/>
      <c r="AB2118" s="212"/>
      <c r="AC2118" s="212"/>
      <c r="AD2118" s="212"/>
      <c r="AE2118" s="212"/>
      <c r="AF2118" s="212"/>
      <c r="AG2118" s="212" t="s">
        <v>308</v>
      </c>
      <c r="AH2118" s="212">
        <v>0</v>
      </c>
      <c r="AI2118" s="212"/>
      <c r="AJ2118" s="212"/>
      <c r="AK2118" s="212"/>
      <c r="AL2118" s="212"/>
      <c r="AM2118" s="212"/>
      <c r="AN2118" s="212"/>
      <c r="AO2118" s="212"/>
      <c r="AP2118" s="212"/>
      <c r="AQ2118" s="212"/>
      <c r="AR2118" s="212"/>
      <c r="AS2118" s="212"/>
      <c r="AT2118" s="212"/>
      <c r="AU2118" s="212"/>
      <c r="AV2118" s="212"/>
      <c r="AW2118" s="212"/>
      <c r="AX2118" s="212"/>
      <c r="AY2118" s="212"/>
      <c r="AZ2118" s="212"/>
      <c r="BA2118" s="212"/>
      <c r="BB2118" s="212"/>
      <c r="BC2118" s="212"/>
      <c r="BD2118" s="212"/>
      <c r="BE2118" s="212"/>
      <c r="BF2118" s="212"/>
      <c r="BG2118" s="212"/>
      <c r="BH2118" s="212"/>
    </row>
    <row r="2119" spans="1:60" outlineLevel="3" x14ac:dyDescent="0.2">
      <c r="A2119" s="219"/>
      <c r="B2119" s="220"/>
      <c r="C2119" s="247" t="s">
        <v>737</v>
      </c>
      <c r="D2119" s="225"/>
      <c r="E2119" s="226">
        <v>6.4</v>
      </c>
      <c r="F2119" s="223"/>
      <c r="G2119" s="223"/>
      <c r="H2119" s="223"/>
      <c r="I2119" s="223"/>
      <c r="J2119" s="223"/>
      <c r="K2119" s="223"/>
      <c r="L2119" s="223"/>
      <c r="M2119" s="223"/>
      <c r="N2119" s="222"/>
      <c r="O2119" s="222"/>
      <c r="P2119" s="222"/>
      <c r="Q2119" s="222"/>
      <c r="R2119" s="223"/>
      <c r="S2119" s="223"/>
      <c r="T2119" s="223"/>
      <c r="U2119" s="223"/>
      <c r="V2119" s="223"/>
      <c r="W2119" s="223"/>
      <c r="X2119" s="223"/>
      <c r="Y2119" s="223"/>
      <c r="Z2119" s="212"/>
      <c r="AA2119" s="212"/>
      <c r="AB2119" s="212"/>
      <c r="AC2119" s="212"/>
      <c r="AD2119" s="212"/>
      <c r="AE2119" s="212"/>
      <c r="AF2119" s="212"/>
      <c r="AG2119" s="212" t="s">
        <v>308</v>
      </c>
      <c r="AH2119" s="212">
        <v>0</v>
      </c>
      <c r="AI2119" s="212"/>
      <c r="AJ2119" s="212"/>
      <c r="AK2119" s="212"/>
      <c r="AL2119" s="212"/>
      <c r="AM2119" s="212"/>
      <c r="AN2119" s="212"/>
      <c r="AO2119" s="212"/>
      <c r="AP2119" s="212"/>
      <c r="AQ2119" s="212"/>
      <c r="AR2119" s="212"/>
      <c r="AS2119" s="212"/>
      <c r="AT2119" s="212"/>
      <c r="AU2119" s="212"/>
      <c r="AV2119" s="212"/>
      <c r="AW2119" s="212"/>
      <c r="AX2119" s="212"/>
      <c r="AY2119" s="212"/>
      <c r="AZ2119" s="212"/>
      <c r="BA2119" s="212"/>
      <c r="BB2119" s="212"/>
      <c r="BC2119" s="212"/>
      <c r="BD2119" s="212"/>
      <c r="BE2119" s="212"/>
      <c r="BF2119" s="212"/>
      <c r="BG2119" s="212"/>
      <c r="BH2119" s="212"/>
    </row>
    <row r="2120" spans="1:60" outlineLevel="3" x14ac:dyDescent="0.2">
      <c r="A2120" s="219"/>
      <c r="B2120" s="220"/>
      <c r="C2120" s="247" t="s">
        <v>738</v>
      </c>
      <c r="D2120" s="225"/>
      <c r="E2120" s="226">
        <v>15</v>
      </c>
      <c r="F2120" s="223"/>
      <c r="G2120" s="223"/>
      <c r="H2120" s="223"/>
      <c r="I2120" s="223"/>
      <c r="J2120" s="223"/>
      <c r="K2120" s="223"/>
      <c r="L2120" s="223"/>
      <c r="M2120" s="223"/>
      <c r="N2120" s="222"/>
      <c r="O2120" s="222"/>
      <c r="P2120" s="222"/>
      <c r="Q2120" s="222"/>
      <c r="R2120" s="223"/>
      <c r="S2120" s="223"/>
      <c r="T2120" s="223"/>
      <c r="U2120" s="223"/>
      <c r="V2120" s="223"/>
      <c r="W2120" s="223"/>
      <c r="X2120" s="223"/>
      <c r="Y2120" s="223"/>
      <c r="Z2120" s="212"/>
      <c r="AA2120" s="212"/>
      <c r="AB2120" s="212"/>
      <c r="AC2120" s="212"/>
      <c r="AD2120" s="212"/>
      <c r="AE2120" s="212"/>
      <c r="AF2120" s="212"/>
      <c r="AG2120" s="212" t="s">
        <v>308</v>
      </c>
      <c r="AH2120" s="212">
        <v>0</v>
      </c>
      <c r="AI2120" s="212"/>
      <c r="AJ2120" s="212"/>
      <c r="AK2120" s="212"/>
      <c r="AL2120" s="212"/>
      <c r="AM2120" s="212"/>
      <c r="AN2120" s="212"/>
      <c r="AO2120" s="212"/>
      <c r="AP2120" s="212"/>
      <c r="AQ2120" s="212"/>
      <c r="AR2120" s="212"/>
      <c r="AS2120" s="212"/>
      <c r="AT2120" s="212"/>
      <c r="AU2120" s="212"/>
      <c r="AV2120" s="212"/>
      <c r="AW2120" s="212"/>
      <c r="AX2120" s="212"/>
      <c r="AY2120" s="212"/>
      <c r="AZ2120" s="212"/>
      <c r="BA2120" s="212"/>
      <c r="BB2120" s="212"/>
      <c r="BC2120" s="212"/>
      <c r="BD2120" s="212"/>
      <c r="BE2120" s="212"/>
      <c r="BF2120" s="212"/>
      <c r="BG2120" s="212"/>
      <c r="BH2120" s="212"/>
    </row>
    <row r="2121" spans="1:60" outlineLevel="3" x14ac:dyDescent="0.2">
      <c r="A2121" s="219"/>
      <c r="B2121" s="220"/>
      <c r="C2121" s="247" t="s">
        <v>1662</v>
      </c>
      <c r="D2121" s="225"/>
      <c r="E2121" s="226">
        <v>17.7</v>
      </c>
      <c r="F2121" s="223"/>
      <c r="G2121" s="223"/>
      <c r="H2121" s="223"/>
      <c r="I2121" s="223"/>
      <c r="J2121" s="223"/>
      <c r="K2121" s="223"/>
      <c r="L2121" s="223"/>
      <c r="M2121" s="223"/>
      <c r="N2121" s="222"/>
      <c r="O2121" s="222"/>
      <c r="P2121" s="222"/>
      <c r="Q2121" s="222"/>
      <c r="R2121" s="223"/>
      <c r="S2121" s="223"/>
      <c r="T2121" s="223"/>
      <c r="U2121" s="223"/>
      <c r="V2121" s="223"/>
      <c r="W2121" s="223"/>
      <c r="X2121" s="223"/>
      <c r="Y2121" s="223"/>
      <c r="Z2121" s="212"/>
      <c r="AA2121" s="212"/>
      <c r="AB2121" s="212"/>
      <c r="AC2121" s="212"/>
      <c r="AD2121" s="212"/>
      <c r="AE2121" s="212"/>
      <c r="AF2121" s="212"/>
      <c r="AG2121" s="212" t="s">
        <v>308</v>
      </c>
      <c r="AH2121" s="212">
        <v>0</v>
      </c>
      <c r="AI2121" s="212"/>
      <c r="AJ2121" s="212"/>
      <c r="AK2121" s="212"/>
      <c r="AL2121" s="212"/>
      <c r="AM2121" s="212"/>
      <c r="AN2121" s="212"/>
      <c r="AO2121" s="212"/>
      <c r="AP2121" s="212"/>
      <c r="AQ2121" s="212"/>
      <c r="AR2121" s="212"/>
      <c r="AS2121" s="212"/>
      <c r="AT2121" s="212"/>
      <c r="AU2121" s="212"/>
      <c r="AV2121" s="212"/>
      <c r="AW2121" s="212"/>
      <c r="AX2121" s="212"/>
      <c r="AY2121" s="212"/>
      <c r="AZ2121" s="212"/>
      <c r="BA2121" s="212"/>
      <c r="BB2121" s="212"/>
      <c r="BC2121" s="212"/>
      <c r="BD2121" s="212"/>
      <c r="BE2121" s="212"/>
      <c r="BF2121" s="212"/>
      <c r="BG2121" s="212"/>
      <c r="BH2121" s="212"/>
    </row>
    <row r="2122" spans="1:60" outlineLevel="3" x14ac:dyDescent="0.2">
      <c r="A2122" s="219"/>
      <c r="B2122" s="220"/>
      <c r="C2122" s="247" t="s">
        <v>1665</v>
      </c>
      <c r="D2122" s="225"/>
      <c r="E2122" s="226">
        <v>2.8</v>
      </c>
      <c r="F2122" s="223"/>
      <c r="G2122" s="223"/>
      <c r="H2122" s="223"/>
      <c r="I2122" s="223"/>
      <c r="J2122" s="223"/>
      <c r="K2122" s="223"/>
      <c r="L2122" s="223"/>
      <c r="M2122" s="223"/>
      <c r="N2122" s="222"/>
      <c r="O2122" s="222"/>
      <c r="P2122" s="222"/>
      <c r="Q2122" s="222"/>
      <c r="R2122" s="223"/>
      <c r="S2122" s="223"/>
      <c r="T2122" s="223"/>
      <c r="U2122" s="223"/>
      <c r="V2122" s="223"/>
      <c r="W2122" s="223"/>
      <c r="X2122" s="223"/>
      <c r="Y2122" s="223"/>
      <c r="Z2122" s="212"/>
      <c r="AA2122" s="212"/>
      <c r="AB2122" s="212"/>
      <c r="AC2122" s="212"/>
      <c r="AD2122" s="212"/>
      <c r="AE2122" s="212"/>
      <c r="AF2122" s="212"/>
      <c r="AG2122" s="212" t="s">
        <v>308</v>
      </c>
      <c r="AH2122" s="212">
        <v>0</v>
      </c>
      <c r="AI2122" s="212"/>
      <c r="AJ2122" s="212"/>
      <c r="AK2122" s="212"/>
      <c r="AL2122" s="212"/>
      <c r="AM2122" s="212"/>
      <c r="AN2122" s="212"/>
      <c r="AO2122" s="212"/>
      <c r="AP2122" s="212"/>
      <c r="AQ2122" s="212"/>
      <c r="AR2122" s="212"/>
      <c r="AS2122" s="212"/>
      <c r="AT2122" s="212"/>
      <c r="AU2122" s="212"/>
      <c r="AV2122" s="212"/>
      <c r="AW2122" s="212"/>
      <c r="AX2122" s="212"/>
      <c r="AY2122" s="212"/>
      <c r="AZ2122" s="212"/>
      <c r="BA2122" s="212"/>
      <c r="BB2122" s="212"/>
      <c r="BC2122" s="212"/>
      <c r="BD2122" s="212"/>
      <c r="BE2122" s="212"/>
      <c r="BF2122" s="212"/>
      <c r="BG2122" s="212"/>
      <c r="BH2122" s="212"/>
    </row>
    <row r="2123" spans="1:60" outlineLevel="3" x14ac:dyDescent="0.2">
      <c r="A2123" s="219"/>
      <c r="B2123" s="220"/>
      <c r="C2123" s="247" t="s">
        <v>1666</v>
      </c>
      <c r="D2123" s="225"/>
      <c r="E2123" s="226">
        <v>2.5</v>
      </c>
      <c r="F2123" s="223"/>
      <c r="G2123" s="223"/>
      <c r="H2123" s="223"/>
      <c r="I2123" s="223"/>
      <c r="J2123" s="223"/>
      <c r="K2123" s="223"/>
      <c r="L2123" s="223"/>
      <c r="M2123" s="223"/>
      <c r="N2123" s="222"/>
      <c r="O2123" s="222"/>
      <c r="P2123" s="222"/>
      <c r="Q2123" s="222"/>
      <c r="R2123" s="223"/>
      <c r="S2123" s="223"/>
      <c r="T2123" s="223"/>
      <c r="U2123" s="223"/>
      <c r="V2123" s="223"/>
      <c r="W2123" s="223"/>
      <c r="X2123" s="223"/>
      <c r="Y2123" s="223"/>
      <c r="Z2123" s="212"/>
      <c r="AA2123" s="212"/>
      <c r="AB2123" s="212"/>
      <c r="AC2123" s="212"/>
      <c r="AD2123" s="212"/>
      <c r="AE2123" s="212"/>
      <c r="AF2123" s="212"/>
      <c r="AG2123" s="212" t="s">
        <v>308</v>
      </c>
      <c r="AH2123" s="212">
        <v>0</v>
      </c>
      <c r="AI2123" s="212"/>
      <c r="AJ2123" s="212"/>
      <c r="AK2123" s="212"/>
      <c r="AL2123" s="212"/>
      <c r="AM2123" s="212"/>
      <c r="AN2123" s="212"/>
      <c r="AO2123" s="212"/>
      <c r="AP2123" s="212"/>
      <c r="AQ2123" s="212"/>
      <c r="AR2123" s="212"/>
      <c r="AS2123" s="212"/>
      <c r="AT2123" s="212"/>
      <c r="AU2123" s="212"/>
      <c r="AV2123" s="212"/>
      <c r="AW2123" s="212"/>
      <c r="AX2123" s="212"/>
      <c r="AY2123" s="212"/>
      <c r="AZ2123" s="212"/>
      <c r="BA2123" s="212"/>
      <c r="BB2123" s="212"/>
      <c r="BC2123" s="212"/>
      <c r="BD2123" s="212"/>
      <c r="BE2123" s="212"/>
      <c r="BF2123" s="212"/>
      <c r="BG2123" s="212"/>
      <c r="BH2123" s="212"/>
    </row>
    <row r="2124" spans="1:60" outlineLevel="3" x14ac:dyDescent="0.2">
      <c r="A2124" s="219"/>
      <c r="B2124" s="220"/>
      <c r="C2124" s="247" t="s">
        <v>1667</v>
      </c>
      <c r="D2124" s="225"/>
      <c r="E2124" s="226">
        <v>2</v>
      </c>
      <c r="F2124" s="223"/>
      <c r="G2124" s="223"/>
      <c r="H2124" s="223"/>
      <c r="I2124" s="223"/>
      <c r="J2124" s="223"/>
      <c r="K2124" s="223"/>
      <c r="L2124" s="223"/>
      <c r="M2124" s="223"/>
      <c r="N2124" s="222"/>
      <c r="O2124" s="222"/>
      <c r="P2124" s="222"/>
      <c r="Q2124" s="222"/>
      <c r="R2124" s="223"/>
      <c r="S2124" s="223"/>
      <c r="T2124" s="223"/>
      <c r="U2124" s="223"/>
      <c r="V2124" s="223"/>
      <c r="W2124" s="223"/>
      <c r="X2124" s="223"/>
      <c r="Y2124" s="223"/>
      <c r="Z2124" s="212"/>
      <c r="AA2124" s="212"/>
      <c r="AB2124" s="212"/>
      <c r="AC2124" s="212"/>
      <c r="AD2124" s="212"/>
      <c r="AE2124" s="212"/>
      <c r="AF2124" s="212"/>
      <c r="AG2124" s="212" t="s">
        <v>308</v>
      </c>
      <c r="AH2124" s="212">
        <v>0</v>
      </c>
      <c r="AI2124" s="212"/>
      <c r="AJ2124" s="212"/>
      <c r="AK2124" s="212"/>
      <c r="AL2124" s="212"/>
      <c r="AM2124" s="212"/>
      <c r="AN2124" s="212"/>
      <c r="AO2124" s="212"/>
      <c r="AP2124" s="212"/>
      <c r="AQ2124" s="212"/>
      <c r="AR2124" s="212"/>
      <c r="AS2124" s="212"/>
      <c r="AT2124" s="212"/>
      <c r="AU2124" s="212"/>
      <c r="AV2124" s="212"/>
      <c r="AW2124" s="212"/>
      <c r="AX2124" s="212"/>
      <c r="AY2124" s="212"/>
      <c r="AZ2124" s="212"/>
      <c r="BA2124" s="212"/>
      <c r="BB2124" s="212"/>
      <c r="BC2124" s="212"/>
      <c r="BD2124" s="212"/>
      <c r="BE2124" s="212"/>
      <c r="BF2124" s="212"/>
      <c r="BG2124" s="212"/>
      <c r="BH2124" s="212"/>
    </row>
    <row r="2125" spans="1:60" outlineLevel="3" x14ac:dyDescent="0.2">
      <c r="A2125" s="219"/>
      <c r="B2125" s="220"/>
      <c r="C2125" s="247" t="s">
        <v>1668</v>
      </c>
      <c r="D2125" s="225"/>
      <c r="E2125" s="226">
        <v>1.4</v>
      </c>
      <c r="F2125" s="223"/>
      <c r="G2125" s="223"/>
      <c r="H2125" s="223"/>
      <c r="I2125" s="223"/>
      <c r="J2125" s="223"/>
      <c r="K2125" s="223"/>
      <c r="L2125" s="223"/>
      <c r="M2125" s="223"/>
      <c r="N2125" s="222"/>
      <c r="O2125" s="222"/>
      <c r="P2125" s="222"/>
      <c r="Q2125" s="222"/>
      <c r="R2125" s="223"/>
      <c r="S2125" s="223"/>
      <c r="T2125" s="223"/>
      <c r="U2125" s="223"/>
      <c r="V2125" s="223"/>
      <c r="W2125" s="223"/>
      <c r="X2125" s="223"/>
      <c r="Y2125" s="223"/>
      <c r="Z2125" s="212"/>
      <c r="AA2125" s="212"/>
      <c r="AB2125" s="212"/>
      <c r="AC2125" s="212"/>
      <c r="AD2125" s="212"/>
      <c r="AE2125" s="212"/>
      <c r="AF2125" s="212"/>
      <c r="AG2125" s="212" t="s">
        <v>308</v>
      </c>
      <c r="AH2125" s="212">
        <v>0</v>
      </c>
      <c r="AI2125" s="212"/>
      <c r="AJ2125" s="212"/>
      <c r="AK2125" s="212"/>
      <c r="AL2125" s="212"/>
      <c r="AM2125" s="212"/>
      <c r="AN2125" s="212"/>
      <c r="AO2125" s="212"/>
      <c r="AP2125" s="212"/>
      <c r="AQ2125" s="212"/>
      <c r="AR2125" s="212"/>
      <c r="AS2125" s="212"/>
      <c r="AT2125" s="212"/>
      <c r="AU2125" s="212"/>
      <c r="AV2125" s="212"/>
      <c r="AW2125" s="212"/>
      <c r="AX2125" s="212"/>
      <c r="AY2125" s="212"/>
      <c r="AZ2125" s="212"/>
      <c r="BA2125" s="212"/>
      <c r="BB2125" s="212"/>
      <c r="BC2125" s="212"/>
      <c r="BD2125" s="212"/>
      <c r="BE2125" s="212"/>
      <c r="BF2125" s="212"/>
      <c r="BG2125" s="212"/>
      <c r="BH2125" s="212"/>
    </row>
    <row r="2126" spans="1:60" outlineLevel="3" x14ac:dyDescent="0.2">
      <c r="A2126" s="219"/>
      <c r="B2126" s="220"/>
      <c r="C2126" s="247" t="s">
        <v>1663</v>
      </c>
      <c r="D2126" s="225"/>
      <c r="E2126" s="226">
        <v>3</v>
      </c>
      <c r="F2126" s="223"/>
      <c r="G2126" s="223"/>
      <c r="H2126" s="223"/>
      <c r="I2126" s="223"/>
      <c r="J2126" s="223"/>
      <c r="K2126" s="223"/>
      <c r="L2126" s="223"/>
      <c r="M2126" s="223"/>
      <c r="N2126" s="222"/>
      <c r="O2126" s="222"/>
      <c r="P2126" s="222"/>
      <c r="Q2126" s="222"/>
      <c r="R2126" s="223"/>
      <c r="S2126" s="223"/>
      <c r="T2126" s="223"/>
      <c r="U2126" s="223"/>
      <c r="V2126" s="223"/>
      <c r="W2126" s="223"/>
      <c r="X2126" s="223"/>
      <c r="Y2126" s="223"/>
      <c r="Z2126" s="212"/>
      <c r="AA2126" s="212"/>
      <c r="AB2126" s="212"/>
      <c r="AC2126" s="212"/>
      <c r="AD2126" s="212"/>
      <c r="AE2126" s="212"/>
      <c r="AF2126" s="212"/>
      <c r="AG2126" s="212" t="s">
        <v>308</v>
      </c>
      <c r="AH2126" s="212">
        <v>0</v>
      </c>
      <c r="AI2126" s="212"/>
      <c r="AJ2126" s="212"/>
      <c r="AK2126" s="212"/>
      <c r="AL2126" s="212"/>
      <c r="AM2126" s="212"/>
      <c r="AN2126" s="212"/>
      <c r="AO2126" s="212"/>
      <c r="AP2126" s="212"/>
      <c r="AQ2126" s="212"/>
      <c r="AR2126" s="212"/>
      <c r="AS2126" s="212"/>
      <c r="AT2126" s="212"/>
      <c r="AU2126" s="212"/>
      <c r="AV2126" s="212"/>
      <c r="AW2126" s="212"/>
      <c r="AX2126" s="212"/>
      <c r="AY2126" s="212"/>
      <c r="AZ2126" s="212"/>
      <c r="BA2126" s="212"/>
      <c r="BB2126" s="212"/>
      <c r="BC2126" s="212"/>
      <c r="BD2126" s="212"/>
      <c r="BE2126" s="212"/>
      <c r="BF2126" s="212"/>
      <c r="BG2126" s="212"/>
      <c r="BH2126" s="212"/>
    </row>
    <row r="2127" spans="1:60" outlineLevel="3" x14ac:dyDescent="0.2">
      <c r="A2127" s="219"/>
      <c r="B2127" s="220"/>
      <c r="C2127" s="247" t="s">
        <v>759</v>
      </c>
      <c r="D2127" s="225"/>
      <c r="E2127" s="226"/>
      <c r="F2127" s="223"/>
      <c r="G2127" s="223"/>
      <c r="H2127" s="223"/>
      <c r="I2127" s="223"/>
      <c r="J2127" s="223"/>
      <c r="K2127" s="223"/>
      <c r="L2127" s="223"/>
      <c r="M2127" s="223"/>
      <c r="N2127" s="222"/>
      <c r="O2127" s="222"/>
      <c r="P2127" s="222"/>
      <c r="Q2127" s="222"/>
      <c r="R2127" s="223"/>
      <c r="S2127" s="223"/>
      <c r="T2127" s="223"/>
      <c r="U2127" s="223"/>
      <c r="V2127" s="223"/>
      <c r="W2127" s="223"/>
      <c r="X2127" s="223"/>
      <c r="Y2127" s="223"/>
      <c r="Z2127" s="212"/>
      <c r="AA2127" s="212"/>
      <c r="AB2127" s="212"/>
      <c r="AC2127" s="212"/>
      <c r="AD2127" s="212"/>
      <c r="AE2127" s="212"/>
      <c r="AF2127" s="212"/>
      <c r="AG2127" s="212" t="s">
        <v>308</v>
      </c>
      <c r="AH2127" s="212">
        <v>0</v>
      </c>
      <c r="AI2127" s="212"/>
      <c r="AJ2127" s="212"/>
      <c r="AK2127" s="212"/>
      <c r="AL2127" s="212"/>
      <c r="AM2127" s="212"/>
      <c r="AN2127" s="212"/>
      <c r="AO2127" s="212"/>
      <c r="AP2127" s="212"/>
      <c r="AQ2127" s="212"/>
      <c r="AR2127" s="212"/>
      <c r="AS2127" s="212"/>
      <c r="AT2127" s="212"/>
      <c r="AU2127" s="212"/>
      <c r="AV2127" s="212"/>
      <c r="AW2127" s="212"/>
      <c r="AX2127" s="212"/>
      <c r="AY2127" s="212"/>
      <c r="AZ2127" s="212"/>
      <c r="BA2127" s="212"/>
      <c r="BB2127" s="212"/>
      <c r="BC2127" s="212"/>
      <c r="BD2127" s="212"/>
      <c r="BE2127" s="212"/>
      <c r="BF2127" s="212"/>
      <c r="BG2127" s="212"/>
      <c r="BH2127" s="212"/>
    </row>
    <row r="2128" spans="1:60" outlineLevel="3" x14ac:dyDescent="0.2">
      <c r="A2128" s="219"/>
      <c r="B2128" s="220"/>
      <c r="C2128" s="247" t="s">
        <v>793</v>
      </c>
      <c r="D2128" s="225"/>
      <c r="E2128" s="226">
        <v>11.4</v>
      </c>
      <c r="F2128" s="223"/>
      <c r="G2128" s="223"/>
      <c r="H2128" s="223"/>
      <c r="I2128" s="223"/>
      <c r="J2128" s="223"/>
      <c r="K2128" s="223"/>
      <c r="L2128" s="223"/>
      <c r="M2128" s="223"/>
      <c r="N2128" s="222"/>
      <c r="O2128" s="222"/>
      <c r="P2128" s="222"/>
      <c r="Q2128" s="222"/>
      <c r="R2128" s="223"/>
      <c r="S2128" s="223"/>
      <c r="T2128" s="223"/>
      <c r="U2128" s="223"/>
      <c r="V2128" s="223"/>
      <c r="W2128" s="223"/>
      <c r="X2128" s="223"/>
      <c r="Y2128" s="223"/>
      <c r="Z2128" s="212"/>
      <c r="AA2128" s="212"/>
      <c r="AB2128" s="212"/>
      <c r="AC2128" s="212"/>
      <c r="AD2128" s="212"/>
      <c r="AE2128" s="212"/>
      <c r="AF2128" s="212"/>
      <c r="AG2128" s="212" t="s">
        <v>308</v>
      </c>
      <c r="AH2128" s="212">
        <v>0</v>
      </c>
      <c r="AI2128" s="212"/>
      <c r="AJ2128" s="212"/>
      <c r="AK2128" s="212"/>
      <c r="AL2128" s="212"/>
      <c r="AM2128" s="212"/>
      <c r="AN2128" s="212"/>
      <c r="AO2128" s="212"/>
      <c r="AP2128" s="212"/>
      <c r="AQ2128" s="212"/>
      <c r="AR2128" s="212"/>
      <c r="AS2128" s="212"/>
      <c r="AT2128" s="212"/>
      <c r="AU2128" s="212"/>
      <c r="AV2128" s="212"/>
      <c r="AW2128" s="212"/>
      <c r="AX2128" s="212"/>
      <c r="AY2128" s="212"/>
      <c r="AZ2128" s="212"/>
      <c r="BA2128" s="212"/>
      <c r="BB2128" s="212"/>
      <c r="BC2128" s="212"/>
      <c r="BD2128" s="212"/>
      <c r="BE2128" s="212"/>
      <c r="BF2128" s="212"/>
      <c r="BG2128" s="212"/>
      <c r="BH2128" s="212"/>
    </row>
    <row r="2129" spans="1:60" outlineLevel="3" x14ac:dyDescent="0.2">
      <c r="A2129" s="219"/>
      <c r="B2129" s="220"/>
      <c r="C2129" s="247" t="s">
        <v>1042</v>
      </c>
      <c r="D2129" s="225"/>
      <c r="E2129" s="226">
        <v>4.7</v>
      </c>
      <c r="F2129" s="223"/>
      <c r="G2129" s="223"/>
      <c r="H2129" s="223"/>
      <c r="I2129" s="223"/>
      <c r="J2129" s="223"/>
      <c r="K2129" s="223"/>
      <c r="L2129" s="223"/>
      <c r="M2129" s="223"/>
      <c r="N2129" s="222"/>
      <c r="O2129" s="222"/>
      <c r="P2129" s="222"/>
      <c r="Q2129" s="222"/>
      <c r="R2129" s="223"/>
      <c r="S2129" s="223"/>
      <c r="T2129" s="223"/>
      <c r="U2129" s="223"/>
      <c r="V2129" s="223"/>
      <c r="W2129" s="223"/>
      <c r="X2129" s="223"/>
      <c r="Y2129" s="223"/>
      <c r="Z2129" s="212"/>
      <c r="AA2129" s="212"/>
      <c r="AB2129" s="212"/>
      <c r="AC2129" s="212"/>
      <c r="AD2129" s="212"/>
      <c r="AE2129" s="212"/>
      <c r="AF2129" s="212"/>
      <c r="AG2129" s="212" t="s">
        <v>308</v>
      </c>
      <c r="AH2129" s="212">
        <v>0</v>
      </c>
      <c r="AI2129" s="212"/>
      <c r="AJ2129" s="212"/>
      <c r="AK2129" s="212"/>
      <c r="AL2129" s="212"/>
      <c r="AM2129" s="212"/>
      <c r="AN2129" s="212"/>
      <c r="AO2129" s="212"/>
      <c r="AP2129" s="212"/>
      <c r="AQ2129" s="212"/>
      <c r="AR2129" s="212"/>
      <c r="AS2129" s="212"/>
      <c r="AT2129" s="212"/>
      <c r="AU2129" s="212"/>
      <c r="AV2129" s="212"/>
      <c r="AW2129" s="212"/>
      <c r="AX2129" s="212"/>
      <c r="AY2129" s="212"/>
      <c r="AZ2129" s="212"/>
      <c r="BA2129" s="212"/>
      <c r="BB2129" s="212"/>
      <c r="BC2129" s="212"/>
      <c r="BD2129" s="212"/>
      <c r="BE2129" s="212"/>
      <c r="BF2129" s="212"/>
      <c r="BG2129" s="212"/>
      <c r="BH2129" s="212"/>
    </row>
    <row r="2130" spans="1:60" outlineLevel="3" x14ac:dyDescent="0.2">
      <c r="A2130" s="219"/>
      <c r="B2130" s="220"/>
      <c r="C2130" s="247" t="s">
        <v>1043</v>
      </c>
      <c r="D2130" s="225"/>
      <c r="E2130" s="226">
        <v>2.6</v>
      </c>
      <c r="F2130" s="223"/>
      <c r="G2130" s="223"/>
      <c r="H2130" s="223"/>
      <c r="I2130" s="223"/>
      <c r="J2130" s="223"/>
      <c r="K2130" s="223"/>
      <c r="L2130" s="223"/>
      <c r="M2130" s="223"/>
      <c r="N2130" s="222"/>
      <c r="O2130" s="222"/>
      <c r="P2130" s="222"/>
      <c r="Q2130" s="222"/>
      <c r="R2130" s="223"/>
      <c r="S2130" s="223"/>
      <c r="T2130" s="223"/>
      <c r="U2130" s="223"/>
      <c r="V2130" s="223"/>
      <c r="W2130" s="223"/>
      <c r="X2130" s="223"/>
      <c r="Y2130" s="223"/>
      <c r="Z2130" s="212"/>
      <c r="AA2130" s="212"/>
      <c r="AB2130" s="212"/>
      <c r="AC2130" s="212"/>
      <c r="AD2130" s="212"/>
      <c r="AE2130" s="212"/>
      <c r="AF2130" s="212"/>
      <c r="AG2130" s="212" t="s">
        <v>308</v>
      </c>
      <c r="AH2130" s="212">
        <v>0</v>
      </c>
      <c r="AI2130" s="212"/>
      <c r="AJ2130" s="212"/>
      <c r="AK2130" s="212"/>
      <c r="AL2130" s="212"/>
      <c r="AM2130" s="212"/>
      <c r="AN2130" s="212"/>
      <c r="AO2130" s="212"/>
      <c r="AP2130" s="212"/>
      <c r="AQ2130" s="212"/>
      <c r="AR2130" s="212"/>
      <c r="AS2130" s="212"/>
      <c r="AT2130" s="212"/>
      <c r="AU2130" s="212"/>
      <c r="AV2130" s="212"/>
      <c r="AW2130" s="212"/>
      <c r="AX2130" s="212"/>
      <c r="AY2130" s="212"/>
      <c r="AZ2130" s="212"/>
      <c r="BA2130" s="212"/>
      <c r="BB2130" s="212"/>
      <c r="BC2130" s="212"/>
      <c r="BD2130" s="212"/>
      <c r="BE2130" s="212"/>
      <c r="BF2130" s="212"/>
      <c r="BG2130" s="212"/>
      <c r="BH2130" s="212"/>
    </row>
    <row r="2131" spans="1:60" outlineLevel="3" x14ac:dyDescent="0.2">
      <c r="A2131" s="219"/>
      <c r="B2131" s="220"/>
      <c r="C2131" s="247" t="s">
        <v>1044</v>
      </c>
      <c r="D2131" s="225"/>
      <c r="E2131" s="226">
        <v>2</v>
      </c>
      <c r="F2131" s="223"/>
      <c r="G2131" s="223"/>
      <c r="H2131" s="223"/>
      <c r="I2131" s="223"/>
      <c r="J2131" s="223"/>
      <c r="K2131" s="223"/>
      <c r="L2131" s="223"/>
      <c r="M2131" s="223"/>
      <c r="N2131" s="222"/>
      <c r="O2131" s="222"/>
      <c r="P2131" s="222"/>
      <c r="Q2131" s="222"/>
      <c r="R2131" s="223"/>
      <c r="S2131" s="223"/>
      <c r="T2131" s="223"/>
      <c r="U2131" s="223"/>
      <c r="V2131" s="223"/>
      <c r="W2131" s="223"/>
      <c r="X2131" s="223"/>
      <c r="Y2131" s="223"/>
      <c r="Z2131" s="212"/>
      <c r="AA2131" s="212"/>
      <c r="AB2131" s="212"/>
      <c r="AC2131" s="212"/>
      <c r="AD2131" s="212"/>
      <c r="AE2131" s="212"/>
      <c r="AF2131" s="212"/>
      <c r="AG2131" s="212" t="s">
        <v>308</v>
      </c>
      <c r="AH2131" s="212">
        <v>0</v>
      </c>
      <c r="AI2131" s="212"/>
      <c r="AJ2131" s="212"/>
      <c r="AK2131" s="212"/>
      <c r="AL2131" s="212"/>
      <c r="AM2131" s="212"/>
      <c r="AN2131" s="212"/>
      <c r="AO2131" s="212"/>
      <c r="AP2131" s="212"/>
      <c r="AQ2131" s="212"/>
      <c r="AR2131" s="212"/>
      <c r="AS2131" s="212"/>
      <c r="AT2131" s="212"/>
      <c r="AU2131" s="212"/>
      <c r="AV2131" s="212"/>
      <c r="AW2131" s="212"/>
      <c r="AX2131" s="212"/>
      <c r="AY2131" s="212"/>
      <c r="AZ2131" s="212"/>
      <c r="BA2131" s="212"/>
      <c r="BB2131" s="212"/>
      <c r="BC2131" s="212"/>
      <c r="BD2131" s="212"/>
      <c r="BE2131" s="212"/>
      <c r="BF2131" s="212"/>
      <c r="BG2131" s="212"/>
      <c r="BH2131" s="212"/>
    </row>
    <row r="2132" spans="1:60" outlineLevel="3" x14ac:dyDescent="0.2">
      <c r="A2132" s="219"/>
      <c r="B2132" s="220"/>
      <c r="C2132" s="247" t="s">
        <v>1045</v>
      </c>
      <c r="D2132" s="225"/>
      <c r="E2132" s="226">
        <v>2.8</v>
      </c>
      <c r="F2132" s="223"/>
      <c r="G2132" s="223"/>
      <c r="H2132" s="223"/>
      <c r="I2132" s="223"/>
      <c r="J2132" s="223"/>
      <c r="K2132" s="223"/>
      <c r="L2132" s="223"/>
      <c r="M2132" s="223"/>
      <c r="N2132" s="222"/>
      <c r="O2132" s="222"/>
      <c r="P2132" s="222"/>
      <c r="Q2132" s="222"/>
      <c r="R2132" s="223"/>
      <c r="S2132" s="223"/>
      <c r="T2132" s="223"/>
      <c r="U2132" s="223"/>
      <c r="V2132" s="223"/>
      <c r="W2132" s="223"/>
      <c r="X2132" s="223"/>
      <c r="Y2132" s="223"/>
      <c r="Z2132" s="212"/>
      <c r="AA2132" s="212"/>
      <c r="AB2132" s="212"/>
      <c r="AC2132" s="212"/>
      <c r="AD2132" s="212"/>
      <c r="AE2132" s="212"/>
      <c r="AF2132" s="212"/>
      <c r="AG2132" s="212" t="s">
        <v>308</v>
      </c>
      <c r="AH2132" s="212">
        <v>0</v>
      </c>
      <c r="AI2132" s="212"/>
      <c r="AJ2132" s="212"/>
      <c r="AK2132" s="212"/>
      <c r="AL2132" s="212"/>
      <c r="AM2132" s="212"/>
      <c r="AN2132" s="212"/>
      <c r="AO2132" s="212"/>
      <c r="AP2132" s="212"/>
      <c r="AQ2132" s="212"/>
      <c r="AR2132" s="212"/>
      <c r="AS2132" s="212"/>
      <c r="AT2132" s="212"/>
      <c r="AU2132" s="212"/>
      <c r="AV2132" s="212"/>
      <c r="AW2132" s="212"/>
      <c r="AX2132" s="212"/>
      <c r="AY2132" s="212"/>
      <c r="AZ2132" s="212"/>
      <c r="BA2132" s="212"/>
      <c r="BB2132" s="212"/>
      <c r="BC2132" s="212"/>
      <c r="BD2132" s="212"/>
      <c r="BE2132" s="212"/>
      <c r="BF2132" s="212"/>
      <c r="BG2132" s="212"/>
      <c r="BH2132" s="212"/>
    </row>
    <row r="2133" spans="1:60" outlineLevel="3" x14ac:dyDescent="0.2">
      <c r="A2133" s="219"/>
      <c r="B2133" s="220"/>
      <c r="C2133" s="247" t="s">
        <v>742</v>
      </c>
      <c r="D2133" s="225"/>
      <c r="E2133" s="226"/>
      <c r="F2133" s="223"/>
      <c r="G2133" s="223"/>
      <c r="H2133" s="223"/>
      <c r="I2133" s="223"/>
      <c r="J2133" s="223"/>
      <c r="K2133" s="223"/>
      <c r="L2133" s="223"/>
      <c r="M2133" s="223"/>
      <c r="N2133" s="222"/>
      <c r="O2133" s="222"/>
      <c r="P2133" s="222"/>
      <c r="Q2133" s="222"/>
      <c r="R2133" s="223"/>
      <c r="S2133" s="223"/>
      <c r="T2133" s="223"/>
      <c r="U2133" s="223"/>
      <c r="V2133" s="223"/>
      <c r="W2133" s="223"/>
      <c r="X2133" s="223"/>
      <c r="Y2133" s="223"/>
      <c r="Z2133" s="212"/>
      <c r="AA2133" s="212"/>
      <c r="AB2133" s="212"/>
      <c r="AC2133" s="212"/>
      <c r="AD2133" s="212"/>
      <c r="AE2133" s="212"/>
      <c r="AF2133" s="212"/>
      <c r="AG2133" s="212" t="s">
        <v>308</v>
      </c>
      <c r="AH2133" s="212">
        <v>0</v>
      </c>
      <c r="AI2133" s="212"/>
      <c r="AJ2133" s="212"/>
      <c r="AK2133" s="212"/>
      <c r="AL2133" s="212"/>
      <c r="AM2133" s="212"/>
      <c r="AN2133" s="212"/>
      <c r="AO2133" s="212"/>
      <c r="AP2133" s="212"/>
      <c r="AQ2133" s="212"/>
      <c r="AR2133" s="212"/>
      <c r="AS2133" s="212"/>
      <c r="AT2133" s="212"/>
      <c r="AU2133" s="212"/>
      <c r="AV2133" s="212"/>
      <c r="AW2133" s="212"/>
      <c r="AX2133" s="212"/>
      <c r="AY2133" s="212"/>
      <c r="AZ2133" s="212"/>
      <c r="BA2133" s="212"/>
      <c r="BB2133" s="212"/>
      <c r="BC2133" s="212"/>
      <c r="BD2133" s="212"/>
      <c r="BE2133" s="212"/>
      <c r="BF2133" s="212"/>
      <c r="BG2133" s="212"/>
      <c r="BH2133" s="212"/>
    </row>
    <row r="2134" spans="1:60" outlineLevel="3" x14ac:dyDescent="0.2">
      <c r="A2134" s="219"/>
      <c r="B2134" s="220"/>
      <c r="C2134" s="247" t="s">
        <v>2597</v>
      </c>
      <c r="D2134" s="225"/>
      <c r="E2134" s="226">
        <v>5.5</v>
      </c>
      <c r="F2134" s="223"/>
      <c r="G2134" s="223"/>
      <c r="H2134" s="223"/>
      <c r="I2134" s="223"/>
      <c r="J2134" s="223"/>
      <c r="K2134" s="223"/>
      <c r="L2134" s="223"/>
      <c r="M2134" s="223"/>
      <c r="N2134" s="222"/>
      <c r="O2134" s="222"/>
      <c r="P2134" s="222"/>
      <c r="Q2134" s="222"/>
      <c r="R2134" s="223"/>
      <c r="S2134" s="223"/>
      <c r="T2134" s="223"/>
      <c r="U2134" s="223"/>
      <c r="V2134" s="223"/>
      <c r="W2134" s="223"/>
      <c r="X2134" s="223"/>
      <c r="Y2134" s="223"/>
      <c r="Z2134" s="212"/>
      <c r="AA2134" s="212"/>
      <c r="AB2134" s="212"/>
      <c r="AC2134" s="212"/>
      <c r="AD2134" s="212"/>
      <c r="AE2134" s="212"/>
      <c r="AF2134" s="212"/>
      <c r="AG2134" s="212" t="s">
        <v>308</v>
      </c>
      <c r="AH2134" s="212">
        <v>0</v>
      </c>
      <c r="AI2134" s="212"/>
      <c r="AJ2134" s="212"/>
      <c r="AK2134" s="212"/>
      <c r="AL2134" s="212"/>
      <c r="AM2134" s="212"/>
      <c r="AN2134" s="212"/>
      <c r="AO2134" s="212"/>
      <c r="AP2134" s="212"/>
      <c r="AQ2134" s="212"/>
      <c r="AR2134" s="212"/>
      <c r="AS2134" s="212"/>
      <c r="AT2134" s="212"/>
      <c r="AU2134" s="212"/>
      <c r="AV2134" s="212"/>
      <c r="AW2134" s="212"/>
      <c r="AX2134" s="212"/>
      <c r="AY2134" s="212"/>
      <c r="AZ2134" s="212"/>
      <c r="BA2134" s="212"/>
      <c r="BB2134" s="212"/>
      <c r="BC2134" s="212"/>
      <c r="BD2134" s="212"/>
      <c r="BE2134" s="212"/>
      <c r="BF2134" s="212"/>
      <c r="BG2134" s="212"/>
      <c r="BH2134" s="212"/>
    </row>
    <row r="2135" spans="1:60" outlineLevel="3" x14ac:dyDescent="0.2">
      <c r="A2135" s="219"/>
      <c r="B2135" s="220"/>
      <c r="C2135" s="247" t="s">
        <v>2598</v>
      </c>
      <c r="D2135" s="225"/>
      <c r="E2135" s="226">
        <v>10.7</v>
      </c>
      <c r="F2135" s="223"/>
      <c r="G2135" s="223"/>
      <c r="H2135" s="223"/>
      <c r="I2135" s="223"/>
      <c r="J2135" s="223"/>
      <c r="K2135" s="223"/>
      <c r="L2135" s="223"/>
      <c r="M2135" s="223"/>
      <c r="N2135" s="222"/>
      <c r="O2135" s="222"/>
      <c r="P2135" s="222"/>
      <c r="Q2135" s="222"/>
      <c r="R2135" s="223"/>
      <c r="S2135" s="223"/>
      <c r="T2135" s="223"/>
      <c r="U2135" s="223"/>
      <c r="V2135" s="223"/>
      <c r="W2135" s="223"/>
      <c r="X2135" s="223"/>
      <c r="Y2135" s="223"/>
      <c r="Z2135" s="212"/>
      <c r="AA2135" s="212"/>
      <c r="AB2135" s="212"/>
      <c r="AC2135" s="212"/>
      <c r="AD2135" s="212"/>
      <c r="AE2135" s="212"/>
      <c r="AF2135" s="212"/>
      <c r="AG2135" s="212" t="s">
        <v>308</v>
      </c>
      <c r="AH2135" s="212">
        <v>0</v>
      </c>
      <c r="AI2135" s="212"/>
      <c r="AJ2135" s="212"/>
      <c r="AK2135" s="212"/>
      <c r="AL2135" s="212"/>
      <c r="AM2135" s="212"/>
      <c r="AN2135" s="212"/>
      <c r="AO2135" s="212"/>
      <c r="AP2135" s="212"/>
      <c r="AQ2135" s="212"/>
      <c r="AR2135" s="212"/>
      <c r="AS2135" s="212"/>
      <c r="AT2135" s="212"/>
      <c r="AU2135" s="212"/>
      <c r="AV2135" s="212"/>
      <c r="AW2135" s="212"/>
      <c r="AX2135" s="212"/>
      <c r="AY2135" s="212"/>
      <c r="AZ2135" s="212"/>
      <c r="BA2135" s="212"/>
      <c r="BB2135" s="212"/>
      <c r="BC2135" s="212"/>
      <c r="BD2135" s="212"/>
      <c r="BE2135" s="212"/>
      <c r="BF2135" s="212"/>
      <c r="BG2135" s="212"/>
      <c r="BH2135" s="212"/>
    </row>
    <row r="2136" spans="1:60" outlineLevel="3" x14ac:dyDescent="0.2">
      <c r="A2136" s="219"/>
      <c r="B2136" s="220"/>
      <c r="C2136" s="247" t="s">
        <v>1053</v>
      </c>
      <c r="D2136" s="225"/>
      <c r="E2136" s="226">
        <v>2.6</v>
      </c>
      <c r="F2136" s="223"/>
      <c r="G2136" s="223"/>
      <c r="H2136" s="223"/>
      <c r="I2136" s="223"/>
      <c r="J2136" s="223"/>
      <c r="K2136" s="223"/>
      <c r="L2136" s="223"/>
      <c r="M2136" s="223"/>
      <c r="N2136" s="222"/>
      <c r="O2136" s="222"/>
      <c r="P2136" s="222"/>
      <c r="Q2136" s="222"/>
      <c r="R2136" s="223"/>
      <c r="S2136" s="223"/>
      <c r="T2136" s="223"/>
      <c r="U2136" s="223"/>
      <c r="V2136" s="223"/>
      <c r="W2136" s="223"/>
      <c r="X2136" s="223"/>
      <c r="Y2136" s="223"/>
      <c r="Z2136" s="212"/>
      <c r="AA2136" s="212"/>
      <c r="AB2136" s="212"/>
      <c r="AC2136" s="212"/>
      <c r="AD2136" s="212"/>
      <c r="AE2136" s="212"/>
      <c r="AF2136" s="212"/>
      <c r="AG2136" s="212" t="s">
        <v>308</v>
      </c>
      <c r="AH2136" s="212">
        <v>0</v>
      </c>
      <c r="AI2136" s="212"/>
      <c r="AJ2136" s="212"/>
      <c r="AK2136" s="212"/>
      <c r="AL2136" s="212"/>
      <c r="AM2136" s="212"/>
      <c r="AN2136" s="212"/>
      <c r="AO2136" s="212"/>
      <c r="AP2136" s="212"/>
      <c r="AQ2136" s="212"/>
      <c r="AR2136" s="212"/>
      <c r="AS2136" s="212"/>
      <c r="AT2136" s="212"/>
      <c r="AU2136" s="212"/>
      <c r="AV2136" s="212"/>
      <c r="AW2136" s="212"/>
      <c r="AX2136" s="212"/>
      <c r="AY2136" s="212"/>
      <c r="AZ2136" s="212"/>
      <c r="BA2136" s="212"/>
      <c r="BB2136" s="212"/>
      <c r="BC2136" s="212"/>
      <c r="BD2136" s="212"/>
      <c r="BE2136" s="212"/>
      <c r="BF2136" s="212"/>
      <c r="BG2136" s="212"/>
      <c r="BH2136" s="212"/>
    </row>
    <row r="2137" spans="1:60" outlineLevel="3" x14ac:dyDescent="0.2">
      <c r="A2137" s="219"/>
      <c r="B2137" s="220"/>
      <c r="C2137" s="247" t="s">
        <v>1054</v>
      </c>
      <c r="D2137" s="225"/>
      <c r="E2137" s="226">
        <v>2.9</v>
      </c>
      <c r="F2137" s="223"/>
      <c r="G2137" s="223"/>
      <c r="H2137" s="223"/>
      <c r="I2137" s="223"/>
      <c r="J2137" s="223"/>
      <c r="K2137" s="223"/>
      <c r="L2137" s="223"/>
      <c r="M2137" s="223"/>
      <c r="N2137" s="222"/>
      <c r="O2137" s="222"/>
      <c r="P2137" s="222"/>
      <c r="Q2137" s="222"/>
      <c r="R2137" s="223"/>
      <c r="S2137" s="223"/>
      <c r="T2137" s="223"/>
      <c r="U2137" s="223"/>
      <c r="V2137" s="223"/>
      <c r="W2137" s="223"/>
      <c r="X2137" s="223"/>
      <c r="Y2137" s="223"/>
      <c r="Z2137" s="212"/>
      <c r="AA2137" s="212"/>
      <c r="AB2137" s="212"/>
      <c r="AC2137" s="212"/>
      <c r="AD2137" s="212"/>
      <c r="AE2137" s="212"/>
      <c r="AF2137" s="212"/>
      <c r="AG2137" s="212" t="s">
        <v>308</v>
      </c>
      <c r="AH2137" s="212">
        <v>0</v>
      </c>
      <c r="AI2137" s="212"/>
      <c r="AJ2137" s="212"/>
      <c r="AK2137" s="212"/>
      <c r="AL2137" s="212"/>
      <c r="AM2137" s="212"/>
      <c r="AN2137" s="212"/>
      <c r="AO2137" s="212"/>
      <c r="AP2137" s="212"/>
      <c r="AQ2137" s="212"/>
      <c r="AR2137" s="212"/>
      <c r="AS2137" s="212"/>
      <c r="AT2137" s="212"/>
      <c r="AU2137" s="212"/>
      <c r="AV2137" s="212"/>
      <c r="AW2137" s="212"/>
      <c r="AX2137" s="212"/>
      <c r="AY2137" s="212"/>
      <c r="AZ2137" s="212"/>
      <c r="BA2137" s="212"/>
      <c r="BB2137" s="212"/>
      <c r="BC2137" s="212"/>
      <c r="BD2137" s="212"/>
      <c r="BE2137" s="212"/>
      <c r="BF2137" s="212"/>
      <c r="BG2137" s="212"/>
      <c r="BH2137" s="212"/>
    </row>
    <row r="2138" spans="1:60" outlineLevel="3" x14ac:dyDescent="0.2">
      <c r="A2138" s="219"/>
      <c r="B2138" s="220"/>
      <c r="C2138" s="247" t="s">
        <v>1055</v>
      </c>
      <c r="D2138" s="225"/>
      <c r="E2138" s="226">
        <v>2.7</v>
      </c>
      <c r="F2138" s="223"/>
      <c r="G2138" s="223"/>
      <c r="H2138" s="223"/>
      <c r="I2138" s="223"/>
      <c r="J2138" s="223"/>
      <c r="K2138" s="223"/>
      <c r="L2138" s="223"/>
      <c r="M2138" s="223"/>
      <c r="N2138" s="222"/>
      <c r="O2138" s="222"/>
      <c r="P2138" s="222"/>
      <c r="Q2138" s="222"/>
      <c r="R2138" s="223"/>
      <c r="S2138" s="223"/>
      <c r="T2138" s="223"/>
      <c r="U2138" s="223"/>
      <c r="V2138" s="223"/>
      <c r="W2138" s="223"/>
      <c r="X2138" s="223"/>
      <c r="Y2138" s="223"/>
      <c r="Z2138" s="212"/>
      <c r="AA2138" s="212"/>
      <c r="AB2138" s="212"/>
      <c r="AC2138" s="212"/>
      <c r="AD2138" s="212"/>
      <c r="AE2138" s="212"/>
      <c r="AF2138" s="212"/>
      <c r="AG2138" s="212" t="s">
        <v>308</v>
      </c>
      <c r="AH2138" s="212">
        <v>0</v>
      </c>
      <c r="AI2138" s="212"/>
      <c r="AJ2138" s="212"/>
      <c r="AK2138" s="212"/>
      <c r="AL2138" s="212"/>
      <c r="AM2138" s="212"/>
      <c r="AN2138" s="212"/>
      <c r="AO2138" s="212"/>
      <c r="AP2138" s="212"/>
      <c r="AQ2138" s="212"/>
      <c r="AR2138" s="212"/>
      <c r="AS2138" s="212"/>
      <c r="AT2138" s="212"/>
      <c r="AU2138" s="212"/>
      <c r="AV2138" s="212"/>
      <c r="AW2138" s="212"/>
      <c r="AX2138" s="212"/>
      <c r="AY2138" s="212"/>
      <c r="AZ2138" s="212"/>
      <c r="BA2138" s="212"/>
      <c r="BB2138" s="212"/>
      <c r="BC2138" s="212"/>
      <c r="BD2138" s="212"/>
      <c r="BE2138" s="212"/>
      <c r="BF2138" s="212"/>
      <c r="BG2138" s="212"/>
      <c r="BH2138" s="212"/>
    </row>
    <row r="2139" spans="1:60" ht="22.5" outlineLevel="1" x14ac:dyDescent="0.2">
      <c r="A2139" s="235">
        <v>516</v>
      </c>
      <c r="B2139" s="236" t="s">
        <v>2599</v>
      </c>
      <c r="C2139" s="245" t="s">
        <v>2600</v>
      </c>
      <c r="D2139" s="237" t="s">
        <v>543</v>
      </c>
      <c r="E2139" s="238">
        <v>260.79399999999998</v>
      </c>
      <c r="F2139" s="239"/>
      <c r="G2139" s="240">
        <f>ROUND(E2139*F2139,2)</f>
        <v>0</v>
      </c>
      <c r="H2139" s="239"/>
      <c r="I2139" s="240">
        <f>ROUND(E2139*H2139,2)</f>
        <v>0</v>
      </c>
      <c r="J2139" s="239"/>
      <c r="K2139" s="240">
        <f>ROUND(E2139*J2139,2)</f>
        <v>0</v>
      </c>
      <c r="L2139" s="240">
        <v>21</v>
      </c>
      <c r="M2139" s="240">
        <f>G2139*(1+L2139/100)</f>
        <v>0</v>
      </c>
      <c r="N2139" s="238">
        <v>4.0000000000000003E-5</v>
      </c>
      <c r="O2139" s="238">
        <f>ROUND(E2139*N2139,2)</f>
        <v>0.01</v>
      </c>
      <c r="P2139" s="238">
        <v>0</v>
      </c>
      <c r="Q2139" s="238">
        <f>ROUND(E2139*P2139,2)</f>
        <v>0</v>
      </c>
      <c r="R2139" s="240" t="s">
        <v>2571</v>
      </c>
      <c r="S2139" s="240" t="s">
        <v>277</v>
      </c>
      <c r="T2139" s="241" t="s">
        <v>277</v>
      </c>
      <c r="U2139" s="223">
        <v>7.0000000000000007E-2</v>
      </c>
      <c r="V2139" s="223">
        <f>ROUND(E2139*U2139,2)</f>
        <v>18.260000000000002</v>
      </c>
      <c r="W2139" s="223"/>
      <c r="X2139" s="223" t="s">
        <v>316</v>
      </c>
      <c r="Y2139" s="223" t="s">
        <v>280</v>
      </c>
      <c r="Z2139" s="212"/>
      <c r="AA2139" s="212"/>
      <c r="AB2139" s="212"/>
      <c r="AC2139" s="212"/>
      <c r="AD2139" s="212"/>
      <c r="AE2139" s="212"/>
      <c r="AF2139" s="212"/>
      <c r="AG2139" s="212" t="s">
        <v>317</v>
      </c>
      <c r="AH2139" s="212"/>
      <c r="AI2139" s="212"/>
      <c r="AJ2139" s="212"/>
      <c r="AK2139" s="212"/>
      <c r="AL2139" s="212"/>
      <c r="AM2139" s="212"/>
      <c r="AN2139" s="212"/>
      <c r="AO2139" s="212"/>
      <c r="AP2139" s="212"/>
      <c r="AQ2139" s="212"/>
      <c r="AR2139" s="212"/>
      <c r="AS2139" s="212"/>
      <c r="AT2139" s="212"/>
      <c r="AU2139" s="212"/>
      <c r="AV2139" s="212"/>
      <c r="AW2139" s="212"/>
      <c r="AX2139" s="212"/>
      <c r="AY2139" s="212"/>
      <c r="AZ2139" s="212"/>
      <c r="BA2139" s="212"/>
      <c r="BB2139" s="212"/>
      <c r="BC2139" s="212"/>
      <c r="BD2139" s="212"/>
      <c r="BE2139" s="212"/>
      <c r="BF2139" s="212"/>
      <c r="BG2139" s="212"/>
      <c r="BH2139" s="212"/>
    </row>
    <row r="2140" spans="1:60" outlineLevel="2" x14ac:dyDescent="0.2">
      <c r="A2140" s="219"/>
      <c r="B2140" s="220"/>
      <c r="C2140" s="246" t="s">
        <v>2601</v>
      </c>
      <c r="D2140" s="243"/>
      <c r="E2140" s="243"/>
      <c r="F2140" s="243"/>
      <c r="G2140" s="243"/>
      <c r="H2140" s="223"/>
      <c r="I2140" s="223"/>
      <c r="J2140" s="223"/>
      <c r="K2140" s="223"/>
      <c r="L2140" s="223"/>
      <c r="M2140" s="223"/>
      <c r="N2140" s="222"/>
      <c r="O2140" s="222"/>
      <c r="P2140" s="222"/>
      <c r="Q2140" s="222"/>
      <c r="R2140" s="223"/>
      <c r="S2140" s="223"/>
      <c r="T2140" s="223"/>
      <c r="U2140" s="223"/>
      <c r="V2140" s="223"/>
      <c r="W2140" s="223"/>
      <c r="X2140" s="223"/>
      <c r="Y2140" s="223"/>
      <c r="Z2140" s="212"/>
      <c r="AA2140" s="212"/>
      <c r="AB2140" s="212"/>
      <c r="AC2140" s="212"/>
      <c r="AD2140" s="212"/>
      <c r="AE2140" s="212"/>
      <c r="AF2140" s="212"/>
      <c r="AG2140" s="212" t="s">
        <v>283</v>
      </c>
      <c r="AH2140" s="212"/>
      <c r="AI2140" s="212"/>
      <c r="AJ2140" s="212"/>
      <c r="AK2140" s="212"/>
      <c r="AL2140" s="212"/>
      <c r="AM2140" s="212"/>
      <c r="AN2140" s="212"/>
      <c r="AO2140" s="212"/>
      <c r="AP2140" s="212"/>
      <c r="AQ2140" s="212"/>
      <c r="AR2140" s="212"/>
      <c r="AS2140" s="212"/>
      <c r="AT2140" s="212"/>
      <c r="AU2140" s="212"/>
      <c r="AV2140" s="212"/>
      <c r="AW2140" s="212"/>
      <c r="AX2140" s="212"/>
      <c r="AY2140" s="212"/>
      <c r="AZ2140" s="212"/>
      <c r="BA2140" s="212"/>
      <c r="BB2140" s="212"/>
      <c r="BC2140" s="212"/>
      <c r="BD2140" s="212"/>
      <c r="BE2140" s="212"/>
      <c r="BF2140" s="212"/>
      <c r="BG2140" s="212"/>
      <c r="BH2140" s="212"/>
    </row>
    <row r="2141" spans="1:60" outlineLevel="2" x14ac:dyDescent="0.2">
      <c r="A2141" s="219"/>
      <c r="B2141" s="220"/>
      <c r="C2141" s="247" t="s">
        <v>2602</v>
      </c>
      <c r="D2141" s="225"/>
      <c r="E2141" s="226"/>
      <c r="F2141" s="223"/>
      <c r="G2141" s="223"/>
      <c r="H2141" s="223"/>
      <c r="I2141" s="223"/>
      <c r="J2141" s="223"/>
      <c r="K2141" s="223"/>
      <c r="L2141" s="223"/>
      <c r="M2141" s="223"/>
      <c r="N2141" s="222"/>
      <c r="O2141" s="222"/>
      <c r="P2141" s="222"/>
      <c r="Q2141" s="222"/>
      <c r="R2141" s="223"/>
      <c r="S2141" s="223"/>
      <c r="T2141" s="223"/>
      <c r="U2141" s="223"/>
      <c r="V2141" s="223"/>
      <c r="W2141" s="223"/>
      <c r="X2141" s="223"/>
      <c r="Y2141" s="223"/>
      <c r="Z2141" s="212"/>
      <c r="AA2141" s="212"/>
      <c r="AB2141" s="212"/>
      <c r="AC2141" s="212"/>
      <c r="AD2141" s="212"/>
      <c r="AE2141" s="212"/>
      <c r="AF2141" s="212"/>
      <c r="AG2141" s="212" t="s">
        <v>308</v>
      </c>
      <c r="AH2141" s="212">
        <v>0</v>
      </c>
      <c r="AI2141" s="212"/>
      <c r="AJ2141" s="212"/>
      <c r="AK2141" s="212"/>
      <c r="AL2141" s="212"/>
      <c r="AM2141" s="212"/>
      <c r="AN2141" s="212"/>
      <c r="AO2141" s="212"/>
      <c r="AP2141" s="212"/>
      <c r="AQ2141" s="212"/>
      <c r="AR2141" s="212"/>
      <c r="AS2141" s="212"/>
      <c r="AT2141" s="212"/>
      <c r="AU2141" s="212"/>
      <c r="AV2141" s="212"/>
      <c r="AW2141" s="212"/>
      <c r="AX2141" s="212"/>
      <c r="AY2141" s="212"/>
      <c r="AZ2141" s="212"/>
      <c r="BA2141" s="212"/>
      <c r="BB2141" s="212"/>
      <c r="BC2141" s="212"/>
      <c r="BD2141" s="212"/>
      <c r="BE2141" s="212"/>
      <c r="BF2141" s="212"/>
      <c r="BG2141" s="212"/>
      <c r="BH2141" s="212"/>
    </row>
    <row r="2142" spans="1:60" outlineLevel="3" x14ac:dyDescent="0.2">
      <c r="A2142" s="219"/>
      <c r="B2142" s="220"/>
      <c r="C2142" s="247" t="s">
        <v>2603</v>
      </c>
      <c r="D2142" s="225"/>
      <c r="E2142" s="226">
        <v>186.81399999999999</v>
      </c>
      <c r="F2142" s="223"/>
      <c r="G2142" s="223"/>
      <c r="H2142" s="223"/>
      <c r="I2142" s="223"/>
      <c r="J2142" s="223"/>
      <c r="K2142" s="223"/>
      <c r="L2142" s="223"/>
      <c r="M2142" s="223"/>
      <c r="N2142" s="222"/>
      <c r="O2142" s="222"/>
      <c r="P2142" s="222"/>
      <c r="Q2142" s="222"/>
      <c r="R2142" s="223"/>
      <c r="S2142" s="223"/>
      <c r="T2142" s="223"/>
      <c r="U2142" s="223"/>
      <c r="V2142" s="223"/>
      <c r="W2142" s="223"/>
      <c r="X2142" s="223"/>
      <c r="Y2142" s="223"/>
      <c r="Z2142" s="212"/>
      <c r="AA2142" s="212"/>
      <c r="AB2142" s="212"/>
      <c r="AC2142" s="212"/>
      <c r="AD2142" s="212"/>
      <c r="AE2142" s="212"/>
      <c r="AF2142" s="212"/>
      <c r="AG2142" s="212" t="s">
        <v>308</v>
      </c>
      <c r="AH2142" s="212">
        <v>5</v>
      </c>
      <c r="AI2142" s="212"/>
      <c r="AJ2142" s="212"/>
      <c r="AK2142" s="212"/>
      <c r="AL2142" s="212"/>
      <c r="AM2142" s="212"/>
      <c r="AN2142" s="212"/>
      <c r="AO2142" s="212"/>
      <c r="AP2142" s="212"/>
      <c r="AQ2142" s="212"/>
      <c r="AR2142" s="212"/>
      <c r="AS2142" s="212"/>
      <c r="AT2142" s="212"/>
      <c r="AU2142" s="212"/>
      <c r="AV2142" s="212"/>
      <c r="AW2142" s="212"/>
      <c r="AX2142" s="212"/>
      <c r="AY2142" s="212"/>
      <c r="AZ2142" s="212"/>
      <c r="BA2142" s="212"/>
      <c r="BB2142" s="212"/>
      <c r="BC2142" s="212"/>
      <c r="BD2142" s="212"/>
      <c r="BE2142" s="212"/>
      <c r="BF2142" s="212"/>
      <c r="BG2142" s="212"/>
      <c r="BH2142" s="212"/>
    </row>
    <row r="2143" spans="1:60" outlineLevel="3" x14ac:dyDescent="0.2">
      <c r="A2143" s="219"/>
      <c r="B2143" s="220"/>
      <c r="C2143" s="247" t="s">
        <v>734</v>
      </c>
      <c r="D2143" s="225"/>
      <c r="E2143" s="226"/>
      <c r="F2143" s="223"/>
      <c r="G2143" s="223"/>
      <c r="H2143" s="223"/>
      <c r="I2143" s="223"/>
      <c r="J2143" s="223"/>
      <c r="K2143" s="223"/>
      <c r="L2143" s="223"/>
      <c r="M2143" s="223"/>
      <c r="N2143" s="222"/>
      <c r="O2143" s="222"/>
      <c r="P2143" s="222"/>
      <c r="Q2143" s="222"/>
      <c r="R2143" s="223"/>
      <c r="S2143" s="223"/>
      <c r="T2143" s="223"/>
      <c r="U2143" s="223"/>
      <c r="V2143" s="223"/>
      <c r="W2143" s="223"/>
      <c r="X2143" s="223"/>
      <c r="Y2143" s="223"/>
      <c r="Z2143" s="212"/>
      <c r="AA2143" s="212"/>
      <c r="AB2143" s="212"/>
      <c r="AC2143" s="212"/>
      <c r="AD2143" s="212"/>
      <c r="AE2143" s="212"/>
      <c r="AF2143" s="212"/>
      <c r="AG2143" s="212" t="s">
        <v>308</v>
      </c>
      <c r="AH2143" s="212">
        <v>0</v>
      </c>
      <c r="AI2143" s="212"/>
      <c r="AJ2143" s="212"/>
      <c r="AK2143" s="212"/>
      <c r="AL2143" s="212"/>
      <c r="AM2143" s="212"/>
      <c r="AN2143" s="212"/>
      <c r="AO2143" s="212"/>
      <c r="AP2143" s="212"/>
      <c r="AQ2143" s="212"/>
      <c r="AR2143" s="212"/>
      <c r="AS2143" s="212"/>
      <c r="AT2143" s="212"/>
      <c r="AU2143" s="212"/>
      <c r="AV2143" s="212"/>
      <c r="AW2143" s="212"/>
      <c r="AX2143" s="212"/>
      <c r="AY2143" s="212"/>
      <c r="AZ2143" s="212"/>
      <c r="BA2143" s="212"/>
      <c r="BB2143" s="212"/>
      <c r="BC2143" s="212"/>
      <c r="BD2143" s="212"/>
      <c r="BE2143" s="212"/>
      <c r="BF2143" s="212"/>
      <c r="BG2143" s="212"/>
      <c r="BH2143" s="212"/>
    </row>
    <row r="2144" spans="1:60" outlineLevel="3" x14ac:dyDescent="0.2">
      <c r="A2144" s="219"/>
      <c r="B2144" s="220"/>
      <c r="C2144" s="247" t="s">
        <v>2604</v>
      </c>
      <c r="D2144" s="225"/>
      <c r="E2144" s="226">
        <v>1.5</v>
      </c>
      <c r="F2144" s="223"/>
      <c r="G2144" s="223"/>
      <c r="H2144" s="223"/>
      <c r="I2144" s="223"/>
      <c r="J2144" s="223"/>
      <c r="K2144" s="223"/>
      <c r="L2144" s="223"/>
      <c r="M2144" s="223"/>
      <c r="N2144" s="222"/>
      <c r="O2144" s="222"/>
      <c r="P2144" s="222"/>
      <c r="Q2144" s="222"/>
      <c r="R2144" s="223"/>
      <c r="S2144" s="223"/>
      <c r="T2144" s="223"/>
      <c r="U2144" s="223"/>
      <c r="V2144" s="223"/>
      <c r="W2144" s="223"/>
      <c r="X2144" s="223"/>
      <c r="Y2144" s="223"/>
      <c r="Z2144" s="212"/>
      <c r="AA2144" s="212"/>
      <c r="AB2144" s="212"/>
      <c r="AC2144" s="212"/>
      <c r="AD2144" s="212"/>
      <c r="AE2144" s="212"/>
      <c r="AF2144" s="212"/>
      <c r="AG2144" s="212" t="s">
        <v>308</v>
      </c>
      <c r="AH2144" s="212">
        <v>0</v>
      </c>
      <c r="AI2144" s="212"/>
      <c r="AJ2144" s="212"/>
      <c r="AK2144" s="212"/>
      <c r="AL2144" s="212"/>
      <c r="AM2144" s="212"/>
      <c r="AN2144" s="212"/>
      <c r="AO2144" s="212"/>
      <c r="AP2144" s="212"/>
      <c r="AQ2144" s="212"/>
      <c r="AR2144" s="212"/>
      <c r="AS2144" s="212"/>
      <c r="AT2144" s="212"/>
      <c r="AU2144" s="212"/>
      <c r="AV2144" s="212"/>
      <c r="AW2144" s="212"/>
      <c r="AX2144" s="212"/>
      <c r="AY2144" s="212"/>
      <c r="AZ2144" s="212"/>
      <c r="BA2144" s="212"/>
      <c r="BB2144" s="212"/>
      <c r="BC2144" s="212"/>
      <c r="BD2144" s="212"/>
      <c r="BE2144" s="212"/>
      <c r="BF2144" s="212"/>
      <c r="BG2144" s="212"/>
      <c r="BH2144" s="212"/>
    </row>
    <row r="2145" spans="1:60" outlineLevel="3" x14ac:dyDescent="0.2">
      <c r="A2145" s="219"/>
      <c r="B2145" s="220"/>
      <c r="C2145" s="247" t="s">
        <v>2605</v>
      </c>
      <c r="D2145" s="225"/>
      <c r="E2145" s="226">
        <v>1.1000000000000001</v>
      </c>
      <c r="F2145" s="223"/>
      <c r="G2145" s="223"/>
      <c r="H2145" s="223"/>
      <c r="I2145" s="223"/>
      <c r="J2145" s="223"/>
      <c r="K2145" s="223"/>
      <c r="L2145" s="223"/>
      <c r="M2145" s="223"/>
      <c r="N2145" s="222"/>
      <c r="O2145" s="222"/>
      <c r="P2145" s="222"/>
      <c r="Q2145" s="222"/>
      <c r="R2145" s="223"/>
      <c r="S2145" s="223"/>
      <c r="T2145" s="223"/>
      <c r="U2145" s="223"/>
      <c r="V2145" s="223"/>
      <c r="W2145" s="223"/>
      <c r="X2145" s="223"/>
      <c r="Y2145" s="223"/>
      <c r="Z2145" s="212"/>
      <c r="AA2145" s="212"/>
      <c r="AB2145" s="212"/>
      <c r="AC2145" s="212"/>
      <c r="AD2145" s="212"/>
      <c r="AE2145" s="212"/>
      <c r="AF2145" s="212"/>
      <c r="AG2145" s="212" t="s">
        <v>308</v>
      </c>
      <c r="AH2145" s="212">
        <v>0</v>
      </c>
      <c r="AI2145" s="212"/>
      <c r="AJ2145" s="212"/>
      <c r="AK2145" s="212"/>
      <c r="AL2145" s="212"/>
      <c r="AM2145" s="212"/>
      <c r="AN2145" s="212"/>
      <c r="AO2145" s="212"/>
      <c r="AP2145" s="212"/>
      <c r="AQ2145" s="212"/>
      <c r="AR2145" s="212"/>
      <c r="AS2145" s="212"/>
      <c r="AT2145" s="212"/>
      <c r="AU2145" s="212"/>
      <c r="AV2145" s="212"/>
      <c r="AW2145" s="212"/>
      <c r="AX2145" s="212"/>
      <c r="AY2145" s="212"/>
      <c r="AZ2145" s="212"/>
      <c r="BA2145" s="212"/>
      <c r="BB2145" s="212"/>
      <c r="BC2145" s="212"/>
      <c r="BD2145" s="212"/>
      <c r="BE2145" s="212"/>
      <c r="BF2145" s="212"/>
      <c r="BG2145" s="212"/>
      <c r="BH2145" s="212"/>
    </row>
    <row r="2146" spans="1:60" outlineLevel="3" x14ac:dyDescent="0.2">
      <c r="A2146" s="219"/>
      <c r="B2146" s="220"/>
      <c r="C2146" s="247" t="s">
        <v>2606</v>
      </c>
      <c r="D2146" s="225"/>
      <c r="E2146" s="226">
        <v>1.4650000000000001</v>
      </c>
      <c r="F2146" s="223"/>
      <c r="G2146" s="223"/>
      <c r="H2146" s="223"/>
      <c r="I2146" s="223"/>
      <c r="J2146" s="223"/>
      <c r="K2146" s="223"/>
      <c r="L2146" s="223"/>
      <c r="M2146" s="223"/>
      <c r="N2146" s="222"/>
      <c r="O2146" s="222"/>
      <c r="P2146" s="222"/>
      <c r="Q2146" s="222"/>
      <c r="R2146" s="223"/>
      <c r="S2146" s="223"/>
      <c r="T2146" s="223"/>
      <c r="U2146" s="223"/>
      <c r="V2146" s="223"/>
      <c r="W2146" s="223"/>
      <c r="X2146" s="223"/>
      <c r="Y2146" s="223"/>
      <c r="Z2146" s="212"/>
      <c r="AA2146" s="212"/>
      <c r="AB2146" s="212"/>
      <c r="AC2146" s="212"/>
      <c r="AD2146" s="212"/>
      <c r="AE2146" s="212"/>
      <c r="AF2146" s="212"/>
      <c r="AG2146" s="212" t="s">
        <v>308</v>
      </c>
      <c r="AH2146" s="212">
        <v>0</v>
      </c>
      <c r="AI2146" s="212"/>
      <c r="AJ2146" s="212"/>
      <c r="AK2146" s="212"/>
      <c r="AL2146" s="212"/>
      <c r="AM2146" s="212"/>
      <c r="AN2146" s="212"/>
      <c r="AO2146" s="212"/>
      <c r="AP2146" s="212"/>
      <c r="AQ2146" s="212"/>
      <c r="AR2146" s="212"/>
      <c r="AS2146" s="212"/>
      <c r="AT2146" s="212"/>
      <c r="AU2146" s="212"/>
      <c r="AV2146" s="212"/>
      <c r="AW2146" s="212"/>
      <c r="AX2146" s="212"/>
      <c r="AY2146" s="212"/>
      <c r="AZ2146" s="212"/>
      <c r="BA2146" s="212"/>
      <c r="BB2146" s="212"/>
      <c r="BC2146" s="212"/>
      <c r="BD2146" s="212"/>
      <c r="BE2146" s="212"/>
      <c r="BF2146" s="212"/>
      <c r="BG2146" s="212"/>
      <c r="BH2146" s="212"/>
    </row>
    <row r="2147" spans="1:60" outlineLevel="3" x14ac:dyDescent="0.2">
      <c r="A2147" s="219"/>
      <c r="B2147" s="220"/>
      <c r="C2147" s="247" t="s">
        <v>2607</v>
      </c>
      <c r="D2147" s="225"/>
      <c r="E2147" s="226">
        <v>3.72</v>
      </c>
      <c r="F2147" s="223"/>
      <c r="G2147" s="223"/>
      <c r="H2147" s="223"/>
      <c r="I2147" s="223"/>
      <c r="J2147" s="223"/>
      <c r="K2147" s="223"/>
      <c r="L2147" s="223"/>
      <c r="M2147" s="223"/>
      <c r="N2147" s="222"/>
      <c r="O2147" s="222"/>
      <c r="P2147" s="222"/>
      <c r="Q2147" s="222"/>
      <c r="R2147" s="223"/>
      <c r="S2147" s="223"/>
      <c r="T2147" s="223"/>
      <c r="U2147" s="223"/>
      <c r="V2147" s="223"/>
      <c r="W2147" s="223"/>
      <c r="X2147" s="223"/>
      <c r="Y2147" s="223"/>
      <c r="Z2147" s="212"/>
      <c r="AA2147" s="212"/>
      <c r="AB2147" s="212"/>
      <c r="AC2147" s="212"/>
      <c r="AD2147" s="212"/>
      <c r="AE2147" s="212"/>
      <c r="AF2147" s="212"/>
      <c r="AG2147" s="212" t="s">
        <v>308</v>
      </c>
      <c r="AH2147" s="212">
        <v>0</v>
      </c>
      <c r="AI2147" s="212"/>
      <c r="AJ2147" s="212"/>
      <c r="AK2147" s="212"/>
      <c r="AL2147" s="212"/>
      <c r="AM2147" s="212"/>
      <c r="AN2147" s="212"/>
      <c r="AO2147" s="212"/>
      <c r="AP2147" s="212"/>
      <c r="AQ2147" s="212"/>
      <c r="AR2147" s="212"/>
      <c r="AS2147" s="212"/>
      <c r="AT2147" s="212"/>
      <c r="AU2147" s="212"/>
      <c r="AV2147" s="212"/>
      <c r="AW2147" s="212"/>
      <c r="AX2147" s="212"/>
      <c r="AY2147" s="212"/>
      <c r="AZ2147" s="212"/>
      <c r="BA2147" s="212"/>
      <c r="BB2147" s="212"/>
      <c r="BC2147" s="212"/>
      <c r="BD2147" s="212"/>
      <c r="BE2147" s="212"/>
      <c r="BF2147" s="212"/>
      <c r="BG2147" s="212"/>
      <c r="BH2147" s="212"/>
    </row>
    <row r="2148" spans="1:60" outlineLevel="3" x14ac:dyDescent="0.2">
      <c r="A2148" s="219"/>
      <c r="B2148" s="220"/>
      <c r="C2148" s="247" t="s">
        <v>2608</v>
      </c>
      <c r="D2148" s="225"/>
      <c r="E2148" s="226">
        <v>4.83</v>
      </c>
      <c r="F2148" s="223"/>
      <c r="G2148" s="223"/>
      <c r="H2148" s="223"/>
      <c r="I2148" s="223"/>
      <c r="J2148" s="223"/>
      <c r="K2148" s="223"/>
      <c r="L2148" s="223"/>
      <c r="M2148" s="223"/>
      <c r="N2148" s="222"/>
      <c r="O2148" s="222"/>
      <c r="P2148" s="222"/>
      <c r="Q2148" s="222"/>
      <c r="R2148" s="223"/>
      <c r="S2148" s="223"/>
      <c r="T2148" s="223"/>
      <c r="U2148" s="223"/>
      <c r="V2148" s="223"/>
      <c r="W2148" s="223"/>
      <c r="X2148" s="223"/>
      <c r="Y2148" s="223"/>
      <c r="Z2148" s="212"/>
      <c r="AA2148" s="212"/>
      <c r="AB2148" s="212"/>
      <c r="AC2148" s="212"/>
      <c r="AD2148" s="212"/>
      <c r="AE2148" s="212"/>
      <c r="AF2148" s="212"/>
      <c r="AG2148" s="212" t="s">
        <v>308</v>
      </c>
      <c r="AH2148" s="212">
        <v>0</v>
      </c>
      <c r="AI2148" s="212"/>
      <c r="AJ2148" s="212"/>
      <c r="AK2148" s="212"/>
      <c r="AL2148" s="212"/>
      <c r="AM2148" s="212"/>
      <c r="AN2148" s="212"/>
      <c r="AO2148" s="212"/>
      <c r="AP2148" s="212"/>
      <c r="AQ2148" s="212"/>
      <c r="AR2148" s="212"/>
      <c r="AS2148" s="212"/>
      <c r="AT2148" s="212"/>
      <c r="AU2148" s="212"/>
      <c r="AV2148" s="212"/>
      <c r="AW2148" s="212"/>
      <c r="AX2148" s="212"/>
      <c r="AY2148" s="212"/>
      <c r="AZ2148" s="212"/>
      <c r="BA2148" s="212"/>
      <c r="BB2148" s="212"/>
      <c r="BC2148" s="212"/>
      <c r="BD2148" s="212"/>
      <c r="BE2148" s="212"/>
      <c r="BF2148" s="212"/>
      <c r="BG2148" s="212"/>
      <c r="BH2148" s="212"/>
    </row>
    <row r="2149" spans="1:60" outlineLevel="3" x14ac:dyDescent="0.2">
      <c r="A2149" s="219"/>
      <c r="B2149" s="220"/>
      <c r="C2149" s="247" t="s">
        <v>759</v>
      </c>
      <c r="D2149" s="225"/>
      <c r="E2149" s="226"/>
      <c r="F2149" s="223"/>
      <c r="G2149" s="223"/>
      <c r="H2149" s="223"/>
      <c r="I2149" s="223"/>
      <c r="J2149" s="223"/>
      <c r="K2149" s="223"/>
      <c r="L2149" s="223"/>
      <c r="M2149" s="223"/>
      <c r="N2149" s="222"/>
      <c r="O2149" s="222"/>
      <c r="P2149" s="222"/>
      <c r="Q2149" s="222"/>
      <c r="R2149" s="223"/>
      <c r="S2149" s="223"/>
      <c r="T2149" s="223"/>
      <c r="U2149" s="223"/>
      <c r="V2149" s="223"/>
      <c r="W2149" s="223"/>
      <c r="X2149" s="223"/>
      <c r="Y2149" s="223"/>
      <c r="Z2149" s="212"/>
      <c r="AA2149" s="212"/>
      <c r="AB2149" s="212"/>
      <c r="AC2149" s="212"/>
      <c r="AD2149" s="212"/>
      <c r="AE2149" s="212"/>
      <c r="AF2149" s="212"/>
      <c r="AG2149" s="212" t="s">
        <v>308</v>
      </c>
      <c r="AH2149" s="212">
        <v>0</v>
      </c>
      <c r="AI2149" s="212"/>
      <c r="AJ2149" s="212"/>
      <c r="AK2149" s="212"/>
      <c r="AL2149" s="212"/>
      <c r="AM2149" s="212"/>
      <c r="AN2149" s="212"/>
      <c r="AO2149" s="212"/>
      <c r="AP2149" s="212"/>
      <c r="AQ2149" s="212"/>
      <c r="AR2149" s="212"/>
      <c r="AS2149" s="212"/>
      <c r="AT2149" s="212"/>
      <c r="AU2149" s="212"/>
      <c r="AV2149" s="212"/>
      <c r="AW2149" s="212"/>
      <c r="AX2149" s="212"/>
      <c r="AY2149" s="212"/>
      <c r="AZ2149" s="212"/>
      <c r="BA2149" s="212"/>
      <c r="BB2149" s="212"/>
      <c r="BC2149" s="212"/>
      <c r="BD2149" s="212"/>
      <c r="BE2149" s="212"/>
      <c r="BF2149" s="212"/>
      <c r="BG2149" s="212"/>
      <c r="BH2149" s="212"/>
    </row>
    <row r="2150" spans="1:60" outlineLevel="3" x14ac:dyDescent="0.2">
      <c r="A2150" s="219"/>
      <c r="B2150" s="220"/>
      <c r="C2150" s="247" t="s">
        <v>2609</v>
      </c>
      <c r="D2150" s="225"/>
      <c r="E2150" s="226">
        <v>19.344999999999999</v>
      </c>
      <c r="F2150" s="223"/>
      <c r="G2150" s="223"/>
      <c r="H2150" s="223"/>
      <c r="I2150" s="223"/>
      <c r="J2150" s="223"/>
      <c r="K2150" s="223"/>
      <c r="L2150" s="223"/>
      <c r="M2150" s="223"/>
      <c r="N2150" s="222"/>
      <c r="O2150" s="222"/>
      <c r="P2150" s="222"/>
      <c r="Q2150" s="222"/>
      <c r="R2150" s="223"/>
      <c r="S2150" s="223"/>
      <c r="T2150" s="223"/>
      <c r="U2150" s="223"/>
      <c r="V2150" s="223"/>
      <c r="W2150" s="223"/>
      <c r="X2150" s="223"/>
      <c r="Y2150" s="223"/>
      <c r="Z2150" s="212"/>
      <c r="AA2150" s="212"/>
      <c r="AB2150" s="212"/>
      <c r="AC2150" s="212"/>
      <c r="AD2150" s="212"/>
      <c r="AE2150" s="212"/>
      <c r="AF2150" s="212"/>
      <c r="AG2150" s="212" t="s">
        <v>308</v>
      </c>
      <c r="AH2150" s="212">
        <v>0</v>
      </c>
      <c r="AI2150" s="212"/>
      <c r="AJ2150" s="212"/>
      <c r="AK2150" s="212"/>
      <c r="AL2150" s="212"/>
      <c r="AM2150" s="212"/>
      <c r="AN2150" s="212"/>
      <c r="AO2150" s="212"/>
      <c r="AP2150" s="212"/>
      <c r="AQ2150" s="212"/>
      <c r="AR2150" s="212"/>
      <c r="AS2150" s="212"/>
      <c r="AT2150" s="212"/>
      <c r="AU2150" s="212"/>
      <c r="AV2150" s="212"/>
      <c r="AW2150" s="212"/>
      <c r="AX2150" s="212"/>
      <c r="AY2150" s="212"/>
      <c r="AZ2150" s="212"/>
      <c r="BA2150" s="212"/>
      <c r="BB2150" s="212"/>
      <c r="BC2150" s="212"/>
      <c r="BD2150" s="212"/>
      <c r="BE2150" s="212"/>
      <c r="BF2150" s="212"/>
      <c r="BG2150" s="212"/>
      <c r="BH2150" s="212"/>
    </row>
    <row r="2151" spans="1:60" outlineLevel="3" x14ac:dyDescent="0.2">
      <c r="A2151" s="219"/>
      <c r="B2151" s="220"/>
      <c r="C2151" s="247" t="s">
        <v>2610</v>
      </c>
      <c r="D2151" s="225"/>
      <c r="E2151" s="226">
        <v>6.54</v>
      </c>
      <c r="F2151" s="223"/>
      <c r="G2151" s="223"/>
      <c r="H2151" s="223"/>
      <c r="I2151" s="223"/>
      <c r="J2151" s="223"/>
      <c r="K2151" s="223"/>
      <c r="L2151" s="223"/>
      <c r="M2151" s="223"/>
      <c r="N2151" s="222"/>
      <c r="O2151" s="222"/>
      <c r="P2151" s="222"/>
      <c r="Q2151" s="222"/>
      <c r="R2151" s="223"/>
      <c r="S2151" s="223"/>
      <c r="T2151" s="223"/>
      <c r="U2151" s="223"/>
      <c r="V2151" s="223"/>
      <c r="W2151" s="223"/>
      <c r="X2151" s="223"/>
      <c r="Y2151" s="223"/>
      <c r="Z2151" s="212"/>
      <c r="AA2151" s="212"/>
      <c r="AB2151" s="212"/>
      <c r="AC2151" s="212"/>
      <c r="AD2151" s="212"/>
      <c r="AE2151" s="212"/>
      <c r="AF2151" s="212"/>
      <c r="AG2151" s="212" t="s">
        <v>308</v>
      </c>
      <c r="AH2151" s="212">
        <v>0</v>
      </c>
      <c r="AI2151" s="212"/>
      <c r="AJ2151" s="212"/>
      <c r="AK2151" s="212"/>
      <c r="AL2151" s="212"/>
      <c r="AM2151" s="212"/>
      <c r="AN2151" s="212"/>
      <c r="AO2151" s="212"/>
      <c r="AP2151" s="212"/>
      <c r="AQ2151" s="212"/>
      <c r="AR2151" s="212"/>
      <c r="AS2151" s="212"/>
      <c r="AT2151" s="212"/>
      <c r="AU2151" s="212"/>
      <c r="AV2151" s="212"/>
      <c r="AW2151" s="212"/>
      <c r="AX2151" s="212"/>
      <c r="AY2151" s="212"/>
      <c r="AZ2151" s="212"/>
      <c r="BA2151" s="212"/>
      <c r="BB2151" s="212"/>
      <c r="BC2151" s="212"/>
      <c r="BD2151" s="212"/>
      <c r="BE2151" s="212"/>
      <c r="BF2151" s="212"/>
      <c r="BG2151" s="212"/>
      <c r="BH2151" s="212"/>
    </row>
    <row r="2152" spans="1:60" outlineLevel="3" x14ac:dyDescent="0.2">
      <c r="A2152" s="219"/>
      <c r="B2152" s="220"/>
      <c r="C2152" s="247" t="s">
        <v>2611</v>
      </c>
      <c r="D2152" s="225"/>
      <c r="E2152" s="226">
        <v>5.66</v>
      </c>
      <c r="F2152" s="223"/>
      <c r="G2152" s="223"/>
      <c r="H2152" s="223"/>
      <c r="I2152" s="223"/>
      <c r="J2152" s="223"/>
      <c r="K2152" s="223"/>
      <c r="L2152" s="223"/>
      <c r="M2152" s="223"/>
      <c r="N2152" s="222"/>
      <c r="O2152" s="222"/>
      <c r="P2152" s="222"/>
      <c r="Q2152" s="222"/>
      <c r="R2152" s="223"/>
      <c r="S2152" s="223"/>
      <c r="T2152" s="223"/>
      <c r="U2152" s="223"/>
      <c r="V2152" s="223"/>
      <c r="W2152" s="223"/>
      <c r="X2152" s="223"/>
      <c r="Y2152" s="223"/>
      <c r="Z2152" s="212"/>
      <c r="AA2152" s="212"/>
      <c r="AB2152" s="212"/>
      <c r="AC2152" s="212"/>
      <c r="AD2152" s="212"/>
      <c r="AE2152" s="212"/>
      <c r="AF2152" s="212"/>
      <c r="AG2152" s="212" t="s">
        <v>308</v>
      </c>
      <c r="AH2152" s="212">
        <v>0</v>
      </c>
      <c r="AI2152" s="212"/>
      <c r="AJ2152" s="212"/>
      <c r="AK2152" s="212"/>
      <c r="AL2152" s="212"/>
      <c r="AM2152" s="212"/>
      <c r="AN2152" s="212"/>
      <c r="AO2152" s="212"/>
      <c r="AP2152" s="212"/>
      <c r="AQ2152" s="212"/>
      <c r="AR2152" s="212"/>
      <c r="AS2152" s="212"/>
      <c r="AT2152" s="212"/>
      <c r="AU2152" s="212"/>
      <c r="AV2152" s="212"/>
      <c r="AW2152" s="212"/>
      <c r="AX2152" s="212"/>
      <c r="AY2152" s="212"/>
      <c r="AZ2152" s="212"/>
      <c r="BA2152" s="212"/>
      <c r="BB2152" s="212"/>
      <c r="BC2152" s="212"/>
      <c r="BD2152" s="212"/>
      <c r="BE2152" s="212"/>
      <c r="BF2152" s="212"/>
      <c r="BG2152" s="212"/>
      <c r="BH2152" s="212"/>
    </row>
    <row r="2153" spans="1:60" outlineLevel="3" x14ac:dyDescent="0.2">
      <c r="A2153" s="219"/>
      <c r="B2153" s="220"/>
      <c r="C2153" s="247" t="s">
        <v>2612</v>
      </c>
      <c r="D2153" s="225"/>
      <c r="E2153" s="226">
        <v>1.0900000000000001</v>
      </c>
      <c r="F2153" s="223"/>
      <c r="G2153" s="223"/>
      <c r="H2153" s="223"/>
      <c r="I2153" s="223"/>
      <c r="J2153" s="223"/>
      <c r="K2153" s="223"/>
      <c r="L2153" s="223"/>
      <c r="M2153" s="223"/>
      <c r="N2153" s="222"/>
      <c r="O2153" s="222"/>
      <c r="P2153" s="222"/>
      <c r="Q2153" s="222"/>
      <c r="R2153" s="223"/>
      <c r="S2153" s="223"/>
      <c r="T2153" s="223"/>
      <c r="U2153" s="223"/>
      <c r="V2153" s="223"/>
      <c r="W2153" s="223"/>
      <c r="X2153" s="223"/>
      <c r="Y2153" s="223"/>
      <c r="Z2153" s="212"/>
      <c r="AA2153" s="212"/>
      <c r="AB2153" s="212"/>
      <c r="AC2153" s="212"/>
      <c r="AD2153" s="212"/>
      <c r="AE2153" s="212"/>
      <c r="AF2153" s="212"/>
      <c r="AG2153" s="212" t="s">
        <v>308</v>
      </c>
      <c r="AH2153" s="212">
        <v>0</v>
      </c>
      <c r="AI2153" s="212"/>
      <c r="AJ2153" s="212"/>
      <c r="AK2153" s="212"/>
      <c r="AL2153" s="212"/>
      <c r="AM2153" s="212"/>
      <c r="AN2153" s="212"/>
      <c r="AO2153" s="212"/>
      <c r="AP2153" s="212"/>
      <c r="AQ2153" s="212"/>
      <c r="AR2153" s="212"/>
      <c r="AS2153" s="212"/>
      <c r="AT2153" s="212"/>
      <c r="AU2153" s="212"/>
      <c r="AV2153" s="212"/>
      <c r="AW2153" s="212"/>
      <c r="AX2153" s="212"/>
      <c r="AY2153" s="212"/>
      <c r="AZ2153" s="212"/>
      <c r="BA2153" s="212"/>
      <c r="BB2153" s="212"/>
      <c r="BC2153" s="212"/>
      <c r="BD2153" s="212"/>
      <c r="BE2153" s="212"/>
      <c r="BF2153" s="212"/>
      <c r="BG2153" s="212"/>
      <c r="BH2153" s="212"/>
    </row>
    <row r="2154" spans="1:60" outlineLevel="3" x14ac:dyDescent="0.2">
      <c r="A2154" s="219"/>
      <c r="B2154" s="220"/>
      <c r="C2154" s="247" t="s">
        <v>742</v>
      </c>
      <c r="D2154" s="225"/>
      <c r="E2154" s="226"/>
      <c r="F2154" s="223"/>
      <c r="G2154" s="223"/>
      <c r="H2154" s="223"/>
      <c r="I2154" s="223"/>
      <c r="J2154" s="223"/>
      <c r="K2154" s="223"/>
      <c r="L2154" s="223"/>
      <c r="M2154" s="223"/>
      <c r="N2154" s="222"/>
      <c r="O2154" s="222"/>
      <c r="P2154" s="222"/>
      <c r="Q2154" s="222"/>
      <c r="R2154" s="223"/>
      <c r="S2154" s="223"/>
      <c r="T2154" s="223"/>
      <c r="U2154" s="223"/>
      <c r="V2154" s="223"/>
      <c r="W2154" s="223"/>
      <c r="X2154" s="223"/>
      <c r="Y2154" s="223"/>
      <c r="Z2154" s="212"/>
      <c r="AA2154" s="212"/>
      <c r="AB2154" s="212"/>
      <c r="AC2154" s="212"/>
      <c r="AD2154" s="212"/>
      <c r="AE2154" s="212"/>
      <c r="AF2154" s="212"/>
      <c r="AG2154" s="212" t="s">
        <v>308</v>
      </c>
      <c r="AH2154" s="212">
        <v>0</v>
      </c>
      <c r="AI2154" s="212"/>
      <c r="AJ2154" s="212"/>
      <c r="AK2154" s="212"/>
      <c r="AL2154" s="212"/>
      <c r="AM2154" s="212"/>
      <c r="AN2154" s="212"/>
      <c r="AO2154" s="212"/>
      <c r="AP2154" s="212"/>
      <c r="AQ2154" s="212"/>
      <c r="AR2154" s="212"/>
      <c r="AS2154" s="212"/>
      <c r="AT2154" s="212"/>
      <c r="AU2154" s="212"/>
      <c r="AV2154" s="212"/>
      <c r="AW2154" s="212"/>
      <c r="AX2154" s="212"/>
      <c r="AY2154" s="212"/>
      <c r="AZ2154" s="212"/>
      <c r="BA2154" s="212"/>
      <c r="BB2154" s="212"/>
      <c r="BC2154" s="212"/>
      <c r="BD2154" s="212"/>
      <c r="BE2154" s="212"/>
      <c r="BF2154" s="212"/>
      <c r="BG2154" s="212"/>
      <c r="BH2154" s="212"/>
    </row>
    <row r="2155" spans="1:60" outlineLevel="3" x14ac:dyDescent="0.2">
      <c r="A2155" s="219"/>
      <c r="B2155" s="220"/>
      <c r="C2155" s="247" t="s">
        <v>2613</v>
      </c>
      <c r="D2155" s="225"/>
      <c r="E2155" s="226">
        <v>12.92</v>
      </c>
      <c r="F2155" s="223"/>
      <c r="G2155" s="223"/>
      <c r="H2155" s="223"/>
      <c r="I2155" s="223"/>
      <c r="J2155" s="223"/>
      <c r="K2155" s="223"/>
      <c r="L2155" s="223"/>
      <c r="M2155" s="223"/>
      <c r="N2155" s="222"/>
      <c r="O2155" s="222"/>
      <c r="P2155" s="222"/>
      <c r="Q2155" s="222"/>
      <c r="R2155" s="223"/>
      <c r="S2155" s="223"/>
      <c r="T2155" s="223"/>
      <c r="U2155" s="223"/>
      <c r="V2155" s="223"/>
      <c r="W2155" s="223"/>
      <c r="X2155" s="223"/>
      <c r="Y2155" s="223"/>
      <c r="Z2155" s="212"/>
      <c r="AA2155" s="212"/>
      <c r="AB2155" s="212"/>
      <c r="AC2155" s="212"/>
      <c r="AD2155" s="212"/>
      <c r="AE2155" s="212"/>
      <c r="AF2155" s="212"/>
      <c r="AG2155" s="212" t="s">
        <v>308</v>
      </c>
      <c r="AH2155" s="212">
        <v>0</v>
      </c>
      <c r="AI2155" s="212"/>
      <c r="AJ2155" s="212"/>
      <c r="AK2155" s="212"/>
      <c r="AL2155" s="212"/>
      <c r="AM2155" s="212"/>
      <c r="AN2155" s="212"/>
      <c r="AO2155" s="212"/>
      <c r="AP2155" s="212"/>
      <c r="AQ2155" s="212"/>
      <c r="AR2155" s="212"/>
      <c r="AS2155" s="212"/>
      <c r="AT2155" s="212"/>
      <c r="AU2155" s="212"/>
      <c r="AV2155" s="212"/>
      <c r="AW2155" s="212"/>
      <c r="AX2155" s="212"/>
      <c r="AY2155" s="212"/>
      <c r="AZ2155" s="212"/>
      <c r="BA2155" s="212"/>
      <c r="BB2155" s="212"/>
      <c r="BC2155" s="212"/>
      <c r="BD2155" s="212"/>
      <c r="BE2155" s="212"/>
      <c r="BF2155" s="212"/>
      <c r="BG2155" s="212"/>
      <c r="BH2155" s="212"/>
    </row>
    <row r="2156" spans="1:60" outlineLevel="3" x14ac:dyDescent="0.2">
      <c r="A2156" s="219"/>
      <c r="B2156" s="220"/>
      <c r="C2156" s="247" t="s">
        <v>2614</v>
      </c>
      <c r="D2156" s="225"/>
      <c r="E2156" s="226">
        <v>5.58</v>
      </c>
      <c r="F2156" s="223"/>
      <c r="G2156" s="223"/>
      <c r="H2156" s="223"/>
      <c r="I2156" s="223"/>
      <c r="J2156" s="223"/>
      <c r="K2156" s="223"/>
      <c r="L2156" s="223"/>
      <c r="M2156" s="223"/>
      <c r="N2156" s="222"/>
      <c r="O2156" s="222"/>
      <c r="P2156" s="222"/>
      <c r="Q2156" s="222"/>
      <c r="R2156" s="223"/>
      <c r="S2156" s="223"/>
      <c r="T2156" s="223"/>
      <c r="U2156" s="223"/>
      <c r="V2156" s="223"/>
      <c r="W2156" s="223"/>
      <c r="X2156" s="223"/>
      <c r="Y2156" s="223"/>
      <c r="Z2156" s="212"/>
      <c r="AA2156" s="212"/>
      <c r="AB2156" s="212"/>
      <c r="AC2156" s="212"/>
      <c r="AD2156" s="212"/>
      <c r="AE2156" s="212"/>
      <c r="AF2156" s="212"/>
      <c r="AG2156" s="212" t="s">
        <v>308</v>
      </c>
      <c r="AH2156" s="212">
        <v>0</v>
      </c>
      <c r="AI2156" s="212"/>
      <c r="AJ2156" s="212"/>
      <c r="AK2156" s="212"/>
      <c r="AL2156" s="212"/>
      <c r="AM2156" s="212"/>
      <c r="AN2156" s="212"/>
      <c r="AO2156" s="212"/>
      <c r="AP2156" s="212"/>
      <c r="AQ2156" s="212"/>
      <c r="AR2156" s="212"/>
      <c r="AS2156" s="212"/>
      <c r="AT2156" s="212"/>
      <c r="AU2156" s="212"/>
      <c r="AV2156" s="212"/>
      <c r="AW2156" s="212"/>
      <c r="AX2156" s="212"/>
      <c r="AY2156" s="212"/>
      <c r="AZ2156" s="212"/>
      <c r="BA2156" s="212"/>
      <c r="BB2156" s="212"/>
      <c r="BC2156" s="212"/>
      <c r="BD2156" s="212"/>
      <c r="BE2156" s="212"/>
      <c r="BF2156" s="212"/>
      <c r="BG2156" s="212"/>
      <c r="BH2156" s="212"/>
    </row>
    <row r="2157" spans="1:60" outlineLevel="3" x14ac:dyDescent="0.2">
      <c r="A2157" s="219"/>
      <c r="B2157" s="220"/>
      <c r="C2157" s="247" t="s">
        <v>2615</v>
      </c>
      <c r="D2157" s="225"/>
      <c r="E2157" s="226">
        <v>6.86</v>
      </c>
      <c r="F2157" s="223"/>
      <c r="G2157" s="223"/>
      <c r="H2157" s="223"/>
      <c r="I2157" s="223"/>
      <c r="J2157" s="223"/>
      <c r="K2157" s="223"/>
      <c r="L2157" s="223"/>
      <c r="M2157" s="223"/>
      <c r="N2157" s="222"/>
      <c r="O2157" s="222"/>
      <c r="P2157" s="222"/>
      <c r="Q2157" s="222"/>
      <c r="R2157" s="223"/>
      <c r="S2157" s="223"/>
      <c r="T2157" s="223"/>
      <c r="U2157" s="223"/>
      <c r="V2157" s="223"/>
      <c r="W2157" s="223"/>
      <c r="X2157" s="223"/>
      <c r="Y2157" s="223"/>
      <c r="Z2157" s="212"/>
      <c r="AA2157" s="212"/>
      <c r="AB2157" s="212"/>
      <c r="AC2157" s="212"/>
      <c r="AD2157" s="212"/>
      <c r="AE2157" s="212"/>
      <c r="AF2157" s="212"/>
      <c r="AG2157" s="212" t="s">
        <v>308</v>
      </c>
      <c r="AH2157" s="212">
        <v>0</v>
      </c>
      <c r="AI2157" s="212"/>
      <c r="AJ2157" s="212"/>
      <c r="AK2157" s="212"/>
      <c r="AL2157" s="212"/>
      <c r="AM2157" s="212"/>
      <c r="AN2157" s="212"/>
      <c r="AO2157" s="212"/>
      <c r="AP2157" s="212"/>
      <c r="AQ2157" s="212"/>
      <c r="AR2157" s="212"/>
      <c r="AS2157" s="212"/>
      <c r="AT2157" s="212"/>
      <c r="AU2157" s="212"/>
      <c r="AV2157" s="212"/>
      <c r="AW2157" s="212"/>
      <c r="AX2157" s="212"/>
      <c r="AY2157" s="212"/>
      <c r="AZ2157" s="212"/>
      <c r="BA2157" s="212"/>
      <c r="BB2157" s="212"/>
      <c r="BC2157" s="212"/>
      <c r="BD2157" s="212"/>
      <c r="BE2157" s="212"/>
      <c r="BF2157" s="212"/>
      <c r="BG2157" s="212"/>
      <c r="BH2157" s="212"/>
    </row>
    <row r="2158" spans="1:60" outlineLevel="3" x14ac:dyDescent="0.2">
      <c r="A2158" s="219"/>
      <c r="B2158" s="220"/>
      <c r="C2158" s="247" t="s">
        <v>2616</v>
      </c>
      <c r="D2158" s="225"/>
      <c r="E2158" s="226">
        <v>1.97</v>
      </c>
      <c r="F2158" s="223"/>
      <c r="G2158" s="223"/>
      <c r="H2158" s="223"/>
      <c r="I2158" s="223"/>
      <c r="J2158" s="223"/>
      <c r="K2158" s="223"/>
      <c r="L2158" s="223"/>
      <c r="M2158" s="223"/>
      <c r="N2158" s="222"/>
      <c r="O2158" s="222"/>
      <c r="P2158" s="222"/>
      <c r="Q2158" s="222"/>
      <c r="R2158" s="223"/>
      <c r="S2158" s="223"/>
      <c r="T2158" s="223"/>
      <c r="U2158" s="223"/>
      <c r="V2158" s="223"/>
      <c r="W2158" s="223"/>
      <c r="X2158" s="223"/>
      <c r="Y2158" s="223"/>
      <c r="Z2158" s="212"/>
      <c r="AA2158" s="212"/>
      <c r="AB2158" s="212"/>
      <c r="AC2158" s="212"/>
      <c r="AD2158" s="212"/>
      <c r="AE2158" s="212"/>
      <c r="AF2158" s="212"/>
      <c r="AG2158" s="212" t="s">
        <v>308</v>
      </c>
      <c r="AH2158" s="212">
        <v>0</v>
      </c>
      <c r="AI2158" s="212"/>
      <c r="AJ2158" s="212"/>
      <c r="AK2158" s="212"/>
      <c r="AL2158" s="212"/>
      <c r="AM2158" s="212"/>
      <c r="AN2158" s="212"/>
      <c r="AO2158" s="212"/>
      <c r="AP2158" s="212"/>
      <c r="AQ2158" s="212"/>
      <c r="AR2158" s="212"/>
      <c r="AS2158" s="212"/>
      <c r="AT2158" s="212"/>
      <c r="AU2158" s="212"/>
      <c r="AV2158" s="212"/>
      <c r="AW2158" s="212"/>
      <c r="AX2158" s="212"/>
      <c r="AY2158" s="212"/>
      <c r="AZ2158" s="212"/>
      <c r="BA2158" s="212"/>
      <c r="BB2158" s="212"/>
      <c r="BC2158" s="212"/>
      <c r="BD2158" s="212"/>
      <c r="BE2158" s="212"/>
      <c r="BF2158" s="212"/>
      <c r="BG2158" s="212"/>
      <c r="BH2158" s="212"/>
    </row>
    <row r="2159" spans="1:60" outlineLevel="3" x14ac:dyDescent="0.2">
      <c r="A2159" s="219"/>
      <c r="B2159" s="220"/>
      <c r="C2159" s="247" t="s">
        <v>2617</v>
      </c>
      <c r="D2159" s="225"/>
      <c r="E2159" s="226">
        <v>1.4</v>
      </c>
      <c r="F2159" s="223"/>
      <c r="G2159" s="223"/>
      <c r="H2159" s="223"/>
      <c r="I2159" s="223"/>
      <c r="J2159" s="223"/>
      <c r="K2159" s="223"/>
      <c r="L2159" s="223"/>
      <c r="M2159" s="223"/>
      <c r="N2159" s="222"/>
      <c r="O2159" s="222"/>
      <c r="P2159" s="222"/>
      <c r="Q2159" s="222"/>
      <c r="R2159" s="223"/>
      <c r="S2159" s="223"/>
      <c r="T2159" s="223"/>
      <c r="U2159" s="223"/>
      <c r="V2159" s="223"/>
      <c r="W2159" s="223"/>
      <c r="X2159" s="223"/>
      <c r="Y2159" s="223"/>
      <c r="Z2159" s="212"/>
      <c r="AA2159" s="212"/>
      <c r="AB2159" s="212"/>
      <c r="AC2159" s="212"/>
      <c r="AD2159" s="212"/>
      <c r="AE2159" s="212"/>
      <c r="AF2159" s="212"/>
      <c r="AG2159" s="212" t="s">
        <v>308</v>
      </c>
      <c r="AH2159" s="212">
        <v>0</v>
      </c>
      <c r="AI2159" s="212"/>
      <c r="AJ2159" s="212"/>
      <c r="AK2159" s="212"/>
      <c r="AL2159" s="212"/>
      <c r="AM2159" s="212"/>
      <c r="AN2159" s="212"/>
      <c r="AO2159" s="212"/>
      <c r="AP2159" s="212"/>
      <c r="AQ2159" s="212"/>
      <c r="AR2159" s="212"/>
      <c r="AS2159" s="212"/>
      <c r="AT2159" s="212"/>
      <c r="AU2159" s="212"/>
      <c r="AV2159" s="212"/>
      <c r="AW2159" s="212"/>
      <c r="AX2159" s="212"/>
      <c r="AY2159" s="212"/>
      <c r="AZ2159" s="212"/>
      <c r="BA2159" s="212"/>
      <c r="BB2159" s="212"/>
      <c r="BC2159" s="212"/>
      <c r="BD2159" s="212"/>
      <c r="BE2159" s="212"/>
      <c r="BF2159" s="212"/>
      <c r="BG2159" s="212"/>
      <c r="BH2159" s="212"/>
    </row>
    <row r="2160" spans="1:60" ht="22.5" outlineLevel="1" x14ac:dyDescent="0.2">
      <c r="A2160" s="235">
        <v>517</v>
      </c>
      <c r="B2160" s="236" t="s">
        <v>2618</v>
      </c>
      <c r="C2160" s="245" t="s">
        <v>2619</v>
      </c>
      <c r="D2160" s="237" t="s">
        <v>340</v>
      </c>
      <c r="E2160" s="238">
        <v>24.6</v>
      </c>
      <c r="F2160" s="239"/>
      <c r="G2160" s="240">
        <f>ROUND(E2160*F2160,2)</f>
        <v>0</v>
      </c>
      <c r="H2160" s="239"/>
      <c r="I2160" s="240">
        <f>ROUND(E2160*H2160,2)</f>
        <v>0</v>
      </c>
      <c r="J2160" s="239"/>
      <c r="K2160" s="240">
        <f>ROUND(E2160*J2160,2)</f>
        <v>0</v>
      </c>
      <c r="L2160" s="240">
        <v>21</v>
      </c>
      <c r="M2160" s="240">
        <f>G2160*(1+L2160/100)</f>
        <v>0</v>
      </c>
      <c r="N2160" s="238">
        <v>0</v>
      </c>
      <c r="O2160" s="238">
        <f>ROUND(E2160*N2160,2)</f>
        <v>0</v>
      </c>
      <c r="P2160" s="238">
        <v>0</v>
      </c>
      <c r="Q2160" s="238">
        <f>ROUND(E2160*P2160,2)</f>
        <v>0</v>
      </c>
      <c r="R2160" s="240" t="s">
        <v>2571</v>
      </c>
      <c r="S2160" s="240" t="s">
        <v>277</v>
      </c>
      <c r="T2160" s="241" t="s">
        <v>277</v>
      </c>
      <c r="U2160" s="223">
        <v>0.03</v>
      </c>
      <c r="V2160" s="223">
        <f>ROUND(E2160*U2160,2)</f>
        <v>0.74</v>
      </c>
      <c r="W2160" s="223"/>
      <c r="X2160" s="223" t="s">
        <v>316</v>
      </c>
      <c r="Y2160" s="223" t="s">
        <v>280</v>
      </c>
      <c r="Z2160" s="212"/>
      <c r="AA2160" s="212"/>
      <c r="AB2160" s="212"/>
      <c r="AC2160" s="212"/>
      <c r="AD2160" s="212"/>
      <c r="AE2160" s="212"/>
      <c r="AF2160" s="212"/>
      <c r="AG2160" s="212" t="s">
        <v>317</v>
      </c>
      <c r="AH2160" s="212"/>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12"/>
      <c r="BB2160" s="212"/>
      <c r="BC2160" s="212"/>
      <c r="BD2160" s="212"/>
      <c r="BE2160" s="212"/>
      <c r="BF2160" s="212"/>
      <c r="BG2160" s="212"/>
      <c r="BH2160" s="212"/>
    </row>
    <row r="2161" spans="1:60" outlineLevel="2" x14ac:dyDescent="0.2">
      <c r="A2161" s="219"/>
      <c r="B2161" s="220"/>
      <c r="C2161" s="247" t="s">
        <v>2620</v>
      </c>
      <c r="D2161" s="225"/>
      <c r="E2161" s="226">
        <v>11.7</v>
      </c>
      <c r="F2161" s="223"/>
      <c r="G2161" s="223"/>
      <c r="H2161" s="223"/>
      <c r="I2161" s="223"/>
      <c r="J2161" s="223"/>
      <c r="K2161" s="223"/>
      <c r="L2161" s="223"/>
      <c r="M2161" s="223"/>
      <c r="N2161" s="222"/>
      <c r="O2161" s="222"/>
      <c r="P2161" s="222"/>
      <c r="Q2161" s="222"/>
      <c r="R2161" s="223"/>
      <c r="S2161" s="223"/>
      <c r="T2161" s="223"/>
      <c r="U2161" s="223"/>
      <c r="V2161" s="223"/>
      <c r="W2161" s="223"/>
      <c r="X2161" s="223"/>
      <c r="Y2161" s="223"/>
      <c r="Z2161" s="212"/>
      <c r="AA2161" s="212"/>
      <c r="AB2161" s="212"/>
      <c r="AC2161" s="212"/>
      <c r="AD2161" s="212"/>
      <c r="AE2161" s="212"/>
      <c r="AF2161" s="212"/>
      <c r="AG2161" s="212" t="s">
        <v>308</v>
      </c>
      <c r="AH2161" s="212">
        <v>0</v>
      </c>
      <c r="AI2161" s="212"/>
      <c r="AJ2161" s="212"/>
      <c r="AK2161" s="212"/>
      <c r="AL2161" s="212"/>
      <c r="AM2161" s="212"/>
      <c r="AN2161" s="212"/>
      <c r="AO2161" s="212"/>
      <c r="AP2161" s="212"/>
      <c r="AQ2161" s="212"/>
      <c r="AR2161" s="212"/>
      <c r="AS2161" s="212"/>
      <c r="AT2161" s="212"/>
      <c r="AU2161" s="212"/>
      <c r="AV2161" s="212"/>
      <c r="AW2161" s="212"/>
      <c r="AX2161" s="212"/>
      <c r="AY2161" s="212"/>
      <c r="AZ2161" s="212"/>
      <c r="BA2161" s="212"/>
      <c r="BB2161" s="212"/>
      <c r="BC2161" s="212"/>
      <c r="BD2161" s="212"/>
      <c r="BE2161" s="212"/>
      <c r="BF2161" s="212"/>
      <c r="BG2161" s="212"/>
      <c r="BH2161" s="212"/>
    </row>
    <row r="2162" spans="1:60" outlineLevel="3" x14ac:dyDescent="0.2">
      <c r="A2162" s="219"/>
      <c r="B2162" s="220"/>
      <c r="C2162" s="247" t="s">
        <v>2621</v>
      </c>
      <c r="D2162" s="225"/>
      <c r="E2162" s="226">
        <v>4.7</v>
      </c>
      <c r="F2162" s="223"/>
      <c r="G2162" s="223"/>
      <c r="H2162" s="223"/>
      <c r="I2162" s="223"/>
      <c r="J2162" s="223"/>
      <c r="K2162" s="223"/>
      <c r="L2162" s="223"/>
      <c r="M2162" s="223"/>
      <c r="N2162" s="222"/>
      <c r="O2162" s="222"/>
      <c r="P2162" s="222"/>
      <c r="Q2162" s="222"/>
      <c r="R2162" s="223"/>
      <c r="S2162" s="223"/>
      <c r="T2162" s="223"/>
      <c r="U2162" s="223"/>
      <c r="V2162" s="223"/>
      <c r="W2162" s="223"/>
      <c r="X2162" s="223"/>
      <c r="Y2162" s="223"/>
      <c r="Z2162" s="212"/>
      <c r="AA2162" s="212"/>
      <c r="AB2162" s="212"/>
      <c r="AC2162" s="212"/>
      <c r="AD2162" s="212"/>
      <c r="AE2162" s="212"/>
      <c r="AF2162" s="212"/>
      <c r="AG2162" s="212" t="s">
        <v>308</v>
      </c>
      <c r="AH2162" s="212">
        <v>0</v>
      </c>
      <c r="AI2162" s="212"/>
      <c r="AJ2162" s="212"/>
      <c r="AK2162" s="212"/>
      <c r="AL2162" s="212"/>
      <c r="AM2162" s="212"/>
      <c r="AN2162" s="212"/>
      <c r="AO2162" s="212"/>
      <c r="AP2162" s="212"/>
      <c r="AQ2162" s="212"/>
      <c r="AR2162" s="212"/>
      <c r="AS2162" s="212"/>
      <c r="AT2162" s="212"/>
      <c r="AU2162" s="212"/>
      <c r="AV2162" s="212"/>
      <c r="AW2162" s="212"/>
      <c r="AX2162" s="212"/>
      <c r="AY2162" s="212"/>
      <c r="AZ2162" s="212"/>
      <c r="BA2162" s="212"/>
      <c r="BB2162" s="212"/>
      <c r="BC2162" s="212"/>
      <c r="BD2162" s="212"/>
      <c r="BE2162" s="212"/>
      <c r="BF2162" s="212"/>
      <c r="BG2162" s="212"/>
      <c r="BH2162" s="212"/>
    </row>
    <row r="2163" spans="1:60" outlineLevel="3" x14ac:dyDescent="0.2">
      <c r="A2163" s="219"/>
      <c r="B2163" s="220"/>
      <c r="C2163" s="247" t="s">
        <v>2622</v>
      </c>
      <c r="D2163" s="225"/>
      <c r="E2163" s="226">
        <v>8.1999999999999993</v>
      </c>
      <c r="F2163" s="223"/>
      <c r="G2163" s="223"/>
      <c r="H2163" s="223"/>
      <c r="I2163" s="223"/>
      <c r="J2163" s="223"/>
      <c r="K2163" s="223"/>
      <c r="L2163" s="223"/>
      <c r="M2163" s="223"/>
      <c r="N2163" s="222"/>
      <c r="O2163" s="222"/>
      <c r="P2163" s="222"/>
      <c r="Q2163" s="222"/>
      <c r="R2163" s="223"/>
      <c r="S2163" s="223"/>
      <c r="T2163" s="223"/>
      <c r="U2163" s="223"/>
      <c r="V2163" s="223"/>
      <c r="W2163" s="223"/>
      <c r="X2163" s="223"/>
      <c r="Y2163" s="223"/>
      <c r="Z2163" s="212"/>
      <c r="AA2163" s="212"/>
      <c r="AB2163" s="212"/>
      <c r="AC2163" s="212"/>
      <c r="AD2163" s="212"/>
      <c r="AE2163" s="212"/>
      <c r="AF2163" s="212"/>
      <c r="AG2163" s="212" t="s">
        <v>308</v>
      </c>
      <c r="AH2163" s="212">
        <v>0</v>
      </c>
      <c r="AI2163" s="212"/>
      <c r="AJ2163" s="212"/>
      <c r="AK2163" s="212"/>
      <c r="AL2163" s="212"/>
      <c r="AM2163" s="212"/>
      <c r="AN2163" s="212"/>
      <c r="AO2163" s="212"/>
      <c r="AP2163" s="212"/>
      <c r="AQ2163" s="212"/>
      <c r="AR2163" s="212"/>
      <c r="AS2163" s="212"/>
      <c r="AT2163" s="212"/>
      <c r="AU2163" s="212"/>
      <c r="AV2163" s="212"/>
      <c r="AW2163" s="212"/>
      <c r="AX2163" s="212"/>
      <c r="AY2163" s="212"/>
      <c r="AZ2163" s="212"/>
      <c r="BA2163" s="212"/>
      <c r="BB2163" s="212"/>
      <c r="BC2163" s="212"/>
      <c r="BD2163" s="212"/>
      <c r="BE2163" s="212"/>
      <c r="BF2163" s="212"/>
      <c r="BG2163" s="212"/>
      <c r="BH2163" s="212"/>
    </row>
    <row r="2164" spans="1:60" ht="22.5" outlineLevel="1" x14ac:dyDescent="0.2">
      <c r="A2164" s="235">
        <v>518</v>
      </c>
      <c r="B2164" s="236" t="s">
        <v>2623</v>
      </c>
      <c r="C2164" s="245" t="s">
        <v>2624</v>
      </c>
      <c r="D2164" s="237" t="s">
        <v>340</v>
      </c>
      <c r="E2164" s="238">
        <v>181.88800000000001</v>
      </c>
      <c r="F2164" s="239"/>
      <c r="G2164" s="240">
        <f>ROUND(E2164*F2164,2)</f>
        <v>0</v>
      </c>
      <c r="H2164" s="239"/>
      <c r="I2164" s="240">
        <f>ROUND(E2164*H2164,2)</f>
        <v>0</v>
      </c>
      <c r="J2164" s="239"/>
      <c r="K2164" s="240">
        <f>ROUND(E2164*J2164,2)</f>
        <v>0</v>
      </c>
      <c r="L2164" s="240">
        <v>21</v>
      </c>
      <c r="M2164" s="240">
        <f>G2164*(1+L2164/100)</f>
        <v>0</v>
      </c>
      <c r="N2164" s="238">
        <v>1.9199999999999998E-2</v>
      </c>
      <c r="O2164" s="238">
        <f>ROUND(E2164*N2164,2)</f>
        <v>3.49</v>
      </c>
      <c r="P2164" s="238">
        <v>0</v>
      </c>
      <c r="Q2164" s="238">
        <f>ROUND(E2164*P2164,2)</f>
        <v>0</v>
      </c>
      <c r="R2164" s="240" t="s">
        <v>480</v>
      </c>
      <c r="S2164" s="240" t="s">
        <v>277</v>
      </c>
      <c r="T2164" s="241" t="s">
        <v>277</v>
      </c>
      <c r="U2164" s="223">
        <v>0</v>
      </c>
      <c r="V2164" s="223">
        <f>ROUND(E2164*U2164,2)</f>
        <v>0</v>
      </c>
      <c r="W2164" s="223"/>
      <c r="X2164" s="223" t="s">
        <v>481</v>
      </c>
      <c r="Y2164" s="223" t="s">
        <v>280</v>
      </c>
      <c r="Z2164" s="212"/>
      <c r="AA2164" s="212"/>
      <c r="AB2164" s="212"/>
      <c r="AC2164" s="212"/>
      <c r="AD2164" s="212"/>
      <c r="AE2164" s="212"/>
      <c r="AF2164" s="212"/>
      <c r="AG2164" s="212" t="s">
        <v>482</v>
      </c>
      <c r="AH2164" s="212"/>
      <c r="AI2164" s="212"/>
      <c r="AJ2164" s="212"/>
      <c r="AK2164" s="212"/>
      <c r="AL2164" s="212"/>
      <c r="AM2164" s="212"/>
      <c r="AN2164" s="212"/>
      <c r="AO2164" s="212"/>
      <c r="AP2164" s="212"/>
      <c r="AQ2164" s="212"/>
      <c r="AR2164" s="212"/>
      <c r="AS2164" s="212"/>
      <c r="AT2164" s="212"/>
      <c r="AU2164" s="212"/>
      <c r="AV2164" s="212"/>
      <c r="AW2164" s="212"/>
      <c r="AX2164" s="212"/>
      <c r="AY2164" s="212"/>
      <c r="AZ2164" s="212"/>
      <c r="BA2164" s="212"/>
      <c r="BB2164" s="212"/>
      <c r="BC2164" s="212"/>
      <c r="BD2164" s="212"/>
      <c r="BE2164" s="212"/>
      <c r="BF2164" s="212"/>
      <c r="BG2164" s="212"/>
      <c r="BH2164" s="212"/>
    </row>
    <row r="2165" spans="1:60" outlineLevel="2" x14ac:dyDescent="0.2">
      <c r="A2165" s="219"/>
      <c r="B2165" s="220"/>
      <c r="C2165" s="247" t="s">
        <v>2625</v>
      </c>
      <c r="D2165" s="225"/>
      <c r="E2165" s="226"/>
      <c r="F2165" s="223"/>
      <c r="G2165" s="223"/>
      <c r="H2165" s="223"/>
      <c r="I2165" s="223"/>
      <c r="J2165" s="223"/>
      <c r="K2165" s="223"/>
      <c r="L2165" s="223"/>
      <c r="M2165" s="223"/>
      <c r="N2165" s="222"/>
      <c r="O2165" s="222"/>
      <c r="P2165" s="222"/>
      <c r="Q2165" s="222"/>
      <c r="R2165" s="223"/>
      <c r="S2165" s="223"/>
      <c r="T2165" s="223"/>
      <c r="U2165" s="223"/>
      <c r="V2165" s="223"/>
      <c r="W2165" s="223"/>
      <c r="X2165" s="223"/>
      <c r="Y2165" s="223"/>
      <c r="Z2165" s="212"/>
      <c r="AA2165" s="212"/>
      <c r="AB2165" s="212"/>
      <c r="AC2165" s="212"/>
      <c r="AD2165" s="212"/>
      <c r="AE2165" s="212"/>
      <c r="AF2165" s="212"/>
      <c r="AG2165" s="212" t="s">
        <v>308</v>
      </c>
      <c r="AH2165" s="212">
        <v>0</v>
      </c>
      <c r="AI2165" s="212"/>
      <c r="AJ2165" s="212"/>
      <c r="AK2165" s="212"/>
      <c r="AL2165" s="212"/>
      <c r="AM2165" s="212"/>
      <c r="AN2165" s="212"/>
      <c r="AO2165" s="212"/>
      <c r="AP2165" s="212"/>
      <c r="AQ2165" s="212"/>
      <c r="AR2165" s="212"/>
      <c r="AS2165" s="212"/>
      <c r="AT2165" s="212"/>
      <c r="AU2165" s="212"/>
      <c r="AV2165" s="212"/>
      <c r="AW2165" s="212"/>
      <c r="AX2165" s="212"/>
      <c r="AY2165" s="212"/>
      <c r="AZ2165" s="212"/>
      <c r="BA2165" s="212"/>
      <c r="BB2165" s="212"/>
      <c r="BC2165" s="212"/>
      <c r="BD2165" s="212"/>
      <c r="BE2165" s="212"/>
      <c r="BF2165" s="212"/>
      <c r="BG2165" s="212"/>
      <c r="BH2165" s="212"/>
    </row>
    <row r="2166" spans="1:60" outlineLevel="3" x14ac:dyDescent="0.2">
      <c r="A2166" s="219"/>
      <c r="B2166" s="220"/>
      <c r="C2166" s="247" t="s">
        <v>2626</v>
      </c>
      <c r="D2166" s="225"/>
      <c r="E2166" s="226">
        <v>181.88800000000001</v>
      </c>
      <c r="F2166" s="223"/>
      <c r="G2166" s="223"/>
      <c r="H2166" s="223"/>
      <c r="I2166" s="223"/>
      <c r="J2166" s="223"/>
      <c r="K2166" s="223"/>
      <c r="L2166" s="223"/>
      <c r="M2166" s="223"/>
      <c r="N2166" s="222"/>
      <c r="O2166" s="222"/>
      <c r="P2166" s="222"/>
      <c r="Q2166" s="222"/>
      <c r="R2166" s="223"/>
      <c r="S2166" s="223"/>
      <c r="T2166" s="223"/>
      <c r="U2166" s="223"/>
      <c r="V2166" s="223"/>
      <c r="W2166" s="223"/>
      <c r="X2166" s="223"/>
      <c r="Y2166" s="223"/>
      <c r="Z2166" s="212"/>
      <c r="AA2166" s="212"/>
      <c r="AB2166" s="212"/>
      <c r="AC2166" s="212"/>
      <c r="AD2166" s="212"/>
      <c r="AE2166" s="212"/>
      <c r="AF2166" s="212"/>
      <c r="AG2166" s="212" t="s">
        <v>308</v>
      </c>
      <c r="AH2166" s="212">
        <v>5</v>
      </c>
      <c r="AI2166" s="212"/>
      <c r="AJ2166" s="212"/>
      <c r="AK2166" s="212"/>
      <c r="AL2166" s="212"/>
      <c r="AM2166" s="212"/>
      <c r="AN2166" s="212"/>
      <c r="AO2166" s="212"/>
      <c r="AP2166" s="212"/>
      <c r="AQ2166" s="212"/>
      <c r="AR2166" s="212"/>
      <c r="AS2166" s="212"/>
      <c r="AT2166" s="212"/>
      <c r="AU2166" s="212"/>
      <c r="AV2166" s="212"/>
      <c r="AW2166" s="212"/>
      <c r="AX2166" s="212"/>
      <c r="AY2166" s="212"/>
      <c r="AZ2166" s="212"/>
      <c r="BA2166" s="212"/>
      <c r="BB2166" s="212"/>
      <c r="BC2166" s="212"/>
      <c r="BD2166" s="212"/>
      <c r="BE2166" s="212"/>
      <c r="BF2166" s="212"/>
      <c r="BG2166" s="212"/>
      <c r="BH2166" s="212"/>
    </row>
    <row r="2167" spans="1:60" ht="22.5" outlineLevel="1" x14ac:dyDescent="0.2">
      <c r="A2167" s="235">
        <v>519</v>
      </c>
      <c r="B2167" s="236" t="s">
        <v>2627</v>
      </c>
      <c r="C2167" s="245" t="s">
        <v>2628</v>
      </c>
      <c r="D2167" s="237" t="s">
        <v>387</v>
      </c>
      <c r="E2167" s="238">
        <v>653.84900000000005</v>
      </c>
      <c r="F2167" s="239"/>
      <c r="G2167" s="240">
        <f>ROUND(E2167*F2167,2)</f>
        <v>0</v>
      </c>
      <c r="H2167" s="239"/>
      <c r="I2167" s="240">
        <f>ROUND(E2167*H2167,2)</f>
        <v>0</v>
      </c>
      <c r="J2167" s="239"/>
      <c r="K2167" s="240">
        <f>ROUND(E2167*J2167,2)</f>
        <v>0</v>
      </c>
      <c r="L2167" s="240">
        <v>21</v>
      </c>
      <c r="M2167" s="240">
        <f>G2167*(1+L2167/100)</f>
        <v>0</v>
      </c>
      <c r="N2167" s="238">
        <v>4.4999999999999999E-4</v>
      </c>
      <c r="O2167" s="238">
        <f>ROUND(E2167*N2167,2)</f>
        <v>0.28999999999999998</v>
      </c>
      <c r="P2167" s="238">
        <v>0</v>
      </c>
      <c r="Q2167" s="238">
        <f>ROUND(E2167*P2167,2)</f>
        <v>0</v>
      </c>
      <c r="R2167" s="240" t="s">
        <v>480</v>
      </c>
      <c r="S2167" s="240" t="s">
        <v>277</v>
      </c>
      <c r="T2167" s="241" t="s">
        <v>277</v>
      </c>
      <c r="U2167" s="223">
        <v>0</v>
      </c>
      <c r="V2167" s="223">
        <f>ROUND(E2167*U2167,2)</f>
        <v>0</v>
      </c>
      <c r="W2167" s="223"/>
      <c r="X2167" s="223" t="s">
        <v>481</v>
      </c>
      <c r="Y2167" s="223" t="s">
        <v>280</v>
      </c>
      <c r="Z2167" s="212"/>
      <c r="AA2167" s="212"/>
      <c r="AB2167" s="212"/>
      <c r="AC2167" s="212"/>
      <c r="AD2167" s="212"/>
      <c r="AE2167" s="212"/>
      <c r="AF2167" s="212"/>
      <c r="AG2167" s="212" t="s">
        <v>482</v>
      </c>
      <c r="AH2167" s="212"/>
      <c r="AI2167" s="212"/>
      <c r="AJ2167" s="212"/>
      <c r="AK2167" s="212"/>
      <c r="AL2167" s="212"/>
      <c r="AM2167" s="212"/>
      <c r="AN2167" s="212"/>
      <c r="AO2167" s="212"/>
      <c r="AP2167" s="212"/>
      <c r="AQ2167" s="212"/>
      <c r="AR2167" s="212"/>
      <c r="AS2167" s="212"/>
      <c r="AT2167" s="212"/>
      <c r="AU2167" s="212"/>
      <c r="AV2167" s="212"/>
      <c r="AW2167" s="212"/>
      <c r="AX2167" s="212"/>
      <c r="AY2167" s="212"/>
      <c r="AZ2167" s="212"/>
      <c r="BA2167" s="212"/>
      <c r="BB2167" s="212"/>
      <c r="BC2167" s="212"/>
      <c r="BD2167" s="212"/>
      <c r="BE2167" s="212"/>
      <c r="BF2167" s="212"/>
      <c r="BG2167" s="212"/>
      <c r="BH2167" s="212"/>
    </row>
    <row r="2168" spans="1:60" outlineLevel="2" x14ac:dyDescent="0.2">
      <c r="A2168" s="219"/>
      <c r="B2168" s="220"/>
      <c r="C2168" s="247" t="s">
        <v>2629</v>
      </c>
      <c r="D2168" s="225"/>
      <c r="E2168" s="226"/>
      <c r="F2168" s="223"/>
      <c r="G2168" s="223"/>
      <c r="H2168" s="223"/>
      <c r="I2168" s="223"/>
      <c r="J2168" s="223"/>
      <c r="K2168" s="223"/>
      <c r="L2168" s="223"/>
      <c r="M2168" s="223"/>
      <c r="N2168" s="222"/>
      <c r="O2168" s="222"/>
      <c r="P2168" s="222"/>
      <c r="Q2168" s="222"/>
      <c r="R2168" s="223"/>
      <c r="S2168" s="223"/>
      <c r="T2168" s="223"/>
      <c r="U2168" s="223"/>
      <c r="V2168" s="223"/>
      <c r="W2168" s="223"/>
      <c r="X2168" s="223"/>
      <c r="Y2168" s="223"/>
      <c r="Z2168" s="212"/>
      <c r="AA2168" s="212"/>
      <c r="AB2168" s="212"/>
      <c r="AC2168" s="212"/>
      <c r="AD2168" s="212"/>
      <c r="AE2168" s="212"/>
      <c r="AF2168" s="212"/>
      <c r="AG2168" s="212" t="s">
        <v>308</v>
      </c>
      <c r="AH2168" s="212">
        <v>0</v>
      </c>
      <c r="AI2168" s="212"/>
      <c r="AJ2168" s="212"/>
      <c r="AK2168" s="212"/>
      <c r="AL2168" s="212"/>
      <c r="AM2168" s="212"/>
      <c r="AN2168" s="212"/>
      <c r="AO2168" s="212"/>
      <c r="AP2168" s="212"/>
      <c r="AQ2168" s="212"/>
      <c r="AR2168" s="212"/>
      <c r="AS2168" s="212"/>
      <c r="AT2168" s="212"/>
      <c r="AU2168" s="212"/>
      <c r="AV2168" s="212"/>
      <c r="AW2168" s="212"/>
      <c r="AX2168" s="212"/>
      <c r="AY2168" s="212"/>
      <c r="AZ2168" s="212"/>
      <c r="BA2168" s="212"/>
      <c r="BB2168" s="212"/>
      <c r="BC2168" s="212"/>
      <c r="BD2168" s="212"/>
      <c r="BE2168" s="212"/>
      <c r="BF2168" s="212"/>
      <c r="BG2168" s="212"/>
      <c r="BH2168" s="212"/>
    </row>
    <row r="2169" spans="1:60" outlineLevel="3" x14ac:dyDescent="0.2">
      <c r="A2169" s="219"/>
      <c r="B2169" s="220"/>
      <c r="C2169" s="247" t="s">
        <v>2630</v>
      </c>
      <c r="D2169" s="225"/>
      <c r="E2169" s="226">
        <v>653.84900000000005</v>
      </c>
      <c r="F2169" s="223"/>
      <c r="G2169" s="223"/>
      <c r="H2169" s="223"/>
      <c r="I2169" s="223"/>
      <c r="J2169" s="223"/>
      <c r="K2169" s="223"/>
      <c r="L2169" s="223"/>
      <c r="M2169" s="223"/>
      <c r="N2169" s="222"/>
      <c r="O2169" s="222"/>
      <c r="P2169" s="222"/>
      <c r="Q2169" s="222"/>
      <c r="R2169" s="223"/>
      <c r="S2169" s="223"/>
      <c r="T2169" s="223"/>
      <c r="U2169" s="223"/>
      <c r="V2169" s="223"/>
      <c r="W2169" s="223"/>
      <c r="X2169" s="223"/>
      <c r="Y2169" s="223"/>
      <c r="Z2169" s="212"/>
      <c r="AA2169" s="212"/>
      <c r="AB2169" s="212"/>
      <c r="AC2169" s="212"/>
      <c r="AD2169" s="212"/>
      <c r="AE2169" s="212"/>
      <c r="AF2169" s="212"/>
      <c r="AG2169" s="212" t="s">
        <v>308</v>
      </c>
      <c r="AH2169" s="212">
        <v>5</v>
      </c>
      <c r="AI2169" s="212"/>
      <c r="AJ2169" s="212"/>
      <c r="AK2169" s="212"/>
      <c r="AL2169" s="212"/>
      <c r="AM2169" s="212"/>
      <c r="AN2169" s="212"/>
      <c r="AO2169" s="212"/>
      <c r="AP2169" s="212"/>
      <c r="AQ2169" s="212"/>
      <c r="AR2169" s="212"/>
      <c r="AS2169" s="212"/>
      <c r="AT2169" s="212"/>
      <c r="AU2169" s="212"/>
      <c r="AV2169" s="212"/>
      <c r="AW2169" s="212"/>
      <c r="AX2169" s="212"/>
      <c r="AY2169" s="212"/>
      <c r="AZ2169" s="212"/>
      <c r="BA2169" s="212"/>
      <c r="BB2169" s="212"/>
      <c r="BC2169" s="212"/>
      <c r="BD2169" s="212"/>
      <c r="BE2169" s="212"/>
      <c r="BF2169" s="212"/>
      <c r="BG2169" s="212"/>
      <c r="BH2169" s="212"/>
    </row>
    <row r="2170" spans="1:60" outlineLevel="1" x14ac:dyDescent="0.2">
      <c r="A2170" s="235">
        <v>520</v>
      </c>
      <c r="B2170" s="236" t="s">
        <v>2631</v>
      </c>
      <c r="C2170" s="245" t="s">
        <v>2632</v>
      </c>
      <c r="D2170" s="237" t="s">
        <v>423</v>
      </c>
      <c r="E2170" s="238">
        <v>4.7321299999999997</v>
      </c>
      <c r="F2170" s="239"/>
      <c r="G2170" s="240">
        <f>ROUND(E2170*F2170,2)</f>
        <v>0</v>
      </c>
      <c r="H2170" s="239"/>
      <c r="I2170" s="240">
        <f>ROUND(E2170*H2170,2)</f>
        <v>0</v>
      </c>
      <c r="J2170" s="239"/>
      <c r="K2170" s="240">
        <f>ROUND(E2170*J2170,2)</f>
        <v>0</v>
      </c>
      <c r="L2170" s="240">
        <v>21</v>
      </c>
      <c r="M2170" s="240">
        <f>G2170*(1+L2170/100)</f>
        <v>0</v>
      </c>
      <c r="N2170" s="238">
        <v>0</v>
      </c>
      <c r="O2170" s="238">
        <f>ROUND(E2170*N2170,2)</f>
        <v>0</v>
      </c>
      <c r="P2170" s="238">
        <v>0</v>
      </c>
      <c r="Q2170" s="238">
        <f>ROUND(E2170*P2170,2)</f>
        <v>0</v>
      </c>
      <c r="R2170" s="240" t="s">
        <v>2571</v>
      </c>
      <c r="S2170" s="240" t="s">
        <v>277</v>
      </c>
      <c r="T2170" s="241" t="s">
        <v>277</v>
      </c>
      <c r="U2170" s="223">
        <v>1.2649999999999999</v>
      </c>
      <c r="V2170" s="223">
        <f>ROUND(E2170*U2170,2)</f>
        <v>5.99</v>
      </c>
      <c r="W2170" s="223"/>
      <c r="X2170" s="223" t="s">
        <v>1599</v>
      </c>
      <c r="Y2170" s="223" t="s">
        <v>280</v>
      </c>
      <c r="Z2170" s="212"/>
      <c r="AA2170" s="212"/>
      <c r="AB2170" s="212"/>
      <c r="AC2170" s="212"/>
      <c r="AD2170" s="212"/>
      <c r="AE2170" s="212"/>
      <c r="AF2170" s="212"/>
      <c r="AG2170" s="212" t="s">
        <v>1600</v>
      </c>
      <c r="AH2170" s="212"/>
      <c r="AI2170" s="212"/>
      <c r="AJ2170" s="212"/>
      <c r="AK2170" s="212"/>
      <c r="AL2170" s="212"/>
      <c r="AM2170" s="212"/>
      <c r="AN2170" s="212"/>
      <c r="AO2170" s="212"/>
      <c r="AP2170" s="212"/>
      <c r="AQ2170" s="212"/>
      <c r="AR2170" s="212"/>
      <c r="AS2170" s="212"/>
      <c r="AT2170" s="212"/>
      <c r="AU2170" s="212"/>
      <c r="AV2170" s="212"/>
      <c r="AW2170" s="212"/>
      <c r="AX2170" s="212"/>
      <c r="AY2170" s="212"/>
      <c r="AZ2170" s="212"/>
      <c r="BA2170" s="212"/>
      <c r="BB2170" s="212"/>
      <c r="BC2170" s="212"/>
      <c r="BD2170" s="212"/>
      <c r="BE2170" s="212"/>
      <c r="BF2170" s="212"/>
      <c r="BG2170" s="212"/>
      <c r="BH2170" s="212"/>
    </row>
    <row r="2171" spans="1:60" outlineLevel="2" x14ac:dyDescent="0.2">
      <c r="A2171" s="219"/>
      <c r="B2171" s="220"/>
      <c r="C2171" s="267" t="s">
        <v>1716</v>
      </c>
      <c r="D2171" s="256"/>
      <c r="E2171" s="256"/>
      <c r="F2171" s="256"/>
      <c r="G2171" s="256"/>
      <c r="H2171" s="223"/>
      <c r="I2171" s="223"/>
      <c r="J2171" s="223"/>
      <c r="K2171" s="223"/>
      <c r="L2171" s="223"/>
      <c r="M2171" s="223"/>
      <c r="N2171" s="222"/>
      <c r="O2171" s="222"/>
      <c r="P2171" s="222"/>
      <c r="Q2171" s="222"/>
      <c r="R2171" s="223"/>
      <c r="S2171" s="223"/>
      <c r="T2171" s="223"/>
      <c r="U2171" s="223"/>
      <c r="V2171" s="223"/>
      <c r="W2171" s="223"/>
      <c r="X2171" s="223"/>
      <c r="Y2171" s="223"/>
      <c r="Z2171" s="212"/>
      <c r="AA2171" s="212"/>
      <c r="AB2171" s="212"/>
      <c r="AC2171" s="212"/>
      <c r="AD2171" s="212"/>
      <c r="AE2171" s="212"/>
      <c r="AF2171" s="212"/>
      <c r="AG2171" s="212" t="s">
        <v>319</v>
      </c>
      <c r="AH2171" s="212"/>
      <c r="AI2171" s="212"/>
      <c r="AJ2171" s="212"/>
      <c r="AK2171" s="212"/>
      <c r="AL2171" s="212"/>
      <c r="AM2171" s="212"/>
      <c r="AN2171" s="212"/>
      <c r="AO2171" s="212"/>
      <c r="AP2171" s="212"/>
      <c r="AQ2171" s="212"/>
      <c r="AR2171" s="212"/>
      <c r="AS2171" s="212"/>
      <c r="AT2171" s="212"/>
      <c r="AU2171" s="212"/>
      <c r="AV2171" s="212"/>
      <c r="AW2171" s="212"/>
      <c r="AX2171" s="212"/>
      <c r="AY2171" s="212"/>
      <c r="AZ2171" s="212"/>
      <c r="BA2171" s="212"/>
      <c r="BB2171" s="212"/>
      <c r="BC2171" s="212"/>
      <c r="BD2171" s="212"/>
      <c r="BE2171" s="212"/>
      <c r="BF2171" s="212"/>
      <c r="BG2171" s="212"/>
      <c r="BH2171" s="212"/>
    </row>
    <row r="2172" spans="1:60" x14ac:dyDescent="0.2">
      <c r="A2172" s="228" t="s">
        <v>272</v>
      </c>
      <c r="B2172" s="229" t="s">
        <v>216</v>
      </c>
      <c r="C2172" s="244" t="s">
        <v>217</v>
      </c>
      <c r="D2172" s="230"/>
      <c r="E2172" s="231"/>
      <c r="F2172" s="232"/>
      <c r="G2172" s="232">
        <f>SUMIF(AG2173:AG2192,"&lt;&gt;NOR",G2173:G2192)</f>
        <v>0</v>
      </c>
      <c r="H2172" s="232"/>
      <c r="I2172" s="232">
        <f>SUM(I2173:I2192)</f>
        <v>0</v>
      </c>
      <c r="J2172" s="232"/>
      <c r="K2172" s="232">
        <f>SUM(K2173:K2192)</f>
        <v>0</v>
      </c>
      <c r="L2172" s="232"/>
      <c r="M2172" s="232">
        <f>SUM(M2173:M2192)</f>
        <v>0</v>
      </c>
      <c r="N2172" s="231"/>
      <c r="O2172" s="231">
        <f>SUM(O2173:O2192)</f>
        <v>0.46</v>
      </c>
      <c r="P2172" s="231"/>
      <c r="Q2172" s="231">
        <f>SUM(Q2173:Q2192)</f>
        <v>0</v>
      </c>
      <c r="R2172" s="232"/>
      <c r="S2172" s="232"/>
      <c r="T2172" s="233"/>
      <c r="U2172" s="227"/>
      <c r="V2172" s="227">
        <f>SUM(V2173:V2192)</f>
        <v>76.53</v>
      </c>
      <c r="W2172" s="227"/>
      <c r="X2172" s="227"/>
      <c r="Y2172" s="227"/>
      <c r="AG2172" t="s">
        <v>273</v>
      </c>
    </row>
    <row r="2173" spans="1:60" ht="22.5" outlineLevel="1" x14ac:dyDescent="0.2">
      <c r="A2173" s="257">
        <v>521</v>
      </c>
      <c r="B2173" s="258" t="s">
        <v>2633</v>
      </c>
      <c r="C2173" s="268" t="s">
        <v>2634</v>
      </c>
      <c r="D2173" s="259" t="s">
        <v>340</v>
      </c>
      <c r="E2173" s="260">
        <v>42.6</v>
      </c>
      <c r="F2173" s="261"/>
      <c r="G2173" s="262">
        <f>ROUND(E2173*F2173,2)</f>
        <v>0</v>
      </c>
      <c r="H2173" s="261"/>
      <c r="I2173" s="262">
        <f>ROUND(E2173*H2173,2)</f>
        <v>0</v>
      </c>
      <c r="J2173" s="261"/>
      <c r="K2173" s="262">
        <f>ROUND(E2173*J2173,2)</f>
        <v>0</v>
      </c>
      <c r="L2173" s="262">
        <v>21</v>
      </c>
      <c r="M2173" s="262">
        <f>G2173*(1+L2173/100)</f>
        <v>0</v>
      </c>
      <c r="N2173" s="260">
        <v>0</v>
      </c>
      <c r="O2173" s="260">
        <f>ROUND(E2173*N2173,2)</f>
        <v>0</v>
      </c>
      <c r="P2173" s="260">
        <v>0</v>
      </c>
      <c r="Q2173" s="260">
        <f>ROUND(E2173*P2173,2)</f>
        <v>0</v>
      </c>
      <c r="R2173" s="262" t="s">
        <v>1571</v>
      </c>
      <c r="S2173" s="262" t="s">
        <v>277</v>
      </c>
      <c r="T2173" s="263" t="s">
        <v>277</v>
      </c>
      <c r="U2173" s="223">
        <v>1.6E-2</v>
      </c>
      <c r="V2173" s="223">
        <f>ROUND(E2173*U2173,2)</f>
        <v>0.68</v>
      </c>
      <c r="W2173" s="223"/>
      <c r="X2173" s="223" t="s">
        <v>316</v>
      </c>
      <c r="Y2173" s="223" t="s">
        <v>280</v>
      </c>
      <c r="Z2173" s="212"/>
      <c r="AA2173" s="212"/>
      <c r="AB2173" s="212"/>
      <c r="AC2173" s="212"/>
      <c r="AD2173" s="212"/>
      <c r="AE2173" s="212"/>
      <c r="AF2173" s="212"/>
      <c r="AG2173" s="212" t="s">
        <v>317</v>
      </c>
      <c r="AH2173" s="212"/>
      <c r="AI2173" s="212"/>
      <c r="AJ2173" s="212"/>
      <c r="AK2173" s="212"/>
      <c r="AL2173" s="212"/>
      <c r="AM2173" s="212"/>
      <c r="AN2173" s="212"/>
      <c r="AO2173" s="212"/>
      <c r="AP2173" s="212"/>
      <c r="AQ2173" s="212"/>
      <c r="AR2173" s="212"/>
      <c r="AS2173" s="212"/>
      <c r="AT2173" s="212"/>
      <c r="AU2173" s="212"/>
      <c r="AV2173" s="212"/>
      <c r="AW2173" s="212"/>
      <c r="AX2173" s="212"/>
      <c r="AY2173" s="212"/>
      <c r="AZ2173" s="212"/>
      <c r="BA2173" s="212"/>
      <c r="BB2173" s="212"/>
      <c r="BC2173" s="212"/>
      <c r="BD2173" s="212"/>
      <c r="BE2173" s="212"/>
      <c r="BF2173" s="212"/>
      <c r="BG2173" s="212"/>
      <c r="BH2173" s="212"/>
    </row>
    <row r="2174" spans="1:60" outlineLevel="1" x14ac:dyDescent="0.2">
      <c r="A2174" s="235">
        <v>522</v>
      </c>
      <c r="B2174" s="236" t="s">
        <v>2635</v>
      </c>
      <c r="C2174" s="245" t="s">
        <v>2636</v>
      </c>
      <c r="D2174" s="237" t="s">
        <v>543</v>
      </c>
      <c r="E2174" s="238">
        <v>42.16</v>
      </c>
      <c r="F2174" s="239"/>
      <c r="G2174" s="240">
        <f>ROUND(E2174*F2174,2)</f>
        <v>0</v>
      </c>
      <c r="H2174" s="239"/>
      <c r="I2174" s="240">
        <f>ROUND(E2174*H2174,2)</f>
        <v>0</v>
      </c>
      <c r="J2174" s="239"/>
      <c r="K2174" s="240">
        <f>ROUND(E2174*J2174,2)</f>
        <v>0</v>
      </c>
      <c r="L2174" s="240">
        <v>21</v>
      </c>
      <c r="M2174" s="240">
        <f>G2174*(1+L2174/100)</f>
        <v>0</v>
      </c>
      <c r="N2174" s="238">
        <v>0</v>
      </c>
      <c r="O2174" s="238">
        <f>ROUND(E2174*N2174,2)</f>
        <v>0</v>
      </c>
      <c r="P2174" s="238">
        <v>0</v>
      </c>
      <c r="Q2174" s="238">
        <f>ROUND(E2174*P2174,2)</f>
        <v>0</v>
      </c>
      <c r="R2174" s="240" t="s">
        <v>1571</v>
      </c>
      <c r="S2174" s="240" t="s">
        <v>277</v>
      </c>
      <c r="T2174" s="241" t="s">
        <v>277</v>
      </c>
      <c r="U2174" s="223">
        <v>0.18099999999999999</v>
      </c>
      <c r="V2174" s="223">
        <f>ROUND(E2174*U2174,2)</f>
        <v>7.63</v>
      </c>
      <c r="W2174" s="223"/>
      <c r="X2174" s="223" t="s">
        <v>316</v>
      </c>
      <c r="Y2174" s="223" t="s">
        <v>280</v>
      </c>
      <c r="Z2174" s="212"/>
      <c r="AA2174" s="212"/>
      <c r="AB2174" s="212"/>
      <c r="AC2174" s="212"/>
      <c r="AD2174" s="212"/>
      <c r="AE2174" s="212"/>
      <c r="AF2174" s="212"/>
      <c r="AG2174" s="212" t="s">
        <v>317</v>
      </c>
      <c r="AH2174" s="212"/>
      <c r="AI2174" s="212"/>
      <c r="AJ2174" s="212"/>
      <c r="AK2174" s="212"/>
      <c r="AL2174" s="212"/>
      <c r="AM2174" s="212"/>
      <c r="AN2174" s="212"/>
      <c r="AO2174" s="212"/>
      <c r="AP2174" s="212"/>
      <c r="AQ2174" s="212"/>
      <c r="AR2174" s="212"/>
      <c r="AS2174" s="212"/>
      <c r="AT2174" s="212"/>
      <c r="AU2174" s="212"/>
      <c r="AV2174" s="212"/>
      <c r="AW2174" s="212"/>
      <c r="AX2174" s="212"/>
      <c r="AY2174" s="212"/>
      <c r="AZ2174" s="212"/>
      <c r="BA2174" s="212"/>
      <c r="BB2174" s="212"/>
      <c r="BC2174" s="212"/>
      <c r="BD2174" s="212"/>
      <c r="BE2174" s="212"/>
      <c r="BF2174" s="212"/>
      <c r="BG2174" s="212"/>
      <c r="BH2174" s="212"/>
    </row>
    <row r="2175" spans="1:60" outlineLevel="2" x14ac:dyDescent="0.2">
      <c r="A2175" s="219"/>
      <c r="B2175" s="220"/>
      <c r="C2175" s="267" t="s">
        <v>2637</v>
      </c>
      <c r="D2175" s="256"/>
      <c r="E2175" s="256"/>
      <c r="F2175" s="256"/>
      <c r="G2175" s="256"/>
      <c r="H2175" s="223"/>
      <c r="I2175" s="223"/>
      <c r="J2175" s="223"/>
      <c r="K2175" s="223"/>
      <c r="L2175" s="223"/>
      <c r="M2175" s="223"/>
      <c r="N2175" s="222"/>
      <c r="O2175" s="222"/>
      <c r="P2175" s="222"/>
      <c r="Q2175" s="222"/>
      <c r="R2175" s="223"/>
      <c r="S2175" s="223"/>
      <c r="T2175" s="223"/>
      <c r="U2175" s="223"/>
      <c r="V2175" s="223"/>
      <c r="W2175" s="223"/>
      <c r="X2175" s="223"/>
      <c r="Y2175" s="223"/>
      <c r="Z2175" s="212"/>
      <c r="AA2175" s="212"/>
      <c r="AB2175" s="212"/>
      <c r="AC2175" s="212"/>
      <c r="AD2175" s="212"/>
      <c r="AE2175" s="212"/>
      <c r="AF2175" s="212"/>
      <c r="AG2175" s="212" t="s">
        <v>319</v>
      </c>
      <c r="AH2175" s="212"/>
      <c r="AI2175" s="212"/>
      <c r="AJ2175" s="212"/>
      <c r="AK2175" s="212"/>
      <c r="AL2175" s="212"/>
      <c r="AM2175" s="212"/>
      <c r="AN2175" s="212"/>
      <c r="AO2175" s="212"/>
      <c r="AP2175" s="212"/>
      <c r="AQ2175" s="212"/>
      <c r="AR2175" s="212"/>
      <c r="AS2175" s="212"/>
      <c r="AT2175" s="212"/>
      <c r="AU2175" s="212"/>
      <c r="AV2175" s="212"/>
      <c r="AW2175" s="212"/>
      <c r="AX2175" s="212"/>
      <c r="AY2175" s="212"/>
      <c r="AZ2175" s="212"/>
      <c r="BA2175" s="212"/>
      <c r="BB2175" s="212"/>
      <c r="BC2175" s="212"/>
      <c r="BD2175" s="212"/>
      <c r="BE2175" s="212"/>
      <c r="BF2175" s="212"/>
      <c r="BG2175" s="212"/>
      <c r="BH2175" s="212"/>
    </row>
    <row r="2176" spans="1:60" outlineLevel="2" x14ac:dyDescent="0.2">
      <c r="A2176" s="219"/>
      <c r="B2176" s="220"/>
      <c r="C2176" s="269" t="s">
        <v>2116</v>
      </c>
      <c r="D2176" s="264"/>
      <c r="E2176" s="264"/>
      <c r="F2176" s="264"/>
      <c r="G2176" s="264"/>
      <c r="H2176" s="223"/>
      <c r="I2176" s="223"/>
      <c r="J2176" s="223"/>
      <c r="K2176" s="223"/>
      <c r="L2176" s="223"/>
      <c r="M2176" s="223"/>
      <c r="N2176" s="222"/>
      <c r="O2176" s="222"/>
      <c r="P2176" s="222"/>
      <c r="Q2176" s="222"/>
      <c r="R2176" s="223"/>
      <c r="S2176" s="223"/>
      <c r="T2176" s="223"/>
      <c r="U2176" s="223"/>
      <c r="V2176" s="223"/>
      <c r="W2176" s="223"/>
      <c r="X2176" s="223"/>
      <c r="Y2176" s="223"/>
      <c r="Z2176" s="212"/>
      <c r="AA2176" s="212"/>
      <c r="AB2176" s="212"/>
      <c r="AC2176" s="212"/>
      <c r="AD2176" s="212"/>
      <c r="AE2176" s="212"/>
      <c r="AF2176" s="212"/>
      <c r="AG2176" s="212" t="s">
        <v>283</v>
      </c>
      <c r="AH2176" s="212"/>
      <c r="AI2176" s="212"/>
      <c r="AJ2176" s="212"/>
      <c r="AK2176" s="212"/>
      <c r="AL2176" s="212"/>
      <c r="AM2176" s="212"/>
      <c r="AN2176" s="212"/>
      <c r="AO2176" s="212"/>
      <c r="AP2176" s="212"/>
      <c r="AQ2176" s="212"/>
      <c r="AR2176" s="212"/>
      <c r="AS2176" s="212"/>
      <c r="AT2176" s="212"/>
      <c r="AU2176" s="212"/>
      <c r="AV2176" s="212"/>
      <c r="AW2176" s="212"/>
      <c r="AX2176" s="212"/>
      <c r="AY2176" s="212"/>
      <c r="AZ2176" s="212"/>
      <c r="BA2176" s="212"/>
      <c r="BB2176" s="212"/>
      <c r="BC2176" s="212"/>
      <c r="BD2176" s="212"/>
      <c r="BE2176" s="212"/>
      <c r="BF2176" s="212"/>
      <c r="BG2176" s="212"/>
      <c r="BH2176" s="212"/>
    </row>
    <row r="2177" spans="1:60" outlineLevel="2" x14ac:dyDescent="0.2">
      <c r="A2177" s="219"/>
      <c r="B2177" s="220"/>
      <c r="C2177" s="247" t="s">
        <v>759</v>
      </c>
      <c r="D2177" s="225"/>
      <c r="E2177" s="226"/>
      <c r="F2177" s="223"/>
      <c r="G2177" s="223"/>
      <c r="H2177" s="223"/>
      <c r="I2177" s="223"/>
      <c r="J2177" s="223"/>
      <c r="K2177" s="223"/>
      <c r="L2177" s="223"/>
      <c r="M2177" s="223"/>
      <c r="N2177" s="222"/>
      <c r="O2177" s="222"/>
      <c r="P2177" s="222"/>
      <c r="Q2177" s="222"/>
      <c r="R2177" s="223"/>
      <c r="S2177" s="223"/>
      <c r="T2177" s="223"/>
      <c r="U2177" s="223"/>
      <c r="V2177" s="223"/>
      <c r="W2177" s="223"/>
      <c r="X2177" s="223"/>
      <c r="Y2177" s="223"/>
      <c r="Z2177" s="212"/>
      <c r="AA2177" s="212"/>
      <c r="AB2177" s="212"/>
      <c r="AC2177" s="212"/>
      <c r="AD2177" s="212"/>
      <c r="AE2177" s="212"/>
      <c r="AF2177" s="212"/>
      <c r="AG2177" s="212" t="s">
        <v>308</v>
      </c>
      <c r="AH2177" s="212">
        <v>0</v>
      </c>
      <c r="AI2177" s="212"/>
      <c r="AJ2177" s="212"/>
      <c r="AK2177" s="212"/>
      <c r="AL2177" s="212"/>
      <c r="AM2177" s="212"/>
      <c r="AN2177" s="212"/>
      <c r="AO2177" s="212"/>
      <c r="AP2177" s="212"/>
      <c r="AQ2177" s="212"/>
      <c r="AR2177" s="212"/>
      <c r="AS2177" s="212"/>
      <c r="AT2177" s="212"/>
      <c r="AU2177" s="212"/>
      <c r="AV2177" s="212"/>
      <c r="AW2177" s="212"/>
      <c r="AX2177" s="212"/>
      <c r="AY2177" s="212"/>
      <c r="AZ2177" s="212"/>
      <c r="BA2177" s="212"/>
      <c r="BB2177" s="212"/>
      <c r="BC2177" s="212"/>
      <c r="BD2177" s="212"/>
      <c r="BE2177" s="212"/>
      <c r="BF2177" s="212"/>
      <c r="BG2177" s="212"/>
      <c r="BH2177" s="212"/>
    </row>
    <row r="2178" spans="1:60" outlineLevel="3" x14ac:dyDescent="0.2">
      <c r="A2178" s="219"/>
      <c r="B2178" s="220"/>
      <c r="C2178" s="247" t="s">
        <v>2638</v>
      </c>
      <c r="D2178" s="225"/>
      <c r="E2178" s="226">
        <v>9.2799999999999994</v>
      </c>
      <c r="F2178" s="223"/>
      <c r="G2178" s="223"/>
      <c r="H2178" s="223"/>
      <c r="I2178" s="223"/>
      <c r="J2178" s="223"/>
      <c r="K2178" s="223"/>
      <c r="L2178" s="223"/>
      <c r="M2178" s="223"/>
      <c r="N2178" s="222"/>
      <c r="O2178" s="222"/>
      <c r="P2178" s="222"/>
      <c r="Q2178" s="222"/>
      <c r="R2178" s="223"/>
      <c r="S2178" s="223"/>
      <c r="T2178" s="223"/>
      <c r="U2178" s="223"/>
      <c r="V2178" s="223"/>
      <c r="W2178" s="223"/>
      <c r="X2178" s="223"/>
      <c r="Y2178" s="223"/>
      <c r="Z2178" s="212"/>
      <c r="AA2178" s="212"/>
      <c r="AB2178" s="212"/>
      <c r="AC2178" s="212"/>
      <c r="AD2178" s="212"/>
      <c r="AE2178" s="212"/>
      <c r="AF2178" s="212"/>
      <c r="AG2178" s="212" t="s">
        <v>308</v>
      </c>
      <c r="AH2178" s="212">
        <v>0</v>
      </c>
      <c r="AI2178" s="212"/>
      <c r="AJ2178" s="212"/>
      <c r="AK2178" s="212"/>
      <c r="AL2178" s="212"/>
      <c r="AM2178" s="212"/>
      <c r="AN2178" s="212"/>
      <c r="AO2178" s="212"/>
      <c r="AP2178" s="212"/>
      <c r="AQ2178" s="212"/>
      <c r="AR2178" s="212"/>
      <c r="AS2178" s="212"/>
      <c r="AT2178" s="212"/>
      <c r="AU2178" s="212"/>
      <c r="AV2178" s="212"/>
      <c r="AW2178" s="212"/>
      <c r="AX2178" s="212"/>
      <c r="AY2178" s="212"/>
      <c r="AZ2178" s="212"/>
      <c r="BA2178" s="212"/>
      <c r="BB2178" s="212"/>
      <c r="BC2178" s="212"/>
      <c r="BD2178" s="212"/>
      <c r="BE2178" s="212"/>
      <c r="BF2178" s="212"/>
      <c r="BG2178" s="212"/>
      <c r="BH2178" s="212"/>
    </row>
    <row r="2179" spans="1:60" outlineLevel="3" x14ac:dyDescent="0.2">
      <c r="A2179" s="219"/>
      <c r="B2179" s="220"/>
      <c r="C2179" s="247" t="s">
        <v>2639</v>
      </c>
      <c r="D2179" s="225"/>
      <c r="E2179" s="226">
        <v>32.880000000000003</v>
      </c>
      <c r="F2179" s="223"/>
      <c r="G2179" s="223"/>
      <c r="H2179" s="223"/>
      <c r="I2179" s="223"/>
      <c r="J2179" s="223"/>
      <c r="K2179" s="223"/>
      <c r="L2179" s="223"/>
      <c r="M2179" s="223"/>
      <c r="N2179" s="222"/>
      <c r="O2179" s="222"/>
      <c r="P2179" s="222"/>
      <c r="Q2179" s="222"/>
      <c r="R2179" s="223"/>
      <c r="S2179" s="223"/>
      <c r="T2179" s="223"/>
      <c r="U2179" s="223"/>
      <c r="V2179" s="223"/>
      <c r="W2179" s="223"/>
      <c r="X2179" s="223"/>
      <c r="Y2179" s="223"/>
      <c r="Z2179" s="212"/>
      <c r="AA2179" s="212"/>
      <c r="AB2179" s="212"/>
      <c r="AC2179" s="212"/>
      <c r="AD2179" s="212"/>
      <c r="AE2179" s="212"/>
      <c r="AF2179" s="212"/>
      <c r="AG2179" s="212" t="s">
        <v>308</v>
      </c>
      <c r="AH2179" s="212">
        <v>0</v>
      </c>
      <c r="AI2179" s="212"/>
      <c r="AJ2179" s="212"/>
      <c r="AK2179" s="212"/>
      <c r="AL2179" s="212"/>
      <c r="AM2179" s="212"/>
      <c r="AN2179" s="212"/>
      <c r="AO2179" s="212"/>
      <c r="AP2179" s="212"/>
      <c r="AQ2179" s="212"/>
      <c r="AR2179" s="212"/>
      <c r="AS2179" s="212"/>
      <c r="AT2179" s="212"/>
      <c r="AU2179" s="212"/>
      <c r="AV2179" s="212"/>
      <c r="AW2179" s="212"/>
      <c r="AX2179" s="212"/>
      <c r="AY2179" s="212"/>
      <c r="AZ2179" s="212"/>
      <c r="BA2179" s="212"/>
      <c r="BB2179" s="212"/>
      <c r="BC2179" s="212"/>
      <c r="BD2179" s="212"/>
      <c r="BE2179" s="212"/>
      <c r="BF2179" s="212"/>
      <c r="BG2179" s="212"/>
      <c r="BH2179" s="212"/>
    </row>
    <row r="2180" spans="1:60" outlineLevel="1" x14ac:dyDescent="0.2">
      <c r="A2180" s="235">
        <v>523</v>
      </c>
      <c r="B2180" s="236" t="s">
        <v>2640</v>
      </c>
      <c r="C2180" s="245" t="s">
        <v>2641</v>
      </c>
      <c r="D2180" s="237" t="s">
        <v>340</v>
      </c>
      <c r="E2180" s="238">
        <v>42.6</v>
      </c>
      <c r="F2180" s="239"/>
      <c r="G2180" s="240">
        <f>ROUND(E2180*F2180,2)</f>
        <v>0</v>
      </c>
      <c r="H2180" s="239"/>
      <c r="I2180" s="240">
        <f>ROUND(E2180*H2180,2)</f>
        <v>0</v>
      </c>
      <c r="J2180" s="239"/>
      <c r="K2180" s="240">
        <f>ROUND(E2180*J2180,2)</f>
        <v>0</v>
      </c>
      <c r="L2180" s="240">
        <v>21</v>
      </c>
      <c r="M2180" s="240">
        <f>G2180*(1+L2180/100)</f>
        <v>0</v>
      </c>
      <c r="N2180" s="238">
        <v>1.32E-3</v>
      </c>
      <c r="O2180" s="238">
        <f>ROUND(E2180*N2180,2)</f>
        <v>0.06</v>
      </c>
      <c r="P2180" s="238">
        <v>0</v>
      </c>
      <c r="Q2180" s="238">
        <f>ROUND(E2180*P2180,2)</f>
        <v>0</v>
      </c>
      <c r="R2180" s="240" t="s">
        <v>1571</v>
      </c>
      <c r="S2180" s="240" t="s">
        <v>277</v>
      </c>
      <c r="T2180" s="241" t="s">
        <v>277</v>
      </c>
      <c r="U2180" s="223">
        <v>0.85</v>
      </c>
      <c r="V2180" s="223">
        <f>ROUND(E2180*U2180,2)</f>
        <v>36.21</v>
      </c>
      <c r="W2180" s="223"/>
      <c r="X2180" s="223" t="s">
        <v>316</v>
      </c>
      <c r="Y2180" s="223" t="s">
        <v>280</v>
      </c>
      <c r="Z2180" s="212"/>
      <c r="AA2180" s="212"/>
      <c r="AB2180" s="212"/>
      <c r="AC2180" s="212"/>
      <c r="AD2180" s="212"/>
      <c r="AE2180" s="212"/>
      <c r="AF2180" s="212"/>
      <c r="AG2180" s="212" t="s">
        <v>317</v>
      </c>
      <c r="AH2180" s="212"/>
      <c r="AI2180" s="212"/>
      <c r="AJ2180" s="212"/>
      <c r="AK2180" s="212"/>
      <c r="AL2180" s="212"/>
      <c r="AM2180" s="212"/>
      <c r="AN2180" s="212"/>
      <c r="AO2180" s="212"/>
      <c r="AP2180" s="212"/>
      <c r="AQ2180" s="212"/>
      <c r="AR2180" s="212"/>
      <c r="AS2180" s="212"/>
      <c r="AT2180" s="212"/>
      <c r="AU2180" s="212"/>
      <c r="AV2180" s="212"/>
      <c r="AW2180" s="212"/>
      <c r="AX2180" s="212"/>
      <c r="AY2180" s="212"/>
      <c r="AZ2180" s="212"/>
      <c r="BA2180" s="212"/>
      <c r="BB2180" s="212"/>
      <c r="BC2180" s="212"/>
      <c r="BD2180" s="212"/>
      <c r="BE2180" s="212"/>
      <c r="BF2180" s="212"/>
      <c r="BG2180" s="212"/>
      <c r="BH2180" s="212"/>
    </row>
    <row r="2181" spans="1:60" outlineLevel="2" x14ac:dyDescent="0.2">
      <c r="A2181" s="219"/>
      <c r="B2181" s="220"/>
      <c r="C2181" s="267" t="s">
        <v>2642</v>
      </c>
      <c r="D2181" s="256"/>
      <c r="E2181" s="256"/>
      <c r="F2181" s="256"/>
      <c r="G2181" s="256"/>
      <c r="H2181" s="223"/>
      <c r="I2181" s="223"/>
      <c r="J2181" s="223"/>
      <c r="K2181" s="223"/>
      <c r="L2181" s="223"/>
      <c r="M2181" s="223"/>
      <c r="N2181" s="222"/>
      <c r="O2181" s="222"/>
      <c r="P2181" s="222"/>
      <c r="Q2181" s="222"/>
      <c r="R2181" s="223"/>
      <c r="S2181" s="223"/>
      <c r="T2181" s="223"/>
      <c r="U2181" s="223"/>
      <c r="V2181" s="223"/>
      <c r="W2181" s="223"/>
      <c r="X2181" s="223"/>
      <c r="Y2181" s="223"/>
      <c r="Z2181" s="212"/>
      <c r="AA2181" s="212"/>
      <c r="AB2181" s="212"/>
      <c r="AC2181" s="212"/>
      <c r="AD2181" s="212"/>
      <c r="AE2181" s="212"/>
      <c r="AF2181" s="212"/>
      <c r="AG2181" s="212" t="s">
        <v>319</v>
      </c>
      <c r="AH2181" s="212"/>
      <c r="AI2181" s="212"/>
      <c r="AJ2181" s="212"/>
      <c r="AK2181" s="212"/>
      <c r="AL2181" s="212"/>
      <c r="AM2181" s="212"/>
      <c r="AN2181" s="212"/>
      <c r="AO2181" s="212"/>
      <c r="AP2181" s="212"/>
      <c r="AQ2181" s="212"/>
      <c r="AR2181" s="212"/>
      <c r="AS2181" s="212"/>
      <c r="AT2181" s="212"/>
      <c r="AU2181" s="212"/>
      <c r="AV2181" s="212"/>
      <c r="AW2181" s="212"/>
      <c r="AX2181" s="212"/>
      <c r="AY2181" s="212"/>
      <c r="AZ2181" s="212"/>
      <c r="BA2181" s="212"/>
      <c r="BB2181" s="212"/>
      <c r="BC2181" s="212"/>
      <c r="BD2181" s="212"/>
      <c r="BE2181" s="212"/>
      <c r="BF2181" s="212"/>
      <c r="BG2181" s="212"/>
      <c r="BH2181" s="212"/>
    </row>
    <row r="2182" spans="1:60" outlineLevel="2" x14ac:dyDescent="0.2">
      <c r="A2182" s="219"/>
      <c r="B2182" s="220"/>
      <c r="C2182" s="269" t="s">
        <v>2643</v>
      </c>
      <c r="D2182" s="264"/>
      <c r="E2182" s="264"/>
      <c r="F2182" s="264"/>
      <c r="G2182" s="264"/>
      <c r="H2182" s="223"/>
      <c r="I2182" s="223"/>
      <c r="J2182" s="223"/>
      <c r="K2182" s="223"/>
      <c r="L2182" s="223"/>
      <c r="M2182" s="223"/>
      <c r="N2182" s="222"/>
      <c r="O2182" s="222"/>
      <c r="P2182" s="222"/>
      <c r="Q2182" s="222"/>
      <c r="R2182" s="223"/>
      <c r="S2182" s="223"/>
      <c r="T2182" s="223"/>
      <c r="U2182" s="223"/>
      <c r="V2182" s="223"/>
      <c r="W2182" s="223"/>
      <c r="X2182" s="223"/>
      <c r="Y2182" s="223"/>
      <c r="Z2182" s="212"/>
      <c r="AA2182" s="212"/>
      <c r="AB2182" s="212"/>
      <c r="AC2182" s="212"/>
      <c r="AD2182" s="212"/>
      <c r="AE2182" s="212"/>
      <c r="AF2182" s="212"/>
      <c r="AG2182" s="212" t="s">
        <v>283</v>
      </c>
      <c r="AH2182" s="212"/>
      <c r="AI2182" s="212"/>
      <c r="AJ2182" s="212"/>
      <c r="AK2182" s="212"/>
      <c r="AL2182" s="212"/>
      <c r="AM2182" s="212"/>
      <c r="AN2182" s="212"/>
      <c r="AO2182" s="212"/>
      <c r="AP2182" s="212"/>
      <c r="AQ2182" s="212"/>
      <c r="AR2182" s="212"/>
      <c r="AS2182" s="212"/>
      <c r="AT2182" s="212"/>
      <c r="AU2182" s="212"/>
      <c r="AV2182" s="212"/>
      <c r="AW2182" s="212"/>
      <c r="AX2182" s="212"/>
      <c r="AY2182" s="212"/>
      <c r="AZ2182" s="212"/>
      <c r="BA2182" s="212"/>
      <c r="BB2182" s="212"/>
      <c r="BC2182" s="212"/>
      <c r="BD2182" s="212"/>
      <c r="BE2182" s="212"/>
      <c r="BF2182" s="212"/>
      <c r="BG2182" s="212"/>
      <c r="BH2182" s="212"/>
    </row>
    <row r="2183" spans="1:60" outlineLevel="2" x14ac:dyDescent="0.2">
      <c r="A2183" s="219"/>
      <c r="B2183" s="220"/>
      <c r="C2183" s="247" t="s">
        <v>759</v>
      </c>
      <c r="D2183" s="225"/>
      <c r="E2183" s="226"/>
      <c r="F2183" s="223"/>
      <c r="G2183" s="223"/>
      <c r="H2183" s="223"/>
      <c r="I2183" s="223"/>
      <c r="J2183" s="223"/>
      <c r="K2183" s="223"/>
      <c r="L2183" s="223"/>
      <c r="M2183" s="223"/>
      <c r="N2183" s="222"/>
      <c r="O2183" s="222"/>
      <c r="P2183" s="222"/>
      <c r="Q2183" s="222"/>
      <c r="R2183" s="223"/>
      <c r="S2183" s="223"/>
      <c r="T2183" s="223"/>
      <c r="U2183" s="223"/>
      <c r="V2183" s="223"/>
      <c r="W2183" s="223"/>
      <c r="X2183" s="223"/>
      <c r="Y2183" s="223"/>
      <c r="Z2183" s="212"/>
      <c r="AA2183" s="212"/>
      <c r="AB2183" s="212"/>
      <c r="AC2183" s="212"/>
      <c r="AD2183" s="212"/>
      <c r="AE2183" s="212"/>
      <c r="AF2183" s="212"/>
      <c r="AG2183" s="212" t="s">
        <v>308</v>
      </c>
      <c r="AH2183" s="212">
        <v>0</v>
      </c>
      <c r="AI2183" s="212"/>
      <c r="AJ2183" s="212"/>
      <c r="AK2183" s="212"/>
      <c r="AL2183" s="212"/>
      <c r="AM2183" s="212"/>
      <c r="AN2183" s="212"/>
      <c r="AO2183" s="212"/>
      <c r="AP2183" s="212"/>
      <c r="AQ2183" s="212"/>
      <c r="AR2183" s="212"/>
      <c r="AS2183" s="212"/>
      <c r="AT2183" s="212"/>
      <c r="AU2183" s="212"/>
      <c r="AV2183" s="212"/>
      <c r="AW2183" s="212"/>
      <c r="AX2183" s="212"/>
      <c r="AY2183" s="212"/>
      <c r="AZ2183" s="212"/>
      <c r="BA2183" s="212"/>
      <c r="BB2183" s="212"/>
      <c r="BC2183" s="212"/>
      <c r="BD2183" s="212"/>
      <c r="BE2183" s="212"/>
      <c r="BF2183" s="212"/>
      <c r="BG2183" s="212"/>
      <c r="BH2183" s="212"/>
    </row>
    <row r="2184" spans="1:60" outlineLevel="3" x14ac:dyDescent="0.2">
      <c r="A2184" s="219"/>
      <c r="B2184" s="220"/>
      <c r="C2184" s="247" t="s">
        <v>2644</v>
      </c>
      <c r="D2184" s="225"/>
      <c r="E2184" s="226">
        <v>6.8</v>
      </c>
      <c r="F2184" s="223"/>
      <c r="G2184" s="223"/>
      <c r="H2184" s="223"/>
      <c r="I2184" s="223"/>
      <c r="J2184" s="223"/>
      <c r="K2184" s="223"/>
      <c r="L2184" s="223"/>
      <c r="M2184" s="223"/>
      <c r="N2184" s="222"/>
      <c r="O2184" s="222"/>
      <c r="P2184" s="222"/>
      <c r="Q2184" s="222"/>
      <c r="R2184" s="223"/>
      <c r="S2184" s="223"/>
      <c r="T2184" s="223"/>
      <c r="U2184" s="223"/>
      <c r="V2184" s="223"/>
      <c r="W2184" s="223"/>
      <c r="X2184" s="223"/>
      <c r="Y2184" s="223"/>
      <c r="Z2184" s="212"/>
      <c r="AA2184" s="212"/>
      <c r="AB2184" s="212"/>
      <c r="AC2184" s="212"/>
      <c r="AD2184" s="212"/>
      <c r="AE2184" s="212"/>
      <c r="AF2184" s="212"/>
      <c r="AG2184" s="212" t="s">
        <v>308</v>
      </c>
      <c r="AH2184" s="212">
        <v>0</v>
      </c>
      <c r="AI2184" s="212"/>
      <c r="AJ2184" s="212"/>
      <c r="AK2184" s="212"/>
      <c r="AL2184" s="212"/>
      <c r="AM2184" s="212"/>
      <c r="AN2184" s="212"/>
      <c r="AO2184" s="212"/>
      <c r="AP2184" s="212"/>
      <c r="AQ2184" s="212"/>
      <c r="AR2184" s="212"/>
      <c r="AS2184" s="212"/>
      <c r="AT2184" s="212"/>
      <c r="AU2184" s="212"/>
      <c r="AV2184" s="212"/>
      <c r="AW2184" s="212"/>
      <c r="AX2184" s="212"/>
      <c r="AY2184" s="212"/>
      <c r="AZ2184" s="212"/>
      <c r="BA2184" s="212"/>
      <c r="BB2184" s="212"/>
      <c r="BC2184" s="212"/>
      <c r="BD2184" s="212"/>
      <c r="BE2184" s="212"/>
      <c r="BF2184" s="212"/>
      <c r="BG2184" s="212"/>
      <c r="BH2184" s="212"/>
    </row>
    <row r="2185" spans="1:60" outlineLevel="3" x14ac:dyDescent="0.2">
      <c r="A2185" s="219"/>
      <c r="B2185" s="220"/>
      <c r="C2185" s="247" t="s">
        <v>794</v>
      </c>
      <c r="D2185" s="225"/>
      <c r="E2185" s="226">
        <v>35.799999999999997</v>
      </c>
      <c r="F2185" s="223"/>
      <c r="G2185" s="223"/>
      <c r="H2185" s="223"/>
      <c r="I2185" s="223"/>
      <c r="J2185" s="223"/>
      <c r="K2185" s="223"/>
      <c r="L2185" s="223"/>
      <c r="M2185" s="223"/>
      <c r="N2185" s="222"/>
      <c r="O2185" s="222"/>
      <c r="P2185" s="222"/>
      <c r="Q2185" s="222"/>
      <c r="R2185" s="223"/>
      <c r="S2185" s="223"/>
      <c r="T2185" s="223"/>
      <c r="U2185" s="223"/>
      <c r="V2185" s="223"/>
      <c r="W2185" s="223"/>
      <c r="X2185" s="223"/>
      <c r="Y2185" s="223"/>
      <c r="Z2185" s="212"/>
      <c r="AA2185" s="212"/>
      <c r="AB2185" s="212"/>
      <c r="AC2185" s="212"/>
      <c r="AD2185" s="212"/>
      <c r="AE2185" s="212"/>
      <c r="AF2185" s="212"/>
      <c r="AG2185" s="212" t="s">
        <v>308</v>
      </c>
      <c r="AH2185" s="212">
        <v>0</v>
      </c>
      <c r="AI2185" s="212"/>
      <c r="AJ2185" s="212"/>
      <c r="AK2185" s="212"/>
      <c r="AL2185" s="212"/>
      <c r="AM2185" s="212"/>
      <c r="AN2185" s="212"/>
      <c r="AO2185" s="212"/>
      <c r="AP2185" s="212"/>
      <c r="AQ2185" s="212"/>
      <c r="AR2185" s="212"/>
      <c r="AS2185" s="212"/>
      <c r="AT2185" s="212"/>
      <c r="AU2185" s="212"/>
      <c r="AV2185" s="212"/>
      <c r="AW2185" s="212"/>
      <c r="AX2185" s="212"/>
      <c r="AY2185" s="212"/>
      <c r="AZ2185" s="212"/>
      <c r="BA2185" s="212"/>
      <c r="BB2185" s="212"/>
      <c r="BC2185" s="212"/>
      <c r="BD2185" s="212"/>
      <c r="BE2185" s="212"/>
      <c r="BF2185" s="212"/>
      <c r="BG2185" s="212"/>
      <c r="BH2185" s="212"/>
    </row>
    <row r="2186" spans="1:60" outlineLevel="1" x14ac:dyDescent="0.2">
      <c r="A2186" s="257">
        <v>524</v>
      </c>
      <c r="B2186" s="258" t="s">
        <v>2645</v>
      </c>
      <c r="C2186" s="268" t="s">
        <v>2646</v>
      </c>
      <c r="D2186" s="259" t="s">
        <v>340</v>
      </c>
      <c r="E2186" s="260">
        <v>42.6</v>
      </c>
      <c r="F2186" s="261"/>
      <c r="G2186" s="262">
        <f>ROUND(E2186*F2186,2)</f>
        <v>0</v>
      </c>
      <c r="H2186" s="261"/>
      <c r="I2186" s="262">
        <f>ROUND(E2186*H2186,2)</f>
        <v>0</v>
      </c>
      <c r="J2186" s="261"/>
      <c r="K2186" s="262">
        <f>ROUND(E2186*J2186,2)</f>
        <v>0</v>
      </c>
      <c r="L2186" s="262">
        <v>21</v>
      </c>
      <c r="M2186" s="262">
        <f>G2186*(1+L2186/100)</f>
        <v>0</v>
      </c>
      <c r="N2186" s="260">
        <v>4.6000000000000001E-4</v>
      </c>
      <c r="O2186" s="260">
        <f>ROUND(E2186*N2186,2)</f>
        <v>0.02</v>
      </c>
      <c r="P2186" s="260">
        <v>0</v>
      </c>
      <c r="Q2186" s="260">
        <f>ROUND(E2186*P2186,2)</f>
        <v>0</v>
      </c>
      <c r="R2186" s="262" t="s">
        <v>1571</v>
      </c>
      <c r="S2186" s="262" t="s">
        <v>277</v>
      </c>
      <c r="T2186" s="263" t="s">
        <v>277</v>
      </c>
      <c r="U2186" s="223">
        <v>0.72499999999999998</v>
      </c>
      <c r="V2186" s="223">
        <f>ROUND(E2186*U2186,2)</f>
        <v>30.89</v>
      </c>
      <c r="W2186" s="223"/>
      <c r="X2186" s="223" t="s">
        <v>316</v>
      </c>
      <c r="Y2186" s="223" t="s">
        <v>280</v>
      </c>
      <c r="Z2186" s="212"/>
      <c r="AA2186" s="212"/>
      <c r="AB2186" s="212"/>
      <c r="AC2186" s="212"/>
      <c r="AD2186" s="212"/>
      <c r="AE2186" s="212"/>
      <c r="AF2186" s="212"/>
      <c r="AG2186" s="212" t="s">
        <v>317</v>
      </c>
      <c r="AH2186" s="212"/>
      <c r="AI2186" s="212"/>
      <c r="AJ2186" s="212"/>
      <c r="AK2186" s="212"/>
      <c r="AL2186" s="212"/>
      <c r="AM2186" s="212"/>
      <c r="AN2186" s="212"/>
      <c r="AO2186" s="212"/>
      <c r="AP2186" s="212"/>
      <c r="AQ2186" s="212"/>
      <c r="AR2186" s="212"/>
      <c r="AS2186" s="212"/>
      <c r="AT2186" s="212"/>
      <c r="AU2186" s="212"/>
      <c r="AV2186" s="212"/>
      <c r="AW2186" s="212"/>
      <c r="AX2186" s="212"/>
      <c r="AY2186" s="212"/>
      <c r="AZ2186" s="212"/>
      <c r="BA2186" s="212"/>
      <c r="BB2186" s="212"/>
      <c r="BC2186" s="212"/>
      <c r="BD2186" s="212"/>
      <c r="BE2186" s="212"/>
      <c r="BF2186" s="212"/>
      <c r="BG2186" s="212"/>
      <c r="BH2186" s="212"/>
    </row>
    <row r="2187" spans="1:60" ht="33.75" outlineLevel="1" x14ac:dyDescent="0.2">
      <c r="A2187" s="257">
        <v>525</v>
      </c>
      <c r="B2187" s="258" t="s">
        <v>2647</v>
      </c>
      <c r="C2187" s="268" t="s">
        <v>2648</v>
      </c>
      <c r="D2187" s="259" t="s">
        <v>340</v>
      </c>
      <c r="E2187" s="260">
        <v>44.304000000000002</v>
      </c>
      <c r="F2187" s="261"/>
      <c r="G2187" s="262">
        <f>ROUND(E2187*F2187,2)</f>
        <v>0</v>
      </c>
      <c r="H2187" s="261"/>
      <c r="I2187" s="262">
        <f>ROUND(E2187*H2187,2)</f>
        <v>0</v>
      </c>
      <c r="J2187" s="261"/>
      <c r="K2187" s="262">
        <f>ROUND(E2187*J2187,2)</f>
        <v>0</v>
      </c>
      <c r="L2187" s="262">
        <v>21</v>
      </c>
      <c r="M2187" s="262">
        <f>G2187*(1+L2187/100)</f>
        <v>0</v>
      </c>
      <c r="N2187" s="260">
        <v>8.2000000000000007E-3</v>
      </c>
      <c r="O2187" s="260">
        <f>ROUND(E2187*N2187,2)</f>
        <v>0.36</v>
      </c>
      <c r="P2187" s="260">
        <v>0</v>
      </c>
      <c r="Q2187" s="260">
        <f>ROUND(E2187*P2187,2)</f>
        <v>0</v>
      </c>
      <c r="R2187" s="262" t="s">
        <v>480</v>
      </c>
      <c r="S2187" s="262" t="s">
        <v>2649</v>
      </c>
      <c r="T2187" s="263" t="s">
        <v>2649</v>
      </c>
      <c r="U2187" s="223">
        <v>0</v>
      </c>
      <c r="V2187" s="223">
        <f>ROUND(E2187*U2187,2)</f>
        <v>0</v>
      </c>
      <c r="W2187" s="223"/>
      <c r="X2187" s="223" t="s">
        <v>481</v>
      </c>
      <c r="Y2187" s="223" t="s">
        <v>280</v>
      </c>
      <c r="Z2187" s="212"/>
      <c r="AA2187" s="212"/>
      <c r="AB2187" s="212"/>
      <c r="AC2187" s="212"/>
      <c r="AD2187" s="212"/>
      <c r="AE2187" s="212"/>
      <c r="AF2187" s="212"/>
      <c r="AG2187" s="212" t="s">
        <v>482</v>
      </c>
      <c r="AH2187" s="212"/>
      <c r="AI2187" s="212"/>
      <c r="AJ2187" s="212"/>
      <c r="AK2187" s="212"/>
      <c r="AL2187" s="212"/>
      <c r="AM2187" s="212"/>
      <c r="AN2187" s="212"/>
      <c r="AO2187" s="212"/>
      <c r="AP2187" s="212"/>
      <c r="AQ2187" s="212"/>
      <c r="AR2187" s="212"/>
      <c r="AS2187" s="212"/>
      <c r="AT2187" s="212"/>
      <c r="AU2187" s="212"/>
      <c r="AV2187" s="212"/>
      <c r="AW2187" s="212"/>
      <c r="AX2187" s="212"/>
      <c r="AY2187" s="212"/>
      <c r="AZ2187" s="212"/>
      <c r="BA2187" s="212"/>
      <c r="BB2187" s="212"/>
      <c r="BC2187" s="212"/>
      <c r="BD2187" s="212"/>
      <c r="BE2187" s="212"/>
      <c r="BF2187" s="212"/>
      <c r="BG2187" s="212"/>
      <c r="BH2187" s="212"/>
    </row>
    <row r="2188" spans="1:60" outlineLevel="1" x14ac:dyDescent="0.2">
      <c r="A2188" s="235">
        <v>526</v>
      </c>
      <c r="B2188" s="236" t="s">
        <v>2650</v>
      </c>
      <c r="C2188" s="245" t="s">
        <v>2651</v>
      </c>
      <c r="D2188" s="237" t="s">
        <v>543</v>
      </c>
      <c r="E2188" s="238">
        <v>44.268000000000001</v>
      </c>
      <c r="F2188" s="239"/>
      <c r="G2188" s="240">
        <f>ROUND(E2188*F2188,2)</f>
        <v>0</v>
      </c>
      <c r="H2188" s="239"/>
      <c r="I2188" s="240">
        <f>ROUND(E2188*H2188,2)</f>
        <v>0</v>
      </c>
      <c r="J2188" s="239"/>
      <c r="K2188" s="240">
        <f>ROUND(E2188*J2188,2)</f>
        <v>0</v>
      </c>
      <c r="L2188" s="240">
        <v>21</v>
      </c>
      <c r="M2188" s="240">
        <f>G2188*(1+L2188/100)</f>
        <v>0</v>
      </c>
      <c r="N2188" s="238">
        <v>5.0000000000000001E-4</v>
      </c>
      <c r="O2188" s="238">
        <f>ROUND(E2188*N2188,2)</f>
        <v>0.02</v>
      </c>
      <c r="P2188" s="238">
        <v>0</v>
      </c>
      <c r="Q2188" s="238">
        <f>ROUND(E2188*P2188,2)</f>
        <v>0</v>
      </c>
      <c r="R2188" s="240" t="s">
        <v>480</v>
      </c>
      <c r="S2188" s="240" t="s">
        <v>277</v>
      </c>
      <c r="T2188" s="241" t="s">
        <v>277</v>
      </c>
      <c r="U2188" s="223">
        <v>0</v>
      </c>
      <c r="V2188" s="223">
        <f>ROUND(E2188*U2188,2)</f>
        <v>0</v>
      </c>
      <c r="W2188" s="223"/>
      <c r="X2188" s="223" t="s">
        <v>481</v>
      </c>
      <c r="Y2188" s="223" t="s">
        <v>280</v>
      </c>
      <c r="Z2188" s="212"/>
      <c r="AA2188" s="212"/>
      <c r="AB2188" s="212"/>
      <c r="AC2188" s="212"/>
      <c r="AD2188" s="212"/>
      <c r="AE2188" s="212"/>
      <c r="AF2188" s="212"/>
      <c r="AG2188" s="212" t="s">
        <v>482</v>
      </c>
      <c r="AH2188" s="212"/>
      <c r="AI2188" s="212"/>
      <c r="AJ2188" s="212"/>
      <c r="AK2188" s="212"/>
      <c r="AL2188" s="212"/>
      <c r="AM2188" s="212"/>
      <c r="AN2188" s="212"/>
      <c r="AO2188" s="212"/>
      <c r="AP2188" s="212"/>
      <c r="AQ2188" s="212"/>
      <c r="AR2188" s="212"/>
      <c r="AS2188" s="212"/>
      <c r="AT2188" s="212"/>
      <c r="AU2188" s="212"/>
      <c r="AV2188" s="212"/>
      <c r="AW2188" s="212"/>
      <c r="AX2188" s="212"/>
      <c r="AY2188" s="212"/>
      <c r="AZ2188" s="212"/>
      <c r="BA2188" s="212"/>
      <c r="BB2188" s="212"/>
      <c r="BC2188" s="212"/>
      <c r="BD2188" s="212"/>
      <c r="BE2188" s="212"/>
      <c r="BF2188" s="212"/>
      <c r="BG2188" s="212"/>
      <c r="BH2188" s="212"/>
    </row>
    <row r="2189" spans="1:60" outlineLevel="2" x14ac:dyDescent="0.2">
      <c r="A2189" s="219"/>
      <c r="B2189" s="220"/>
      <c r="C2189" s="247" t="s">
        <v>2652</v>
      </c>
      <c r="D2189" s="225"/>
      <c r="E2189" s="226"/>
      <c r="F2189" s="223"/>
      <c r="G2189" s="223"/>
      <c r="H2189" s="223"/>
      <c r="I2189" s="223"/>
      <c r="J2189" s="223"/>
      <c r="K2189" s="223"/>
      <c r="L2189" s="223"/>
      <c r="M2189" s="223"/>
      <c r="N2189" s="222"/>
      <c r="O2189" s="222"/>
      <c r="P2189" s="222"/>
      <c r="Q2189" s="222"/>
      <c r="R2189" s="223"/>
      <c r="S2189" s="223"/>
      <c r="T2189" s="223"/>
      <c r="U2189" s="223"/>
      <c r="V2189" s="223"/>
      <c r="W2189" s="223"/>
      <c r="X2189" s="223"/>
      <c r="Y2189" s="223"/>
      <c r="Z2189" s="212"/>
      <c r="AA2189" s="212"/>
      <c r="AB2189" s="212"/>
      <c r="AC2189" s="212"/>
      <c r="AD2189" s="212"/>
      <c r="AE2189" s="212"/>
      <c r="AF2189" s="212"/>
      <c r="AG2189" s="212" t="s">
        <v>308</v>
      </c>
      <c r="AH2189" s="212">
        <v>0</v>
      </c>
      <c r="AI2189" s="212"/>
      <c r="AJ2189" s="212"/>
      <c r="AK2189" s="212"/>
      <c r="AL2189" s="212"/>
      <c r="AM2189" s="212"/>
      <c r="AN2189" s="212"/>
      <c r="AO2189" s="212"/>
      <c r="AP2189" s="212"/>
      <c r="AQ2189" s="212"/>
      <c r="AR2189" s="212"/>
      <c r="AS2189" s="212"/>
      <c r="AT2189" s="212"/>
      <c r="AU2189" s="212"/>
      <c r="AV2189" s="212"/>
      <c r="AW2189" s="212"/>
      <c r="AX2189" s="212"/>
      <c r="AY2189" s="212"/>
      <c r="AZ2189" s="212"/>
      <c r="BA2189" s="212"/>
      <c r="BB2189" s="212"/>
      <c r="BC2189" s="212"/>
      <c r="BD2189" s="212"/>
      <c r="BE2189" s="212"/>
      <c r="BF2189" s="212"/>
      <c r="BG2189" s="212"/>
      <c r="BH2189" s="212"/>
    </row>
    <row r="2190" spans="1:60" outlineLevel="3" x14ac:dyDescent="0.2">
      <c r="A2190" s="219"/>
      <c r="B2190" s="220"/>
      <c r="C2190" s="247" t="s">
        <v>2653</v>
      </c>
      <c r="D2190" s="225"/>
      <c r="E2190" s="226">
        <v>44.268000000000001</v>
      </c>
      <c r="F2190" s="223"/>
      <c r="G2190" s="223"/>
      <c r="H2190" s="223"/>
      <c r="I2190" s="223"/>
      <c r="J2190" s="223"/>
      <c r="K2190" s="223"/>
      <c r="L2190" s="223"/>
      <c r="M2190" s="223"/>
      <c r="N2190" s="222"/>
      <c r="O2190" s="222"/>
      <c r="P2190" s="222"/>
      <c r="Q2190" s="222"/>
      <c r="R2190" s="223"/>
      <c r="S2190" s="223"/>
      <c r="T2190" s="223"/>
      <c r="U2190" s="223"/>
      <c r="V2190" s="223"/>
      <c r="W2190" s="223"/>
      <c r="X2190" s="223"/>
      <c r="Y2190" s="223"/>
      <c r="Z2190" s="212"/>
      <c r="AA2190" s="212"/>
      <c r="AB2190" s="212"/>
      <c r="AC2190" s="212"/>
      <c r="AD2190" s="212"/>
      <c r="AE2190" s="212"/>
      <c r="AF2190" s="212"/>
      <c r="AG2190" s="212" t="s">
        <v>308</v>
      </c>
      <c r="AH2190" s="212">
        <v>5</v>
      </c>
      <c r="AI2190" s="212"/>
      <c r="AJ2190" s="212"/>
      <c r="AK2190" s="212"/>
      <c r="AL2190" s="212"/>
      <c r="AM2190" s="212"/>
      <c r="AN2190" s="212"/>
      <c r="AO2190" s="212"/>
      <c r="AP2190" s="212"/>
      <c r="AQ2190" s="212"/>
      <c r="AR2190" s="212"/>
      <c r="AS2190" s="212"/>
      <c r="AT2190" s="212"/>
      <c r="AU2190" s="212"/>
      <c r="AV2190" s="212"/>
      <c r="AW2190" s="212"/>
      <c r="AX2190" s="212"/>
      <c r="AY2190" s="212"/>
      <c r="AZ2190" s="212"/>
      <c r="BA2190" s="212"/>
      <c r="BB2190" s="212"/>
      <c r="BC2190" s="212"/>
      <c r="BD2190" s="212"/>
      <c r="BE2190" s="212"/>
      <c r="BF2190" s="212"/>
      <c r="BG2190" s="212"/>
      <c r="BH2190" s="212"/>
    </row>
    <row r="2191" spans="1:60" outlineLevel="1" x14ac:dyDescent="0.2">
      <c r="A2191" s="235">
        <v>527</v>
      </c>
      <c r="B2191" s="236" t="s">
        <v>2654</v>
      </c>
      <c r="C2191" s="245" t="s">
        <v>2655</v>
      </c>
      <c r="D2191" s="237" t="s">
        <v>423</v>
      </c>
      <c r="E2191" s="238">
        <v>0.46124999999999999</v>
      </c>
      <c r="F2191" s="239"/>
      <c r="G2191" s="240">
        <f>ROUND(E2191*F2191,2)</f>
        <v>0</v>
      </c>
      <c r="H2191" s="239"/>
      <c r="I2191" s="240">
        <f>ROUND(E2191*H2191,2)</f>
        <v>0</v>
      </c>
      <c r="J2191" s="239"/>
      <c r="K2191" s="240">
        <f>ROUND(E2191*J2191,2)</f>
        <v>0</v>
      </c>
      <c r="L2191" s="240">
        <v>21</v>
      </c>
      <c r="M2191" s="240">
        <f>G2191*(1+L2191/100)</f>
        <v>0</v>
      </c>
      <c r="N2191" s="238">
        <v>0</v>
      </c>
      <c r="O2191" s="238">
        <f>ROUND(E2191*N2191,2)</f>
        <v>0</v>
      </c>
      <c r="P2191" s="238">
        <v>0</v>
      </c>
      <c r="Q2191" s="238">
        <f>ROUND(E2191*P2191,2)</f>
        <v>0</v>
      </c>
      <c r="R2191" s="240" t="s">
        <v>1571</v>
      </c>
      <c r="S2191" s="240" t="s">
        <v>277</v>
      </c>
      <c r="T2191" s="241" t="s">
        <v>277</v>
      </c>
      <c r="U2191" s="223">
        <v>2.42</v>
      </c>
      <c r="V2191" s="223">
        <f>ROUND(E2191*U2191,2)</f>
        <v>1.1200000000000001</v>
      </c>
      <c r="W2191" s="223"/>
      <c r="X2191" s="223" t="s">
        <v>1599</v>
      </c>
      <c r="Y2191" s="223" t="s">
        <v>280</v>
      </c>
      <c r="Z2191" s="212"/>
      <c r="AA2191" s="212"/>
      <c r="AB2191" s="212"/>
      <c r="AC2191" s="212"/>
      <c r="AD2191" s="212"/>
      <c r="AE2191" s="212"/>
      <c r="AF2191" s="212"/>
      <c r="AG2191" s="212" t="s">
        <v>1600</v>
      </c>
      <c r="AH2191" s="212"/>
      <c r="AI2191" s="212"/>
      <c r="AJ2191" s="212"/>
      <c r="AK2191" s="212"/>
      <c r="AL2191" s="212"/>
      <c r="AM2191" s="212"/>
      <c r="AN2191" s="212"/>
      <c r="AO2191" s="212"/>
      <c r="AP2191" s="212"/>
      <c r="AQ2191" s="212"/>
      <c r="AR2191" s="212"/>
      <c r="AS2191" s="212"/>
      <c r="AT2191" s="212"/>
      <c r="AU2191" s="212"/>
      <c r="AV2191" s="212"/>
      <c r="AW2191" s="212"/>
      <c r="AX2191" s="212"/>
      <c r="AY2191" s="212"/>
      <c r="AZ2191" s="212"/>
      <c r="BA2191" s="212"/>
      <c r="BB2191" s="212"/>
      <c r="BC2191" s="212"/>
      <c r="BD2191" s="212"/>
      <c r="BE2191" s="212"/>
      <c r="BF2191" s="212"/>
      <c r="BG2191" s="212"/>
      <c r="BH2191" s="212"/>
    </row>
    <row r="2192" spans="1:60" outlineLevel="2" x14ac:dyDescent="0.2">
      <c r="A2192" s="219"/>
      <c r="B2192" s="220"/>
      <c r="C2192" s="267" t="s">
        <v>1716</v>
      </c>
      <c r="D2192" s="256"/>
      <c r="E2192" s="256"/>
      <c r="F2192" s="256"/>
      <c r="G2192" s="256"/>
      <c r="H2192" s="223"/>
      <c r="I2192" s="223"/>
      <c r="J2192" s="223"/>
      <c r="K2192" s="223"/>
      <c r="L2192" s="223"/>
      <c r="M2192" s="223"/>
      <c r="N2192" s="222"/>
      <c r="O2192" s="222"/>
      <c r="P2192" s="222"/>
      <c r="Q2192" s="222"/>
      <c r="R2192" s="223"/>
      <c r="S2192" s="223"/>
      <c r="T2192" s="223"/>
      <c r="U2192" s="223"/>
      <c r="V2192" s="223"/>
      <c r="W2192" s="223"/>
      <c r="X2192" s="223"/>
      <c r="Y2192" s="223"/>
      <c r="Z2192" s="212"/>
      <c r="AA2192" s="212"/>
      <c r="AB2192" s="212"/>
      <c r="AC2192" s="212"/>
      <c r="AD2192" s="212"/>
      <c r="AE2192" s="212"/>
      <c r="AF2192" s="212"/>
      <c r="AG2192" s="212" t="s">
        <v>319</v>
      </c>
      <c r="AH2192" s="212"/>
      <c r="AI2192" s="212"/>
      <c r="AJ2192" s="212"/>
      <c r="AK2192" s="212"/>
      <c r="AL2192" s="212"/>
      <c r="AM2192" s="212"/>
      <c r="AN2192" s="212"/>
      <c r="AO2192" s="212"/>
      <c r="AP2192" s="212"/>
      <c r="AQ2192" s="212"/>
      <c r="AR2192" s="212"/>
      <c r="AS2192" s="212"/>
      <c r="AT2192" s="212"/>
      <c r="AU2192" s="212"/>
      <c r="AV2192" s="212"/>
      <c r="AW2192" s="212"/>
      <c r="AX2192" s="212"/>
      <c r="AY2192" s="212"/>
      <c r="AZ2192" s="212"/>
      <c r="BA2192" s="212"/>
      <c r="BB2192" s="212"/>
      <c r="BC2192" s="212"/>
      <c r="BD2192" s="212"/>
      <c r="BE2192" s="212"/>
      <c r="BF2192" s="212"/>
      <c r="BG2192" s="212"/>
      <c r="BH2192" s="212"/>
    </row>
    <row r="2193" spans="1:60" x14ac:dyDescent="0.2">
      <c r="A2193" s="228" t="s">
        <v>272</v>
      </c>
      <c r="B2193" s="229" t="s">
        <v>218</v>
      </c>
      <c r="C2193" s="244" t="s">
        <v>219</v>
      </c>
      <c r="D2193" s="230"/>
      <c r="E2193" s="231"/>
      <c r="F2193" s="232"/>
      <c r="G2193" s="232">
        <f>SUMIF(AG2194:AG2208,"&lt;&gt;NOR",G2194:G2208)</f>
        <v>0</v>
      </c>
      <c r="H2193" s="232"/>
      <c r="I2193" s="232">
        <f>SUM(I2194:I2208)</f>
        <v>0</v>
      </c>
      <c r="J2193" s="232"/>
      <c r="K2193" s="232">
        <f>SUM(K2194:K2208)</f>
        <v>0</v>
      </c>
      <c r="L2193" s="232"/>
      <c r="M2193" s="232">
        <f>SUM(M2194:M2208)</f>
        <v>0</v>
      </c>
      <c r="N2193" s="231"/>
      <c r="O2193" s="231">
        <f>SUM(O2194:O2208)</f>
        <v>0.88</v>
      </c>
      <c r="P2193" s="231"/>
      <c r="Q2193" s="231">
        <f>SUM(Q2194:Q2208)</f>
        <v>0</v>
      </c>
      <c r="R2193" s="232"/>
      <c r="S2193" s="232"/>
      <c r="T2193" s="233"/>
      <c r="U2193" s="227"/>
      <c r="V2193" s="227">
        <f>SUM(V2194:V2208)</f>
        <v>181.52</v>
      </c>
      <c r="W2193" s="227"/>
      <c r="X2193" s="227"/>
      <c r="Y2193" s="227"/>
      <c r="AG2193" t="s">
        <v>273</v>
      </c>
    </row>
    <row r="2194" spans="1:60" ht="22.5" outlineLevel="1" x14ac:dyDescent="0.2">
      <c r="A2194" s="235">
        <v>528</v>
      </c>
      <c r="B2194" s="236" t="s">
        <v>2656</v>
      </c>
      <c r="C2194" s="245" t="s">
        <v>2657</v>
      </c>
      <c r="D2194" s="237" t="s">
        <v>340</v>
      </c>
      <c r="E2194" s="238">
        <v>272.89999999999998</v>
      </c>
      <c r="F2194" s="239"/>
      <c r="G2194" s="240">
        <f>ROUND(E2194*F2194,2)</f>
        <v>0</v>
      </c>
      <c r="H2194" s="239"/>
      <c r="I2194" s="240">
        <f>ROUND(E2194*H2194,2)</f>
        <v>0</v>
      </c>
      <c r="J2194" s="239"/>
      <c r="K2194" s="240">
        <f>ROUND(E2194*J2194,2)</f>
        <v>0</v>
      </c>
      <c r="L2194" s="240">
        <v>21</v>
      </c>
      <c r="M2194" s="240">
        <f>G2194*(1+L2194/100)</f>
        <v>0</v>
      </c>
      <c r="N2194" s="238">
        <v>3.2200000000000002E-3</v>
      </c>
      <c r="O2194" s="238">
        <f>ROUND(E2194*N2194,2)</f>
        <v>0.88</v>
      </c>
      <c r="P2194" s="238">
        <v>0</v>
      </c>
      <c r="Q2194" s="238">
        <f>ROUND(E2194*P2194,2)</f>
        <v>0</v>
      </c>
      <c r="R2194" s="240" t="s">
        <v>1703</v>
      </c>
      <c r="S2194" s="240" t="s">
        <v>277</v>
      </c>
      <c r="T2194" s="241" t="s">
        <v>277</v>
      </c>
      <c r="U2194" s="223">
        <v>0.66517000000000004</v>
      </c>
      <c r="V2194" s="223">
        <f>ROUND(E2194*U2194,2)</f>
        <v>181.52</v>
      </c>
      <c r="W2194" s="223"/>
      <c r="X2194" s="223" t="s">
        <v>828</v>
      </c>
      <c r="Y2194" s="223" t="s">
        <v>280</v>
      </c>
      <c r="Z2194" s="212"/>
      <c r="AA2194" s="212"/>
      <c r="AB2194" s="212"/>
      <c r="AC2194" s="212"/>
      <c r="AD2194" s="212"/>
      <c r="AE2194" s="212"/>
      <c r="AF2194" s="212"/>
      <c r="AG2194" s="212" t="s">
        <v>829</v>
      </c>
      <c r="AH2194" s="212"/>
      <c r="AI2194" s="212"/>
      <c r="AJ2194" s="212"/>
      <c r="AK2194" s="212"/>
      <c r="AL2194" s="212"/>
      <c r="AM2194" s="212"/>
      <c r="AN2194" s="212"/>
      <c r="AO2194" s="212"/>
      <c r="AP2194" s="212"/>
      <c r="AQ2194" s="212"/>
      <c r="AR2194" s="212"/>
      <c r="AS2194" s="212"/>
      <c r="AT2194" s="212"/>
      <c r="AU2194" s="212"/>
      <c r="AV2194" s="212"/>
      <c r="AW2194" s="212"/>
      <c r="AX2194" s="212"/>
      <c r="AY2194" s="212"/>
      <c r="AZ2194" s="212"/>
      <c r="BA2194" s="212"/>
      <c r="BB2194" s="212"/>
      <c r="BC2194" s="212"/>
      <c r="BD2194" s="212"/>
      <c r="BE2194" s="212"/>
      <c r="BF2194" s="212"/>
      <c r="BG2194" s="212"/>
      <c r="BH2194" s="212"/>
    </row>
    <row r="2195" spans="1:60" ht="22.5" outlineLevel="2" x14ac:dyDescent="0.2">
      <c r="A2195" s="219"/>
      <c r="B2195" s="220"/>
      <c r="C2195" s="267" t="s">
        <v>2658</v>
      </c>
      <c r="D2195" s="256"/>
      <c r="E2195" s="256"/>
      <c r="F2195" s="256"/>
      <c r="G2195" s="256"/>
      <c r="H2195" s="223"/>
      <c r="I2195" s="223"/>
      <c r="J2195" s="223"/>
      <c r="K2195" s="223"/>
      <c r="L2195" s="223"/>
      <c r="M2195" s="223"/>
      <c r="N2195" s="222"/>
      <c r="O2195" s="222"/>
      <c r="P2195" s="222"/>
      <c r="Q2195" s="222"/>
      <c r="R2195" s="223"/>
      <c r="S2195" s="223"/>
      <c r="T2195" s="223"/>
      <c r="U2195" s="223"/>
      <c r="V2195" s="223"/>
      <c r="W2195" s="223"/>
      <c r="X2195" s="223"/>
      <c r="Y2195" s="223"/>
      <c r="Z2195" s="212"/>
      <c r="AA2195" s="212"/>
      <c r="AB2195" s="212"/>
      <c r="AC2195" s="212"/>
      <c r="AD2195" s="212"/>
      <c r="AE2195" s="212"/>
      <c r="AF2195" s="212"/>
      <c r="AG2195" s="212" t="s">
        <v>319</v>
      </c>
      <c r="AH2195" s="212"/>
      <c r="AI2195" s="212"/>
      <c r="AJ2195" s="212"/>
      <c r="AK2195" s="212"/>
      <c r="AL2195" s="212"/>
      <c r="AM2195" s="212"/>
      <c r="AN2195" s="212"/>
      <c r="AO2195" s="212"/>
      <c r="AP2195" s="212"/>
      <c r="AQ2195" s="212"/>
      <c r="AR2195" s="212"/>
      <c r="AS2195" s="212"/>
      <c r="AT2195" s="212"/>
      <c r="AU2195" s="212"/>
      <c r="AV2195" s="212"/>
      <c r="AW2195" s="212"/>
      <c r="AX2195" s="212"/>
      <c r="AY2195" s="212"/>
      <c r="AZ2195" s="212"/>
      <c r="BA2195" s="242" t="str">
        <f>C2195</f>
        <v>lepení a dodávka podlahoviny z PVC, bez podkladu. Svaření podlahoviny. Dodávka a lepení podlahových soklíků z měkčeného PVC. Pastování a vyleštění podlah.</v>
      </c>
      <c r="BB2195" s="212"/>
      <c r="BC2195" s="212"/>
      <c r="BD2195" s="212"/>
      <c r="BE2195" s="212"/>
      <c r="BF2195" s="212"/>
      <c r="BG2195" s="212"/>
      <c r="BH2195" s="212"/>
    </row>
    <row r="2196" spans="1:60" outlineLevel="2" x14ac:dyDescent="0.2">
      <c r="A2196" s="219"/>
      <c r="B2196" s="220"/>
      <c r="C2196" s="269" t="s">
        <v>2659</v>
      </c>
      <c r="D2196" s="264"/>
      <c r="E2196" s="264"/>
      <c r="F2196" s="264"/>
      <c r="G2196" s="264"/>
      <c r="H2196" s="223"/>
      <c r="I2196" s="223"/>
      <c r="J2196" s="223"/>
      <c r="K2196" s="223"/>
      <c r="L2196" s="223"/>
      <c r="M2196" s="223"/>
      <c r="N2196" s="222"/>
      <c r="O2196" s="222"/>
      <c r="P2196" s="222"/>
      <c r="Q2196" s="222"/>
      <c r="R2196" s="223"/>
      <c r="S2196" s="223"/>
      <c r="T2196" s="223"/>
      <c r="U2196" s="223"/>
      <c r="V2196" s="223"/>
      <c r="W2196" s="223"/>
      <c r="X2196" s="223"/>
      <c r="Y2196" s="223"/>
      <c r="Z2196" s="212"/>
      <c r="AA2196" s="212"/>
      <c r="AB2196" s="212"/>
      <c r="AC2196" s="212"/>
      <c r="AD2196" s="212"/>
      <c r="AE2196" s="212"/>
      <c r="AF2196" s="212"/>
      <c r="AG2196" s="212" t="s">
        <v>283</v>
      </c>
      <c r="AH2196" s="212"/>
      <c r="AI2196" s="212"/>
      <c r="AJ2196" s="212"/>
      <c r="AK2196" s="212"/>
      <c r="AL2196" s="212"/>
      <c r="AM2196" s="212"/>
      <c r="AN2196" s="212"/>
      <c r="AO2196" s="212"/>
      <c r="AP2196" s="212"/>
      <c r="AQ2196" s="212"/>
      <c r="AR2196" s="212"/>
      <c r="AS2196" s="212"/>
      <c r="AT2196" s="212"/>
      <c r="AU2196" s="212"/>
      <c r="AV2196" s="212"/>
      <c r="AW2196" s="212"/>
      <c r="AX2196" s="212"/>
      <c r="AY2196" s="212"/>
      <c r="AZ2196" s="212"/>
      <c r="BA2196" s="212"/>
      <c r="BB2196" s="212"/>
      <c r="BC2196" s="212"/>
      <c r="BD2196" s="212"/>
      <c r="BE2196" s="212"/>
      <c r="BF2196" s="212"/>
      <c r="BG2196" s="212"/>
      <c r="BH2196" s="212"/>
    </row>
    <row r="2197" spans="1:60" outlineLevel="2" x14ac:dyDescent="0.2">
      <c r="A2197" s="219"/>
      <c r="B2197" s="220"/>
      <c r="C2197" s="247" t="s">
        <v>759</v>
      </c>
      <c r="D2197" s="225"/>
      <c r="E2197" s="226"/>
      <c r="F2197" s="223"/>
      <c r="G2197" s="223"/>
      <c r="H2197" s="223"/>
      <c r="I2197" s="223"/>
      <c r="J2197" s="223"/>
      <c r="K2197" s="223"/>
      <c r="L2197" s="223"/>
      <c r="M2197" s="223"/>
      <c r="N2197" s="222"/>
      <c r="O2197" s="222"/>
      <c r="P2197" s="222"/>
      <c r="Q2197" s="222"/>
      <c r="R2197" s="223"/>
      <c r="S2197" s="223"/>
      <c r="T2197" s="223"/>
      <c r="U2197" s="223"/>
      <c r="V2197" s="223"/>
      <c r="W2197" s="223"/>
      <c r="X2197" s="223"/>
      <c r="Y2197" s="223"/>
      <c r="Z2197" s="212"/>
      <c r="AA2197" s="212"/>
      <c r="AB2197" s="212"/>
      <c r="AC2197" s="212"/>
      <c r="AD2197" s="212"/>
      <c r="AE2197" s="212"/>
      <c r="AF2197" s="212"/>
      <c r="AG2197" s="212" t="s">
        <v>308</v>
      </c>
      <c r="AH2197" s="212">
        <v>0</v>
      </c>
      <c r="AI2197" s="212"/>
      <c r="AJ2197" s="212"/>
      <c r="AK2197" s="212"/>
      <c r="AL2197" s="212"/>
      <c r="AM2197" s="212"/>
      <c r="AN2197" s="212"/>
      <c r="AO2197" s="212"/>
      <c r="AP2197" s="212"/>
      <c r="AQ2197" s="212"/>
      <c r="AR2197" s="212"/>
      <c r="AS2197" s="212"/>
      <c r="AT2197" s="212"/>
      <c r="AU2197" s="212"/>
      <c r="AV2197" s="212"/>
      <c r="AW2197" s="212"/>
      <c r="AX2197" s="212"/>
      <c r="AY2197" s="212"/>
      <c r="AZ2197" s="212"/>
      <c r="BA2197" s="212"/>
      <c r="BB2197" s="212"/>
      <c r="BC2197" s="212"/>
      <c r="BD2197" s="212"/>
      <c r="BE2197" s="212"/>
      <c r="BF2197" s="212"/>
      <c r="BG2197" s="212"/>
      <c r="BH2197" s="212"/>
    </row>
    <row r="2198" spans="1:60" outlineLevel="3" x14ac:dyDescent="0.2">
      <c r="A2198" s="219"/>
      <c r="B2198" s="220"/>
      <c r="C2198" s="247" t="s">
        <v>2660</v>
      </c>
      <c r="D2198" s="225"/>
      <c r="E2198" s="226">
        <v>3.8</v>
      </c>
      <c r="F2198" s="223"/>
      <c r="G2198" s="223"/>
      <c r="H2198" s="223"/>
      <c r="I2198" s="223"/>
      <c r="J2198" s="223"/>
      <c r="K2198" s="223"/>
      <c r="L2198" s="223"/>
      <c r="M2198" s="223"/>
      <c r="N2198" s="222"/>
      <c r="O2198" s="222"/>
      <c r="P2198" s="222"/>
      <c r="Q2198" s="222"/>
      <c r="R2198" s="223"/>
      <c r="S2198" s="223"/>
      <c r="T2198" s="223"/>
      <c r="U2198" s="223"/>
      <c r="V2198" s="223"/>
      <c r="W2198" s="223"/>
      <c r="X2198" s="223"/>
      <c r="Y2198" s="223"/>
      <c r="Z2198" s="212"/>
      <c r="AA2198" s="212"/>
      <c r="AB2198" s="212"/>
      <c r="AC2198" s="212"/>
      <c r="AD2198" s="212"/>
      <c r="AE2198" s="212"/>
      <c r="AF2198" s="212"/>
      <c r="AG2198" s="212" t="s">
        <v>308</v>
      </c>
      <c r="AH2198" s="212">
        <v>0</v>
      </c>
      <c r="AI2198" s="212"/>
      <c r="AJ2198" s="212"/>
      <c r="AK2198" s="212"/>
      <c r="AL2198" s="212"/>
      <c r="AM2198" s="212"/>
      <c r="AN2198" s="212"/>
      <c r="AO2198" s="212"/>
      <c r="AP2198" s="212"/>
      <c r="AQ2198" s="212"/>
      <c r="AR2198" s="212"/>
      <c r="AS2198" s="212"/>
      <c r="AT2198" s="212"/>
      <c r="AU2198" s="212"/>
      <c r="AV2198" s="212"/>
      <c r="AW2198" s="212"/>
      <c r="AX2198" s="212"/>
      <c r="AY2198" s="212"/>
      <c r="AZ2198" s="212"/>
      <c r="BA2198" s="212"/>
      <c r="BB2198" s="212"/>
      <c r="BC2198" s="212"/>
      <c r="BD2198" s="212"/>
      <c r="BE2198" s="212"/>
      <c r="BF2198" s="212"/>
      <c r="BG2198" s="212"/>
      <c r="BH2198" s="212"/>
    </row>
    <row r="2199" spans="1:60" outlineLevel="3" x14ac:dyDescent="0.2">
      <c r="A2199" s="219"/>
      <c r="B2199" s="220"/>
      <c r="C2199" s="247" t="s">
        <v>2661</v>
      </c>
      <c r="D2199" s="225"/>
      <c r="E2199" s="226">
        <v>3.4</v>
      </c>
      <c r="F2199" s="223"/>
      <c r="G2199" s="223"/>
      <c r="H2199" s="223"/>
      <c r="I2199" s="223"/>
      <c r="J2199" s="223"/>
      <c r="K2199" s="223"/>
      <c r="L2199" s="223"/>
      <c r="M2199" s="223"/>
      <c r="N2199" s="222"/>
      <c r="O2199" s="222"/>
      <c r="P2199" s="222"/>
      <c r="Q2199" s="222"/>
      <c r="R2199" s="223"/>
      <c r="S2199" s="223"/>
      <c r="T2199" s="223"/>
      <c r="U2199" s="223"/>
      <c r="V2199" s="223"/>
      <c r="W2199" s="223"/>
      <c r="X2199" s="223"/>
      <c r="Y2199" s="223"/>
      <c r="Z2199" s="212"/>
      <c r="AA2199" s="212"/>
      <c r="AB2199" s="212"/>
      <c r="AC2199" s="212"/>
      <c r="AD2199" s="212"/>
      <c r="AE2199" s="212"/>
      <c r="AF2199" s="212"/>
      <c r="AG2199" s="212" t="s">
        <v>308</v>
      </c>
      <c r="AH2199" s="212">
        <v>0</v>
      </c>
      <c r="AI2199" s="212"/>
      <c r="AJ2199" s="212"/>
      <c r="AK2199" s="212"/>
      <c r="AL2199" s="212"/>
      <c r="AM2199" s="212"/>
      <c r="AN2199" s="212"/>
      <c r="AO2199" s="212"/>
      <c r="AP2199" s="212"/>
      <c r="AQ2199" s="212"/>
      <c r="AR2199" s="212"/>
      <c r="AS2199" s="212"/>
      <c r="AT2199" s="212"/>
      <c r="AU2199" s="212"/>
      <c r="AV2199" s="212"/>
      <c r="AW2199" s="212"/>
      <c r="AX2199" s="212"/>
      <c r="AY2199" s="212"/>
      <c r="AZ2199" s="212"/>
      <c r="BA2199" s="212"/>
      <c r="BB2199" s="212"/>
      <c r="BC2199" s="212"/>
      <c r="BD2199" s="212"/>
      <c r="BE2199" s="212"/>
      <c r="BF2199" s="212"/>
      <c r="BG2199" s="212"/>
      <c r="BH2199" s="212"/>
    </row>
    <row r="2200" spans="1:60" outlineLevel="3" x14ac:dyDescent="0.2">
      <c r="A2200" s="219"/>
      <c r="B2200" s="220"/>
      <c r="C2200" s="247" t="s">
        <v>795</v>
      </c>
      <c r="D2200" s="225"/>
      <c r="E2200" s="226">
        <v>43.2</v>
      </c>
      <c r="F2200" s="223"/>
      <c r="G2200" s="223"/>
      <c r="H2200" s="223"/>
      <c r="I2200" s="223"/>
      <c r="J2200" s="223"/>
      <c r="K2200" s="223"/>
      <c r="L2200" s="223"/>
      <c r="M2200" s="223"/>
      <c r="N2200" s="222"/>
      <c r="O2200" s="222"/>
      <c r="P2200" s="222"/>
      <c r="Q2200" s="222"/>
      <c r="R2200" s="223"/>
      <c r="S2200" s="223"/>
      <c r="T2200" s="223"/>
      <c r="U2200" s="223"/>
      <c r="V2200" s="223"/>
      <c r="W2200" s="223"/>
      <c r="X2200" s="223"/>
      <c r="Y2200" s="223"/>
      <c r="Z2200" s="212"/>
      <c r="AA2200" s="212"/>
      <c r="AB2200" s="212"/>
      <c r="AC2200" s="212"/>
      <c r="AD2200" s="212"/>
      <c r="AE2200" s="212"/>
      <c r="AF2200" s="212"/>
      <c r="AG2200" s="212" t="s">
        <v>308</v>
      </c>
      <c r="AH2200" s="212">
        <v>0</v>
      </c>
      <c r="AI2200" s="212"/>
      <c r="AJ2200" s="212"/>
      <c r="AK2200" s="212"/>
      <c r="AL2200" s="212"/>
      <c r="AM2200" s="212"/>
      <c r="AN2200" s="212"/>
      <c r="AO2200" s="212"/>
      <c r="AP2200" s="212"/>
      <c r="AQ2200" s="212"/>
      <c r="AR2200" s="212"/>
      <c r="AS2200" s="212"/>
      <c r="AT2200" s="212"/>
      <c r="AU2200" s="212"/>
      <c r="AV2200" s="212"/>
      <c r="AW2200" s="212"/>
      <c r="AX2200" s="212"/>
      <c r="AY2200" s="212"/>
      <c r="AZ2200" s="212"/>
      <c r="BA2200" s="212"/>
      <c r="BB2200" s="212"/>
      <c r="BC2200" s="212"/>
      <c r="BD2200" s="212"/>
      <c r="BE2200" s="212"/>
      <c r="BF2200" s="212"/>
      <c r="BG2200" s="212"/>
      <c r="BH2200" s="212"/>
    </row>
    <row r="2201" spans="1:60" outlineLevel="3" x14ac:dyDescent="0.2">
      <c r="A2201" s="219"/>
      <c r="B2201" s="220"/>
      <c r="C2201" s="247" t="s">
        <v>2662</v>
      </c>
      <c r="D2201" s="225"/>
      <c r="E2201" s="226">
        <v>13</v>
      </c>
      <c r="F2201" s="223"/>
      <c r="G2201" s="223"/>
      <c r="H2201" s="223"/>
      <c r="I2201" s="223"/>
      <c r="J2201" s="223"/>
      <c r="K2201" s="223"/>
      <c r="L2201" s="223"/>
      <c r="M2201" s="223"/>
      <c r="N2201" s="222"/>
      <c r="O2201" s="222"/>
      <c r="P2201" s="222"/>
      <c r="Q2201" s="222"/>
      <c r="R2201" s="223"/>
      <c r="S2201" s="223"/>
      <c r="T2201" s="223"/>
      <c r="U2201" s="223"/>
      <c r="V2201" s="223"/>
      <c r="W2201" s="223"/>
      <c r="X2201" s="223"/>
      <c r="Y2201" s="223"/>
      <c r="Z2201" s="212"/>
      <c r="AA2201" s="212"/>
      <c r="AB2201" s="212"/>
      <c r="AC2201" s="212"/>
      <c r="AD2201" s="212"/>
      <c r="AE2201" s="212"/>
      <c r="AF2201" s="212"/>
      <c r="AG2201" s="212" t="s">
        <v>308</v>
      </c>
      <c r="AH2201" s="212">
        <v>0</v>
      </c>
      <c r="AI2201" s="212"/>
      <c r="AJ2201" s="212"/>
      <c r="AK2201" s="212"/>
      <c r="AL2201" s="212"/>
      <c r="AM2201" s="212"/>
      <c r="AN2201" s="212"/>
      <c r="AO2201" s="212"/>
      <c r="AP2201" s="212"/>
      <c r="AQ2201" s="212"/>
      <c r="AR2201" s="212"/>
      <c r="AS2201" s="212"/>
      <c r="AT2201" s="212"/>
      <c r="AU2201" s="212"/>
      <c r="AV2201" s="212"/>
      <c r="AW2201" s="212"/>
      <c r="AX2201" s="212"/>
      <c r="AY2201" s="212"/>
      <c r="AZ2201" s="212"/>
      <c r="BA2201" s="212"/>
      <c r="BB2201" s="212"/>
      <c r="BC2201" s="212"/>
      <c r="BD2201" s="212"/>
      <c r="BE2201" s="212"/>
      <c r="BF2201" s="212"/>
      <c r="BG2201" s="212"/>
      <c r="BH2201" s="212"/>
    </row>
    <row r="2202" spans="1:60" outlineLevel="3" x14ac:dyDescent="0.2">
      <c r="A2202" s="219"/>
      <c r="B2202" s="220"/>
      <c r="C2202" s="247" t="s">
        <v>796</v>
      </c>
      <c r="D2202" s="225"/>
      <c r="E2202" s="226">
        <v>46.5</v>
      </c>
      <c r="F2202" s="223"/>
      <c r="G2202" s="223"/>
      <c r="H2202" s="223"/>
      <c r="I2202" s="223"/>
      <c r="J2202" s="223"/>
      <c r="K2202" s="223"/>
      <c r="L2202" s="223"/>
      <c r="M2202" s="223"/>
      <c r="N2202" s="222"/>
      <c r="O2202" s="222"/>
      <c r="P2202" s="222"/>
      <c r="Q2202" s="222"/>
      <c r="R2202" s="223"/>
      <c r="S2202" s="223"/>
      <c r="T2202" s="223"/>
      <c r="U2202" s="223"/>
      <c r="V2202" s="223"/>
      <c r="W2202" s="223"/>
      <c r="X2202" s="223"/>
      <c r="Y2202" s="223"/>
      <c r="Z2202" s="212"/>
      <c r="AA2202" s="212"/>
      <c r="AB2202" s="212"/>
      <c r="AC2202" s="212"/>
      <c r="AD2202" s="212"/>
      <c r="AE2202" s="212"/>
      <c r="AF2202" s="212"/>
      <c r="AG2202" s="212" t="s">
        <v>308</v>
      </c>
      <c r="AH2202" s="212">
        <v>0</v>
      </c>
      <c r="AI2202" s="212"/>
      <c r="AJ2202" s="212"/>
      <c r="AK2202" s="212"/>
      <c r="AL2202" s="212"/>
      <c r="AM2202" s="212"/>
      <c r="AN2202" s="212"/>
      <c r="AO2202" s="212"/>
      <c r="AP2202" s="212"/>
      <c r="AQ2202" s="212"/>
      <c r="AR2202" s="212"/>
      <c r="AS2202" s="212"/>
      <c r="AT2202" s="212"/>
      <c r="AU2202" s="212"/>
      <c r="AV2202" s="212"/>
      <c r="AW2202" s="212"/>
      <c r="AX2202" s="212"/>
      <c r="AY2202" s="212"/>
      <c r="AZ2202" s="212"/>
      <c r="BA2202" s="212"/>
      <c r="BB2202" s="212"/>
      <c r="BC2202" s="212"/>
      <c r="BD2202" s="212"/>
      <c r="BE2202" s="212"/>
      <c r="BF2202" s="212"/>
      <c r="BG2202" s="212"/>
      <c r="BH2202" s="212"/>
    </row>
    <row r="2203" spans="1:60" outlineLevel="3" x14ac:dyDescent="0.2">
      <c r="A2203" s="219"/>
      <c r="B2203" s="220"/>
      <c r="C2203" s="247" t="s">
        <v>742</v>
      </c>
      <c r="D2203" s="225"/>
      <c r="E2203" s="226"/>
      <c r="F2203" s="223"/>
      <c r="G2203" s="223"/>
      <c r="H2203" s="223"/>
      <c r="I2203" s="223"/>
      <c r="J2203" s="223"/>
      <c r="K2203" s="223"/>
      <c r="L2203" s="223"/>
      <c r="M2203" s="223"/>
      <c r="N2203" s="222"/>
      <c r="O2203" s="222"/>
      <c r="P2203" s="222"/>
      <c r="Q2203" s="222"/>
      <c r="R2203" s="223"/>
      <c r="S2203" s="223"/>
      <c r="T2203" s="223"/>
      <c r="U2203" s="223"/>
      <c r="V2203" s="223"/>
      <c r="W2203" s="223"/>
      <c r="X2203" s="223"/>
      <c r="Y2203" s="223"/>
      <c r="Z2203" s="212"/>
      <c r="AA2203" s="212"/>
      <c r="AB2203" s="212"/>
      <c r="AC2203" s="212"/>
      <c r="AD2203" s="212"/>
      <c r="AE2203" s="212"/>
      <c r="AF2203" s="212"/>
      <c r="AG2203" s="212" t="s">
        <v>308</v>
      </c>
      <c r="AH2203" s="212">
        <v>0</v>
      </c>
      <c r="AI2203" s="212"/>
      <c r="AJ2203" s="212"/>
      <c r="AK2203" s="212"/>
      <c r="AL2203" s="212"/>
      <c r="AM2203" s="212"/>
      <c r="AN2203" s="212"/>
      <c r="AO2203" s="212"/>
      <c r="AP2203" s="212"/>
      <c r="AQ2203" s="212"/>
      <c r="AR2203" s="212"/>
      <c r="AS2203" s="212"/>
      <c r="AT2203" s="212"/>
      <c r="AU2203" s="212"/>
      <c r="AV2203" s="212"/>
      <c r="AW2203" s="212"/>
      <c r="AX2203" s="212"/>
      <c r="AY2203" s="212"/>
      <c r="AZ2203" s="212"/>
      <c r="BA2203" s="212"/>
      <c r="BB2203" s="212"/>
      <c r="BC2203" s="212"/>
      <c r="BD2203" s="212"/>
      <c r="BE2203" s="212"/>
      <c r="BF2203" s="212"/>
      <c r="BG2203" s="212"/>
      <c r="BH2203" s="212"/>
    </row>
    <row r="2204" spans="1:60" outlineLevel="3" x14ac:dyDescent="0.2">
      <c r="A2204" s="219"/>
      <c r="B2204" s="220"/>
      <c r="C2204" s="247" t="s">
        <v>743</v>
      </c>
      <c r="D2204" s="225"/>
      <c r="E2204" s="226">
        <v>3.2</v>
      </c>
      <c r="F2204" s="223"/>
      <c r="G2204" s="223"/>
      <c r="H2204" s="223"/>
      <c r="I2204" s="223"/>
      <c r="J2204" s="223"/>
      <c r="K2204" s="223"/>
      <c r="L2204" s="223"/>
      <c r="M2204" s="223"/>
      <c r="N2204" s="222"/>
      <c r="O2204" s="222"/>
      <c r="P2204" s="222"/>
      <c r="Q2204" s="222"/>
      <c r="R2204" s="223"/>
      <c r="S2204" s="223"/>
      <c r="T2204" s="223"/>
      <c r="U2204" s="223"/>
      <c r="V2204" s="223"/>
      <c r="W2204" s="223"/>
      <c r="X2204" s="223"/>
      <c r="Y2204" s="223"/>
      <c r="Z2204" s="212"/>
      <c r="AA2204" s="212"/>
      <c r="AB2204" s="212"/>
      <c r="AC2204" s="212"/>
      <c r="AD2204" s="212"/>
      <c r="AE2204" s="212"/>
      <c r="AF2204" s="212"/>
      <c r="AG2204" s="212" t="s">
        <v>308</v>
      </c>
      <c r="AH2204" s="212">
        <v>0</v>
      </c>
      <c r="AI2204" s="212"/>
      <c r="AJ2204" s="212"/>
      <c r="AK2204" s="212"/>
      <c r="AL2204" s="212"/>
      <c r="AM2204" s="212"/>
      <c r="AN2204" s="212"/>
      <c r="AO2204" s="212"/>
      <c r="AP2204" s="212"/>
      <c r="AQ2204" s="212"/>
      <c r="AR2204" s="212"/>
      <c r="AS2204" s="212"/>
      <c r="AT2204" s="212"/>
      <c r="AU2204" s="212"/>
      <c r="AV2204" s="212"/>
      <c r="AW2204" s="212"/>
      <c r="AX2204" s="212"/>
      <c r="AY2204" s="212"/>
      <c r="AZ2204" s="212"/>
      <c r="BA2204" s="212"/>
      <c r="BB2204" s="212"/>
      <c r="BC2204" s="212"/>
      <c r="BD2204" s="212"/>
      <c r="BE2204" s="212"/>
      <c r="BF2204" s="212"/>
      <c r="BG2204" s="212"/>
      <c r="BH2204" s="212"/>
    </row>
    <row r="2205" spans="1:60" outlineLevel="3" x14ac:dyDescent="0.2">
      <c r="A2205" s="219"/>
      <c r="B2205" s="220"/>
      <c r="C2205" s="247" t="s">
        <v>2663</v>
      </c>
      <c r="D2205" s="225"/>
      <c r="E2205" s="226">
        <v>52.1</v>
      </c>
      <c r="F2205" s="223"/>
      <c r="G2205" s="223"/>
      <c r="H2205" s="223"/>
      <c r="I2205" s="223"/>
      <c r="J2205" s="223"/>
      <c r="K2205" s="223"/>
      <c r="L2205" s="223"/>
      <c r="M2205" s="223"/>
      <c r="N2205" s="222"/>
      <c r="O2205" s="222"/>
      <c r="P2205" s="222"/>
      <c r="Q2205" s="222"/>
      <c r="R2205" s="223"/>
      <c r="S2205" s="223"/>
      <c r="T2205" s="223"/>
      <c r="U2205" s="223"/>
      <c r="V2205" s="223"/>
      <c r="W2205" s="223"/>
      <c r="X2205" s="223"/>
      <c r="Y2205" s="223"/>
      <c r="Z2205" s="212"/>
      <c r="AA2205" s="212"/>
      <c r="AB2205" s="212"/>
      <c r="AC2205" s="212"/>
      <c r="AD2205" s="212"/>
      <c r="AE2205" s="212"/>
      <c r="AF2205" s="212"/>
      <c r="AG2205" s="212" t="s">
        <v>308</v>
      </c>
      <c r="AH2205" s="212">
        <v>0</v>
      </c>
      <c r="AI2205" s="212"/>
      <c r="AJ2205" s="212"/>
      <c r="AK2205" s="212"/>
      <c r="AL2205" s="212"/>
      <c r="AM2205" s="212"/>
      <c r="AN2205" s="212"/>
      <c r="AO2205" s="212"/>
      <c r="AP2205" s="212"/>
      <c r="AQ2205" s="212"/>
      <c r="AR2205" s="212"/>
      <c r="AS2205" s="212"/>
      <c r="AT2205" s="212"/>
      <c r="AU2205" s="212"/>
      <c r="AV2205" s="212"/>
      <c r="AW2205" s="212"/>
      <c r="AX2205" s="212"/>
      <c r="AY2205" s="212"/>
      <c r="AZ2205" s="212"/>
      <c r="BA2205" s="212"/>
      <c r="BB2205" s="212"/>
      <c r="BC2205" s="212"/>
      <c r="BD2205" s="212"/>
      <c r="BE2205" s="212"/>
      <c r="BF2205" s="212"/>
      <c r="BG2205" s="212"/>
      <c r="BH2205" s="212"/>
    </row>
    <row r="2206" spans="1:60" outlineLevel="3" x14ac:dyDescent="0.2">
      <c r="A2206" s="219"/>
      <c r="B2206" s="220"/>
      <c r="C2206" s="247" t="s">
        <v>2664</v>
      </c>
      <c r="D2206" s="225"/>
      <c r="E2206" s="226">
        <v>26.2</v>
      </c>
      <c r="F2206" s="223"/>
      <c r="G2206" s="223"/>
      <c r="H2206" s="223"/>
      <c r="I2206" s="223"/>
      <c r="J2206" s="223"/>
      <c r="K2206" s="223"/>
      <c r="L2206" s="223"/>
      <c r="M2206" s="223"/>
      <c r="N2206" s="222"/>
      <c r="O2206" s="222"/>
      <c r="P2206" s="222"/>
      <c r="Q2206" s="222"/>
      <c r="R2206" s="223"/>
      <c r="S2206" s="223"/>
      <c r="T2206" s="223"/>
      <c r="U2206" s="223"/>
      <c r="V2206" s="223"/>
      <c r="W2206" s="223"/>
      <c r="X2206" s="223"/>
      <c r="Y2206" s="223"/>
      <c r="Z2206" s="212"/>
      <c r="AA2206" s="212"/>
      <c r="AB2206" s="212"/>
      <c r="AC2206" s="212"/>
      <c r="AD2206" s="212"/>
      <c r="AE2206" s="212"/>
      <c r="AF2206" s="212"/>
      <c r="AG2206" s="212" t="s">
        <v>308</v>
      </c>
      <c r="AH2206" s="212">
        <v>0</v>
      </c>
      <c r="AI2206" s="212"/>
      <c r="AJ2206" s="212"/>
      <c r="AK2206" s="212"/>
      <c r="AL2206" s="212"/>
      <c r="AM2206" s="212"/>
      <c r="AN2206" s="212"/>
      <c r="AO2206" s="212"/>
      <c r="AP2206" s="212"/>
      <c r="AQ2206" s="212"/>
      <c r="AR2206" s="212"/>
      <c r="AS2206" s="212"/>
      <c r="AT2206" s="212"/>
      <c r="AU2206" s="212"/>
      <c r="AV2206" s="212"/>
      <c r="AW2206" s="212"/>
      <c r="AX2206" s="212"/>
      <c r="AY2206" s="212"/>
      <c r="AZ2206" s="212"/>
      <c r="BA2206" s="212"/>
      <c r="BB2206" s="212"/>
      <c r="BC2206" s="212"/>
      <c r="BD2206" s="212"/>
      <c r="BE2206" s="212"/>
      <c r="BF2206" s="212"/>
      <c r="BG2206" s="212"/>
      <c r="BH2206" s="212"/>
    </row>
    <row r="2207" spans="1:60" outlineLevel="3" x14ac:dyDescent="0.2">
      <c r="A2207" s="219"/>
      <c r="B2207" s="220"/>
      <c r="C2207" s="247" t="s">
        <v>2665</v>
      </c>
      <c r="D2207" s="225"/>
      <c r="E2207" s="226">
        <v>54.3</v>
      </c>
      <c r="F2207" s="223"/>
      <c r="G2207" s="223"/>
      <c r="H2207" s="223"/>
      <c r="I2207" s="223"/>
      <c r="J2207" s="223"/>
      <c r="K2207" s="223"/>
      <c r="L2207" s="223"/>
      <c r="M2207" s="223"/>
      <c r="N2207" s="222"/>
      <c r="O2207" s="222"/>
      <c r="P2207" s="222"/>
      <c r="Q2207" s="222"/>
      <c r="R2207" s="223"/>
      <c r="S2207" s="223"/>
      <c r="T2207" s="223"/>
      <c r="U2207" s="223"/>
      <c r="V2207" s="223"/>
      <c r="W2207" s="223"/>
      <c r="X2207" s="223"/>
      <c r="Y2207" s="223"/>
      <c r="Z2207" s="212"/>
      <c r="AA2207" s="212"/>
      <c r="AB2207" s="212"/>
      <c r="AC2207" s="212"/>
      <c r="AD2207" s="212"/>
      <c r="AE2207" s="212"/>
      <c r="AF2207" s="212"/>
      <c r="AG2207" s="212" t="s">
        <v>308</v>
      </c>
      <c r="AH2207" s="212">
        <v>0</v>
      </c>
      <c r="AI2207" s="212"/>
      <c r="AJ2207" s="212"/>
      <c r="AK2207" s="212"/>
      <c r="AL2207" s="212"/>
      <c r="AM2207" s="212"/>
      <c r="AN2207" s="212"/>
      <c r="AO2207" s="212"/>
      <c r="AP2207" s="212"/>
      <c r="AQ2207" s="212"/>
      <c r="AR2207" s="212"/>
      <c r="AS2207" s="212"/>
      <c r="AT2207" s="212"/>
      <c r="AU2207" s="212"/>
      <c r="AV2207" s="212"/>
      <c r="AW2207" s="212"/>
      <c r="AX2207" s="212"/>
      <c r="AY2207" s="212"/>
      <c r="AZ2207" s="212"/>
      <c r="BA2207" s="212"/>
      <c r="BB2207" s="212"/>
      <c r="BC2207" s="212"/>
      <c r="BD2207" s="212"/>
      <c r="BE2207" s="212"/>
      <c r="BF2207" s="212"/>
      <c r="BG2207" s="212"/>
      <c r="BH2207" s="212"/>
    </row>
    <row r="2208" spans="1:60" outlineLevel="3" x14ac:dyDescent="0.2">
      <c r="A2208" s="219"/>
      <c r="B2208" s="220"/>
      <c r="C2208" s="247" t="s">
        <v>2666</v>
      </c>
      <c r="D2208" s="225"/>
      <c r="E2208" s="226">
        <v>27.2</v>
      </c>
      <c r="F2208" s="223"/>
      <c r="G2208" s="223"/>
      <c r="H2208" s="223"/>
      <c r="I2208" s="223"/>
      <c r="J2208" s="223"/>
      <c r="K2208" s="223"/>
      <c r="L2208" s="223"/>
      <c r="M2208" s="223"/>
      <c r="N2208" s="222"/>
      <c r="O2208" s="222"/>
      <c r="P2208" s="222"/>
      <c r="Q2208" s="222"/>
      <c r="R2208" s="223"/>
      <c r="S2208" s="223"/>
      <c r="T2208" s="223"/>
      <c r="U2208" s="223"/>
      <c r="V2208" s="223"/>
      <c r="W2208" s="223"/>
      <c r="X2208" s="223"/>
      <c r="Y2208" s="223"/>
      <c r="Z2208" s="212"/>
      <c r="AA2208" s="212"/>
      <c r="AB2208" s="212"/>
      <c r="AC2208" s="212"/>
      <c r="AD2208" s="212"/>
      <c r="AE2208" s="212"/>
      <c r="AF2208" s="212"/>
      <c r="AG2208" s="212" t="s">
        <v>308</v>
      </c>
      <c r="AH2208" s="212">
        <v>0</v>
      </c>
      <c r="AI2208" s="212"/>
      <c r="AJ2208" s="212"/>
      <c r="AK2208" s="212"/>
      <c r="AL2208" s="212"/>
      <c r="AM2208" s="212"/>
      <c r="AN2208" s="212"/>
      <c r="AO2208" s="212"/>
      <c r="AP2208" s="212"/>
      <c r="AQ2208" s="212"/>
      <c r="AR2208" s="212"/>
      <c r="AS2208" s="212"/>
      <c r="AT2208" s="212"/>
      <c r="AU2208" s="212"/>
      <c r="AV2208" s="212"/>
      <c r="AW2208" s="212"/>
      <c r="AX2208" s="212"/>
      <c r="AY2208" s="212"/>
      <c r="AZ2208" s="212"/>
      <c r="BA2208" s="212"/>
      <c r="BB2208" s="212"/>
      <c r="BC2208" s="212"/>
      <c r="BD2208" s="212"/>
      <c r="BE2208" s="212"/>
      <c r="BF2208" s="212"/>
      <c r="BG2208" s="212"/>
      <c r="BH2208" s="212"/>
    </row>
    <row r="2209" spans="1:60" x14ac:dyDescent="0.2">
      <c r="A2209" s="228" t="s">
        <v>272</v>
      </c>
      <c r="B2209" s="229" t="s">
        <v>220</v>
      </c>
      <c r="C2209" s="244" t="s">
        <v>221</v>
      </c>
      <c r="D2209" s="230"/>
      <c r="E2209" s="231"/>
      <c r="F2209" s="232"/>
      <c r="G2209" s="232">
        <f>SUMIF(AG2210:AG2242,"&lt;&gt;NOR",G2210:G2242)</f>
        <v>0</v>
      </c>
      <c r="H2209" s="232"/>
      <c r="I2209" s="232">
        <f>SUM(I2210:I2242)</f>
        <v>0</v>
      </c>
      <c r="J2209" s="232"/>
      <c r="K2209" s="232">
        <f>SUM(K2210:K2242)</f>
        <v>0</v>
      </c>
      <c r="L2209" s="232"/>
      <c r="M2209" s="232">
        <f>SUM(M2210:M2242)</f>
        <v>0</v>
      </c>
      <c r="N2209" s="231"/>
      <c r="O2209" s="231">
        <f>SUM(O2210:O2242)</f>
        <v>2.6399999999999997</v>
      </c>
      <c r="P2209" s="231"/>
      <c r="Q2209" s="231">
        <f>SUM(Q2210:Q2242)</f>
        <v>0</v>
      </c>
      <c r="R2209" s="232"/>
      <c r="S2209" s="232"/>
      <c r="T2209" s="233"/>
      <c r="U2209" s="227"/>
      <c r="V2209" s="227">
        <f>SUM(V2210:V2242)</f>
        <v>152.19</v>
      </c>
      <c r="W2209" s="227"/>
      <c r="X2209" s="227"/>
      <c r="Y2209" s="227"/>
      <c r="AG2209" t="s">
        <v>273</v>
      </c>
    </row>
    <row r="2210" spans="1:60" outlineLevel="1" x14ac:dyDescent="0.2">
      <c r="A2210" s="235">
        <v>529</v>
      </c>
      <c r="B2210" s="236" t="s">
        <v>2667</v>
      </c>
      <c r="C2210" s="245" t="s">
        <v>2668</v>
      </c>
      <c r="D2210" s="237" t="s">
        <v>340</v>
      </c>
      <c r="E2210" s="238">
        <v>83.760649999999998</v>
      </c>
      <c r="F2210" s="239"/>
      <c r="G2210" s="240">
        <f>ROUND(E2210*F2210,2)</f>
        <v>0</v>
      </c>
      <c r="H2210" s="239"/>
      <c r="I2210" s="240">
        <f>ROUND(E2210*H2210,2)</f>
        <v>0</v>
      </c>
      <c r="J2210" s="239"/>
      <c r="K2210" s="240">
        <f>ROUND(E2210*J2210,2)</f>
        <v>0</v>
      </c>
      <c r="L2210" s="240">
        <v>21</v>
      </c>
      <c r="M2210" s="240">
        <f>G2210*(1+L2210/100)</f>
        <v>0</v>
      </c>
      <c r="N2210" s="238">
        <v>5.9300000000000004E-3</v>
      </c>
      <c r="O2210" s="238">
        <f>ROUND(E2210*N2210,2)</f>
        <v>0.5</v>
      </c>
      <c r="P2210" s="238">
        <v>0</v>
      </c>
      <c r="Q2210" s="238">
        <f>ROUND(E2210*P2210,2)</f>
        <v>0</v>
      </c>
      <c r="R2210" s="240" t="s">
        <v>2669</v>
      </c>
      <c r="S2210" s="240" t="s">
        <v>277</v>
      </c>
      <c r="T2210" s="241" t="s">
        <v>277</v>
      </c>
      <c r="U2210" s="223">
        <v>0.4</v>
      </c>
      <c r="V2210" s="223">
        <f>ROUND(E2210*U2210,2)</f>
        <v>33.5</v>
      </c>
      <c r="W2210" s="223"/>
      <c r="X2210" s="223" t="s">
        <v>316</v>
      </c>
      <c r="Y2210" s="223" t="s">
        <v>280</v>
      </c>
      <c r="Z2210" s="212"/>
      <c r="AA2210" s="212"/>
      <c r="AB2210" s="212"/>
      <c r="AC2210" s="212"/>
      <c r="AD2210" s="212"/>
      <c r="AE2210" s="212"/>
      <c r="AF2210" s="212"/>
      <c r="AG2210" s="212" t="s">
        <v>317</v>
      </c>
      <c r="AH2210" s="212"/>
      <c r="AI2210" s="212"/>
      <c r="AJ2210" s="212"/>
      <c r="AK2210" s="212"/>
      <c r="AL2210" s="212"/>
      <c r="AM2210" s="212"/>
      <c r="AN2210" s="212"/>
      <c r="AO2210" s="212"/>
      <c r="AP2210" s="212"/>
      <c r="AQ2210" s="212"/>
      <c r="AR2210" s="212"/>
      <c r="AS2210" s="212"/>
      <c r="AT2210" s="212"/>
      <c r="AU2210" s="212"/>
      <c r="AV2210" s="212"/>
      <c r="AW2210" s="212"/>
      <c r="AX2210" s="212"/>
      <c r="AY2210" s="212"/>
      <c r="AZ2210" s="212"/>
      <c r="BA2210" s="212"/>
      <c r="BB2210" s="212"/>
      <c r="BC2210" s="212"/>
      <c r="BD2210" s="212"/>
      <c r="BE2210" s="212"/>
      <c r="BF2210" s="212"/>
      <c r="BG2210" s="212"/>
      <c r="BH2210" s="212"/>
    </row>
    <row r="2211" spans="1:60" outlineLevel="2" x14ac:dyDescent="0.2">
      <c r="A2211" s="219"/>
      <c r="B2211" s="220"/>
      <c r="C2211" s="267" t="s">
        <v>2670</v>
      </c>
      <c r="D2211" s="256"/>
      <c r="E2211" s="256"/>
      <c r="F2211" s="256"/>
      <c r="G2211" s="256"/>
      <c r="H2211" s="223"/>
      <c r="I2211" s="223"/>
      <c r="J2211" s="223"/>
      <c r="K2211" s="223"/>
      <c r="L2211" s="223"/>
      <c r="M2211" s="223"/>
      <c r="N2211" s="222"/>
      <c r="O2211" s="222"/>
      <c r="P2211" s="222"/>
      <c r="Q2211" s="222"/>
      <c r="R2211" s="223"/>
      <c r="S2211" s="223"/>
      <c r="T2211" s="223"/>
      <c r="U2211" s="223"/>
      <c r="V2211" s="223"/>
      <c r="W2211" s="223"/>
      <c r="X2211" s="223"/>
      <c r="Y2211" s="223"/>
      <c r="Z2211" s="212"/>
      <c r="AA2211" s="212"/>
      <c r="AB2211" s="212"/>
      <c r="AC2211" s="212"/>
      <c r="AD2211" s="212"/>
      <c r="AE2211" s="212"/>
      <c r="AF2211" s="212"/>
      <c r="AG2211" s="212" t="s">
        <v>319</v>
      </c>
      <c r="AH2211" s="212"/>
      <c r="AI2211" s="212"/>
      <c r="AJ2211" s="212"/>
      <c r="AK2211" s="212"/>
      <c r="AL2211" s="212"/>
      <c r="AM2211" s="212"/>
      <c r="AN2211" s="212"/>
      <c r="AO2211" s="212"/>
      <c r="AP2211" s="212"/>
      <c r="AQ2211" s="212"/>
      <c r="AR2211" s="212"/>
      <c r="AS2211" s="212"/>
      <c r="AT2211" s="212"/>
      <c r="AU2211" s="212"/>
      <c r="AV2211" s="212"/>
      <c r="AW2211" s="212"/>
      <c r="AX2211" s="212"/>
      <c r="AY2211" s="212"/>
      <c r="AZ2211" s="212"/>
      <c r="BA2211" s="212"/>
      <c r="BB2211" s="212"/>
      <c r="BC2211" s="212"/>
      <c r="BD2211" s="212"/>
      <c r="BE2211" s="212"/>
      <c r="BF2211" s="212"/>
      <c r="BG2211" s="212"/>
      <c r="BH2211" s="212"/>
    </row>
    <row r="2212" spans="1:60" outlineLevel="2" x14ac:dyDescent="0.2">
      <c r="A2212" s="219"/>
      <c r="B2212" s="220"/>
      <c r="C2212" s="247" t="s">
        <v>1659</v>
      </c>
      <c r="D2212" s="225"/>
      <c r="E2212" s="226"/>
      <c r="F2212" s="223"/>
      <c r="G2212" s="223"/>
      <c r="H2212" s="223"/>
      <c r="I2212" s="223"/>
      <c r="J2212" s="223"/>
      <c r="K2212" s="223"/>
      <c r="L2212" s="223"/>
      <c r="M2212" s="223"/>
      <c r="N2212" s="222"/>
      <c r="O2212" s="222"/>
      <c r="P2212" s="222"/>
      <c r="Q2212" s="222"/>
      <c r="R2212" s="223"/>
      <c r="S2212" s="223"/>
      <c r="T2212" s="223"/>
      <c r="U2212" s="223"/>
      <c r="V2212" s="223"/>
      <c r="W2212" s="223"/>
      <c r="X2212" s="223"/>
      <c r="Y2212" s="223"/>
      <c r="Z2212" s="212"/>
      <c r="AA2212" s="212"/>
      <c r="AB2212" s="212"/>
      <c r="AC2212" s="212"/>
      <c r="AD2212" s="212"/>
      <c r="AE2212" s="212"/>
      <c r="AF2212" s="212"/>
      <c r="AG2212" s="212" t="s">
        <v>308</v>
      </c>
      <c r="AH2212" s="212">
        <v>0</v>
      </c>
      <c r="AI2212" s="212"/>
      <c r="AJ2212" s="212"/>
      <c r="AK2212" s="212"/>
      <c r="AL2212" s="212"/>
      <c r="AM2212" s="212"/>
      <c r="AN2212" s="212"/>
      <c r="AO2212" s="212"/>
      <c r="AP2212" s="212"/>
      <c r="AQ2212" s="212"/>
      <c r="AR2212" s="212"/>
      <c r="AS2212" s="212"/>
      <c r="AT2212" s="212"/>
      <c r="AU2212" s="212"/>
      <c r="AV2212" s="212"/>
      <c r="AW2212" s="212"/>
      <c r="AX2212" s="212"/>
      <c r="AY2212" s="212"/>
      <c r="AZ2212" s="212"/>
      <c r="BA2212" s="212"/>
      <c r="BB2212" s="212"/>
      <c r="BC2212" s="212"/>
      <c r="BD2212" s="212"/>
      <c r="BE2212" s="212"/>
      <c r="BF2212" s="212"/>
      <c r="BG2212" s="212"/>
      <c r="BH2212" s="212"/>
    </row>
    <row r="2213" spans="1:60" outlineLevel="3" x14ac:dyDescent="0.2">
      <c r="A2213" s="219"/>
      <c r="B2213" s="220"/>
      <c r="C2213" s="247" t="s">
        <v>1660</v>
      </c>
      <c r="D2213" s="225"/>
      <c r="E2213" s="226">
        <v>10.5</v>
      </c>
      <c r="F2213" s="223"/>
      <c r="G2213" s="223"/>
      <c r="H2213" s="223"/>
      <c r="I2213" s="223"/>
      <c r="J2213" s="223"/>
      <c r="K2213" s="223"/>
      <c r="L2213" s="223"/>
      <c r="M2213" s="223"/>
      <c r="N2213" s="222"/>
      <c r="O2213" s="222"/>
      <c r="P2213" s="222"/>
      <c r="Q2213" s="222"/>
      <c r="R2213" s="223"/>
      <c r="S2213" s="223"/>
      <c r="T2213" s="223"/>
      <c r="U2213" s="223"/>
      <c r="V2213" s="223"/>
      <c r="W2213" s="223"/>
      <c r="X2213" s="223"/>
      <c r="Y2213" s="223"/>
      <c r="Z2213" s="212"/>
      <c r="AA2213" s="212"/>
      <c r="AB2213" s="212"/>
      <c r="AC2213" s="212"/>
      <c r="AD2213" s="212"/>
      <c r="AE2213" s="212"/>
      <c r="AF2213" s="212"/>
      <c r="AG2213" s="212" t="s">
        <v>308</v>
      </c>
      <c r="AH2213" s="212">
        <v>0</v>
      </c>
      <c r="AI2213" s="212"/>
      <c r="AJ2213" s="212"/>
      <c r="AK2213" s="212"/>
      <c r="AL2213" s="212"/>
      <c r="AM2213" s="212"/>
      <c r="AN2213" s="212"/>
      <c r="AO2213" s="212"/>
      <c r="AP2213" s="212"/>
      <c r="AQ2213" s="212"/>
      <c r="AR2213" s="212"/>
      <c r="AS2213" s="212"/>
      <c r="AT2213" s="212"/>
      <c r="AU2213" s="212"/>
      <c r="AV2213" s="212"/>
      <c r="AW2213" s="212"/>
      <c r="AX2213" s="212"/>
      <c r="AY2213" s="212"/>
      <c r="AZ2213" s="212"/>
      <c r="BA2213" s="212"/>
      <c r="BB2213" s="212"/>
      <c r="BC2213" s="212"/>
      <c r="BD2213" s="212"/>
      <c r="BE2213" s="212"/>
      <c r="BF2213" s="212"/>
      <c r="BG2213" s="212"/>
      <c r="BH2213" s="212"/>
    </row>
    <row r="2214" spans="1:60" outlineLevel="3" x14ac:dyDescent="0.2">
      <c r="A2214" s="219"/>
      <c r="B2214" s="220"/>
      <c r="C2214" s="247" t="s">
        <v>1661</v>
      </c>
      <c r="D2214" s="225"/>
      <c r="E2214" s="226">
        <v>8.0606500000000008</v>
      </c>
      <c r="F2214" s="223"/>
      <c r="G2214" s="223"/>
      <c r="H2214" s="223"/>
      <c r="I2214" s="223"/>
      <c r="J2214" s="223"/>
      <c r="K2214" s="223"/>
      <c r="L2214" s="223"/>
      <c r="M2214" s="223"/>
      <c r="N2214" s="222"/>
      <c r="O2214" s="222"/>
      <c r="P2214" s="222"/>
      <c r="Q2214" s="222"/>
      <c r="R2214" s="223"/>
      <c r="S2214" s="223"/>
      <c r="T2214" s="223"/>
      <c r="U2214" s="223"/>
      <c r="V2214" s="223"/>
      <c r="W2214" s="223"/>
      <c r="X2214" s="223"/>
      <c r="Y2214" s="223"/>
      <c r="Z2214" s="212"/>
      <c r="AA2214" s="212"/>
      <c r="AB2214" s="212"/>
      <c r="AC2214" s="212"/>
      <c r="AD2214" s="212"/>
      <c r="AE2214" s="212"/>
      <c r="AF2214" s="212"/>
      <c r="AG2214" s="212" t="s">
        <v>308</v>
      </c>
      <c r="AH2214" s="212">
        <v>0</v>
      </c>
      <c r="AI2214" s="212"/>
      <c r="AJ2214" s="212"/>
      <c r="AK2214" s="212"/>
      <c r="AL2214" s="212"/>
      <c r="AM2214" s="212"/>
      <c r="AN2214" s="212"/>
      <c r="AO2214" s="212"/>
      <c r="AP2214" s="212"/>
      <c r="AQ2214" s="212"/>
      <c r="AR2214" s="212"/>
      <c r="AS2214" s="212"/>
      <c r="AT2214" s="212"/>
      <c r="AU2214" s="212"/>
      <c r="AV2214" s="212"/>
      <c r="AW2214" s="212"/>
      <c r="AX2214" s="212"/>
      <c r="AY2214" s="212"/>
      <c r="AZ2214" s="212"/>
      <c r="BA2214" s="212"/>
      <c r="BB2214" s="212"/>
      <c r="BC2214" s="212"/>
      <c r="BD2214" s="212"/>
      <c r="BE2214" s="212"/>
      <c r="BF2214" s="212"/>
      <c r="BG2214" s="212"/>
      <c r="BH2214" s="212"/>
    </row>
    <row r="2215" spans="1:60" outlineLevel="3" x14ac:dyDescent="0.2">
      <c r="A2215" s="219"/>
      <c r="B2215" s="220"/>
      <c r="C2215" s="247" t="s">
        <v>1662</v>
      </c>
      <c r="D2215" s="225"/>
      <c r="E2215" s="226">
        <v>17.7</v>
      </c>
      <c r="F2215" s="223"/>
      <c r="G2215" s="223"/>
      <c r="H2215" s="223"/>
      <c r="I2215" s="223"/>
      <c r="J2215" s="223"/>
      <c r="K2215" s="223"/>
      <c r="L2215" s="223"/>
      <c r="M2215" s="223"/>
      <c r="N2215" s="222"/>
      <c r="O2215" s="222"/>
      <c r="P2215" s="222"/>
      <c r="Q2215" s="222"/>
      <c r="R2215" s="223"/>
      <c r="S2215" s="223"/>
      <c r="T2215" s="223"/>
      <c r="U2215" s="223"/>
      <c r="V2215" s="223"/>
      <c r="W2215" s="223"/>
      <c r="X2215" s="223"/>
      <c r="Y2215" s="223"/>
      <c r="Z2215" s="212"/>
      <c r="AA2215" s="212"/>
      <c r="AB2215" s="212"/>
      <c r="AC2215" s="212"/>
      <c r="AD2215" s="212"/>
      <c r="AE2215" s="212"/>
      <c r="AF2215" s="212"/>
      <c r="AG2215" s="212" t="s">
        <v>308</v>
      </c>
      <c r="AH2215" s="212">
        <v>0</v>
      </c>
      <c r="AI2215" s="212"/>
      <c r="AJ2215" s="212"/>
      <c r="AK2215" s="212"/>
      <c r="AL2215" s="212"/>
      <c r="AM2215" s="212"/>
      <c r="AN2215" s="212"/>
      <c r="AO2215" s="212"/>
      <c r="AP2215" s="212"/>
      <c r="AQ2215" s="212"/>
      <c r="AR2215" s="212"/>
      <c r="AS2215" s="212"/>
      <c r="AT2215" s="212"/>
      <c r="AU2215" s="212"/>
      <c r="AV2215" s="212"/>
      <c r="AW2215" s="212"/>
      <c r="AX2215" s="212"/>
      <c r="AY2215" s="212"/>
      <c r="AZ2215" s="212"/>
      <c r="BA2215" s="212"/>
      <c r="BB2215" s="212"/>
      <c r="BC2215" s="212"/>
      <c r="BD2215" s="212"/>
      <c r="BE2215" s="212"/>
      <c r="BF2215" s="212"/>
      <c r="BG2215" s="212"/>
      <c r="BH2215" s="212"/>
    </row>
    <row r="2216" spans="1:60" outlineLevel="3" x14ac:dyDescent="0.2">
      <c r="A2216" s="219"/>
      <c r="B2216" s="220"/>
      <c r="C2216" s="247" t="s">
        <v>1663</v>
      </c>
      <c r="D2216" s="225"/>
      <c r="E2216" s="226">
        <v>3</v>
      </c>
      <c r="F2216" s="223"/>
      <c r="G2216" s="223"/>
      <c r="H2216" s="223"/>
      <c r="I2216" s="223"/>
      <c r="J2216" s="223"/>
      <c r="K2216" s="223"/>
      <c r="L2216" s="223"/>
      <c r="M2216" s="223"/>
      <c r="N2216" s="222"/>
      <c r="O2216" s="222"/>
      <c r="P2216" s="222"/>
      <c r="Q2216" s="222"/>
      <c r="R2216" s="223"/>
      <c r="S2216" s="223"/>
      <c r="T2216" s="223"/>
      <c r="U2216" s="223"/>
      <c r="V2216" s="223"/>
      <c r="W2216" s="223"/>
      <c r="X2216" s="223"/>
      <c r="Y2216" s="223"/>
      <c r="Z2216" s="212"/>
      <c r="AA2216" s="212"/>
      <c r="AB2216" s="212"/>
      <c r="AC2216" s="212"/>
      <c r="AD2216" s="212"/>
      <c r="AE2216" s="212"/>
      <c r="AF2216" s="212"/>
      <c r="AG2216" s="212" t="s">
        <v>308</v>
      </c>
      <c r="AH2216" s="212">
        <v>0</v>
      </c>
      <c r="AI2216" s="212"/>
      <c r="AJ2216" s="212"/>
      <c r="AK2216" s="212"/>
      <c r="AL2216" s="212"/>
      <c r="AM2216" s="212"/>
      <c r="AN2216" s="212"/>
      <c r="AO2216" s="212"/>
      <c r="AP2216" s="212"/>
      <c r="AQ2216" s="212"/>
      <c r="AR2216" s="212"/>
      <c r="AS2216" s="212"/>
      <c r="AT2216" s="212"/>
      <c r="AU2216" s="212"/>
      <c r="AV2216" s="212"/>
      <c r="AW2216" s="212"/>
      <c r="AX2216" s="212"/>
      <c r="AY2216" s="212"/>
      <c r="AZ2216" s="212"/>
      <c r="BA2216" s="212"/>
      <c r="BB2216" s="212"/>
      <c r="BC2216" s="212"/>
      <c r="BD2216" s="212"/>
      <c r="BE2216" s="212"/>
      <c r="BF2216" s="212"/>
      <c r="BG2216" s="212"/>
      <c r="BH2216" s="212"/>
    </row>
    <row r="2217" spans="1:60" outlineLevel="3" x14ac:dyDescent="0.2">
      <c r="A2217" s="219"/>
      <c r="B2217" s="220"/>
      <c r="C2217" s="247" t="s">
        <v>1664</v>
      </c>
      <c r="D2217" s="225"/>
      <c r="E2217" s="226"/>
      <c r="F2217" s="223"/>
      <c r="G2217" s="223"/>
      <c r="H2217" s="223"/>
      <c r="I2217" s="223"/>
      <c r="J2217" s="223"/>
      <c r="K2217" s="223"/>
      <c r="L2217" s="223"/>
      <c r="M2217" s="223"/>
      <c r="N2217" s="222"/>
      <c r="O2217" s="222"/>
      <c r="P2217" s="222"/>
      <c r="Q2217" s="222"/>
      <c r="R2217" s="223"/>
      <c r="S2217" s="223"/>
      <c r="T2217" s="223"/>
      <c r="U2217" s="223"/>
      <c r="V2217" s="223"/>
      <c r="W2217" s="223"/>
      <c r="X2217" s="223"/>
      <c r="Y2217" s="223"/>
      <c r="Z2217" s="212"/>
      <c r="AA2217" s="212"/>
      <c r="AB2217" s="212"/>
      <c r="AC2217" s="212"/>
      <c r="AD2217" s="212"/>
      <c r="AE2217" s="212"/>
      <c r="AF2217" s="212"/>
      <c r="AG2217" s="212" t="s">
        <v>308</v>
      </c>
      <c r="AH2217" s="212">
        <v>0</v>
      </c>
      <c r="AI2217" s="212"/>
      <c r="AJ2217" s="212"/>
      <c r="AK2217" s="212"/>
      <c r="AL2217" s="212"/>
      <c r="AM2217" s="212"/>
      <c r="AN2217" s="212"/>
      <c r="AO2217" s="212"/>
      <c r="AP2217" s="212"/>
      <c r="AQ2217" s="212"/>
      <c r="AR2217" s="212"/>
      <c r="AS2217" s="212"/>
      <c r="AT2217" s="212"/>
      <c r="AU2217" s="212"/>
      <c r="AV2217" s="212"/>
      <c r="AW2217" s="212"/>
      <c r="AX2217" s="212"/>
      <c r="AY2217" s="212"/>
      <c r="AZ2217" s="212"/>
      <c r="BA2217" s="212"/>
      <c r="BB2217" s="212"/>
      <c r="BC2217" s="212"/>
      <c r="BD2217" s="212"/>
      <c r="BE2217" s="212"/>
      <c r="BF2217" s="212"/>
      <c r="BG2217" s="212"/>
      <c r="BH2217" s="212"/>
    </row>
    <row r="2218" spans="1:60" outlineLevel="3" x14ac:dyDescent="0.2">
      <c r="A2218" s="219"/>
      <c r="B2218" s="220"/>
      <c r="C2218" s="247" t="s">
        <v>1665</v>
      </c>
      <c r="D2218" s="225"/>
      <c r="E2218" s="226">
        <v>2.8</v>
      </c>
      <c r="F2218" s="223"/>
      <c r="G2218" s="223"/>
      <c r="H2218" s="223"/>
      <c r="I2218" s="223"/>
      <c r="J2218" s="223"/>
      <c r="K2218" s="223"/>
      <c r="L2218" s="223"/>
      <c r="M2218" s="223"/>
      <c r="N2218" s="222"/>
      <c r="O2218" s="222"/>
      <c r="P2218" s="222"/>
      <c r="Q2218" s="222"/>
      <c r="R2218" s="223"/>
      <c r="S2218" s="223"/>
      <c r="T2218" s="223"/>
      <c r="U2218" s="223"/>
      <c r="V2218" s="223"/>
      <c r="W2218" s="223"/>
      <c r="X2218" s="223"/>
      <c r="Y2218" s="223"/>
      <c r="Z2218" s="212"/>
      <c r="AA2218" s="212"/>
      <c r="AB2218" s="212"/>
      <c r="AC2218" s="212"/>
      <c r="AD2218" s="212"/>
      <c r="AE2218" s="212"/>
      <c r="AF2218" s="212"/>
      <c r="AG2218" s="212" t="s">
        <v>308</v>
      </c>
      <c r="AH2218" s="212">
        <v>0</v>
      </c>
      <c r="AI2218" s="212"/>
      <c r="AJ2218" s="212"/>
      <c r="AK2218" s="212"/>
      <c r="AL2218" s="212"/>
      <c r="AM2218" s="212"/>
      <c r="AN2218" s="212"/>
      <c r="AO2218" s="212"/>
      <c r="AP2218" s="212"/>
      <c r="AQ2218" s="212"/>
      <c r="AR2218" s="212"/>
      <c r="AS2218" s="212"/>
      <c r="AT2218" s="212"/>
      <c r="AU2218" s="212"/>
      <c r="AV2218" s="212"/>
      <c r="AW2218" s="212"/>
      <c r="AX2218" s="212"/>
      <c r="AY2218" s="212"/>
      <c r="AZ2218" s="212"/>
      <c r="BA2218" s="212"/>
      <c r="BB2218" s="212"/>
      <c r="BC2218" s="212"/>
      <c r="BD2218" s="212"/>
      <c r="BE2218" s="212"/>
      <c r="BF2218" s="212"/>
      <c r="BG2218" s="212"/>
      <c r="BH2218" s="212"/>
    </row>
    <row r="2219" spans="1:60" outlineLevel="3" x14ac:dyDescent="0.2">
      <c r="A2219" s="219"/>
      <c r="B2219" s="220"/>
      <c r="C2219" s="247" t="s">
        <v>1666</v>
      </c>
      <c r="D2219" s="225"/>
      <c r="E2219" s="226">
        <v>2.5</v>
      </c>
      <c r="F2219" s="223"/>
      <c r="G2219" s="223"/>
      <c r="H2219" s="223"/>
      <c r="I2219" s="223"/>
      <c r="J2219" s="223"/>
      <c r="K2219" s="223"/>
      <c r="L2219" s="223"/>
      <c r="M2219" s="223"/>
      <c r="N2219" s="222"/>
      <c r="O2219" s="222"/>
      <c r="P2219" s="222"/>
      <c r="Q2219" s="222"/>
      <c r="R2219" s="223"/>
      <c r="S2219" s="223"/>
      <c r="T2219" s="223"/>
      <c r="U2219" s="223"/>
      <c r="V2219" s="223"/>
      <c r="W2219" s="223"/>
      <c r="X2219" s="223"/>
      <c r="Y2219" s="223"/>
      <c r="Z2219" s="212"/>
      <c r="AA2219" s="212"/>
      <c r="AB2219" s="212"/>
      <c r="AC2219" s="212"/>
      <c r="AD2219" s="212"/>
      <c r="AE2219" s="212"/>
      <c r="AF2219" s="212"/>
      <c r="AG2219" s="212" t="s">
        <v>308</v>
      </c>
      <c r="AH2219" s="212">
        <v>0</v>
      </c>
      <c r="AI2219" s="212"/>
      <c r="AJ2219" s="212"/>
      <c r="AK2219" s="212"/>
      <c r="AL2219" s="212"/>
      <c r="AM2219" s="212"/>
      <c r="AN2219" s="212"/>
      <c r="AO2219" s="212"/>
      <c r="AP2219" s="212"/>
      <c r="AQ2219" s="212"/>
      <c r="AR2219" s="212"/>
      <c r="AS2219" s="212"/>
      <c r="AT2219" s="212"/>
      <c r="AU2219" s="212"/>
      <c r="AV2219" s="212"/>
      <c r="AW2219" s="212"/>
      <c r="AX2219" s="212"/>
      <c r="AY2219" s="212"/>
      <c r="AZ2219" s="212"/>
      <c r="BA2219" s="212"/>
      <c r="BB2219" s="212"/>
      <c r="BC2219" s="212"/>
      <c r="BD2219" s="212"/>
      <c r="BE2219" s="212"/>
      <c r="BF2219" s="212"/>
      <c r="BG2219" s="212"/>
      <c r="BH2219" s="212"/>
    </row>
    <row r="2220" spans="1:60" outlineLevel="3" x14ac:dyDescent="0.2">
      <c r="A2220" s="219"/>
      <c r="B2220" s="220"/>
      <c r="C2220" s="247" t="s">
        <v>1667</v>
      </c>
      <c r="D2220" s="225"/>
      <c r="E2220" s="226">
        <v>2</v>
      </c>
      <c r="F2220" s="223"/>
      <c r="G2220" s="223"/>
      <c r="H2220" s="223"/>
      <c r="I2220" s="223"/>
      <c r="J2220" s="223"/>
      <c r="K2220" s="223"/>
      <c r="L2220" s="223"/>
      <c r="M2220" s="223"/>
      <c r="N2220" s="222"/>
      <c r="O2220" s="222"/>
      <c r="P2220" s="222"/>
      <c r="Q2220" s="222"/>
      <c r="R2220" s="223"/>
      <c r="S2220" s="223"/>
      <c r="T2220" s="223"/>
      <c r="U2220" s="223"/>
      <c r="V2220" s="223"/>
      <c r="W2220" s="223"/>
      <c r="X2220" s="223"/>
      <c r="Y2220" s="223"/>
      <c r="Z2220" s="212"/>
      <c r="AA2220" s="212"/>
      <c r="AB2220" s="212"/>
      <c r="AC2220" s="212"/>
      <c r="AD2220" s="212"/>
      <c r="AE2220" s="212"/>
      <c r="AF2220" s="212"/>
      <c r="AG2220" s="212" t="s">
        <v>308</v>
      </c>
      <c r="AH2220" s="212">
        <v>0</v>
      </c>
      <c r="AI2220" s="212"/>
      <c r="AJ2220" s="212"/>
      <c r="AK2220" s="212"/>
      <c r="AL2220" s="212"/>
      <c r="AM2220" s="212"/>
      <c r="AN2220" s="212"/>
      <c r="AO2220" s="212"/>
      <c r="AP2220" s="212"/>
      <c r="AQ2220" s="212"/>
      <c r="AR2220" s="212"/>
      <c r="AS2220" s="212"/>
      <c r="AT2220" s="212"/>
      <c r="AU2220" s="212"/>
      <c r="AV2220" s="212"/>
      <c r="AW2220" s="212"/>
      <c r="AX2220" s="212"/>
      <c r="AY2220" s="212"/>
      <c r="AZ2220" s="212"/>
      <c r="BA2220" s="212"/>
      <c r="BB2220" s="212"/>
      <c r="BC2220" s="212"/>
      <c r="BD2220" s="212"/>
      <c r="BE2220" s="212"/>
      <c r="BF2220" s="212"/>
      <c r="BG2220" s="212"/>
      <c r="BH2220" s="212"/>
    </row>
    <row r="2221" spans="1:60" outlineLevel="3" x14ac:dyDescent="0.2">
      <c r="A2221" s="219"/>
      <c r="B2221" s="220"/>
      <c r="C2221" s="247" t="s">
        <v>1668</v>
      </c>
      <c r="D2221" s="225"/>
      <c r="E2221" s="226">
        <v>1.4</v>
      </c>
      <c r="F2221" s="223"/>
      <c r="G2221" s="223"/>
      <c r="H2221" s="223"/>
      <c r="I2221" s="223"/>
      <c r="J2221" s="223"/>
      <c r="K2221" s="223"/>
      <c r="L2221" s="223"/>
      <c r="M2221" s="223"/>
      <c r="N2221" s="222"/>
      <c r="O2221" s="222"/>
      <c r="P2221" s="222"/>
      <c r="Q2221" s="222"/>
      <c r="R2221" s="223"/>
      <c r="S2221" s="223"/>
      <c r="T2221" s="223"/>
      <c r="U2221" s="223"/>
      <c r="V2221" s="223"/>
      <c r="W2221" s="223"/>
      <c r="X2221" s="223"/>
      <c r="Y2221" s="223"/>
      <c r="Z2221" s="212"/>
      <c r="AA2221" s="212"/>
      <c r="AB2221" s="212"/>
      <c r="AC2221" s="212"/>
      <c r="AD2221" s="212"/>
      <c r="AE2221" s="212"/>
      <c r="AF2221" s="212"/>
      <c r="AG2221" s="212" t="s">
        <v>308</v>
      </c>
      <c r="AH2221" s="212">
        <v>0</v>
      </c>
      <c r="AI2221" s="212"/>
      <c r="AJ2221" s="212"/>
      <c r="AK2221" s="212"/>
      <c r="AL2221" s="212"/>
      <c r="AM2221" s="212"/>
      <c r="AN2221" s="212"/>
      <c r="AO2221" s="212"/>
      <c r="AP2221" s="212"/>
      <c r="AQ2221" s="212"/>
      <c r="AR2221" s="212"/>
      <c r="AS2221" s="212"/>
      <c r="AT2221" s="212"/>
      <c r="AU2221" s="212"/>
      <c r="AV2221" s="212"/>
      <c r="AW2221" s="212"/>
      <c r="AX2221" s="212"/>
      <c r="AY2221" s="212"/>
      <c r="AZ2221" s="212"/>
      <c r="BA2221" s="212"/>
      <c r="BB2221" s="212"/>
      <c r="BC2221" s="212"/>
      <c r="BD2221" s="212"/>
      <c r="BE2221" s="212"/>
      <c r="BF2221" s="212"/>
      <c r="BG2221" s="212"/>
      <c r="BH2221" s="212"/>
    </row>
    <row r="2222" spans="1:60" outlineLevel="3" x14ac:dyDescent="0.2">
      <c r="A2222" s="219"/>
      <c r="B2222" s="220"/>
      <c r="C2222" s="247" t="s">
        <v>2671</v>
      </c>
      <c r="D2222" s="225"/>
      <c r="E2222" s="226"/>
      <c r="F2222" s="223"/>
      <c r="G2222" s="223"/>
      <c r="H2222" s="223"/>
      <c r="I2222" s="223"/>
      <c r="J2222" s="223"/>
      <c r="K2222" s="223"/>
      <c r="L2222" s="223"/>
      <c r="M2222" s="223"/>
      <c r="N2222" s="222"/>
      <c r="O2222" s="222"/>
      <c r="P2222" s="222"/>
      <c r="Q2222" s="222"/>
      <c r="R2222" s="223"/>
      <c r="S2222" s="223"/>
      <c r="T2222" s="223"/>
      <c r="U2222" s="223"/>
      <c r="V2222" s="223"/>
      <c r="W2222" s="223"/>
      <c r="X2222" s="223"/>
      <c r="Y2222" s="223"/>
      <c r="Z2222" s="212"/>
      <c r="AA2222" s="212"/>
      <c r="AB2222" s="212"/>
      <c r="AC2222" s="212"/>
      <c r="AD2222" s="212"/>
      <c r="AE2222" s="212"/>
      <c r="AF2222" s="212"/>
      <c r="AG2222" s="212" t="s">
        <v>308</v>
      </c>
      <c r="AH2222" s="212">
        <v>0</v>
      </c>
      <c r="AI2222" s="212"/>
      <c r="AJ2222" s="212"/>
      <c r="AK2222" s="212"/>
      <c r="AL2222" s="212"/>
      <c r="AM2222" s="212"/>
      <c r="AN2222" s="212"/>
      <c r="AO2222" s="212"/>
      <c r="AP2222" s="212"/>
      <c r="AQ2222" s="212"/>
      <c r="AR2222" s="212"/>
      <c r="AS2222" s="212"/>
      <c r="AT2222" s="212"/>
      <c r="AU2222" s="212"/>
      <c r="AV2222" s="212"/>
      <c r="AW2222" s="212"/>
      <c r="AX2222" s="212"/>
      <c r="AY2222" s="212"/>
      <c r="AZ2222" s="212"/>
      <c r="BA2222" s="212"/>
      <c r="BB2222" s="212"/>
      <c r="BC2222" s="212"/>
      <c r="BD2222" s="212"/>
      <c r="BE2222" s="212"/>
      <c r="BF2222" s="212"/>
      <c r="BG2222" s="212"/>
      <c r="BH2222" s="212"/>
    </row>
    <row r="2223" spans="1:60" outlineLevel="3" x14ac:dyDescent="0.2">
      <c r="A2223" s="219"/>
      <c r="B2223" s="220"/>
      <c r="C2223" s="247" t="s">
        <v>794</v>
      </c>
      <c r="D2223" s="225"/>
      <c r="E2223" s="226">
        <v>35.799999999999997</v>
      </c>
      <c r="F2223" s="223"/>
      <c r="G2223" s="223"/>
      <c r="H2223" s="223"/>
      <c r="I2223" s="223"/>
      <c r="J2223" s="223"/>
      <c r="K2223" s="223"/>
      <c r="L2223" s="223"/>
      <c r="M2223" s="223"/>
      <c r="N2223" s="222"/>
      <c r="O2223" s="222"/>
      <c r="P2223" s="222"/>
      <c r="Q2223" s="222"/>
      <c r="R2223" s="223"/>
      <c r="S2223" s="223"/>
      <c r="T2223" s="223"/>
      <c r="U2223" s="223"/>
      <c r="V2223" s="223"/>
      <c r="W2223" s="223"/>
      <c r="X2223" s="223"/>
      <c r="Y2223" s="223"/>
      <c r="Z2223" s="212"/>
      <c r="AA2223" s="212"/>
      <c r="AB2223" s="212"/>
      <c r="AC2223" s="212"/>
      <c r="AD2223" s="212"/>
      <c r="AE2223" s="212"/>
      <c r="AF2223" s="212"/>
      <c r="AG2223" s="212" t="s">
        <v>308</v>
      </c>
      <c r="AH2223" s="212">
        <v>0</v>
      </c>
      <c r="AI2223" s="212"/>
      <c r="AJ2223" s="212"/>
      <c r="AK2223" s="212"/>
      <c r="AL2223" s="212"/>
      <c r="AM2223" s="212"/>
      <c r="AN2223" s="212"/>
      <c r="AO2223" s="212"/>
      <c r="AP2223" s="212"/>
      <c r="AQ2223" s="212"/>
      <c r="AR2223" s="212"/>
      <c r="AS2223" s="212"/>
      <c r="AT2223" s="212"/>
      <c r="AU2223" s="212"/>
      <c r="AV2223" s="212"/>
      <c r="AW2223" s="212"/>
      <c r="AX2223" s="212"/>
      <c r="AY2223" s="212"/>
      <c r="AZ2223" s="212"/>
      <c r="BA2223" s="212"/>
      <c r="BB2223" s="212"/>
      <c r="BC2223" s="212"/>
      <c r="BD2223" s="212"/>
      <c r="BE2223" s="212"/>
      <c r="BF2223" s="212"/>
      <c r="BG2223" s="212"/>
      <c r="BH2223" s="212"/>
    </row>
    <row r="2224" spans="1:60" outlineLevel="1" x14ac:dyDescent="0.2">
      <c r="A2224" s="235">
        <v>530</v>
      </c>
      <c r="B2224" s="236" t="s">
        <v>2672</v>
      </c>
      <c r="C2224" s="245" t="s">
        <v>2673</v>
      </c>
      <c r="D2224" s="237" t="s">
        <v>340</v>
      </c>
      <c r="E2224" s="238">
        <v>267.34160000000003</v>
      </c>
      <c r="F2224" s="239"/>
      <c r="G2224" s="240">
        <f>ROUND(E2224*F2224,2)</f>
        <v>0</v>
      </c>
      <c r="H2224" s="239"/>
      <c r="I2224" s="240">
        <f>ROUND(E2224*H2224,2)</f>
        <v>0</v>
      </c>
      <c r="J2224" s="239"/>
      <c r="K2224" s="240">
        <f>ROUND(E2224*J2224,2)</f>
        <v>0</v>
      </c>
      <c r="L2224" s="240">
        <v>21</v>
      </c>
      <c r="M2224" s="240">
        <f>G2224*(1+L2224/100)</f>
        <v>0</v>
      </c>
      <c r="N2224" s="238">
        <v>7.8200000000000006E-3</v>
      </c>
      <c r="O2224" s="238">
        <f>ROUND(E2224*N2224,2)</f>
        <v>2.09</v>
      </c>
      <c r="P2224" s="238">
        <v>0</v>
      </c>
      <c r="Q2224" s="238">
        <f>ROUND(E2224*P2224,2)</f>
        <v>0</v>
      </c>
      <c r="R2224" s="240" t="s">
        <v>2669</v>
      </c>
      <c r="S2224" s="240" t="s">
        <v>277</v>
      </c>
      <c r="T2224" s="241" t="s">
        <v>277</v>
      </c>
      <c r="U2224" s="223">
        <v>0.42</v>
      </c>
      <c r="V2224" s="223">
        <f>ROUND(E2224*U2224,2)</f>
        <v>112.28</v>
      </c>
      <c r="W2224" s="223"/>
      <c r="X2224" s="223" t="s">
        <v>316</v>
      </c>
      <c r="Y2224" s="223" t="s">
        <v>280</v>
      </c>
      <c r="Z2224" s="212"/>
      <c r="AA2224" s="212"/>
      <c r="AB2224" s="212"/>
      <c r="AC2224" s="212"/>
      <c r="AD2224" s="212"/>
      <c r="AE2224" s="212"/>
      <c r="AF2224" s="212"/>
      <c r="AG2224" s="212" t="s">
        <v>317</v>
      </c>
      <c r="AH2224" s="212"/>
      <c r="AI2224" s="212"/>
      <c r="AJ2224" s="212"/>
      <c r="AK2224" s="212"/>
      <c r="AL2224" s="212"/>
      <c r="AM2224" s="212"/>
      <c r="AN2224" s="212"/>
      <c r="AO2224" s="212"/>
      <c r="AP2224" s="212"/>
      <c r="AQ2224" s="212"/>
      <c r="AR2224" s="212"/>
      <c r="AS2224" s="212"/>
      <c r="AT2224" s="212"/>
      <c r="AU2224" s="212"/>
      <c r="AV2224" s="212"/>
      <c r="AW2224" s="212"/>
      <c r="AX2224" s="212"/>
      <c r="AY2224" s="212"/>
      <c r="AZ2224" s="212"/>
      <c r="BA2224" s="212"/>
      <c r="BB2224" s="212"/>
      <c r="BC2224" s="212"/>
      <c r="BD2224" s="212"/>
      <c r="BE2224" s="212"/>
      <c r="BF2224" s="212"/>
      <c r="BG2224" s="212"/>
      <c r="BH2224" s="212"/>
    </row>
    <row r="2225" spans="1:60" outlineLevel="2" x14ac:dyDescent="0.2">
      <c r="A2225" s="219"/>
      <c r="B2225" s="220"/>
      <c r="C2225" s="267" t="s">
        <v>2670</v>
      </c>
      <c r="D2225" s="256"/>
      <c r="E2225" s="256"/>
      <c r="F2225" s="256"/>
      <c r="G2225" s="256"/>
      <c r="H2225" s="223"/>
      <c r="I2225" s="223"/>
      <c r="J2225" s="223"/>
      <c r="K2225" s="223"/>
      <c r="L2225" s="223"/>
      <c r="M2225" s="223"/>
      <c r="N2225" s="222"/>
      <c r="O2225" s="222"/>
      <c r="P2225" s="222"/>
      <c r="Q2225" s="222"/>
      <c r="R2225" s="223"/>
      <c r="S2225" s="223"/>
      <c r="T2225" s="223"/>
      <c r="U2225" s="223"/>
      <c r="V2225" s="223"/>
      <c r="W2225" s="223"/>
      <c r="X2225" s="223"/>
      <c r="Y2225" s="223"/>
      <c r="Z2225" s="212"/>
      <c r="AA2225" s="212"/>
      <c r="AB2225" s="212"/>
      <c r="AC2225" s="212"/>
      <c r="AD2225" s="212"/>
      <c r="AE2225" s="212"/>
      <c r="AF2225" s="212"/>
      <c r="AG2225" s="212" t="s">
        <v>319</v>
      </c>
      <c r="AH2225" s="212"/>
      <c r="AI2225" s="212"/>
      <c r="AJ2225" s="212"/>
      <c r="AK2225" s="212"/>
      <c r="AL2225" s="212"/>
      <c r="AM2225" s="212"/>
      <c r="AN2225" s="212"/>
      <c r="AO2225" s="212"/>
      <c r="AP2225" s="212"/>
      <c r="AQ2225" s="212"/>
      <c r="AR2225" s="212"/>
      <c r="AS2225" s="212"/>
      <c r="AT2225" s="212"/>
      <c r="AU2225" s="212"/>
      <c r="AV2225" s="212"/>
      <c r="AW2225" s="212"/>
      <c r="AX2225" s="212"/>
      <c r="AY2225" s="212"/>
      <c r="AZ2225" s="212"/>
      <c r="BA2225" s="212"/>
      <c r="BB2225" s="212"/>
      <c r="BC2225" s="212"/>
      <c r="BD2225" s="212"/>
      <c r="BE2225" s="212"/>
      <c r="BF2225" s="212"/>
      <c r="BG2225" s="212"/>
      <c r="BH2225" s="212"/>
    </row>
    <row r="2226" spans="1:60" outlineLevel="2" x14ac:dyDescent="0.2">
      <c r="A2226" s="219"/>
      <c r="B2226" s="220"/>
      <c r="C2226" s="247" t="s">
        <v>2674</v>
      </c>
      <c r="D2226" s="225"/>
      <c r="E2226" s="226"/>
      <c r="F2226" s="223"/>
      <c r="G2226" s="223"/>
      <c r="H2226" s="223"/>
      <c r="I2226" s="223"/>
      <c r="J2226" s="223"/>
      <c r="K2226" s="223"/>
      <c r="L2226" s="223"/>
      <c r="M2226" s="223"/>
      <c r="N2226" s="222"/>
      <c r="O2226" s="222"/>
      <c r="P2226" s="222"/>
      <c r="Q2226" s="222"/>
      <c r="R2226" s="223"/>
      <c r="S2226" s="223"/>
      <c r="T2226" s="223"/>
      <c r="U2226" s="223"/>
      <c r="V2226" s="223"/>
      <c r="W2226" s="223"/>
      <c r="X2226" s="223"/>
      <c r="Y2226" s="223"/>
      <c r="Z2226" s="212"/>
      <c r="AA2226" s="212"/>
      <c r="AB2226" s="212"/>
      <c r="AC2226" s="212"/>
      <c r="AD2226" s="212"/>
      <c r="AE2226" s="212"/>
      <c r="AF2226" s="212"/>
      <c r="AG2226" s="212" t="s">
        <v>308</v>
      </c>
      <c r="AH2226" s="212">
        <v>0</v>
      </c>
      <c r="AI2226" s="212"/>
      <c r="AJ2226" s="212"/>
      <c r="AK2226" s="212"/>
      <c r="AL2226" s="212"/>
      <c r="AM2226" s="212"/>
      <c r="AN2226" s="212"/>
      <c r="AO2226" s="212"/>
      <c r="AP2226" s="212"/>
      <c r="AQ2226" s="212"/>
      <c r="AR2226" s="212"/>
      <c r="AS2226" s="212"/>
      <c r="AT2226" s="212"/>
      <c r="AU2226" s="212"/>
      <c r="AV2226" s="212"/>
      <c r="AW2226" s="212"/>
      <c r="AX2226" s="212"/>
      <c r="AY2226" s="212"/>
      <c r="AZ2226" s="212"/>
      <c r="BA2226" s="212"/>
      <c r="BB2226" s="212"/>
      <c r="BC2226" s="212"/>
      <c r="BD2226" s="212"/>
      <c r="BE2226" s="212"/>
      <c r="BF2226" s="212"/>
      <c r="BG2226" s="212"/>
      <c r="BH2226" s="212"/>
    </row>
    <row r="2227" spans="1:60" outlineLevel="3" x14ac:dyDescent="0.2">
      <c r="A2227" s="219"/>
      <c r="B2227" s="220"/>
      <c r="C2227" s="247" t="s">
        <v>2660</v>
      </c>
      <c r="D2227" s="225"/>
      <c r="E2227" s="226">
        <v>3.8</v>
      </c>
      <c r="F2227" s="223"/>
      <c r="G2227" s="223"/>
      <c r="H2227" s="223"/>
      <c r="I2227" s="223"/>
      <c r="J2227" s="223"/>
      <c r="K2227" s="223"/>
      <c r="L2227" s="223"/>
      <c r="M2227" s="223"/>
      <c r="N2227" s="222"/>
      <c r="O2227" s="222"/>
      <c r="P2227" s="222"/>
      <c r="Q2227" s="222"/>
      <c r="R2227" s="223"/>
      <c r="S2227" s="223"/>
      <c r="T2227" s="223"/>
      <c r="U2227" s="223"/>
      <c r="V2227" s="223"/>
      <c r="W2227" s="223"/>
      <c r="X2227" s="223"/>
      <c r="Y2227" s="223"/>
      <c r="Z2227" s="212"/>
      <c r="AA2227" s="212"/>
      <c r="AB2227" s="212"/>
      <c r="AC2227" s="212"/>
      <c r="AD2227" s="212"/>
      <c r="AE2227" s="212"/>
      <c r="AF2227" s="212"/>
      <c r="AG2227" s="212" t="s">
        <v>308</v>
      </c>
      <c r="AH2227" s="212">
        <v>0</v>
      </c>
      <c r="AI2227" s="212"/>
      <c r="AJ2227" s="212"/>
      <c r="AK2227" s="212"/>
      <c r="AL2227" s="212"/>
      <c r="AM2227" s="212"/>
      <c r="AN2227" s="212"/>
      <c r="AO2227" s="212"/>
      <c r="AP2227" s="212"/>
      <c r="AQ2227" s="212"/>
      <c r="AR2227" s="212"/>
      <c r="AS2227" s="212"/>
      <c r="AT2227" s="212"/>
      <c r="AU2227" s="212"/>
      <c r="AV2227" s="212"/>
      <c r="AW2227" s="212"/>
      <c r="AX2227" s="212"/>
      <c r="AY2227" s="212"/>
      <c r="AZ2227" s="212"/>
      <c r="BA2227" s="212"/>
      <c r="BB2227" s="212"/>
      <c r="BC2227" s="212"/>
      <c r="BD2227" s="212"/>
      <c r="BE2227" s="212"/>
      <c r="BF2227" s="212"/>
      <c r="BG2227" s="212"/>
      <c r="BH2227" s="212"/>
    </row>
    <row r="2228" spans="1:60" outlineLevel="3" x14ac:dyDescent="0.2">
      <c r="A2228" s="219"/>
      <c r="B2228" s="220"/>
      <c r="C2228" s="247" t="s">
        <v>2661</v>
      </c>
      <c r="D2228" s="225"/>
      <c r="E2228" s="226">
        <v>3.4</v>
      </c>
      <c r="F2228" s="223"/>
      <c r="G2228" s="223"/>
      <c r="H2228" s="223"/>
      <c r="I2228" s="223"/>
      <c r="J2228" s="223"/>
      <c r="K2228" s="223"/>
      <c r="L2228" s="223"/>
      <c r="M2228" s="223"/>
      <c r="N2228" s="222"/>
      <c r="O2228" s="222"/>
      <c r="P2228" s="222"/>
      <c r="Q2228" s="222"/>
      <c r="R2228" s="223"/>
      <c r="S2228" s="223"/>
      <c r="T2228" s="223"/>
      <c r="U2228" s="223"/>
      <c r="V2228" s="223"/>
      <c r="W2228" s="223"/>
      <c r="X2228" s="223"/>
      <c r="Y2228" s="223"/>
      <c r="Z2228" s="212"/>
      <c r="AA2228" s="212"/>
      <c r="AB2228" s="212"/>
      <c r="AC2228" s="212"/>
      <c r="AD2228" s="212"/>
      <c r="AE2228" s="212"/>
      <c r="AF2228" s="212"/>
      <c r="AG2228" s="212" t="s">
        <v>308</v>
      </c>
      <c r="AH2228" s="212">
        <v>0</v>
      </c>
      <c r="AI2228" s="212"/>
      <c r="AJ2228" s="212"/>
      <c r="AK2228" s="212"/>
      <c r="AL2228" s="212"/>
      <c r="AM2228" s="212"/>
      <c r="AN2228" s="212"/>
      <c r="AO2228" s="212"/>
      <c r="AP2228" s="212"/>
      <c r="AQ2228" s="212"/>
      <c r="AR2228" s="212"/>
      <c r="AS2228" s="212"/>
      <c r="AT2228" s="212"/>
      <c r="AU2228" s="212"/>
      <c r="AV2228" s="212"/>
      <c r="AW2228" s="212"/>
      <c r="AX2228" s="212"/>
      <c r="AY2228" s="212"/>
      <c r="AZ2228" s="212"/>
      <c r="BA2228" s="212"/>
      <c r="BB2228" s="212"/>
      <c r="BC2228" s="212"/>
      <c r="BD2228" s="212"/>
      <c r="BE2228" s="212"/>
      <c r="BF2228" s="212"/>
      <c r="BG2228" s="212"/>
      <c r="BH2228" s="212"/>
    </row>
    <row r="2229" spans="1:60" outlineLevel="3" x14ac:dyDescent="0.2">
      <c r="A2229" s="219"/>
      <c r="B2229" s="220"/>
      <c r="C2229" s="247" t="s">
        <v>795</v>
      </c>
      <c r="D2229" s="225"/>
      <c r="E2229" s="226">
        <v>43.2</v>
      </c>
      <c r="F2229" s="223"/>
      <c r="G2229" s="223"/>
      <c r="H2229" s="223"/>
      <c r="I2229" s="223"/>
      <c r="J2229" s="223"/>
      <c r="K2229" s="223"/>
      <c r="L2229" s="223"/>
      <c r="M2229" s="223"/>
      <c r="N2229" s="222"/>
      <c r="O2229" s="222"/>
      <c r="P2229" s="222"/>
      <c r="Q2229" s="222"/>
      <c r="R2229" s="223"/>
      <c r="S2229" s="223"/>
      <c r="T2229" s="223"/>
      <c r="U2229" s="223"/>
      <c r="V2229" s="223"/>
      <c r="W2229" s="223"/>
      <c r="X2229" s="223"/>
      <c r="Y2229" s="223"/>
      <c r="Z2229" s="212"/>
      <c r="AA2229" s="212"/>
      <c r="AB2229" s="212"/>
      <c r="AC2229" s="212"/>
      <c r="AD2229" s="212"/>
      <c r="AE2229" s="212"/>
      <c r="AF2229" s="212"/>
      <c r="AG2229" s="212" t="s">
        <v>308</v>
      </c>
      <c r="AH2229" s="212">
        <v>0</v>
      </c>
      <c r="AI2229" s="212"/>
      <c r="AJ2229" s="212"/>
      <c r="AK2229" s="212"/>
      <c r="AL2229" s="212"/>
      <c r="AM2229" s="212"/>
      <c r="AN2229" s="212"/>
      <c r="AO2229" s="212"/>
      <c r="AP2229" s="212"/>
      <c r="AQ2229" s="212"/>
      <c r="AR2229" s="212"/>
      <c r="AS2229" s="212"/>
      <c r="AT2229" s="212"/>
      <c r="AU2229" s="212"/>
      <c r="AV2229" s="212"/>
      <c r="AW2229" s="212"/>
      <c r="AX2229" s="212"/>
      <c r="AY2229" s="212"/>
      <c r="AZ2229" s="212"/>
      <c r="BA2229" s="212"/>
      <c r="BB2229" s="212"/>
      <c r="BC2229" s="212"/>
      <c r="BD2229" s="212"/>
      <c r="BE2229" s="212"/>
      <c r="BF2229" s="212"/>
      <c r="BG2229" s="212"/>
      <c r="BH2229" s="212"/>
    </row>
    <row r="2230" spans="1:60" outlineLevel="3" x14ac:dyDescent="0.2">
      <c r="A2230" s="219"/>
      <c r="B2230" s="220"/>
      <c r="C2230" s="247" t="s">
        <v>2662</v>
      </c>
      <c r="D2230" s="225"/>
      <c r="E2230" s="226">
        <v>13</v>
      </c>
      <c r="F2230" s="223"/>
      <c r="G2230" s="223"/>
      <c r="H2230" s="223"/>
      <c r="I2230" s="223"/>
      <c r="J2230" s="223"/>
      <c r="K2230" s="223"/>
      <c r="L2230" s="223"/>
      <c r="M2230" s="223"/>
      <c r="N2230" s="222"/>
      <c r="O2230" s="222"/>
      <c r="P2230" s="222"/>
      <c r="Q2230" s="222"/>
      <c r="R2230" s="223"/>
      <c r="S2230" s="223"/>
      <c r="T2230" s="223"/>
      <c r="U2230" s="223"/>
      <c r="V2230" s="223"/>
      <c r="W2230" s="223"/>
      <c r="X2230" s="223"/>
      <c r="Y2230" s="223"/>
      <c r="Z2230" s="212"/>
      <c r="AA2230" s="212"/>
      <c r="AB2230" s="212"/>
      <c r="AC2230" s="212"/>
      <c r="AD2230" s="212"/>
      <c r="AE2230" s="212"/>
      <c r="AF2230" s="212"/>
      <c r="AG2230" s="212" t="s">
        <v>308</v>
      </c>
      <c r="AH2230" s="212">
        <v>0</v>
      </c>
      <c r="AI2230" s="212"/>
      <c r="AJ2230" s="212"/>
      <c r="AK2230" s="212"/>
      <c r="AL2230" s="212"/>
      <c r="AM2230" s="212"/>
      <c r="AN2230" s="212"/>
      <c r="AO2230" s="212"/>
      <c r="AP2230" s="212"/>
      <c r="AQ2230" s="212"/>
      <c r="AR2230" s="212"/>
      <c r="AS2230" s="212"/>
      <c r="AT2230" s="212"/>
      <c r="AU2230" s="212"/>
      <c r="AV2230" s="212"/>
      <c r="AW2230" s="212"/>
      <c r="AX2230" s="212"/>
      <c r="AY2230" s="212"/>
      <c r="AZ2230" s="212"/>
      <c r="BA2230" s="212"/>
      <c r="BB2230" s="212"/>
      <c r="BC2230" s="212"/>
      <c r="BD2230" s="212"/>
      <c r="BE2230" s="212"/>
      <c r="BF2230" s="212"/>
      <c r="BG2230" s="212"/>
      <c r="BH2230" s="212"/>
    </row>
    <row r="2231" spans="1:60" outlineLevel="3" x14ac:dyDescent="0.2">
      <c r="A2231" s="219"/>
      <c r="B2231" s="220"/>
      <c r="C2231" s="247" t="s">
        <v>796</v>
      </c>
      <c r="D2231" s="225"/>
      <c r="E2231" s="226">
        <v>46.5</v>
      </c>
      <c r="F2231" s="223"/>
      <c r="G2231" s="223"/>
      <c r="H2231" s="223"/>
      <c r="I2231" s="223"/>
      <c r="J2231" s="223"/>
      <c r="K2231" s="223"/>
      <c r="L2231" s="223"/>
      <c r="M2231" s="223"/>
      <c r="N2231" s="222"/>
      <c r="O2231" s="222"/>
      <c r="P2231" s="222"/>
      <c r="Q2231" s="222"/>
      <c r="R2231" s="223"/>
      <c r="S2231" s="223"/>
      <c r="T2231" s="223"/>
      <c r="U2231" s="223"/>
      <c r="V2231" s="223"/>
      <c r="W2231" s="223"/>
      <c r="X2231" s="223"/>
      <c r="Y2231" s="223"/>
      <c r="Z2231" s="212"/>
      <c r="AA2231" s="212"/>
      <c r="AB2231" s="212"/>
      <c r="AC2231" s="212"/>
      <c r="AD2231" s="212"/>
      <c r="AE2231" s="212"/>
      <c r="AF2231" s="212"/>
      <c r="AG2231" s="212" t="s">
        <v>308</v>
      </c>
      <c r="AH2231" s="212">
        <v>0</v>
      </c>
      <c r="AI2231" s="212"/>
      <c r="AJ2231" s="212"/>
      <c r="AK2231" s="212"/>
      <c r="AL2231" s="212"/>
      <c r="AM2231" s="212"/>
      <c r="AN2231" s="212"/>
      <c r="AO2231" s="212"/>
      <c r="AP2231" s="212"/>
      <c r="AQ2231" s="212"/>
      <c r="AR2231" s="212"/>
      <c r="AS2231" s="212"/>
      <c r="AT2231" s="212"/>
      <c r="AU2231" s="212"/>
      <c r="AV2231" s="212"/>
      <c r="AW2231" s="212"/>
      <c r="AX2231" s="212"/>
      <c r="AY2231" s="212"/>
      <c r="AZ2231" s="212"/>
      <c r="BA2231" s="212"/>
      <c r="BB2231" s="212"/>
      <c r="BC2231" s="212"/>
      <c r="BD2231" s="212"/>
      <c r="BE2231" s="212"/>
      <c r="BF2231" s="212"/>
      <c r="BG2231" s="212"/>
      <c r="BH2231" s="212"/>
    </row>
    <row r="2232" spans="1:60" outlineLevel="3" x14ac:dyDescent="0.2">
      <c r="A2232" s="219"/>
      <c r="B2232" s="220"/>
      <c r="C2232" s="247" t="s">
        <v>2675</v>
      </c>
      <c r="D2232" s="225"/>
      <c r="E2232" s="226"/>
      <c r="F2232" s="223"/>
      <c r="G2232" s="223"/>
      <c r="H2232" s="223"/>
      <c r="I2232" s="223"/>
      <c r="J2232" s="223"/>
      <c r="K2232" s="223"/>
      <c r="L2232" s="223"/>
      <c r="M2232" s="223"/>
      <c r="N2232" s="222"/>
      <c r="O2232" s="222"/>
      <c r="P2232" s="222"/>
      <c r="Q2232" s="222"/>
      <c r="R2232" s="223"/>
      <c r="S2232" s="223"/>
      <c r="T2232" s="223"/>
      <c r="U2232" s="223"/>
      <c r="V2232" s="223"/>
      <c r="W2232" s="223"/>
      <c r="X2232" s="223"/>
      <c r="Y2232" s="223"/>
      <c r="Z2232" s="212"/>
      <c r="AA2232" s="212"/>
      <c r="AB2232" s="212"/>
      <c r="AC2232" s="212"/>
      <c r="AD2232" s="212"/>
      <c r="AE2232" s="212"/>
      <c r="AF2232" s="212"/>
      <c r="AG2232" s="212" t="s">
        <v>308</v>
      </c>
      <c r="AH2232" s="212">
        <v>0</v>
      </c>
      <c r="AI2232" s="212"/>
      <c r="AJ2232" s="212"/>
      <c r="AK2232" s="212"/>
      <c r="AL2232" s="212"/>
      <c r="AM2232" s="212"/>
      <c r="AN2232" s="212"/>
      <c r="AO2232" s="212"/>
      <c r="AP2232" s="212"/>
      <c r="AQ2232" s="212"/>
      <c r="AR2232" s="212"/>
      <c r="AS2232" s="212"/>
      <c r="AT2232" s="212"/>
      <c r="AU2232" s="212"/>
      <c r="AV2232" s="212"/>
      <c r="AW2232" s="212"/>
      <c r="AX2232" s="212"/>
      <c r="AY2232" s="212"/>
      <c r="AZ2232" s="212"/>
      <c r="BA2232" s="212"/>
      <c r="BB2232" s="212"/>
      <c r="BC2232" s="212"/>
      <c r="BD2232" s="212"/>
      <c r="BE2232" s="212"/>
      <c r="BF2232" s="212"/>
      <c r="BG2232" s="212"/>
      <c r="BH2232" s="212"/>
    </row>
    <row r="2233" spans="1:60" outlineLevel="3" x14ac:dyDescent="0.2">
      <c r="A2233" s="219"/>
      <c r="B2233" s="220"/>
      <c r="C2233" s="247" t="s">
        <v>743</v>
      </c>
      <c r="D2233" s="225"/>
      <c r="E2233" s="226">
        <v>3.2</v>
      </c>
      <c r="F2233" s="223"/>
      <c r="G2233" s="223"/>
      <c r="H2233" s="223"/>
      <c r="I2233" s="223"/>
      <c r="J2233" s="223"/>
      <c r="K2233" s="223"/>
      <c r="L2233" s="223"/>
      <c r="M2233" s="223"/>
      <c r="N2233" s="222"/>
      <c r="O2233" s="222"/>
      <c r="P2233" s="222"/>
      <c r="Q2233" s="222"/>
      <c r="R2233" s="223"/>
      <c r="S2233" s="223"/>
      <c r="T2233" s="223"/>
      <c r="U2233" s="223"/>
      <c r="V2233" s="223"/>
      <c r="W2233" s="223"/>
      <c r="X2233" s="223"/>
      <c r="Y2233" s="223"/>
      <c r="Z2233" s="212"/>
      <c r="AA2233" s="212"/>
      <c r="AB2233" s="212"/>
      <c r="AC2233" s="212"/>
      <c r="AD2233" s="212"/>
      <c r="AE2233" s="212"/>
      <c r="AF2233" s="212"/>
      <c r="AG2233" s="212" t="s">
        <v>308</v>
      </c>
      <c r="AH2233" s="212">
        <v>0</v>
      </c>
      <c r="AI2233" s="212"/>
      <c r="AJ2233" s="212"/>
      <c r="AK2233" s="212"/>
      <c r="AL2233" s="212"/>
      <c r="AM2233" s="212"/>
      <c r="AN2233" s="212"/>
      <c r="AO2233" s="212"/>
      <c r="AP2233" s="212"/>
      <c r="AQ2233" s="212"/>
      <c r="AR2233" s="212"/>
      <c r="AS2233" s="212"/>
      <c r="AT2233" s="212"/>
      <c r="AU2233" s="212"/>
      <c r="AV2233" s="212"/>
      <c r="AW2233" s="212"/>
      <c r="AX2233" s="212"/>
      <c r="AY2233" s="212"/>
      <c r="AZ2233" s="212"/>
      <c r="BA2233" s="212"/>
      <c r="BB2233" s="212"/>
      <c r="BC2233" s="212"/>
      <c r="BD2233" s="212"/>
      <c r="BE2233" s="212"/>
      <c r="BF2233" s="212"/>
      <c r="BG2233" s="212"/>
      <c r="BH2233" s="212"/>
    </row>
    <row r="2234" spans="1:60" outlineLevel="3" x14ac:dyDescent="0.2">
      <c r="A2234" s="219"/>
      <c r="B2234" s="220"/>
      <c r="C2234" s="247" t="s">
        <v>2676</v>
      </c>
      <c r="D2234" s="225"/>
      <c r="E2234" s="226">
        <v>46.541600000000003</v>
      </c>
      <c r="F2234" s="223"/>
      <c r="G2234" s="223"/>
      <c r="H2234" s="223"/>
      <c r="I2234" s="223"/>
      <c r="J2234" s="223"/>
      <c r="K2234" s="223"/>
      <c r="L2234" s="223"/>
      <c r="M2234" s="223"/>
      <c r="N2234" s="222"/>
      <c r="O2234" s="222"/>
      <c r="P2234" s="222"/>
      <c r="Q2234" s="222"/>
      <c r="R2234" s="223"/>
      <c r="S2234" s="223"/>
      <c r="T2234" s="223"/>
      <c r="U2234" s="223"/>
      <c r="V2234" s="223"/>
      <c r="W2234" s="223"/>
      <c r="X2234" s="223"/>
      <c r="Y2234" s="223"/>
      <c r="Z2234" s="212"/>
      <c r="AA2234" s="212"/>
      <c r="AB2234" s="212"/>
      <c r="AC2234" s="212"/>
      <c r="AD2234" s="212"/>
      <c r="AE2234" s="212"/>
      <c r="AF2234" s="212"/>
      <c r="AG2234" s="212" t="s">
        <v>308</v>
      </c>
      <c r="AH2234" s="212">
        <v>0</v>
      </c>
      <c r="AI2234" s="212"/>
      <c r="AJ2234" s="212"/>
      <c r="AK2234" s="212"/>
      <c r="AL2234" s="212"/>
      <c r="AM2234" s="212"/>
      <c r="AN2234" s="212"/>
      <c r="AO2234" s="212"/>
      <c r="AP2234" s="212"/>
      <c r="AQ2234" s="212"/>
      <c r="AR2234" s="212"/>
      <c r="AS2234" s="212"/>
      <c r="AT2234" s="212"/>
      <c r="AU2234" s="212"/>
      <c r="AV2234" s="212"/>
      <c r="AW2234" s="212"/>
      <c r="AX2234" s="212"/>
      <c r="AY2234" s="212"/>
      <c r="AZ2234" s="212"/>
      <c r="BA2234" s="212"/>
      <c r="BB2234" s="212"/>
      <c r="BC2234" s="212"/>
      <c r="BD2234" s="212"/>
      <c r="BE2234" s="212"/>
      <c r="BF2234" s="212"/>
      <c r="BG2234" s="212"/>
      <c r="BH2234" s="212"/>
    </row>
    <row r="2235" spans="1:60" outlineLevel="3" x14ac:dyDescent="0.2">
      <c r="A2235" s="219"/>
      <c r="B2235" s="220"/>
      <c r="C2235" s="247" t="s">
        <v>2664</v>
      </c>
      <c r="D2235" s="225"/>
      <c r="E2235" s="226">
        <v>26.2</v>
      </c>
      <c r="F2235" s="223"/>
      <c r="G2235" s="223"/>
      <c r="H2235" s="223"/>
      <c r="I2235" s="223"/>
      <c r="J2235" s="223"/>
      <c r="K2235" s="223"/>
      <c r="L2235" s="223"/>
      <c r="M2235" s="223"/>
      <c r="N2235" s="222"/>
      <c r="O2235" s="222"/>
      <c r="P2235" s="222"/>
      <c r="Q2235" s="222"/>
      <c r="R2235" s="223"/>
      <c r="S2235" s="223"/>
      <c r="T2235" s="223"/>
      <c r="U2235" s="223"/>
      <c r="V2235" s="223"/>
      <c r="W2235" s="223"/>
      <c r="X2235" s="223"/>
      <c r="Y2235" s="223"/>
      <c r="Z2235" s="212"/>
      <c r="AA2235" s="212"/>
      <c r="AB2235" s="212"/>
      <c r="AC2235" s="212"/>
      <c r="AD2235" s="212"/>
      <c r="AE2235" s="212"/>
      <c r="AF2235" s="212"/>
      <c r="AG2235" s="212" t="s">
        <v>308</v>
      </c>
      <c r="AH2235" s="212">
        <v>0</v>
      </c>
      <c r="AI2235" s="212"/>
      <c r="AJ2235" s="212"/>
      <c r="AK2235" s="212"/>
      <c r="AL2235" s="212"/>
      <c r="AM2235" s="212"/>
      <c r="AN2235" s="212"/>
      <c r="AO2235" s="212"/>
      <c r="AP2235" s="212"/>
      <c r="AQ2235" s="212"/>
      <c r="AR2235" s="212"/>
      <c r="AS2235" s="212"/>
      <c r="AT2235" s="212"/>
      <c r="AU2235" s="212"/>
      <c r="AV2235" s="212"/>
      <c r="AW2235" s="212"/>
      <c r="AX2235" s="212"/>
      <c r="AY2235" s="212"/>
      <c r="AZ2235" s="212"/>
      <c r="BA2235" s="212"/>
      <c r="BB2235" s="212"/>
      <c r="BC2235" s="212"/>
      <c r="BD2235" s="212"/>
      <c r="BE2235" s="212"/>
      <c r="BF2235" s="212"/>
      <c r="BG2235" s="212"/>
      <c r="BH2235" s="212"/>
    </row>
    <row r="2236" spans="1:60" outlineLevel="3" x14ac:dyDescent="0.2">
      <c r="A2236" s="219"/>
      <c r="B2236" s="220"/>
      <c r="C2236" s="247" t="s">
        <v>2665</v>
      </c>
      <c r="D2236" s="225"/>
      <c r="E2236" s="226">
        <v>54.3</v>
      </c>
      <c r="F2236" s="223"/>
      <c r="G2236" s="223"/>
      <c r="H2236" s="223"/>
      <c r="I2236" s="223"/>
      <c r="J2236" s="223"/>
      <c r="K2236" s="223"/>
      <c r="L2236" s="223"/>
      <c r="M2236" s="223"/>
      <c r="N2236" s="222"/>
      <c r="O2236" s="222"/>
      <c r="P2236" s="222"/>
      <c r="Q2236" s="222"/>
      <c r="R2236" s="223"/>
      <c r="S2236" s="223"/>
      <c r="T2236" s="223"/>
      <c r="U2236" s="223"/>
      <c r="V2236" s="223"/>
      <c r="W2236" s="223"/>
      <c r="X2236" s="223"/>
      <c r="Y2236" s="223"/>
      <c r="Z2236" s="212"/>
      <c r="AA2236" s="212"/>
      <c r="AB2236" s="212"/>
      <c r="AC2236" s="212"/>
      <c r="AD2236" s="212"/>
      <c r="AE2236" s="212"/>
      <c r="AF2236" s="212"/>
      <c r="AG2236" s="212" t="s">
        <v>308</v>
      </c>
      <c r="AH2236" s="212">
        <v>0</v>
      </c>
      <c r="AI2236" s="212"/>
      <c r="AJ2236" s="212"/>
      <c r="AK2236" s="212"/>
      <c r="AL2236" s="212"/>
      <c r="AM2236" s="212"/>
      <c r="AN2236" s="212"/>
      <c r="AO2236" s="212"/>
      <c r="AP2236" s="212"/>
      <c r="AQ2236" s="212"/>
      <c r="AR2236" s="212"/>
      <c r="AS2236" s="212"/>
      <c r="AT2236" s="212"/>
      <c r="AU2236" s="212"/>
      <c r="AV2236" s="212"/>
      <c r="AW2236" s="212"/>
      <c r="AX2236" s="212"/>
      <c r="AY2236" s="212"/>
      <c r="AZ2236" s="212"/>
      <c r="BA2236" s="212"/>
      <c r="BB2236" s="212"/>
      <c r="BC2236" s="212"/>
      <c r="BD2236" s="212"/>
      <c r="BE2236" s="212"/>
      <c r="BF2236" s="212"/>
      <c r="BG2236" s="212"/>
      <c r="BH2236" s="212"/>
    </row>
    <row r="2237" spans="1:60" outlineLevel="3" x14ac:dyDescent="0.2">
      <c r="A2237" s="219"/>
      <c r="B2237" s="220"/>
      <c r="C2237" s="247" t="s">
        <v>2666</v>
      </c>
      <c r="D2237" s="225"/>
      <c r="E2237" s="226">
        <v>27.2</v>
      </c>
      <c r="F2237" s="223"/>
      <c r="G2237" s="223"/>
      <c r="H2237" s="223"/>
      <c r="I2237" s="223"/>
      <c r="J2237" s="223"/>
      <c r="K2237" s="223"/>
      <c r="L2237" s="223"/>
      <c r="M2237" s="223"/>
      <c r="N2237" s="222"/>
      <c r="O2237" s="222"/>
      <c r="P2237" s="222"/>
      <c r="Q2237" s="222"/>
      <c r="R2237" s="223"/>
      <c r="S2237" s="223"/>
      <c r="T2237" s="223"/>
      <c r="U2237" s="223"/>
      <c r="V2237" s="223"/>
      <c r="W2237" s="223"/>
      <c r="X2237" s="223"/>
      <c r="Y2237" s="223"/>
      <c r="Z2237" s="212"/>
      <c r="AA2237" s="212"/>
      <c r="AB2237" s="212"/>
      <c r="AC2237" s="212"/>
      <c r="AD2237" s="212"/>
      <c r="AE2237" s="212"/>
      <c r="AF2237" s="212"/>
      <c r="AG2237" s="212" t="s">
        <v>308</v>
      </c>
      <c r="AH2237" s="212">
        <v>0</v>
      </c>
      <c r="AI2237" s="212"/>
      <c r="AJ2237" s="212"/>
      <c r="AK2237" s="212"/>
      <c r="AL2237" s="212"/>
      <c r="AM2237" s="212"/>
      <c r="AN2237" s="212"/>
      <c r="AO2237" s="212"/>
      <c r="AP2237" s="212"/>
      <c r="AQ2237" s="212"/>
      <c r="AR2237" s="212"/>
      <c r="AS2237" s="212"/>
      <c r="AT2237" s="212"/>
      <c r="AU2237" s="212"/>
      <c r="AV2237" s="212"/>
      <c r="AW2237" s="212"/>
      <c r="AX2237" s="212"/>
      <c r="AY2237" s="212"/>
      <c r="AZ2237" s="212"/>
      <c r="BA2237" s="212"/>
      <c r="BB2237" s="212"/>
      <c r="BC2237" s="212"/>
      <c r="BD2237" s="212"/>
      <c r="BE2237" s="212"/>
      <c r="BF2237" s="212"/>
      <c r="BG2237" s="212"/>
      <c r="BH2237" s="212"/>
    </row>
    <row r="2238" spans="1:60" outlineLevel="1" x14ac:dyDescent="0.2">
      <c r="A2238" s="235">
        <v>531</v>
      </c>
      <c r="B2238" s="236" t="s">
        <v>2677</v>
      </c>
      <c r="C2238" s="245" t="s">
        <v>2678</v>
      </c>
      <c r="D2238" s="237" t="s">
        <v>340</v>
      </c>
      <c r="E2238" s="238">
        <v>5.5583999999999998</v>
      </c>
      <c r="F2238" s="239"/>
      <c r="G2238" s="240">
        <f>ROUND(E2238*F2238,2)</f>
        <v>0</v>
      </c>
      <c r="H2238" s="239"/>
      <c r="I2238" s="240">
        <f>ROUND(E2238*H2238,2)</f>
        <v>0</v>
      </c>
      <c r="J2238" s="239"/>
      <c r="K2238" s="240">
        <f>ROUND(E2238*J2238,2)</f>
        <v>0</v>
      </c>
      <c r="L2238" s="240">
        <v>21</v>
      </c>
      <c r="M2238" s="240">
        <f>G2238*(1+L2238/100)</f>
        <v>0</v>
      </c>
      <c r="N2238" s="238">
        <v>9.7099999999999999E-3</v>
      </c>
      <c r="O2238" s="238">
        <f>ROUND(E2238*N2238,2)</f>
        <v>0.05</v>
      </c>
      <c r="P2238" s="238">
        <v>0</v>
      </c>
      <c r="Q2238" s="238">
        <f>ROUND(E2238*P2238,2)</f>
        <v>0</v>
      </c>
      <c r="R2238" s="240" t="s">
        <v>2669</v>
      </c>
      <c r="S2238" s="240" t="s">
        <v>277</v>
      </c>
      <c r="T2238" s="241" t="s">
        <v>277</v>
      </c>
      <c r="U2238" s="223">
        <v>0.44</v>
      </c>
      <c r="V2238" s="223">
        <f>ROUND(E2238*U2238,2)</f>
        <v>2.4500000000000002</v>
      </c>
      <c r="W2238" s="223"/>
      <c r="X2238" s="223" t="s">
        <v>316</v>
      </c>
      <c r="Y2238" s="223" t="s">
        <v>280</v>
      </c>
      <c r="Z2238" s="212"/>
      <c r="AA2238" s="212"/>
      <c r="AB2238" s="212"/>
      <c r="AC2238" s="212"/>
      <c r="AD2238" s="212"/>
      <c r="AE2238" s="212"/>
      <c r="AF2238" s="212"/>
      <c r="AG2238" s="212" t="s">
        <v>317</v>
      </c>
      <c r="AH2238" s="212"/>
      <c r="AI2238" s="212"/>
      <c r="AJ2238" s="212"/>
      <c r="AK2238" s="212"/>
      <c r="AL2238" s="212"/>
      <c r="AM2238" s="212"/>
      <c r="AN2238" s="212"/>
      <c r="AO2238" s="212"/>
      <c r="AP2238" s="212"/>
      <c r="AQ2238" s="212"/>
      <c r="AR2238" s="212"/>
      <c r="AS2238" s="212"/>
      <c r="AT2238" s="212"/>
      <c r="AU2238" s="212"/>
      <c r="AV2238" s="212"/>
      <c r="AW2238" s="212"/>
      <c r="AX2238" s="212"/>
      <c r="AY2238" s="212"/>
      <c r="AZ2238" s="212"/>
      <c r="BA2238" s="212"/>
      <c r="BB2238" s="212"/>
      <c r="BC2238" s="212"/>
      <c r="BD2238" s="212"/>
      <c r="BE2238" s="212"/>
      <c r="BF2238" s="212"/>
      <c r="BG2238" s="212"/>
      <c r="BH2238" s="212"/>
    </row>
    <row r="2239" spans="1:60" outlineLevel="2" x14ac:dyDescent="0.2">
      <c r="A2239" s="219"/>
      <c r="B2239" s="220"/>
      <c r="C2239" s="267" t="s">
        <v>2670</v>
      </c>
      <c r="D2239" s="256"/>
      <c r="E2239" s="256"/>
      <c r="F2239" s="256"/>
      <c r="G2239" s="256"/>
      <c r="H2239" s="223"/>
      <c r="I2239" s="223"/>
      <c r="J2239" s="223"/>
      <c r="K2239" s="223"/>
      <c r="L2239" s="223"/>
      <c r="M2239" s="223"/>
      <c r="N2239" s="222"/>
      <c r="O2239" s="222"/>
      <c r="P2239" s="222"/>
      <c r="Q2239" s="222"/>
      <c r="R2239" s="223"/>
      <c r="S2239" s="223"/>
      <c r="T2239" s="223"/>
      <c r="U2239" s="223"/>
      <c r="V2239" s="223"/>
      <c r="W2239" s="223"/>
      <c r="X2239" s="223"/>
      <c r="Y2239" s="223"/>
      <c r="Z2239" s="212"/>
      <c r="AA2239" s="212"/>
      <c r="AB2239" s="212"/>
      <c r="AC2239" s="212"/>
      <c r="AD2239" s="212"/>
      <c r="AE2239" s="212"/>
      <c r="AF2239" s="212"/>
      <c r="AG2239" s="212" t="s">
        <v>319</v>
      </c>
      <c r="AH2239" s="212"/>
      <c r="AI2239" s="212"/>
      <c r="AJ2239" s="212"/>
      <c r="AK2239" s="212"/>
      <c r="AL2239" s="212"/>
      <c r="AM2239" s="212"/>
      <c r="AN2239" s="212"/>
      <c r="AO2239" s="212"/>
      <c r="AP2239" s="212"/>
      <c r="AQ2239" s="212"/>
      <c r="AR2239" s="212"/>
      <c r="AS2239" s="212"/>
      <c r="AT2239" s="212"/>
      <c r="AU2239" s="212"/>
      <c r="AV2239" s="212"/>
      <c r="AW2239" s="212"/>
      <c r="AX2239" s="212"/>
      <c r="AY2239" s="212"/>
      <c r="AZ2239" s="212"/>
      <c r="BA2239" s="212"/>
      <c r="BB2239" s="212"/>
      <c r="BC2239" s="212"/>
      <c r="BD2239" s="212"/>
      <c r="BE2239" s="212"/>
      <c r="BF2239" s="212"/>
      <c r="BG2239" s="212"/>
      <c r="BH2239" s="212"/>
    </row>
    <row r="2240" spans="1:60" outlineLevel="2" x14ac:dyDescent="0.2">
      <c r="A2240" s="219"/>
      <c r="B2240" s="220"/>
      <c r="C2240" s="247" t="s">
        <v>2679</v>
      </c>
      <c r="D2240" s="225"/>
      <c r="E2240" s="226">
        <v>5.5583999999999998</v>
      </c>
      <c r="F2240" s="223"/>
      <c r="G2240" s="223"/>
      <c r="H2240" s="223"/>
      <c r="I2240" s="223"/>
      <c r="J2240" s="223"/>
      <c r="K2240" s="223"/>
      <c r="L2240" s="223"/>
      <c r="M2240" s="223"/>
      <c r="N2240" s="222"/>
      <c r="O2240" s="222"/>
      <c r="P2240" s="222"/>
      <c r="Q2240" s="222"/>
      <c r="R2240" s="223"/>
      <c r="S2240" s="223"/>
      <c r="T2240" s="223"/>
      <c r="U2240" s="223"/>
      <c r="V2240" s="223"/>
      <c r="W2240" s="223"/>
      <c r="X2240" s="223"/>
      <c r="Y2240" s="223"/>
      <c r="Z2240" s="212"/>
      <c r="AA2240" s="212"/>
      <c r="AB2240" s="212"/>
      <c r="AC2240" s="212"/>
      <c r="AD2240" s="212"/>
      <c r="AE2240" s="212"/>
      <c r="AF2240" s="212"/>
      <c r="AG2240" s="212" t="s">
        <v>308</v>
      </c>
      <c r="AH2240" s="212">
        <v>0</v>
      </c>
      <c r="AI2240" s="212"/>
      <c r="AJ2240" s="212"/>
      <c r="AK2240" s="212"/>
      <c r="AL2240" s="212"/>
      <c r="AM2240" s="212"/>
      <c r="AN2240" s="212"/>
      <c r="AO2240" s="212"/>
      <c r="AP2240" s="212"/>
      <c r="AQ2240" s="212"/>
      <c r="AR2240" s="212"/>
      <c r="AS2240" s="212"/>
      <c r="AT2240" s="212"/>
      <c r="AU2240" s="212"/>
      <c r="AV2240" s="212"/>
      <c r="AW2240" s="212"/>
      <c r="AX2240" s="212"/>
      <c r="AY2240" s="212"/>
      <c r="AZ2240" s="212"/>
      <c r="BA2240" s="212"/>
      <c r="BB2240" s="212"/>
      <c r="BC2240" s="212"/>
      <c r="BD2240" s="212"/>
      <c r="BE2240" s="212"/>
      <c r="BF2240" s="212"/>
      <c r="BG2240" s="212"/>
      <c r="BH2240" s="212"/>
    </row>
    <row r="2241" spans="1:60" outlineLevel="1" x14ac:dyDescent="0.2">
      <c r="A2241" s="235">
        <v>532</v>
      </c>
      <c r="B2241" s="236" t="s">
        <v>2680</v>
      </c>
      <c r="C2241" s="245" t="s">
        <v>2681</v>
      </c>
      <c r="D2241" s="237" t="s">
        <v>423</v>
      </c>
      <c r="E2241" s="238">
        <v>2.6412800000000001</v>
      </c>
      <c r="F2241" s="239"/>
      <c r="G2241" s="240">
        <f>ROUND(E2241*F2241,2)</f>
        <v>0</v>
      </c>
      <c r="H2241" s="239"/>
      <c r="I2241" s="240">
        <f>ROUND(E2241*H2241,2)</f>
        <v>0</v>
      </c>
      <c r="J2241" s="239"/>
      <c r="K2241" s="240">
        <f>ROUND(E2241*J2241,2)</f>
        <v>0</v>
      </c>
      <c r="L2241" s="240">
        <v>21</v>
      </c>
      <c r="M2241" s="240">
        <f>G2241*(1+L2241/100)</f>
        <v>0</v>
      </c>
      <c r="N2241" s="238">
        <v>0</v>
      </c>
      <c r="O2241" s="238">
        <f>ROUND(E2241*N2241,2)</f>
        <v>0</v>
      </c>
      <c r="P2241" s="238">
        <v>0</v>
      </c>
      <c r="Q2241" s="238">
        <f>ROUND(E2241*P2241,2)</f>
        <v>0</v>
      </c>
      <c r="R2241" s="240" t="s">
        <v>2669</v>
      </c>
      <c r="S2241" s="240" t="s">
        <v>277</v>
      </c>
      <c r="T2241" s="241" t="s">
        <v>277</v>
      </c>
      <c r="U2241" s="223">
        <v>1.4990000000000001</v>
      </c>
      <c r="V2241" s="223">
        <f>ROUND(E2241*U2241,2)</f>
        <v>3.96</v>
      </c>
      <c r="W2241" s="223"/>
      <c r="X2241" s="223" t="s">
        <v>1599</v>
      </c>
      <c r="Y2241" s="223" t="s">
        <v>280</v>
      </c>
      <c r="Z2241" s="212"/>
      <c r="AA2241" s="212"/>
      <c r="AB2241" s="212"/>
      <c r="AC2241" s="212"/>
      <c r="AD2241" s="212"/>
      <c r="AE2241" s="212"/>
      <c r="AF2241" s="212"/>
      <c r="AG2241" s="212" t="s">
        <v>1600</v>
      </c>
      <c r="AH2241" s="212"/>
      <c r="AI2241" s="212"/>
      <c r="AJ2241" s="212"/>
      <c r="AK2241" s="212"/>
      <c r="AL2241" s="212"/>
      <c r="AM2241" s="212"/>
      <c r="AN2241" s="212"/>
      <c r="AO2241" s="212"/>
      <c r="AP2241" s="212"/>
      <c r="AQ2241" s="212"/>
      <c r="AR2241" s="212"/>
      <c r="AS2241" s="212"/>
      <c r="AT2241" s="212"/>
      <c r="AU2241" s="212"/>
      <c r="AV2241" s="212"/>
      <c r="AW2241" s="212"/>
      <c r="AX2241" s="212"/>
      <c r="AY2241" s="212"/>
      <c r="AZ2241" s="212"/>
      <c r="BA2241" s="212"/>
      <c r="BB2241" s="212"/>
      <c r="BC2241" s="212"/>
      <c r="BD2241" s="212"/>
      <c r="BE2241" s="212"/>
      <c r="BF2241" s="212"/>
      <c r="BG2241" s="212"/>
      <c r="BH2241" s="212"/>
    </row>
    <row r="2242" spans="1:60" outlineLevel="2" x14ac:dyDescent="0.2">
      <c r="A2242" s="219"/>
      <c r="B2242" s="220"/>
      <c r="C2242" s="267" t="s">
        <v>1716</v>
      </c>
      <c r="D2242" s="256"/>
      <c r="E2242" s="256"/>
      <c r="F2242" s="256"/>
      <c r="G2242" s="256"/>
      <c r="H2242" s="223"/>
      <c r="I2242" s="223"/>
      <c r="J2242" s="223"/>
      <c r="K2242" s="223"/>
      <c r="L2242" s="223"/>
      <c r="M2242" s="223"/>
      <c r="N2242" s="222"/>
      <c r="O2242" s="222"/>
      <c r="P2242" s="222"/>
      <c r="Q2242" s="222"/>
      <c r="R2242" s="223"/>
      <c r="S2242" s="223"/>
      <c r="T2242" s="223"/>
      <c r="U2242" s="223"/>
      <c r="V2242" s="223"/>
      <c r="W2242" s="223"/>
      <c r="X2242" s="223"/>
      <c r="Y2242" s="223"/>
      <c r="Z2242" s="212"/>
      <c r="AA2242" s="212"/>
      <c r="AB2242" s="212"/>
      <c r="AC2242" s="212"/>
      <c r="AD2242" s="212"/>
      <c r="AE2242" s="212"/>
      <c r="AF2242" s="212"/>
      <c r="AG2242" s="212" t="s">
        <v>319</v>
      </c>
      <c r="AH2242" s="212"/>
      <c r="AI2242" s="212"/>
      <c r="AJ2242" s="212"/>
      <c r="AK2242" s="212"/>
      <c r="AL2242" s="212"/>
      <c r="AM2242" s="212"/>
      <c r="AN2242" s="212"/>
      <c r="AO2242" s="212"/>
      <c r="AP2242" s="212"/>
      <c r="AQ2242" s="212"/>
      <c r="AR2242" s="212"/>
      <c r="AS2242" s="212"/>
      <c r="AT2242" s="212"/>
      <c r="AU2242" s="212"/>
      <c r="AV2242" s="212"/>
      <c r="AW2242" s="212"/>
      <c r="AX2242" s="212"/>
      <c r="AY2242" s="212"/>
      <c r="AZ2242" s="212"/>
      <c r="BA2242" s="212"/>
      <c r="BB2242" s="212"/>
      <c r="BC2242" s="212"/>
      <c r="BD2242" s="212"/>
      <c r="BE2242" s="212"/>
      <c r="BF2242" s="212"/>
      <c r="BG2242" s="212"/>
      <c r="BH2242" s="212"/>
    </row>
    <row r="2243" spans="1:60" x14ac:dyDescent="0.2">
      <c r="A2243" s="228" t="s">
        <v>272</v>
      </c>
      <c r="B2243" s="229" t="s">
        <v>222</v>
      </c>
      <c r="C2243" s="244" t="s">
        <v>223</v>
      </c>
      <c r="D2243" s="230"/>
      <c r="E2243" s="231"/>
      <c r="F2243" s="232"/>
      <c r="G2243" s="232">
        <f>SUMIF(AG2244:AG2331,"&lt;&gt;NOR",G2244:G2331)</f>
        <v>0</v>
      </c>
      <c r="H2243" s="232"/>
      <c r="I2243" s="232">
        <f>SUM(I2244:I2331)</f>
        <v>0</v>
      </c>
      <c r="J2243" s="232"/>
      <c r="K2243" s="232">
        <f>SUM(K2244:K2331)</f>
        <v>0</v>
      </c>
      <c r="L2243" s="232"/>
      <c r="M2243" s="232">
        <f>SUM(M2244:M2331)</f>
        <v>0</v>
      </c>
      <c r="N2243" s="231"/>
      <c r="O2243" s="231">
        <f>SUM(O2244:O2331)</f>
        <v>3.17</v>
      </c>
      <c r="P2243" s="231"/>
      <c r="Q2243" s="231">
        <f>SUM(Q2244:Q2331)</f>
        <v>0</v>
      </c>
      <c r="R2243" s="232"/>
      <c r="S2243" s="232"/>
      <c r="T2243" s="233"/>
      <c r="U2243" s="227"/>
      <c r="V2243" s="227">
        <f>SUM(V2244:V2331)</f>
        <v>200.52</v>
      </c>
      <c r="W2243" s="227"/>
      <c r="X2243" s="227"/>
      <c r="Y2243" s="227"/>
      <c r="AG2243" t="s">
        <v>273</v>
      </c>
    </row>
    <row r="2244" spans="1:60" ht="33.75" outlineLevel="1" x14ac:dyDescent="0.2">
      <c r="A2244" s="235">
        <v>533</v>
      </c>
      <c r="B2244" s="236" t="s">
        <v>2682</v>
      </c>
      <c r="C2244" s="245" t="s">
        <v>2683</v>
      </c>
      <c r="D2244" s="237" t="s">
        <v>340</v>
      </c>
      <c r="E2244" s="238">
        <v>148.3014</v>
      </c>
      <c r="F2244" s="239"/>
      <c r="G2244" s="240">
        <f>ROUND(E2244*F2244,2)</f>
        <v>0</v>
      </c>
      <c r="H2244" s="239"/>
      <c r="I2244" s="240">
        <f>ROUND(E2244*H2244,2)</f>
        <v>0</v>
      </c>
      <c r="J2244" s="239"/>
      <c r="K2244" s="240">
        <f>ROUND(E2244*J2244,2)</f>
        <v>0</v>
      </c>
      <c r="L2244" s="240">
        <v>21</v>
      </c>
      <c r="M2244" s="240">
        <f>G2244*(1+L2244/100)</f>
        <v>0</v>
      </c>
      <c r="N2244" s="238">
        <v>2.1000000000000001E-4</v>
      </c>
      <c r="O2244" s="238">
        <f>ROUND(E2244*N2244,2)</f>
        <v>0.03</v>
      </c>
      <c r="P2244" s="238">
        <v>0</v>
      </c>
      <c r="Q2244" s="238">
        <f>ROUND(E2244*P2244,2)</f>
        <v>0</v>
      </c>
      <c r="R2244" s="240" t="s">
        <v>2571</v>
      </c>
      <c r="S2244" s="240" t="s">
        <v>277</v>
      </c>
      <c r="T2244" s="241" t="s">
        <v>277</v>
      </c>
      <c r="U2244" s="223">
        <v>0.05</v>
      </c>
      <c r="V2244" s="223">
        <f>ROUND(E2244*U2244,2)</f>
        <v>7.42</v>
      </c>
      <c r="W2244" s="223"/>
      <c r="X2244" s="223" t="s">
        <v>316</v>
      </c>
      <c r="Y2244" s="223" t="s">
        <v>280</v>
      </c>
      <c r="Z2244" s="212"/>
      <c r="AA2244" s="212"/>
      <c r="AB2244" s="212"/>
      <c r="AC2244" s="212"/>
      <c r="AD2244" s="212"/>
      <c r="AE2244" s="212"/>
      <c r="AF2244" s="212"/>
      <c r="AG2244" s="212" t="s">
        <v>317</v>
      </c>
      <c r="AH2244" s="212"/>
      <c r="AI2244" s="212"/>
      <c r="AJ2244" s="212"/>
      <c r="AK2244" s="212"/>
      <c r="AL2244" s="212"/>
      <c r="AM2244" s="212"/>
      <c r="AN2244" s="212"/>
      <c r="AO2244" s="212"/>
      <c r="AP2244" s="212"/>
      <c r="AQ2244" s="212"/>
      <c r="AR2244" s="212"/>
      <c r="AS2244" s="212"/>
      <c r="AT2244" s="212"/>
      <c r="AU2244" s="212"/>
      <c r="AV2244" s="212"/>
      <c r="AW2244" s="212"/>
      <c r="AX2244" s="212"/>
      <c r="AY2244" s="212"/>
      <c r="AZ2244" s="212"/>
      <c r="BA2244" s="212"/>
      <c r="BB2244" s="212"/>
      <c r="BC2244" s="212"/>
      <c r="BD2244" s="212"/>
      <c r="BE2244" s="212"/>
      <c r="BF2244" s="212"/>
      <c r="BG2244" s="212"/>
      <c r="BH2244" s="212"/>
    </row>
    <row r="2245" spans="1:60" outlineLevel="2" x14ac:dyDescent="0.2">
      <c r="A2245" s="219"/>
      <c r="B2245" s="220"/>
      <c r="C2245" s="246" t="s">
        <v>2684</v>
      </c>
      <c r="D2245" s="243"/>
      <c r="E2245" s="243"/>
      <c r="F2245" s="243"/>
      <c r="G2245" s="243"/>
      <c r="H2245" s="223"/>
      <c r="I2245" s="223"/>
      <c r="J2245" s="223"/>
      <c r="K2245" s="223"/>
      <c r="L2245" s="223"/>
      <c r="M2245" s="223"/>
      <c r="N2245" s="222"/>
      <c r="O2245" s="222"/>
      <c r="P2245" s="222"/>
      <c r="Q2245" s="222"/>
      <c r="R2245" s="223"/>
      <c r="S2245" s="223"/>
      <c r="T2245" s="223"/>
      <c r="U2245" s="223"/>
      <c r="V2245" s="223"/>
      <c r="W2245" s="223"/>
      <c r="X2245" s="223"/>
      <c r="Y2245" s="223"/>
      <c r="Z2245" s="212"/>
      <c r="AA2245" s="212"/>
      <c r="AB2245" s="212"/>
      <c r="AC2245" s="212"/>
      <c r="AD2245" s="212"/>
      <c r="AE2245" s="212"/>
      <c r="AF2245" s="212"/>
      <c r="AG2245" s="212" t="s">
        <v>283</v>
      </c>
      <c r="AH2245" s="212"/>
      <c r="AI2245" s="212"/>
      <c r="AJ2245" s="212"/>
      <c r="AK2245" s="212"/>
      <c r="AL2245" s="212"/>
      <c r="AM2245" s="212"/>
      <c r="AN2245" s="212"/>
      <c r="AO2245" s="212"/>
      <c r="AP2245" s="212"/>
      <c r="AQ2245" s="212"/>
      <c r="AR2245" s="212"/>
      <c r="AS2245" s="212"/>
      <c r="AT2245" s="212"/>
      <c r="AU2245" s="212"/>
      <c r="AV2245" s="212"/>
      <c r="AW2245" s="212"/>
      <c r="AX2245" s="212"/>
      <c r="AY2245" s="212"/>
      <c r="AZ2245" s="212"/>
      <c r="BA2245" s="212"/>
      <c r="BB2245" s="212"/>
      <c r="BC2245" s="212"/>
      <c r="BD2245" s="212"/>
      <c r="BE2245" s="212"/>
      <c r="BF2245" s="212"/>
      <c r="BG2245" s="212"/>
      <c r="BH2245" s="212"/>
    </row>
    <row r="2246" spans="1:60" outlineLevel="2" x14ac:dyDescent="0.2">
      <c r="A2246" s="219"/>
      <c r="B2246" s="220"/>
      <c r="C2246" s="247" t="s">
        <v>2685</v>
      </c>
      <c r="D2246" s="225"/>
      <c r="E2246" s="226">
        <v>148.3014</v>
      </c>
      <c r="F2246" s="223"/>
      <c r="G2246" s="223"/>
      <c r="H2246" s="223"/>
      <c r="I2246" s="223"/>
      <c r="J2246" s="223"/>
      <c r="K2246" s="223"/>
      <c r="L2246" s="223"/>
      <c r="M2246" s="223"/>
      <c r="N2246" s="222"/>
      <c r="O2246" s="222"/>
      <c r="P2246" s="222"/>
      <c r="Q2246" s="222"/>
      <c r="R2246" s="223"/>
      <c r="S2246" s="223"/>
      <c r="T2246" s="223"/>
      <c r="U2246" s="223"/>
      <c r="V2246" s="223"/>
      <c r="W2246" s="223"/>
      <c r="X2246" s="223"/>
      <c r="Y2246" s="223"/>
      <c r="Z2246" s="212"/>
      <c r="AA2246" s="212"/>
      <c r="AB2246" s="212"/>
      <c r="AC2246" s="212"/>
      <c r="AD2246" s="212"/>
      <c r="AE2246" s="212"/>
      <c r="AF2246" s="212"/>
      <c r="AG2246" s="212" t="s">
        <v>308</v>
      </c>
      <c r="AH2246" s="212">
        <v>5</v>
      </c>
      <c r="AI2246" s="212"/>
      <c r="AJ2246" s="212"/>
      <c r="AK2246" s="212"/>
      <c r="AL2246" s="212"/>
      <c r="AM2246" s="212"/>
      <c r="AN2246" s="212"/>
      <c r="AO2246" s="212"/>
      <c r="AP2246" s="212"/>
      <c r="AQ2246" s="212"/>
      <c r="AR2246" s="212"/>
      <c r="AS2246" s="212"/>
      <c r="AT2246" s="212"/>
      <c r="AU2246" s="212"/>
      <c r="AV2246" s="212"/>
      <c r="AW2246" s="212"/>
      <c r="AX2246" s="212"/>
      <c r="AY2246" s="212"/>
      <c r="AZ2246" s="212"/>
      <c r="BA2246" s="212"/>
      <c r="BB2246" s="212"/>
      <c r="BC2246" s="212"/>
      <c r="BD2246" s="212"/>
      <c r="BE2246" s="212"/>
      <c r="BF2246" s="212"/>
      <c r="BG2246" s="212"/>
      <c r="BH2246" s="212"/>
    </row>
    <row r="2247" spans="1:60" outlineLevel="1" x14ac:dyDescent="0.2">
      <c r="A2247" s="235">
        <v>534</v>
      </c>
      <c r="B2247" s="236" t="s">
        <v>2686</v>
      </c>
      <c r="C2247" s="245" t="s">
        <v>2687</v>
      </c>
      <c r="D2247" s="237" t="s">
        <v>543</v>
      </c>
      <c r="E2247" s="238">
        <v>13.15</v>
      </c>
      <c r="F2247" s="239"/>
      <c r="G2247" s="240">
        <f>ROUND(E2247*F2247,2)</f>
        <v>0</v>
      </c>
      <c r="H2247" s="239"/>
      <c r="I2247" s="240">
        <f>ROUND(E2247*H2247,2)</f>
        <v>0</v>
      </c>
      <c r="J2247" s="239"/>
      <c r="K2247" s="240">
        <f>ROUND(E2247*J2247,2)</f>
        <v>0</v>
      </c>
      <c r="L2247" s="240">
        <v>21</v>
      </c>
      <c r="M2247" s="240">
        <f>G2247*(1+L2247/100)</f>
        <v>0</v>
      </c>
      <c r="N2247" s="238">
        <v>0</v>
      </c>
      <c r="O2247" s="238">
        <f>ROUND(E2247*N2247,2)</f>
        <v>0</v>
      </c>
      <c r="P2247" s="238">
        <v>0</v>
      </c>
      <c r="Q2247" s="238">
        <f>ROUND(E2247*P2247,2)</f>
        <v>0</v>
      </c>
      <c r="R2247" s="240" t="s">
        <v>2571</v>
      </c>
      <c r="S2247" s="240" t="s">
        <v>277</v>
      </c>
      <c r="T2247" s="241" t="s">
        <v>277</v>
      </c>
      <c r="U2247" s="223">
        <v>0.56999999999999995</v>
      </c>
      <c r="V2247" s="223">
        <f>ROUND(E2247*U2247,2)</f>
        <v>7.5</v>
      </c>
      <c r="W2247" s="223"/>
      <c r="X2247" s="223" t="s">
        <v>316</v>
      </c>
      <c r="Y2247" s="223" t="s">
        <v>280</v>
      </c>
      <c r="Z2247" s="212"/>
      <c r="AA2247" s="212"/>
      <c r="AB2247" s="212"/>
      <c r="AC2247" s="212"/>
      <c r="AD2247" s="212"/>
      <c r="AE2247" s="212"/>
      <c r="AF2247" s="212"/>
      <c r="AG2247" s="212" t="s">
        <v>317</v>
      </c>
      <c r="AH2247" s="212"/>
      <c r="AI2247" s="212"/>
      <c r="AJ2247" s="212"/>
      <c r="AK2247" s="212"/>
      <c r="AL2247" s="212"/>
      <c r="AM2247" s="212"/>
      <c r="AN2247" s="212"/>
      <c r="AO2247" s="212"/>
      <c r="AP2247" s="212"/>
      <c r="AQ2247" s="212"/>
      <c r="AR2247" s="212"/>
      <c r="AS2247" s="212"/>
      <c r="AT2247" s="212"/>
      <c r="AU2247" s="212"/>
      <c r="AV2247" s="212"/>
      <c r="AW2247" s="212"/>
      <c r="AX2247" s="212"/>
      <c r="AY2247" s="212"/>
      <c r="AZ2247" s="212"/>
      <c r="BA2247" s="212"/>
      <c r="BB2247" s="212"/>
      <c r="BC2247" s="212"/>
      <c r="BD2247" s="212"/>
      <c r="BE2247" s="212"/>
      <c r="BF2247" s="212"/>
      <c r="BG2247" s="212"/>
      <c r="BH2247" s="212"/>
    </row>
    <row r="2248" spans="1:60" outlineLevel="2" x14ac:dyDescent="0.2">
      <c r="A2248" s="219"/>
      <c r="B2248" s="220"/>
      <c r="C2248" s="267" t="s">
        <v>2688</v>
      </c>
      <c r="D2248" s="256"/>
      <c r="E2248" s="256"/>
      <c r="F2248" s="256"/>
      <c r="G2248" s="256"/>
      <c r="H2248" s="223"/>
      <c r="I2248" s="223"/>
      <c r="J2248" s="223"/>
      <c r="K2248" s="223"/>
      <c r="L2248" s="223"/>
      <c r="M2248" s="223"/>
      <c r="N2248" s="222"/>
      <c r="O2248" s="222"/>
      <c r="P2248" s="222"/>
      <c r="Q2248" s="222"/>
      <c r="R2248" s="223"/>
      <c r="S2248" s="223"/>
      <c r="T2248" s="223"/>
      <c r="U2248" s="223"/>
      <c r="V2248" s="223"/>
      <c r="W2248" s="223"/>
      <c r="X2248" s="223"/>
      <c r="Y2248" s="223"/>
      <c r="Z2248" s="212"/>
      <c r="AA2248" s="212"/>
      <c r="AB2248" s="212"/>
      <c r="AC2248" s="212"/>
      <c r="AD2248" s="212"/>
      <c r="AE2248" s="212"/>
      <c r="AF2248" s="212"/>
      <c r="AG2248" s="212" t="s">
        <v>319</v>
      </c>
      <c r="AH2248" s="212"/>
      <c r="AI2248" s="212"/>
      <c r="AJ2248" s="212"/>
      <c r="AK2248" s="212"/>
      <c r="AL2248" s="212"/>
      <c r="AM2248" s="212"/>
      <c r="AN2248" s="212"/>
      <c r="AO2248" s="212"/>
      <c r="AP2248" s="212"/>
      <c r="AQ2248" s="212"/>
      <c r="AR2248" s="212"/>
      <c r="AS2248" s="212"/>
      <c r="AT2248" s="212"/>
      <c r="AU2248" s="212"/>
      <c r="AV2248" s="212"/>
      <c r="AW2248" s="212"/>
      <c r="AX2248" s="212"/>
      <c r="AY2248" s="212"/>
      <c r="AZ2248" s="212"/>
      <c r="BA2248" s="212"/>
      <c r="BB2248" s="212"/>
      <c r="BC2248" s="212"/>
      <c r="BD2248" s="212"/>
      <c r="BE2248" s="212"/>
      <c r="BF2248" s="212"/>
      <c r="BG2248" s="212"/>
      <c r="BH2248" s="212"/>
    </row>
    <row r="2249" spans="1:60" outlineLevel="2" x14ac:dyDescent="0.2">
      <c r="A2249" s="219"/>
      <c r="B2249" s="220"/>
      <c r="C2249" s="247" t="s">
        <v>2689</v>
      </c>
      <c r="D2249" s="225"/>
      <c r="E2249" s="226">
        <v>0.95</v>
      </c>
      <c r="F2249" s="223"/>
      <c r="G2249" s="223"/>
      <c r="H2249" s="223"/>
      <c r="I2249" s="223"/>
      <c r="J2249" s="223"/>
      <c r="K2249" s="223"/>
      <c r="L2249" s="223"/>
      <c r="M2249" s="223"/>
      <c r="N2249" s="222"/>
      <c r="O2249" s="222"/>
      <c r="P2249" s="222"/>
      <c r="Q2249" s="222"/>
      <c r="R2249" s="223"/>
      <c r="S2249" s="223"/>
      <c r="T2249" s="223"/>
      <c r="U2249" s="223"/>
      <c r="V2249" s="223"/>
      <c r="W2249" s="223"/>
      <c r="X2249" s="223"/>
      <c r="Y2249" s="223"/>
      <c r="Z2249" s="212"/>
      <c r="AA2249" s="212"/>
      <c r="AB2249" s="212"/>
      <c r="AC2249" s="212"/>
      <c r="AD2249" s="212"/>
      <c r="AE2249" s="212"/>
      <c r="AF2249" s="212"/>
      <c r="AG2249" s="212" t="s">
        <v>308</v>
      </c>
      <c r="AH2249" s="212">
        <v>0</v>
      </c>
      <c r="AI2249" s="212"/>
      <c r="AJ2249" s="212"/>
      <c r="AK2249" s="212"/>
      <c r="AL2249" s="212"/>
      <c r="AM2249" s="212"/>
      <c r="AN2249" s="212"/>
      <c r="AO2249" s="212"/>
      <c r="AP2249" s="212"/>
      <c r="AQ2249" s="212"/>
      <c r="AR2249" s="212"/>
      <c r="AS2249" s="212"/>
      <c r="AT2249" s="212"/>
      <c r="AU2249" s="212"/>
      <c r="AV2249" s="212"/>
      <c r="AW2249" s="212"/>
      <c r="AX2249" s="212"/>
      <c r="AY2249" s="212"/>
      <c r="AZ2249" s="212"/>
      <c r="BA2249" s="212"/>
      <c r="BB2249" s="212"/>
      <c r="BC2249" s="212"/>
      <c r="BD2249" s="212"/>
      <c r="BE2249" s="212"/>
      <c r="BF2249" s="212"/>
      <c r="BG2249" s="212"/>
      <c r="BH2249" s="212"/>
    </row>
    <row r="2250" spans="1:60" outlineLevel="3" x14ac:dyDescent="0.2">
      <c r="A2250" s="219"/>
      <c r="B2250" s="220"/>
      <c r="C2250" s="247" t="s">
        <v>2690</v>
      </c>
      <c r="D2250" s="225"/>
      <c r="E2250" s="226">
        <v>1.22</v>
      </c>
      <c r="F2250" s="223"/>
      <c r="G2250" s="223"/>
      <c r="H2250" s="223"/>
      <c r="I2250" s="223"/>
      <c r="J2250" s="223"/>
      <c r="K2250" s="223"/>
      <c r="L2250" s="223"/>
      <c r="M2250" s="223"/>
      <c r="N2250" s="222"/>
      <c r="O2250" s="222"/>
      <c r="P2250" s="222"/>
      <c r="Q2250" s="222"/>
      <c r="R2250" s="223"/>
      <c r="S2250" s="223"/>
      <c r="T2250" s="223"/>
      <c r="U2250" s="223"/>
      <c r="V2250" s="223"/>
      <c r="W2250" s="223"/>
      <c r="X2250" s="223"/>
      <c r="Y2250" s="223"/>
      <c r="Z2250" s="212"/>
      <c r="AA2250" s="212"/>
      <c r="AB2250" s="212"/>
      <c r="AC2250" s="212"/>
      <c r="AD2250" s="212"/>
      <c r="AE2250" s="212"/>
      <c r="AF2250" s="212"/>
      <c r="AG2250" s="212" t="s">
        <v>308</v>
      </c>
      <c r="AH2250" s="212">
        <v>0</v>
      </c>
      <c r="AI2250" s="212"/>
      <c r="AJ2250" s="212"/>
      <c r="AK2250" s="212"/>
      <c r="AL2250" s="212"/>
      <c r="AM2250" s="212"/>
      <c r="AN2250" s="212"/>
      <c r="AO2250" s="212"/>
      <c r="AP2250" s="212"/>
      <c r="AQ2250" s="212"/>
      <c r="AR2250" s="212"/>
      <c r="AS2250" s="212"/>
      <c r="AT2250" s="212"/>
      <c r="AU2250" s="212"/>
      <c r="AV2250" s="212"/>
      <c r="AW2250" s="212"/>
      <c r="AX2250" s="212"/>
      <c r="AY2250" s="212"/>
      <c r="AZ2250" s="212"/>
      <c r="BA2250" s="212"/>
      <c r="BB2250" s="212"/>
      <c r="BC2250" s="212"/>
      <c r="BD2250" s="212"/>
      <c r="BE2250" s="212"/>
      <c r="BF2250" s="212"/>
      <c r="BG2250" s="212"/>
      <c r="BH2250" s="212"/>
    </row>
    <row r="2251" spans="1:60" outlineLevel="3" x14ac:dyDescent="0.2">
      <c r="A2251" s="219"/>
      <c r="B2251" s="220"/>
      <c r="C2251" s="247" t="s">
        <v>2691</v>
      </c>
      <c r="D2251" s="225"/>
      <c r="E2251" s="226">
        <v>1.9850000000000001</v>
      </c>
      <c r="F2251" s="223"/>
      <c r="G2251" s="223"/>
      <c r="H2251" s="223"/>
      <c r="I2251" s="223"/>
      <c r="J2251" s="223"/>
      <c r="K2251" s="223"/>
      <c r="L2251" s="223"/>
      <c r="M2251" s="223"/>
      <c r="N2251" s="222"/>
      <c r="O2251" s="222"/>
      <c r="P2251" s="222"/>
      <c r="Q2251" s="222"/>
      <c r="R2251" s="223"/>
      <c r="S2251" s="223"/>
      <c r="T2251" s="223"/>
      <c r="U2251" s="223"/>
      <c r="V2251" s="223"/>
      <c r="W2251" s="223"/>
      <c r="X2251" s="223"/>
      <c r="Y2251" s="223"/>
      <c r="Z2251" s="212"/>
      <c r="AA2251" s="212"/>
      <c r="AB2251" s="212"/>
      <c r="AC2251" s="212"/>
      <c r="AD2251" s="212"/>
      <c r="AE2251" s="212"/>
      <c r="AF2251" s="212"/>
      <c r="AG2251" s="212" t="s">
        <v>308</v>
      </c>
      <c r="AH2251" s="212">
        <v>0</v>
      </c>
      <c r="AI2251" s="212"/>
      <c r="AJ2251" s="212"/>
      <c r="AK2251" s="212"/>
      <c r="AL2251" s="212"/>
      <c r="AM2251" s="212"/>
      <c r="AN2251" s="212"/>
      <c r="AO2251" s="212"/>
      <c r="AP2251" s="212"/>
      <c r="AQ2251" s="212"/>
      <c r="AR2251" s="212"/>
      <c r="AS2251" s="212"/>
      <c r="AT2251" s="212"/>
      <c r="AU2251" s="212"/>
      <c r="AV2251" s="212"/>
      <c r="AW2251" s="212"/>
      <c r="AX2251" s="212"/>
      <c r="AY2251" s="212"/>
      <c r="AZ2251" s="212"/>
      <c r="BA2251" s="212"/>
      <c r="BB2251" s="212"/>
      <c r="BC2251" s="212"/>
      <c r="BD2251" s="212"/>
      <c r="BE2251" s="212"/>
      <c r="BF2251" s="212"/>
      <c r="BG2251" s="212"/>
      <c r="BH2251" s="212"/>
    </row>
    <row r="2252" spans="1:60" outlineLevel="3" x14ac:dyDescent="0.2">
      <c r="A2252" s="219"/>
      <c r="B2252" s="220"/>
      <c r="C2252" s="247" t="s">
        <v>2692</v>
      </c>
      <c r="D2252" s="225"/>
      <c r="E2252" s="226">
        <v>2.645</v>
      </c>
      <c r="F2252" s="223"/>
      <c r="G2252" s="223"/>
      <c r="H2252" s="223"/>
      <c r="I2252" s="223"/>
      <c r="J2252" s="223"/>
      <c r="K2252" s="223"/>
      <c r="L2252" s="223"/>
      <c r="M2252" s="223"/>
      <c r="N2252" s="222"/>
      <c r="O2252" s="222"/>
      <c r="P2252" s="222"/>
      <c r="Q2252" s="222"/>
      <c r="R2252" s="223"/>
      <c r="S2252" s="223"/>
      <c r="T2252" s="223"/>
      <c r="U2252" s="223"/>
      <c r="V2252" s="223"/>
      <c r="W2252" s="223"/>
      <c r="X2252" s="223"/>
      <c r="Y2252" s="223"/>
      <c r="Z2252" s="212"/>
      <c r="AA2252" s="212"/>
      <c r="AB2252" s="212"/>
      <c r="AC2252" s="212"/>
      <c r="AD2252" s="212"/>
      <c r="AE2252" s="212"/>
      <c r="AF2252" s="212"/>
      <c r="AG2252" s="212" t="s">
        <v>308</v>
      </c>
      <c r="AH2252" s="212">
        <v>0</v>
      </c>
      <c r="AI2252" s="212"/>
      <c r="AJ2252" s="212"/>
      <c r="AK2252" s="212"/>
      <c r="AL2252" s="212"/>
      <c r="AM2252" s="212"/>
      <c r="AN2252" s="212"/>
      <c r="AO2252" s="212"/>
      <c r="AP2252" s="212"/>
      <c r="AQ2252" s="212"/>
      <c r="AR2252" s="212"/>
      <c r="AS2252" s="212"/>
      <c r="AT2252" s="212"/>
      <c r="AU2252" s="212"/>
      <c r="AV2252" s="212"/>
      <c r="AW2252" s="212"/>
      <c r="AX2252" s="212"/>
      <c r="AY2252" s="212"/>
      <c r="AZ2252" s="212"/>
      <c r="BA2252" s="212"/>
      <c r="BB2252" s="212"/>
      <c r="BC2252" s="212"/>
      <c r="BD2252" s="212"/>
      <c r="BE2252" s="212"/>
      <c r="BF2252" s="212"/>
      <c r="BG2252" s="212"/>
      <c r="BH2252" s="212"/>
    </row>
    <row r="2253" spans="1:60" outlineLevel="3" x14ac:dyDescent="0.2">
      <c r="A2253" s="219"/>
      <c r="B2253" s="220"/>
      <c r="C2253" s="247" t="s">
        <v>2693</v>
      </c>
      <c r="D2253" s="225"/>
      <c r="E2253" s="226">
        <v>0.89</v>
      </c>
      <c r="F2253" s="223"/>
      <c r="G2253" s="223"/>
      <c r="H2253" s="223"/>
      <c r="I2253" s="223"/>
      <c r="J2253" s="223"/>
      <c r="K2253" s="223"/>
      <c r="L2253" s="223"/>
      <c r="M2253" s="223"/>
      <c r="N2253" s="222"/>
      <c r="O2253" s="222"/>
      <c r="P2253" s="222"/>
      <c r="Q2253" s="222"/>
      <c r="R2253" s="223"/>
      <c r="S2253" s="223"/>
      <c r="T2253" s="223"/>
      <c r="U2253" s="223"/>
      <c r="V2253" s="223"/>
      <c r="W2253" s="223"/>
      <c r="X2253" s="223"/>
      <c r="Y2253" s="223"/>
      <c r="Z2253" s="212"/>
      <c r="AA2253" s="212"/>
      <c r="AB2253" s="212"/>
      <c r="AC2253" s="212"/>
      <c r="AD2253" s="212"/>
      <c r="AE2253" s="212"/>
      <c r="AF2253" s="212"/>
      <c r="AG2253" s="212" t="s">
        <v>308</v>
      </c>
      <c r="AH2253" s="212">
        <v>0</v>
      </c>
      <c r="AI2253" s="212"/>
      <c r="AJ2253" s="212"/>
      <c r="AK2253" s="212"/>
      <c r="AL2253" s="212"/>
      <c r="AM2253" s="212"/>
      <c r="AN2253" s="212"/>
      <c r="AO2253" s="212"/>
      <c r="AP2253" s="212"/>
      <c r="AQ2253" s="212"/>
      <c r="AR2253" s="212"/>
      <c r="AS2253" s="212"/>
      <c r="AT2253" s="212"/>
      <c r="AU2253" s="212"/>
      <c r="AV2253" s="212"/>
      <c r="AW2253" s="212"/>
      <c r="AX2253" s="212"/>
      <c r="AY2253" s="212"/>
      <c r="AZ2253" s="212"/>
      <c r="BA2253" s="212"/>
      <c r="BB2253" s="212"/>
      <c r="BC2253" s="212"/>
      <c r="BD2253" s="212"/>
      <c r="BE2253" s="212"/>
      <c r="BF2253" s="212"/>
      <c r="BG2253" s="212"/>
      <c r="BH2253" s="212"/>
    </row>
    <row r="2254" spans="1:60" outlineLevel="3" x14ac:dyDescent="0.2">
      <c r="A2254" s="219"/>
      <c r="B2254" s="220"/>
      <c r="C2254" s="247" t="s">
        <v>2694</v>
      </c>
      <c r="D2254" s="225"/>
      <c r="E2254" s="226">
        <v>5.46</v>
      </c>
      <c r="F2254" s="223"/>
      <c r="G2254" s="223"/>
      <c r="H2254" s="223"/>
      <c r="I2254" s="223"/>
      <c r="J2254" s="223"/>
      <c r="K2254" s="223"/>
      <c r="L2254" s="223"/>
      <c r="M2254" s="223"/>
      <c r="N2254" s="222"/>
      <c r="O2254" s="222"/>
      <c r="P2254" s="222"/>
      <c r="Q2254" s="222"/>
      <c r="R2254" s="223"/>
      <c r="S2254" s="223"/>
      <c r="T2254" s="223"/>
      <c r="U2254" s="223"/>
      <c r="V2254" s="223"/>
      <c r="W2254" s="223"/>
      <c r="X2254" s="223"/>
      <c r="Y2254" s="223"/>
      <c r="Z2254" s="212"/>
      <c r="AA2254" s="212"/>
      <c r="AB2254" s="212"/>
      <c r="AC2254" s="212"/>
      <c r="AD2254" s="212"/>
      <c r="AE2254" s="212"/>
      <c r="AF2254" s="212"/>
      <c r="AG2254" s="212" t="s">
        <v>308</v>
      </c>
      <c r="AH2254" s="212">
        <v>0</v>
      </c>
      <c r="AI2254" s="212"/>
      <c r="AJ2254" s="212"/>
      <c r="AK2254" s="212"/>
      <c r="AL2254" s="212"/>
      <c r="AM2254" s="212"/>
      <c r="AN2254" s="212"/>
      <c r="AO2254" s="212"/>
      <c r="AP2254" s="212"/>
      <c r="AQ2254" s="212"/>
      <c r="AR2254" s="212"/>
      <c r="AS2254" s="212"/>
      <c r="AT2254" s="212"/>
      <c r="AU2254" s="212"/>
      <c r="AV2254" s="212"/>
      <c r="AW2254" s="212"/>
      <c r="AX2254" s="212"/>
      <c r="AY2254" s="212"/>
      <c r="AZ2254" s="212"/>
      <c r="BA2254" s="212"/>
      <c r="BB2254" s="212"/>
      <c r="BC2254" s="212"/>
      <c r="BD2254" s="212"/>
      <c r="BE2254" s="212"/>
      <c r="BF2254" s="212"/>
      <c r="BG2254" s="212"/>
      <c r="BH2254" s="212"/>
    </row>
    <row r="2255" spans="1:60" outlineLevel="1" x14ac:dyDescent="0.2">
      <c r="A2255" s="235">
        <v>535</v>
      </c>
      <c r="B2255" s="236" t="s">
        <v>2695</v>
      </c>
      <c r="C2255" s="245" t="s">
        <v>2696</v>
      </c>
      <c r="D2255" s="237" t="s">
        <v>543</v>
      </c>
      <c r="E2255" s="238">
        <v>10.98</v>
      </c>
      <c r="F2255" s="239"/>
      <c r="G2255" s="240">
        <f>ROUND(E2255*F2255,2)</f>
        <v>0</v>
      </c>
      <c r="H2255" s="239"/>
      <c r="I2255" s="240">
        <f>ROUND(E2255*H2255,2)</f>
        <v>0</v>
      </c>
      <c r="J2255" s="239"/>
      <c r="K2255" s="240">
        <f>ROUND(E2255*J2255,2)</f>
        <v>0</v>
      </c>
      <c r="L2255" s="240">
        <v>21</v>
      </c>
      <c r="M2255" s="240">
        <f>G2255*(1+L2255/100)</f>
        <v>0</v>
      </c>
      <c r="N2255" s="238">
        <v>0</v>
      </c>
      <c r="O2255" s="238">
        <f>ROUND(E2255*N2255,2)</f>
        <v>0</v>
      </c>
      <c r="P2255" s="238">
        <v>0</v>
      </c>
      <c r="Q2255" s="238">
        <f>ROUND(E2255*P2255,2)</f>
        <v>0</v>
      </c>
      <c r="R2255" s="240" t="s">
        <v>2571</v>
      </c>
      <c r="S2255" s="240" t="s">
        <v>277</v>
      </c>
      <c r="T2255" s="241" t="s">
        <v>277</v>
      </c>
      <c r="U2255" s="223">
        <v>0.61599999999999999</v>
      </c>
      <c r="V2255" s="223">
        <f>ROUND(E2255*U2255,2)</f>
        <v>6.76</v>
      </c>
      <c r="W2255" s="223"/>
      <c r="X2255" s="223" t="s">
        <v>316</v>
      </c>
      <c r="Y2255" s="223" t="s">
        <v>280</v>
      </c>
      <c r="Z2255" s="212"/>
      <c r="AA2255" s="212"/>
      <c r="AB2255" s="212"/>
      <c r="AC2255" s="212"/>
      <c r="AD2255" s="212"/>
      <c r="AE2255" s="212"/>
      <c r="AF2255" s="212"/>
      <c r="AG2255" s="212" t="s">
        <v>317</v>
      </c>
      <c r="AH2255" s="212"/>
      <c r="AI2255" s="212"/>
      <c r="AJ2255" s="212"/>
      <c r="AK2255" s="212"/>
      <c r="AL2255" s="212"/>
      <c r="AM2255" s="212"/>
      <c r="AN2255" s="212"/>
      <c r="AO2255" s="212"/>
      <c r="AP2255" s="212"/>
      <c r="AQ2255" s="212"/>
      <c r="AR2255" s="212"/>
      <c r="AS2255" s="212"/>
      <c r="AT2255" s="212"/>
      <c r="AU2255" s="212"/>
      <c r="AV2255" s="212"/>
      <c r="AW2255" s="212"/>
      <c r="AX2255" s="212"/>
      <c r="AY2255" s="212"/>
      <c r="AZ2255" s="212"/>
      <c r="BA2255" s="212"/>
      <c r="BB2255" s="212"/>
      <c r="BC2255" s="212"/>
      <c r="BD2255" s="212"/>
      <c r="BE2255" s="212"/>
      <c r="BF2255" s="212"/>
      <c r="BG2255" s="212"/>
      <c r="BH2255" s="212"/>
    </row>
    <row r="2256" spans="1:60" outlineLevel="2" x14ac:dyDescent="0.2">
      <c r="A2256" s="219"/>
      <c r="B2256" s="220"/>
      <c r="C2256" s="267" t="s">
        <v>2688</v>
      </c>
      <c r="D2256" s="256"/>
      <c r="E2256" s="256"/>
      <c r="F2256" s="256"/>
      <c r="G2256" s="256"/>
      <c r="H2256" s="223"/>
      <c r="I2256" s="223"/>
      <c r="J2256" s="223"/>
      <c r="K2256" s="223"/>
      <c r="L2256" s="223"/>
      <c r="M2256" s="223"/>
      <c r="N2256" s="222"/>
      <c r="O2256" s="222"/>
      <c r="P2256" s="222"/>
      <c r="Q2256" s="222"/>
      <c r="R2256" s="223"/>
      <c r="S2256" s="223"/>
      <c r="T2256" s="223"/>
      <c r="U2256" s="223"/>
      <c r="V2256" s="223"/>
      <c r="W2256" s="223"/>
      <c r="X2256" s="223"/>
      <c r="Y2256" s="223"/>
      <c r="Z2256" s="212"/>
      <c r="AA2256" s="212"/>
      <c r="AB2256" s="212"/>
      <c r="AC2256" s="212"/>
      <c r="AD2256" s="212"/>
      <c r="AE2256" s="212"/>
      <c r="AF2256" s="212"/>
      <c r="AG2256" s="212" t="s">
        <v>319</v>
      </c>
      <c r="AH2256" s="212"/>
      <c r="AI2256" s="212"/>
      <c r="AJ2256" s="212"/>
      <c r="AK2256" s="212"/>
      <c r="AL2256" s="212"/>
      <c r="AM2256" s="212"/>
      <c r="AN2256" s="212"/>
      <c r="AO2256" s="212"/>
      <c r="AP2256" s="212"/>
      <c r="AQ2256" s="212"/>
      <c r="AR2256" s="212"/>
      <c r="AS2256" s="212"/>
      <c r="AT2256" s="212"/>
      <c r="AU2256" s="212"/>
      <c r="AV2256" s="212"/>
      <c r="AW2256" s="212"/>
      <c r="AX2256" s="212"/>
      <c r="AY2256" s="212"/>
      <c r="AZ2256" s="212"/>
      <c r="BA2256" s="212"/>
      <c r="BB2256" s="212"/>
      <c r="BC2256" s="212"/>
      <c r="BD2256" s="212"/>
      <c r="BE2256" s="212"/>
      <c r="BF2256" s="212"/>
      <c r="BG2256" s="212"/>
      <c r="BH2256" s="212"/>
    </row>
    <row r="2257" spans="1:60" outlineLevel="2" x14ac:dyDescent="0.2">
      <c r="A2257" s="219"/>
      <c r="B2257" s="220"/>
      <c r="C2257" s="247" t="s">
        <v>2697</v>
      </c>
      <c r="D2257" s="225"/>
      <c r="E2257" s="226">
        <v>2.1800000000000002</v>
      </c>
      <c r="F2257" s="223"/>
      <c r="G2257" s="223"/>
      <c r="H2257" s="223"/>
      <c r="I2257" s="223"/>
      <c r="J2257" s="223"/>
      <c r="K2257" s="223"/>
      <c r="L2257" s="223"/>
      <c r="M2257" s="223"/>
      <c r="N2257" s="222"/>
      <c r="O2257" s="222"/>
      <c r="P2257" s="222"/>
      <c r="Q2257" s="222"/>
      <c r="R2257" s="223"/>
      <c r="S2257" s="223"/>
      <c r="T2257" s="223"/>
      <c r="U2257" s="223"/>
      <c r="V2257" s="223"/>
      <c r="W2257" s="223"/>
      <c r="X2257" s="223"/>
      <c r="Y2257" s="223"/>
      <c r="Z2257" s="212"/>
      <c r="AA2257" s="212"/>
      <c r="AB2257" s="212"/>
      <c r="AC2257" s="212"/>
      <c r="AD2257" s="212"/>
      <c r="AE2257" s="212"/>
      <c r="AF2257" s="212"/>
      <c r="AG2257" s="212" t="s">
        <v>308</v>
      </c>
      <c r="AH2257" s="212">
        <v>0</v>
      </c>
      <c r="AI2257" s="212"/>
      <c r="AJ2257" s="212"/>
      <c r="AK2257" s="212"/>
      <c r="AL2257" s="212"/>
      <c r="AM2257" s="212"/>
      <c r="AN2257" s="212"/>
      <c r="AO2257" s="212"/>
      <c r="AP2257" s="212"/>
      <c r="AQ2257" s="212"/>
      <c r="AR2257" s="212"/>
      <c r="AS2257" s="212"/>
      <c r="AT2257" s="212"/>
      <c r="AU2257" s="212"/>
      <c r="AV2257" s="212"/>
      <c r="AW2257" s="212"/>
      <c r="AX2257" s="212"/>
      <c r="AY2257" s="212"/>
      <c r="AZ2257" s="212"/>
      <c r="BA2257" s="212"/>
      <c r="BB2257" s="212"/>
      <c r="BC2257" s="212"/>
      <c r="BD2257" s="212"/>
      <c r="BE2257" s="212"/>
      <c r="BF2257" s="212"/>
      <c r="BG2257" s="212"/>
      <c r="BH2257" s="212"/>
    </row>
    <row r="2258" spans="1:60" outlineLevel="3" x14ac:dyDescent="0.2">
      <c r="A2258" s="219"/>
      <c r="B2258" s="220"/>
      <c r="C2258" s="247" t="s">
        <v>2698</v>
      </c>
      <c r="D2258" s="225"/>
      <c r="E2258" s="226">
        <v>0.5</v>
      </c>
      <c r="F2258" s="223"/>
      <c r="G2258" s="223"/>
      <c r="H2258" s="223"/>
      <c r="I2258" s="223"/>
      <c r="J2258" s="223"/>
      <c r="K2258" s="223"/>
      <c r="L2258" s="223"/>
      <c r="M2258" s="223"/>
      <c r="N2258" s="222"/>
      <c r="O2258" s="222"/>
      <c r="P2258" s="222"/>
      <c r="Q2258" s="222"/>
      <c r="R2258" s="223"/>
      <c r="S2258" s="223"/>
      <c r="T2258" s="223"/>
      <c r="U2258" s="223"/>
      <c r="V2258" s="223"/>
      <c r="W2258" s="223"/>
      <c r="X2258" s="223"/>
      <c r="Y2258" s="223"/>
      <c r="Z2258" s="212"/>
      <c r="AA2258" s="212"/>
      <c r="AB2258" s="212"/>
      <c r="AC2258" s="212"/>
      <c r="AD2258" s="212"/>
      <c r="AE2258" s="212"/>
      <c r="AF2258" s="212"/>
      <c r="AG2258" s="212" t="s">
        <v>308</v>
      </c>
      <c r="AH2258" s="212">
        <v>0</v>
      </c>
      <c r="AI2258" s="212"/>
      <c r="AJ2258" s="212"/>
      <c r="AK2258" s="212"/>
      <c r="AL2258" s="212"/>
      <c r="AM2258" s="212"/>
      <c r="AN2258" s="212"/>
      <c r="AO2258" s="212"/>
      <c r="AP2258" s="212"/>
      <c r="AQ2258" s="212"/>
      <c r="AR2258" s="212"/>
      <c r="AS2258" s="212"/>
      <c r="AT2258" s="212"/>
      <c r="AU2258" s="212"/>
      <c r="AV2258" s="212"/>
      <c r="AW2258" s="212"/>
      <c r="AX2258" s="212"/>
      <c r="AY2258" s="212"/>
      <c r="AZ2258" s="212"/>
      <c r="BA2258" s="212"/>
      <c r="BB2258" s="212"/>
      <c r="BC2258" s="212"/>
      <c r="BD2258" s="212"/>
      <c r="BE2258" s="212"/>
      <c r="BF2258" s="212"/>
      <c r="BG2258" s="212"/>
      <c r="BH2258" s="212"/>
    </row>
    <row r="2259" spans="1:60" outlineLevel="3" x14ac:dyDescent="0.2">
      <c r="A2259" s="219"/>
      <c r="B2259" s="220"/>
      <c r="C2259" s="247" t="s">
        <v>2699</v>
      </c>
      <c r="D2259" s="225"/>
      <c r="E2259" s="226">
        <v>0.5</v>
      </c>
      <c r="F2259" s="223"/>
      <c r="G2259" s="223"/>
      <c r="H2259" s="223"/>
      <c r="I2259" s="223"/>
      <c r="J2259" s="223"/>
      <c r="K2259" s="223"/>
      <c r="L2259" s="223"/>
      <c r="M2259" s="223"/>
      <c r="N2259" s="222"/>
      <c r="O2259" s="222"/>
      <c r="P2259" s="222"/>
      <c r="Q2259" s="222"/>
      <c r="R2259" s="223"/>
      <c r="S2259" s="223"/>
      <c r="T2259" s="223"/>
      <c r="U2259" s="223"/>
      <c r="V2259" s="223"/>
      <c r="W2259" s="223"/>
      <c r="X2259" s="223"/>
      <c r="Y2259" s="223"/>
      <c r="Z2259" s="212"/>
      <c r="AA2259" s="212"/>
      <c r="AB2259" s="212"/>
      <c r="AC2259" s="212"/>
      <c r="AD2259" s="212"/>
      <c r="AE2259" s="212"/>
      <c r="AF2259" s="212"/>
      <c r="AG2259" s="212" t="s">
        <v>308</v>
      </c>
      <c r="AH2259" s="212">
        <v>0</v>
      </c>
      <c r="AI2259" s="212"/>
      <c r="AJ2259" s="212"/>
      <c r="AK2259" s="212"/>
      <c r="AL2259" s="212"/>
      <c r="AM2259" s="212"/>
      <c r="AN2259" s="212"/>
      <c r="AO2259" s="212"/>
      <c r="AP2259" s="212"/>
      <c r="AQ2259" s="212"/>
      <c r="AR2259" s="212"/>
      <c r="AS2259" s="212"/>
      <c r="AT2259" s="212"/>
      <c r="AU2259" s="212"/>
      <c r="AV2259" s="212"/>
      <c r="AW2259" s="212"/>
      <c r="AX2259" s="212"/>
      <c r="AY2259" s="212"/>
      <c r="AZ2259" s="212"/>
      <c r="BA2259" s="212"/>
      <c r="BB2259" s="212"/>
      <c r="BC2259" s="212"/>
      <c r="BD2259" s="212"/>
      <c r="BE2259" s="212"/>
      <c r="BF2259" s="212"/>
      <c r="BG2259" s="212"/>
      <c r="BH2259" s="212"/>
    </row>
    <row r="2260" spans="1:60" outlineLevel="3" x14ac:dyDescent="0.2">
      <c r="A2260" s="219"/>
      <c r="B2260" s="220"/>
      <c r="C2260" s="247" t="s">
        <v>2700</v>
      </c>
      <c r="D2260" s="225"/>
      <c r="E2260" s="226">
        <v>7.8</v>
      </c>
      <c r="F2260" s="223"/>
      <c r="G2260" s="223"/>
      <c r="H2260" s="223"/>
      <c r="I2260" s="223"/>
      <c r="J2260" s="223"/>
      <c r="K2260" s="223"/>
      <c r="L2260" s="223"/>
      <c r="M2260" s="223"/>
      <c r="N2260" s="222"/>
      <c r="O2260" s="222"/>
      <c r="P2260" s="222"/>
      <c r="Q2260" s="222"/>
      <c r="R2260" s="223"/>
      <c r="S2260" s="223"/>
      <c r="T2260" s="223"/>
      <c r="U2260" s="223"/>
      <c r="V2260" s="223"/>
      <c r="W2260" s="223"/>
      <c r="X2260" s="223"/>
      <c r="Y2260" s="223"/>
      <c r="Z2260" s="212"/>
      <c r="AA2260" s="212"/>
      <c r="AB2260" s="212"/>
      <c r="AC2260" s="212"/>
      <c r="AD2260" s="212"/>
      <c r="AE2260" s="212"/>
      <c r="AF2260" s="212"/>
      <c r="AG2260" s="212" t="s">
        <v>308</v>
      </c>
      <c r="AH2260" s="212">
        <v>0</v>
      </c>
      <c r="AI2260" s="212"/>
      <c r="AJ2260" s="212"/>
      <c r="AK2260" s="212"/>
      <c r="AL2260" s="212"/>
      <c r="AM2260" s="212"/>
      <c r="AN2260" s="212"/>
      <c r="AO2260" s="212"/>
      <c r="AP2260" s="212"/>
      <c r="AQ2260" s="212"/>
      <c r="AR2260" s="212"/>
      <c r="AS2260" s="212"/>
      <c r="AT2260" s="212"/>
      <c r="AU2260" s="212"/>
      <c r="AV2260" s="212"/>
      <c r="AW2260" s="212"/>
      <c r="AX2260" s="212"/>
      <c r="AY2260" s="212"/>
      <c r="AZ2260" s="212"/>
      <c r="BA2260" s="212"/>
      <c r="BB2260" s="212"/>
      <c r="BC2260" s="212"/>
      <c r="BD2260" s="212"/>
      <c r="BE2260" s="212"/>
      <c r="BF2260" s="212"/>
      <c r="BG2260" s="212"/>
      <c r="BH2260" s="212"/>
    </row>
    <row r="2261" spans="1:60" ht="22.5" outlineLevel="1" x14ac:dyDescent="0.2">
      <c r="A2261" s="235">
        <v>536</v>
      </c>
      <c r="B2261" s="236" t="s">
        <v>2701</v>
      </c>
      <c r="C2261" s="245" t="s">
        <v>2702</v>
      </c>
      <c r="D2261" s="237" t="s">
        <v>340</v>
      </c>
      <c r="E2261" s="238">
        <v>148.3014</v>
      </c>
      <c r="F2261" s="239"/>
      <c r="G2261" s="240">
        <f>ROUND(E2261*F2261,2)</f>
        <v>0</v>
      </c>
      <c r="H2261" s="239"/>
      <c r="I2261" s="240">
        <f>ROUND(E2261*H2261,2)</f>
        <v>0</v>
      </c>
      <c r="J2261" s="239"/>
      <c r="K2261" s="240">
        <f>ROUND(E2261*J2261,2)</f>
        <v>0</v>
      </c>
      <c r="L2261" s="240">
        <v>21</v>
      </c>
      <c r="M2261" s="240">
        <f>G2261*(1+L2261/100)</f>
        <v>0</v>
      </c>
      <c r="N2261" s="238">
        <v>5.2399999999999999E-3</v>
      </c>
      <c r="O2261" s="238">
        <f>ROUND(E2261*N2261,2)</f>
        <v>0.78</v>
      </c>
      <c r="P2261" s="238">
        <v>0</v>
      </c>
      <c r="Q2261" s="238">
        <f>ROUND(E2261*P2261,2)</f>
        <v>0</v>
      </c>
      <c r="R2261" s="240" t="s">
        <v>2571</v>
      </c>
      <c r="S2261" s="240" t="s">
        <v>277</v>
      </c>
      <c r="T2261" s="241" t="s">
        <v>277</v>
      </c>
      <c r="U2261" s="223">
        <v>0.95840000000000003</v>
      </c>
      <c r="V2261" s="223">
        <f>ROUND(E2261*U2261,2)</f>
        <v>142.13</v>
      </c>
      <c r="W2261" s="223"/>
      <c r="X2261" s="223" t="s">
        <v>316</v>
      </c>
      <c r="Y2261" s="223" t="s">
        <v>280</v>
      </c>
      <c r="Z2261" s="212"/>
      <c r="AA2261" s="212"/>
      <c r="AB2261" s="212"/>
      <c r="AC2261" s="212"/>
      <c r="AD2261" s="212"/>
      <c r="AE2261" s="212"/>
      <c r="AF2261" s="212"/>
      <c r="AG2261" s="212" t="s">
        <v>317</v>
      </c>
      <c r="AH2261" s="212"/>
      <c r="AI2261" s="212"/>
      <c r="AJ2261" s="212"/>
      <c r="AK2261" s="212"/>
      <c r="AL2261" s="212"/>
      <c r="AM2261" s="212"/>
      <c r="AN2261" s="212"/>
      <c r="AO2261" s="212"/>
      <c r="AP2261" s="212"/>
      <c r="AQ2261" s="212"/>
      <c r="AR2261" s="212"/>
      <c r="AS2261" s="212"/>
      <c r="AT2261" s="212"/>
      <c r="AU2261" s="212"/>
      <c r="AV2261" s="212"/>
      <c r="AW2261" s="212"/>
      <c r="AX2261" s="212"/>
      <c r="AY2261" s="212"/>
      <c r="AZ2261" s="212"/>
      <c r="BA2261" s="212"/>
      <c r="BB2261" s="212"/>
      <c r="BC2261" s="212"/>
      <c r="BD2261" s="212"/>
      <c r="BE2261" s="212"/>
      <c r="BF2261" s="212"/>
      <c r="BG2261" s="212"/>
      <c r="BH2261" s="212"/>
    </row>
    <row r="2262" spans="1:60" outlineLevel="2" x14ac:dyDescent="0.2">
      <c r="A2262" s="219"/>
      <c r="B2262" s="220"/>
      <c r="C2262" s="247" t="s">
        <v>734</v>
      </c>
      <c r="D2262" s="225"/>
      <c r="E2262" s="226"/>
      <c r="F2262" s="223"/>
      <c r="G2262" s="223"/>
      <c r="H2262" s="223"/>
      <c r="I2262" s="223"/>
      <c r="J2262" s="223"/>
      <c r="K2262" s="223"/>
      <c r="L2262" s="223"/>
      <c r="M2262" s="223"/>
      <c r="N2262" s="222"/>
      <c r="O2262" s="222"/>
      <c r="P2262" s="222"/>
      <c r="Q2262" s="222"/>
      <c r="R2262" s="223"/>
      <c r="S2262" s="223"/>
      <c r="T2262" s="223"/>
      <c r="U2262" s="223"/>
      <c r="V2262" s="223"/>
      <c r="W2262" s="223"/>
      <c r="X2262" s="223"/>
      <c r="Y2262" s="223"/>
      <c r="Z2262" s="212"/>
      <c r="AA2262" s="212"/>
      <c r="AB2262" s="212"/>
      <c r="AC2262" s="212"/>
      <c r="AD2262" s="212"/>
      <c r="AE2262" s="212"/>
      <c r="AF2262" s="212"/>
      <c r="AG2262" s="212" t="s">
        <v>308</v>
      </c>
      <c r="AH2262" s="212">
        <v>0</v>
      </c>
      <c r="AI2262" s="212"/>
      <c r="AJ2262" s="212"/>
      <c r="AK2262" s="212"/>
      <c r="AL2262" s="212"/>
      <c r="AM2262" s="212"/>
      <c r="AN2262" s="212"/>
      <c r="AO2262" s="212"/>
      <c r="AP2262" s="212"/>
      <c r="AQ2262" s="212"/>
      <c r="AR2262" s="212"/>
      <c r="AS2262" s="212"/>
      <c r="AT2262" s="212"/>
      <c r="AU2262" s="212"/>
      <c r="AV2262" s="212"/>
      <c r="AW2262" s="212"/>
      <c r="AX2262" s="212"/>
      <c r="AY2262" s="212"/>
      <c r="AZ2262" s="212"/>
      <c r="BA2262" s="212"/>
      <c r="BB2262" s="212"/>
      <c r="BC2262" s="212"/>
      <c r="BD2262" s="212"/>
      <c r="BE2262" s="212"/>
      <c r="BF2262" s="212"/>
      <c r="BG2262" s="212"/>
      <c r="BH2262" s="212"/>
    </row>
    <row r="2263" spans="1:60" outlineLevel="3" x14ac:dyDescent="0.2">
      <c r="A2263" s="219"/>
      <c r="B2263" s="220"/>
      <c r="C2263" s="247" t="s">
        <v>2703</v>
      </c>
      <c r="D2263" s="225"/>
      <c r="E2263" s="226">
        <v>2.25</v>
      </c>
      <c r="F2263" s="223"/>
      <c r="G2263" s="223"/>
      <c r="H2263" s="223"/>
      <c r="I2263" s="223"/>
      <c r="J2263" s="223"/>
      <c r="K2263" s="223"/>
      <c r="L2263" s="223"/>
      <c r="M2263" s="223"/>
      <c r="N2263" s="222"/>
      <c r="O2263" s="222"/>
      <c r="P2263" s="222"/>
      <c r="Q2263" s="222"/>
      <c r="R2263" s="223"/>
      <c r="S2263" s="223"/>
      <c r="T2263" s="223"/>
      <c r="U2263" s="223"/>
      <c r="V2263" s="223"/>
      <c r="W2263" s="223"/>
      <c r="X2263" s="223"/>
      <c r="Y2263" s="223"/>
      <c r="Z2263" s="212"/>
      <c r="AA2263" s="212"/>
      <c r="AB2263" s="212"/>
      <c r="AC2263" s="212"/>
      <c r="AD2263" s="212"/>
      <c r="AE2263" s="212"/>
      <c r="AF2263" s="212"/>
      <c r="AG2263" s="212" t="s">
        <v>308</v>
      </c>
      <c r="AH2263" s="212">
        <v>0</v>
      </c>
      <c r="AI2263" s="212"/>
      <c r="AJ2263" s="212"/>
      <c r="AK2263" s="212"/>
      <c r="AL2263" s="212"/>
      <c r="AM2263" s="212"/>
      <c r="AN2263" s="212"/>
      <c r="AO2263" s="212"/>
      <c r="AP2263" s="212"/>
      <c r="AQ2263" s="212"/>
      <c r="AR2263" s="212"/>
      <c r="AS2263" s="212"/>
      <c r="AT2263" s="212"/>
      <c r="AU2263" s="212"/>
      <c r="AV2263" s="212"/>
      <c r="AW2263" s="212"/>
      <c r="AX2263" s="212"/>
      <c r="AY2263" s="212"/>
      <c r="AZ2263" s="212"/>
      <c r="BA2263" s="212"/>
      <c r="BB2263" s="212"/>
      <c r="BC2263" s="212"/>
      <c r="BD2263" s="212"/>
      <c r="BE2263" s="212"/>
      <c r="BF2263" s="212"/>
      <c r="BG2263" s="212"/>
      <c r="BH2263" s="212"/>
    </row>
    <row r="2264" spans="1:60" outlineLevel="3" x14ac:dyDescent="0.2">
      <c r="A2264" s="219"/>
      <c r="B2264" s="220"/>
      <c r="C2264" s="247" t="s">
        <v>2704</v>
      </c>
      <c r="D2264" s="225"/>
      <c r="E2264" s="226">
        <v>1.65</v>
      </c>
      <c r="F2264" s="223"/>
      <c r="G2264" s="223"/>
      <c r="H2264" s="223"/>
      <c r="I2264" s="223"/>
      <c r="J2264" s="223"/>
      <c r="K2264" s="223"/>
      <c r="L2264" s="223"/>
      <c r="M2264" s="223"/>
      <c r="N2264" s="222"/>
      <c r="O2264" s="222"/>
      <c r="P2264" s="222"/>
      <c r="Q2264" s="222"/>
      <c r="R2264" s="223"/>
      <c r="S2264" s="223"/>
      <c r="T2264" s="223"/>
      <c r="U2264" s="223"/>
      <c r="V2264" s="223"/>
      <c r="W2264" s="223"/>
      <c r="X2264" s="223"/>
      <c r="Y2264" s="223"/>
      <c r="Z2264" s="212"/>
      <c r="AA2264" s="212"/>
      <c r="AB2264" s="212"/>
      <c r="AC2264" s="212"/>
      <c r="AD2264" s="212"/>
      <c r="AE2264" s="212"/>
      <c r="AF2264" s="212"/>
      <c r="AG2264" s="212" t="s">
        <v>308</v>
      </c>
      <c r="AH2264" s="212">
        <v>0</v>
      </c>
      <c r="AI2264" s="212"/>
      <c r="AJ2264" s="212"/>
      <c r="AK2264" s="212"/>
      <c r="AL2264" s="212"/>
      <c r="AM2264" s="212"/>
      <c r="AN2264" s="212"/>
      <c r="AO2264" s="212"/>
      <c r="AP2264" s="212"/>
      <c r="AQ2264" s="212"/>
      <c r="AR2264" s="212"/>
      <c r="AS2264" s="212"/>
      <c r="AT2264" s="212"/>
      <c r="AU2264" s="212"/>
      <c r="AV2264" s="212"/>
      <c r="AW2264" s="212"/>
      <c r="AX2264" s="212"/>
      <c r="AY2264" s="212"/>
      <c r="AZ2264" s="212"/>
      <c r="BA2264" s="212"/>
      <c r="BB2264" s="212"/>
      <c r="BC2264" s="212"/>
      <c r="BD2264" s="212"/>
      <c r="BE2264" s="212"/>
      <c r="BF2264" s="212"/>
      <c r="BG2264" s="212"/>
      <c r="BH2264" s="212"/>
    </row>
    <row r="2265" spans="1:60" outlineLevel="3" x14ac:dyDescent="0.2">
      <c r="A2265" s="219"/>
      <c r="B2265" s="220"/>
      <c r="C2265" s="247" t="s">
        <v>2705</v>
      </c>
      <c r="D2265" s="225"/>
      <c r="E2265" s="226">
        <v>6.7064000000000004</v>
      </c>
      <c r="F2265" s="223"/>
      <c r="G2265" s="223"/>
      <c r="H2265" s="223"/>
      <c r="I2265" s="223"/>
      <c r="J2265" s="223"/>
      <c r="K2265" s="223"/>
      <c r="L2265" s="223"/>
      <c r="M2265" s="223"/>
      <c r="N2265" s="222"/>
      <c r="O2265" s="222"/>
      <c r="P2265" s="222"/>
      <c r="Q2265" s="222"/>
      <c r="R2265" s="223"/>
      <c r="S2265" s="223"/>
      <c r="T2265" s="223"/>
      <c r="U2265" s="223"/>
      <c r="V2265" s="223"/>
      <c r="W2265" s="223"/>
      <c r="X2265" s="223"/>
      <c r="Y2265" s="223"/>
      <c r="Z2265" s="212"/>
      <c r="AA2265" s="212"/>
      <c r="AB2265" s="212"/>
      <c r="AC2265" s="212"/>
      <c r="AD2265" s="212"/>
      <c r="AE2265" s="212"/>
      <c r="AF2265" s="212"/>
      <c r="AG2265" s="212" t="s">
        <v>308</v>
      </c>
      <c r="AH2265" s="212">
        <v>0</v>
      </c>
      <c r="AI2265" s="212"/>
      <c r="AJ2265" s="212"/>
      <c r="AK2265" s="212"/>
      <c r="AL2265" s="212"/>
      <c r="AM2265" s="212"/>
      <c r="AN2265" s="212"/>
      <c r="AO2265" s="212"/>
      <c r="AP2265" s="212"/>
      <c r="AQ2265" s="212"/>
      <c r="AR2265" s="212"/>
      <c r="AS2265" s="212"/>
      <c r="AT2265" s="212"/>
      <c r="AU2265" s="212"/>
      <c r="AV2265" s="212"/>
      <c r="AW2265" s="212"/>
      <c r="AX2265" s="212"/>
      <c r="AY2265" s="212"/>
      <c r="AZ2265" s="212"/>
      <c r="BA2265" s="212"/>
      <c r="BB2265" s="212"/>
      <c r="BC2265" s="212"/>
      <c r="BD2265" s="212"/>
      <c r="BE2265" s="212"/>
      <c r="BF2265" s="212"/>
      <c r="BG2265" s="212"/>
      <c r="BH2265" s="212"/>
    </row>
    <row r="2266" spans="1:60" outlineLevel="3" x14ac:dyDescent="0.2">
      <c r="A2266" s="219"/>
      <c r="B2266" s="220"/>
      <c r="C2266" s="247" t="s">
        <v>2706</v>
      </c>
      <c r="D2266" s="225"/>
      <c r="E2266" s="226">
        <v>7.8479999999999999</v>
      </c>
      <c r="F2266" s="223"/>
      <c r="G2266" s="223"/>
      <c r="H2266" s="223"/>
      <c r="I2266" s="223"/>
      <c r="J2266" s="223"/>
      <c r="K2266" s="223"/>
      <c r="L2266" s="223"/>
      <c r="M2266" s="223"/>
      <c r="N2266" s="222"/>
      <c r="O2266" s="222"/>
      <c r="P2266" s="222"/>
      <c r="Q2266" s="222"/>
      <c r="R2266" s="223"/>
      <c r="S2266" s="223"/>
      <c r="T2266" s="223"/>
      <c r="U2266" s="223"/>
      <c r="V2266" s="223"/>
      <c r="W2266" s="223"/>
      <c r="X2266" s="223"/>
      <c r="Y2266" s="223"/>
      <c r="Z2266" s="212"/>
      <c r="AA2266" s="212"/>
      <c r="AB2266" s="212"/>
      <c r="AC2266" s="212"/>
      <c r="AD2266" s="212"/>
      <c r="AE2266" s="212"/>
      <c r="AF2266" s="212"/>
      <c r="AG2266" s="212" t="s">
        <v>308</v>
      </c>
      <c r="AH2266" s="212">
        <v>0</v>
      </c>
      <c r="AI2266" s="212"/>
      <c r="AJ2266" s="212"/>
      <c r="AK2266" s="212"/>
      <c r="AL2266" s="212"/>
      <c r="AM2266" s="212"/>
      <c r="AN2266" s="212"/>
      <c r="AO2266" s="212"/>
      <c r="AP2266" s="212"/>
      <c r="AQ2266" s="212"/>
      <c r="AR2266" s="212"/>
      <c r="AS2266" s="212"/>
      <c r="AT2266" s="212"/>
      <c r="AU2266" s="212"/>
      <c r="AV2266" s="212"/>
      <c r="AW2266" s="212"/>
      <c r="AX2266" s="212"/>
      <c r="AY2266" s="212"/>
      <c r="AZ2266" s="212"/>
      <c r="BA2266" s="212"/>
      <c r="BB2266" s="212"/>
      <c r="BC2266" s="212"/>
      <c r="BD2266" s="212"/>
      <c r="BE2266" s="212"/>
      <c r="BF2266" s="212"/>
      <c r="BG2266" s="212"/>
      <c r="BH2266" s="212"/>
    </row>
    <row r="2267" spans="1:60" outlineLevel="3" x14ac:dyDescent="0.2">
      <c r="A2267" s="219"/>
      <c r="B2267" s="220"/>
      <c r="C2267" s="247" t="s">
        <v>2707</v>
      </c>
      <c r="D2267" s="225"/>
      <c r="E2267" s="226">
        <v>2.93</v>
      </c>
      <c r="F2267" s="223"/>
      <c r="G2267" s="223"/>
      <c r="H2267" s="223"/>
      <c r="I2267" s="223"/>
      <c r="J2267" s="223"/>
      <c r="K2267" s="223"/>
      <c r="L2267" s="223"/>
      <c r="M2267" s="223"/>
      <c r="N2267" s="222"/>
      <c r="O2267" s="222"/>
      <c r="P2267" s="222"/>
      <c r="Q2267" s="222"/>
      <c r="R2267" s="223"/>
      <c r="S2267" s="223"/>
      <c r="T2267" s="223"/>
      <c r="U2267" s="223"/>
      <c r="V2267" s="223"/>
      <c r="W2267" s="223"/>
      <c r="X2267" s="223"/>
      <c r="Y2267" s="223"/>
      <c r="Z2267" s="212"/>
      <c r="AA2267" s="212"/>
      <c r="AB2267" s="212"/>
      <c r="AC2267" s="212"/>
      <c r="AD2267" s="212"/>
      <c r="AE2267" s="212"/>
      <c r="AF2267" s="212"/>
      <c r="AG2267" s="212" t="s">
        <v>308</v>
      </c>
      <c r="AH2267" s="212">
        <v>0</v>
      </c>
      <c r="AI2267" s="212"/>
      <c r="AJ2267" s="212"/>
      <c r="AK2267" s="212"/>
      <c r="AL2267" s="212"/>
      <c r="AM2267" s="212"/>
      <c r="AN2267" s="212"/>
      <c r="AO2267" s="212"/>
      <c r="AP2267" s="212"/>
      <c r="AQ2267" s="212"/>
      <c r="AR2267" s="212"/>
      <c r="AS2267" s="212"/>
      <c r="AT2267" s="212"/>
      <c r="AU2267" s="212"/>
      <c r="AV2267" s="212"/>
      <c r="AW2267" s="212"/>
      <c r="AX2267" s="212"/>
      <c r="AY2267" s="212"/>
      <c r="AZ2267" s="212"/>
      <c r="BA2267" s="212"/>
      <c r="BB2267" s="212"/>
      <c r="BC2267" s="212"/>
      <c r="BD2267" s="212"/>
      <c r="BE2267" s="212"/>
      <c r="BF2267" s="212"/>
      <c r="BG2267" s="212"/>
      <c r="BH2267" s="212"/>
    </row>
    <row r="2268" spans="1:60" outlineLevel="3" x14ac:dyDescent="0.2">
      <c r="A2268" s="219"/>
      <c r="B2268" s="220"/>
      <c r="C2268" s="247" t="s">
        <v>2708</v>
      </c>
      <c r="D2268" s="225"/>
      <c r="E2268" s="226">
        <v>7.64</v>
      </c>
      <c r="F2268" s="223"/>
      <c r="G2268" s="223"/>
      <c r="H2268" s="223"/>
      <c r="I2268" s="223"/>
      <c r="J2268" s="223"/>
      <c r="K2268" s="223"/>
      <c r="L2268" s="223"/>
      <c r="M2268" s="223"/>
      <c r="N2268" s="222"/>
      <c r="O2268" s="222"/>
      <c r="P2268" s="222"/>
      <c r="Q2268" s="222"/>
      <c r="R2268" s="223"/>
      <c r="S2268" s="223"/>
      <c r="T2268" s="223"/>
      <c r="U2268" s="223"/>
      <c r="V2268" s="223"/>
      <c r="W2268" s="223"/>
      <c r="X2268" s="223"/>
      <c r="Y2268" s="223"/>
      <c r="Z2268" s="212"/>
      <c r="AA2268" s="212"/>
      <c r="AB2268" s="212"/>
      <c r="AC2268" s="212"/>
      <c r="AD2268" s="212"/>
      <c r="AE2268" s="212"/>
      <c r="AF2268" s="212"/>
      <c r="AG2268" s="212" t="s">
        <v>308</v>
      </c>
      <c r="AH2268" s="212">
        <v>0</v>
      </c>
      <c r="AI2268" s="212"/>
      <c r="AJ2268" s="212"/>
      <c r="AK2268" s="212"/>
      <c r="AL2268" s="212"/>
      <c r="AM2268" s="212"/>
      <c r="AN2268" s="212"/>
      <c r="AO2268" s="212"/>
      <c r="AP2268" s="212"/>
      <c r="AQ2268" s="212"/>
      <c r="AR2268" s="212"/>
      <c r="AS2268" s="212"/>
      <c r="AT2268" s="212"/>
      <c r="AU2268" s="212"/>
      <c r="AV2268" s="212"/>
      <c r="AW2268" s="212"/>
      <c r="AX2268" s="212"/>
      <c r="AY2268" s="212"/>
      <c r="AZ2268" s="212"/>
      <c r="BA2268" s="212"/>
      <c r="BB2268" s="212"/>
      <c r="BC2268" s="212"/>
      <c r="BD2268" s="212"/>
      <c r="BE2268" s="212"/>
      <c r="BF2268" s="212"/>
      <c r="BG2268" s="212"/>
      <c r="BH2268" s="212"/>
    </row>
    <row r="2269" spans="1:60" outlineLevel="3" x14ac:dyDescent="0.2">
      <c r="A2269" s="219"/>
      <c r="B2269" s="220"/>
      <c r="C2269" s="247" t="s">
        <v>2709</v>
      </c>
      <c r="D2269" s="225"/>
      <c r="E2269" s="226">
        <v>8.3849999999999998</v>
      </c>
      <c r="F2269" s="223"/>
      <c r="G2269" s="223"/>
      <c r="H2269" s="223"/>
      <c r="I2269" s="223"/>
      <c r="J2269" s="223"/>
      <c r="K2269" s="223"/>
      <c r="L2269" s="223"/>
      <c r="M2269" s="223"/>
      <c r="N2269" s="222"/>
      <c r="O2269" s="222"/>
      <c r="P2269" s="222"/>
      <c r="Q2269" s="222"/>
      <c r="R2269" s="223"/>
      <c r="S2269" s="223"/>
      <c r="T2269" s="223"/>
      <c r="U2269" s="223"/>
      <c r="V2269" s="223"/>
      <c r="W2269" s="223"/>
      <c r="X2269" s="223"/>
      <c r="Y2269" s="223"/>
      <c r="Z2269" s="212"/>
      <c r="AA2269" s="212"/>
      <c r="AB2269" s="212"/>
      <c r="AC2269" s="212"/>
      <c r="AD2269" s="212"/>
      <c r="AE2269" s="212"/>
      <c r="AF2269" s="212"/>
      <c r="AG2269" s="212" t="s">
        <v>308</v>
      </c>
      <c r="AH2269" s="212">
        <v>0</v>
      </c>
      <c r="AI2269" s="212"/>
      <c r="AJ2269" s="212"/>
      <c r="AK2269" s="212"/>
      <c r="AL2269" s="212"/>
      <c r="AM2269" s="212"/>
      <c r="AN2269" s="212"/>
      <c r="AO2269" s="212"/>
      <c r="AP2269" s="212"/>
      <c r="AQ2269" s="212"/>
      <c r="AR2269" s="212"/>
      <c r="AS2269" s="212"/>
      <c r="AT2269" s="212"/>
      <c r="AU2269" s="212"/>
      <c r="AV2269" s="212"/>
      <c r="AW2269" s="212"/>
      <c r="AX2269" s="212"/>
      <c r="AY2269" s="212"/>
      <c r="AZ2269" s="212"/>
      <c r="BA2269" s="212"/>
      <c r="BB2269" s="212"/>
      <c r="BC2269" s="212"/>
      <c r="BD2269" s="212"/>
      <c r="BE2269" s="212"/>
      <c r="BF2269" s="212"/>
      <c r="BG2269" s="212"/>
      <c r="BH2269" s="212"/>
    </row>
    <row r="2270" spans="1:60" outlineLevel="3" x14ac:dyDescent="0.2">
      <c r="A2270" s="219"/>
      <c r="B2270" s="220"/>
      <c r="C2270" s="247" t="s">
        <v>759</v>
      </c>
      <c r="D2270" s="225"/>
      <c r="E2270" s="226"/>
      <c r="F2270" s="223"/>
      <c r="G2270" s="223"/>
      <c r="H2270" s="223"/>
      <c r="I2270" s="223"/>
      <c r="J2270" s="223"/>
      <c r="K2270" s="223"/>
      <c r="L2270" s="223"/>
      <c r="M2270" s="223"/>
      <c r="N2270" s="222"/>
      <c r="O2270" s="222"/>
      <c r="P2270" s="222"/>
      <c r="Q2270" s="222"/>
      <c r="R2270" s="223"/>
      <c r="S2270" s="223"/>
      <c r="T2270" s="223"/>
      <c r="U2270" s="223"/>
      <c r="V2270" s="223"/>
      <c r="W2270" s="223"/>
      <c r="X2270" s="223"/>
      <c r="Y2270" s="223"/>
      <c r="Z2270" s="212"/>
      <c r="AA2270" s="212"/>
      <c r="AB2270" s="212"/>
      <c r="AC2270" s="212"/>
      <c r="AD2270" s="212"/>
      <c r="AE2270" s="212"/>
      <c r="AF2270" s="212"/>
      <c r="AG2270" s="212" t="s">
        <v>308</v>
      </c>
      <c r="AH2270" s="212">
        <v>0</v>
      </c>
      <c r="AI2270" s="212"/>
      <c r="AJ2270" s="212"/>
      <c r="AK2270" s="212"/>
      <c r="AL2270" s="212"/>
      <c r="AM2270" s="212"/>
      <c r="AN2270" s="212"/>
      <c r="AO2270" s="212"/>
      <c r="AP2270" s="212"/>
      <c r="AQ2270" s="212"/>
      <c r="AR2270" s="212"/>
      <c r="AS2270" s="212"/>
      <c r="AT2270" s="212"/>
      <c r="AU2270" s="212"/>
      <c r="AV2270" s="212"/>
      <c r="AW2270" s="212"/>
      <c r="AX2270" s="212"/>
      <c r="AY2270" s="212"/>
      <c r="AZ2270" s="212"/>
      <c r="BA2270" s="212"/>
      <c r="BB2270" s="212"/>
      <c r="BC2270" s="212"/>
      <c r="BD2270" s="212"/>
      <c r="BE2270" s="212"/>
      <c r="BF2270" s="212"/>
      <c r="BG2270" s="212"/>
      <c r="BH2270" s="212"/>
    </row>
    <row r="2271" spans="1:60" ht="22.5" outlineLevel="3" x14ac:dyDescent="0.2">
      <c r="A2271" s="219"/>
      <c r="B2271" s="220"/>
      <c r="C2271" s="247" t="s">
        <v>2710</v>
      </c>
      <c r="D2271" s="225"/>
      <c r="E2271" s="226">
        <v>37.33</v>
      </c>
      <c r="F2271" s="223"/>
      <c r="G2271" s="223"/>
      <c r="H2271" s="223"/>
      <c r="I2271" s="223"/>
      <c r="J2271" s="223"/>
      <c r="K2271" s="223"/>
      <c r="L2271" s="223"/>
      <c r="M2271" s="223"/>
      <c r="N2271" s="222"/>
      <c r="O2271" s="222"/>
      <c r="P2271" s="222"/>
      <c r="Q2271" s="222"/>
      <c r="R2271" s="223"/>
      <c r="S2271" s="223"/>
      <c r="T2271" s="223"/>
      <c r="U2271" s="223"/>
      <c r="V2271" s="223"/>
      <c r="W2271" s="223"/>
      <c r="X2271" s="223"/>
      <c r="Y2271" s="223"/>
      <c r="Z2271" s="212"/>
      <c r="AA2271" s="212"/>
      <c r="AB2271" s="212"/>
      <c r="AC2271" s="212"/>
      <c r="AD2271" s="212"/>
      <c r="AE2271" s="212"/>
      <c r="AF2271" s="212"/>
      <c r="AG2271" s="212" t="s">
        <v>308</v>
      </c>
      <c r="AH2271" s="212">
        <v>0</v>
      </c>
      <c r="AI2271" s="212"/>
      <c r="AJ2271" s="212"/>
      <c r="AK2271" s="212"/>
      <c r="AL2271" s="212"/>
      <c r="AM2271" s="212"/>
      <c r="AN2271" s="212"/>
      <c r="AO2271" s="212"/>
      <c r="AP2271" s="212"/>
      <c r="AQ2271" s="212"/>
      <c r="AR2271" s="212"/>
      <c r="AS2271" s="212"/>
      <c r="AT2271" s="212"/>
      <c r="AU2271" s="212"/>
      <c r="AV2271" s="212"/>
      <c r="AW2271" s="212"/>
      <c r="AX2271" s="212"/>
      <c r="AY2271" s="212"/>
      <c r="AZ2271" s="212"/>
      <c r="BA2271" s="212"/>
      <c r="BB2271" s="212"/>
      <c r="BC2271" s="212"/>
      <c r="BD2271" s="212"/>
      <c r="BE2271" s="212"/>
      <c r="BF2271" s="212"/>
      <c r="BG2271" s="212"/>
      <c r="BH2271" s="212"/>
    </row>
    <row r="2272" spans="1:60" outlineLevel="3" x14ac:dyDescent="0.2">
      <c r="A2272" s="219"/>
      <c r="B2272" s="220"/>
      <c r="C2272" s="247" t="s">
        <v>2711</v>
      </c>
      <c r="D2272" s="225"/>
      <c r="E2272" s="226">
        <v>1.7150000000000001</v>
      </c>
      <c r="F2272" s="223"/>
      <c r="G2272" s="223"/>
      <c r="H2272" s="223"/>
      <c r="I2272" s="223"/>
      <c r="J2272" s="223"/>
      <c r="K2272" s="223"/>
      <c r="L2272" s="223"/>
      <c r="M2272" s="223"/>
      <c r="N2272" s="222"/>
      <c r="O2272" s="222"/>
      <c r="P2272" s="222"/>
      <c r="Q2272" s="222"/>
      <c r="R2272" s="223"/>
      <c r="S2272" s="223"/>
      <c r="T2272" s="223"/>
      <c r="U2272" s="223"/>
      <c r="V2272" s="223"/>
      <c r="W2272" s="223"/>
      <c r="X2272" s="223"/>
      <c r="Y2272" s="223"/>
      <c r="Z2272" s="212"/>
      <c r="AA2272" s="212"/>
      <c r="AB2272" s="212"/>
      <c r="AC2272" s="212"/>
      <c r="AD2272" s="212"/>
      <c r="AE2272" s="212"/>
      <c r="AF2272" s="212"/>
      <c r="AG2272" s="212" t="s">
        <v>308</v>
      </c>
      <c r="AH2272" s="212">
        <v>0</v>
      </c>
      <c r="AI2272" s="212"/>
      <c r="AJ2272" s="212"/>
      <c r="AK2272" s="212"/>
      <c r="AL2272" s="212"/>
      <c r="AM2272" s="212"/>
      <c r="AN2272" s="212"/>
      <c r="AO2272" s="212"/>
      <c r="AP2272" s="212"/>
      <c r="AQ2272" s="212"/>
      <c r="AR2272" s="212"/>
      <c r="AS2272" s="212"/>
      <c r="AT2272" s="212"/>
      <c r="AU2272" s="212"/>
      <c r="AV2272" s="212"/>
      <c r="AW2272" s="212"/>
      <c r="AX2272" s="212"/>
      <c r="AY2272" s="212"/>
      <c r="AZ2272" s="212"/>
      <c r="BA2272" s="212"/>
      <c r="BB2272" s="212"/>
      <c r="BC2272" s="212"/>
      <c r="BD2272" s="212"/>
      <c r="BE2272" s="212"/>
      <c r="BF2272" s="212"/>
      <c r="BG2272" s="212"/>
      <c r="BH2272" s="212"/>
    </row>
    <row r="2273" spans="1:60" outlineLevel="3" x14ac:dyDescent="0.2">
      <c r="A2273" s="219"/>
      <c r="B2273" s="220"/>
      <c r="C2273" s="247" t="s">
        <v>2712</v>
      </c>
      <c r="D2273" s="225"/>
      <c r="E2273" s="226">
        <v>1.4770000000000001</v>
      </c>
      <c r="F2273" s="223"/>
      <c r="G2273" s="223"/>
      <c r="H2273" s="223"/>
      <c r="I2273" s="223"/>
      <c r="J2273" s="223"/>
      <c r="K2273" s="223"/>
      <c r="L2273" s="223"/>
      <c r="M2273" s="223"/>
      <c r="N2273" s="222"/>
      <c r="O2273" s="222"/>
      <c r="P2273" s="222"/>
      <c r="Q2273" s="222"/>
      <c r="R2273" s="223"/>
      <c r="S2273" s="223"/>
      <c r="T2273" s="223"/>
      <c r="U2273" s="223"/>
      <c r="V2273" s="223"/>
      <c r="W2273" s="223"/>
      <c r="X2273" s="223"/>
      <c r="Y2273" s="223"/>
      <c r="Z2273" s="212"/>
      <c r="AA2273" s="212"/>
      <c r="AB2273" s="212"/>
      <c r="AC2273" s="212"/>
      <c r="AD2273" s="212"/>
      <c r="AE2273" s="212"/>
      <c r="AF2273" s="212"/>
      <c r="AG2273" s="212" t="s">
        <v>308</v>
      </c>
      <c r="AH2273" s="212">
        <v>0</v>
      </c>
      <c r="AI2273" s="212"/>
      <c r="AJ2273" s="212"/>
      <c r="AK2273" s="212"/>
      <c r="AL2273" s="212"/>
      <c r="AM2273" s="212"/>
      <c r="AN2273" s="212"/>
      <c r="AO2273" s="212"/>
      <c r="AP2273" s="212"/>
      <c r="AQ2273" s="212"/>
      <c r="AR2273" s="212"/>
      <c r="AS2273" s="212"/>
      <c r="AT2273" s="212"/>
      <c r="AU2273" s="212"/>
      <c r="AV2273" s="212"/>
      <c r="AW2273" s="212"/>
      <c r="AX2273" s="212"/>
      <c r="AY2273" s="212"/>
      <c r="AZ2273" s="212"/>
      <c r="BA2273" s="212"/>
      <c r="BB2273" s="212"/>
      <c r="BC2273" s="212"/>
      <c r="BD2273" s="212"/>
      <c r="BE2273" s="212"/>
      <c r="BF2273" s="212"/>
      <c r="BG2273" s="212"/>
      <c r="BH2273" s="212"/>
    </row>
    <row r="2274" spans="1:60" outlineLevel="3" x14ac:dyDescent="0.2">
      <c r="A2274" s="219"/>
      <c r="B2274" s="220"/>
      <c r="C2274" s="247" t="s">
        <v>2713</v>
      </c>
      <c r="D2274" s="225"/>
      <c r="E2274" s="226">
        <v>10.28</v>
      </c>
      <c r="F2274" s="223"/>
      <c r="G2274" s="223"/>
      <c r="H2274" s="223"/>
      <c r="I2274" s="223"/>
      <c r="J2274" s="223"/>
      <c r="K2274" s="223"/>
      <c r="L2274" s="223"/>
      <c r="M2274" s="223"/>
      <c r="N2274" s="222"/>
      <c r="O2274" s="222"/>
      <c r="P2274" s="222"/>
      <c r="Q2274" s="222"/>
      <c r="R2274" s="223"/>
      <c r="S2274" s="223"/>
      <c r="T2274" s="223"/>
      <c r="U2274" s="223"/>
      <c r="V2274" s="223"/>
      <c r="W2274" s="223"/>
      <c r="X2274" s="223"/>
      <c r="Y2274" s="223"/>
      <c r="Z2274" s="212"/>
      <c r="AA2274" s="212"/>
      <c r="AB2274" s="212"/>
      <c r="AC2274" s="212"/>
      <c r="AD2274" s="212"/>
      <c r="AE2274" s="212"/>
      <c r="AF2274" s="212"/>
      <c r="AG2274" s="212" t="s">
        <v>308</v>
      </c>
      <c r="AH2274" s="212">
        <v>0</v>
      </c>
      <c r="AI2274" s="212"/>
      <c r="AJ2274" s="212"/>
      <c r="AK2274" s="212"/>
      <c r="AL2274" s="212"/>
      <c r="AM2274" s="212"/>
      <c r="AN2274" s="212"/>
      <c r="AO2274" s="212"/>
      <c r="AP2274" s="212"/>
      <c r="AQ2274" s="212"/>
      <c r="AR2274" s="212"/>
      <c r="AS2274" s="212"/>
      <c r="AT2274" s="212"/>
      <c r="AU2274" s="212"/>
      <c r="AV2274" s="212"/>
      <c r="AW2274" s="212"/>
      <c r="AX2274" s="212"/>
      <c r="AY2274" s="212"/>
      <c r="AZ2274" s="212"/>
      <c r="BA2274" s="212"/>
      <c r="BB2274" s="212"/>
      <c r="BC2274" s="212"/>
      <c r="BD2274" s="212"/>
      <c r="BE2274" s="212"/>
      <c r="BF2274" s="212"/>
      <c r="BG2274" s="212"/>
      <c r="BH2274" s="212"/>
    </row>
    <row r="2275" spans="1:60" outlineLevel="3" x14ac:dyDescent="0.2">
      <c r="A2275" s="219"/>
      <c r="B2275" s="220"/>
      <c r="C2275" s="247" t="s">
        <v>2714</v>
      </c>
      <c r="D2275" s="225"/>
      <c r="E2275" s="226">
        <v>9.92</v>
      </c>
      <c r="F2275" s="223"/>
      <c r="G2275" s="223"/>
      <c r="H2275" s="223"/>
      <c r="I2275" s="223"/>
      <c r="J2275" s="223"/>
      <c r="K2275" s="223"/>
      <c r="L2275" s="223"/>
      <c r="M2275" s="223"/>
      <c r="N2275" s="222"/>
      <c r="O2275" s="222"/>
      <c r="P2275" s="222"/>
      <c r="Q2275" s="222"/>
      <c r="R2275" s="223"/>
      <c r="S2275" s="223"/>
      <c r="T2275" s="223"/>
      <c r="U2275" s="223"/>
      <c r="V2275" s="223"/>
      <c r="W2275" s="223"/>
      <c r="X2275" s="223"/>
      <c r="Y2275" s="223"/>
      <c r="Z2275" s="212"/>
      <c r="AA2275" s="212"/>
      <c r="AB2275" s="212"/>
      <c r="AC2275" s="212"/>
      <c r="AD2275" s="212"/>
      <c r="AE2275" s="212"/>
      <c r="AF2275" s="212"/>
      <c r="AG2275" s="212" t="s">
        <v>308</v>
      </c>
      <c r="AH2275" s="212">
        <v>0</v>
      </c>
      <c r="AI2275" s="212"/>
      <c r="AJ2275" s="212"/>
      <c r="AK2275" s="212"/>
      <c r="AL2275" s="212"/>
      <c r="AM2275" s="212"/>
      <c r="AN2275" s="212"/>
      <c r="AO2275" s="212"/>
      <c r="AP2275" s="212"/>
      <c r="AQ2275" s="212"/>
      <c r="AR2275" s="212"/>
      <c r="AS2275" s="212"/>
      <c r="AT2275" s="212"/>
      <c r="AU2275" s="212"/>
      <c r="AV2275" s="212"/>
      <c r="AW2275" s="212"/>
      <c r="AX2275" s="212"/>
      <c r="AY2275" s="212"/>
      <c r="AZ2275" s="212"/>
      <c r="BA2275" s="212"/>
      <c r="BB2275" s="212"/>
      <c r="BC2275" s="212"/>
      <c r="BD2275" s="212"/>
      <c r="BE2275" s="212"/>
      <c r="BF2275" s="212"/>
      <c r="BG2275" s="212"/>
      <c r="BH2275" s="212"/>
    </row>
    <row r="2276" spans="1:60" outlineLevel="3" x14ac:dyDescent="0.2">
      <c r="A2276" s="219"/>
      <c r="B2276" s="220"/>
      <c r="C2276" s="247" t="s">
        <v>2715</v>
      </c>
      <c r="D2276" s="225"/>
      <c r="E2276" s="226">
        <v>1.3080000000000001</v>
      </c>
      <c r="F2276" s="223"/>
      <c r="G2276" s="223"/>
      <c r="H2276" s="223"/>
      <c r="I2276" s="223"/>
      <c r="J2276" s="223"/>
      <c r="K2276" s="223"/>
      <c r="L2276" s="223"/>
      <c r="M2276" s="223"/>
      <c r="N2276" s="222"/>
      <c r="O2276" s="222"/>
      <c r="P2276" s="222"/>
      <c r="Q2276" s="222"/>
      <c r="R2276" s="223"/>
      <c r="S2276" s="223"/>
      <c r="T2276" s="223"/>
      <c r="U2276" s="223"/>
      <c r="V2276" s="223"/>
      <c r="W2276" s="223"/>
      <c r="X2276" s="223"/>
      <c r="Y2276" s="223"/>
      <c r="Z2276" s="212"/>
      <c r="AA2276" s="212"/>
      <c r="AB2276" s="212"/>
      <c r="AC2276" s="212"/>
      <c r="AD2276" s="212"/>
      <c r="AE2276" s="212"/>
      <c r="AF2276" s="212"/>
      <c r="AG2276" s="212" t="s">
        <v>308</v>
      </c>
      <c r="AH2276" s="212">
        <v>0</v>
      </c>
      <c r="AI2276" s="212"/>
      <c r="AJ2276" s="212"/>
      <c r="AK2276" s="212"/>
      <c r="AL2276" s="212"/>
      <c r="AM2276" s="212"/>
      <c r="AN2276" s="212"/>
      <c r="AO2276" s="212"/>
      <c r="AP2276" s="212"/>
      <c r="AQ2276" s="212"/>
      <c r="AR2276" s="212"/>
      <c r="AS2276" s="212"/>
      <c r="AT2276" s="212"/>
      <c r="AU2276" s="212"/>
      <c r="AV2276" s="212"/>
      <c r="AW2276" s="212"/>
      <c r="AX2276" s="212"/>
      <c r="AY2276" s="212"/>
      <c r="AZ2276" s="212"/>
      <c r="BA2276" s="212"/>
      <c r="BB2276" s="212"/>
      <c r="BC2276" s="212"/>
      <c r="BD2276" s="212"/>
      <c r="BE2276" s="212"/>
      <c r="BF2276" s="212"/>
      <c r="BG2276" s="212"/>
      <c r="BH2276" s="212"/>
    </row>
    <row r="2277" spans="1:60" outlineLevel="3" x14ac:dyDescent="0.2">
      <c r="A2277" s="219"/>
      <c r="B2277" s="220"/>
      <c r="C2277" s="247" t="s">
        <v>742</v>
      </c>
      <c r="D2277" s="225"/>
      <c r="E2277" s="226"/>
      <c r="F2277" s="223"/>
      <c r="G2277" s="223"/>
      <c r="H2277" s="223"/>
      <c r="I2277" s="223"/>
      <c r="J2277" s="223"/>
      <c r="K2277" s="223"/>
      <c r="L2277" s="223"/>
      <c r="M2277" s="223"/>
      <c r="N2277" s="222"/>
      <c r="O2277" s="222"/>
      <c r="P2277" s="222"/>
      <c r="Q2277" s="222"/>
      <c r="R2277" s="223"/>
      <c r="S2277" s="223"/>
      <c r="T2277" s="223"/>
      <c r="U2277" s="223"/>
      <c r="V2277" s="223"/>
      <c r="W2277" s="223"/>
      <c r="X2277" s="223"/>
      <c r="Y2277" s="223"/>
      <c r="Z2277" s="212"/>
      <c r="AA2277" s="212"/>
      <c r="AB2277" s="212"/>
      <c r="AC2277" s="212"/>
      <c r="AD2277" s="212"/>
      <c r="AE2277" s="212"/>
      <c r="AF2277" s="212"/>
      <c r="AG2277" s="212" t="s">
        <v>308</v>
      </c>
      <c r="AH2277" s="212">
        <v>0</v>
      </c>
      <c r="AI2277" s="212"/>
      <c r="AJ2277" s="212"/>
      <c r="AK2277" s="212"/>
      <c r="AL2277" s="212"/>
      <c r="AM2277" s="212"/>
      <c r="AN2277" s="212"/>
      <c r="AO2277" s="212"/>
      <c r="AP2277" s="212"/>
      <c r="AQ2277" s="212"/>
      <c r="AR2277" s="212"/>
      <c r="AS2277" s="212"/>
      <c r="AT2277" s="212"/>
      <c r="AU2277" s="212"/>
      <c r="AV2277" s="212"/>
      <c r="AW2277" s="212"/>
      <c r="AX2277" s="212"/>
      <c r="AY2277" s="212"/>
      <c r="AZ2277" s="212"/>
      <c r="BA2277" s="212"/>
      <c r="BB2277" s="212"/>
      <c r="BC2277" s="212"/>
      <c r="BD2277" s="212"/>
      <c r="BE2277" s="212"/>
      <c r="BF2277" s="212"/>
      <c r="BG2277" s="212"/>
      <c r="BH2277" s="212"/>
    </row>
    <row r="2278" spans="1:60" outlineLevel="3" x14ac:dyDescent="0.2">
      <c r="A2278" s="219"/>
      <c r="B2278" s="220"/>
      <c r="C2278" s="247" t="s">
        <v>2716</v>
      </c>
      <c r="D2278" s="225"/>
      <c r="E2278" s="226">
        <v>25.84</v>
      </c>
      <c r="F2278" s="223"/>
      <c r="G2278" s="223"/>
      <c r="H2278" s="223"/>
      <c r="I2278" s="223"/>
      <c r="J2278" s="223"/>
      <c r="K2278" s="223"/>
      <c r="L2278" s="223"/>
      <c r="M2278" s="223"/>
      <c r="N2278" s="222"/>
      <c r="O2278" s="222"/>
      <c r="P2278" s="222"/>
      <c r="Q2278" s="222"/>
      <c r="R2278" s="223"/>
      <c r="S2278" s="223"/>
      <c r="T2278" s="223"/>
      <c r="U2278" s="223"/>
      <c r="V2278" s="223"/>
      <c r="W2278" s="223"/>
      <c r="X2278" s="223"/>
      <c r="Y2278" s="223"/>
      <c r="Z2278" s="212"/>
      <c r="AA2278" s="212"/>
      <c r="AB2278" s="212"/>
      <c r="AC2278" s="212"/>
      <c r="AD2278" s="212"/>
      <c r="AE2278" s="212"/>
      <c r="AF2278" s="212"/>
      <c r="AG2278" s="212" t="s">
        <v>308</v>
      </c>
      <c r="AH2278" s="212">
        <v>0</v>
      </c>
      <c r="AI2278" s="212"/>
      <c r="AJ2278" s="212"/>
      <c r="AK2278" s="212"/>
      <c r="AL2278" s="212"/>
      <c r="AM2278" s="212"/>
      <c r="AN2278" s="212"/>
      <c r="AO2278" s="212"/>
      <c r="AP2278" s="212"/>
      <c r="AQ2278" s="212"/>
      <c r="AR2278" s="212"/>
      <c r="AS2278" s="212"/>
      <c r="AT2278" s="212"/>
      <c r="AU2278" s="212"/>
      <c r="AV2278" s="212"/>
      <c r="AW2278" s="212"/>
      <c r="AX2278" s="212"/>
      <c r="AY2278" s="212"/>
      <c r="AZ2278" s="212"/>
      <c r="BA2278" s="212"/>
      <c r="BB2278" s="212"/>
      <c r="BC2278" s="212"/>
      <c r="BD2278" s="212"/>
      <c r="BE2278" s="212"/>
      <c r="BF2278" s="212"/>
      <c r="BG2278" s="212"/>
      <c r="BH2278" s="212"/>
    </row>
    <row r="2279" spans="1:60" outlineLevel="3" x14ac:dyDescent="0.2">
      <c r="A2279" s="219"/>
      <c r="B2279" s="220"/>
      <c r="C2279" s="247" t="s">
        <v>2717</v>
      </c>
      <c r="D2279" s="225"/>
      <c r="E2279" s="226">
        <v>6.27</v>
      </c>
      <c r="F2279" s="223"/>
      <c r="G2279" s="223"/>
      <c r="H2279" s="223"/>
      <c r="I2279" s="223"/>
      <c r="J2279" s="223"/>
      <c r="K2279" s="223"/>
      <c r="L2279" s="223"/>
      <c r="M2279" s="223"/>
      <c r="N2279" s="222"/>
      <c r="O2279" s="222"/>
      <c r="P2279" s="222"/>
      <c r="Q2279" s="222"/>
      <c r="R2279" s="223"/>
      <c r="S2279" s="223"/>
      <c r="T2279" s="223"/>
      <c r="U2279" s="223"/>
      <c r="V2279" s="223"/>
      <c r="W2279" s="223"/>
      <c r="X2279" s="223"/>
      <c r="Y2279" s="223"/>
      <c r="Z2279" s="212"/>
      <c r="AA2279" s="212"/>
      <c r="AB2279" s="212"/>
      <c r="AC2279" s="212"/>
      <c r="AD2279" s="212"/>
      <c r="AE2279" s="212"/>
      <c r="AF2279" s="212"/>
      <c r="AG2279" s="212" t="s">
        <v>308</v>
      </c>
      <c r="AH2279" s="212">
        <v>0</v>
      </c>
      <c r="AI2279" s="212"/>
      <c r="AJ2279" s="212"/>
      <c r="AK2279" s="212"/>
      <c r="AL2279" s="212"/>
      <c r="AM2279" s="212"/>
      <c r="AN2279" s="212"/>
      <c r="AO2279" s="212"/>
      <c r="AP2279" s="212"/>
      <c r="AQ2279" s="212"/>
      <c r="AR2279" s="212"/>
      <c r="AS2279" s="212"/>
      <c r="AT2279" s="212"/>
      <c r="AU2279" s="212"/>
      <c r="AV2279" s="212"/>
      <c r="AW2279" s="212"/>
      <c r="AX2279" s="212"/>
      <c r="AY2279" s="212"/>
      <c r="AZ2279" s="212"/>
      <c r="BA2279" s="212"/>
      <c r="BB2279" s="212"/>
      <c r="BC2279" s="212"/>
      <c r="BD2279" s="212"/>
      <c r="BE2279" s="212"/>
      <c r="BF2279" s="212"/>
      <c r="BG2279" s="212"/>
      <c r="BH2279" s="212"/>
    </row>
    <row r="2280" spans="1:60" outlineLevel="3" x14ac:dyDescent="0.2">
      <c r="A2280" s="219"/>
      <c r="B2280" s="220"/>
      <c r="C2280" s="247" t="s">
        <v>2718</v>
      </c>
      <c r="D2280" s="225"/>
      <c r="E2280" s="226">
        <v>9.24</v>
      </c>
      <c r="F2280" s="223"/>
      <c r="G2280" s="223"/>
      <c r="H2280" s="223"/>
      <c r="I2280" s="223"/>
      <c r="J2280" s="223"/>
      <c r="K2280" s="223"/>
      <c r="L2280" s="223"/>
      <c r="M2280" s="223"/>
      <c r="N2280" s="222"/>
      <c r="O2280" s="222"/>
      <c r="P2280" s="222"/>
      <c r="Q2280" s="222"/>
      <c r="R2280" s="223"/>
      <c r="S2280" s="223"/>
      <c r="T2280" s="223"/>
      <c r="U2280" s="223"/>
      <c r="V2280" s="223"/>
      <c r="W2280" s="223"/>
      <c r="X2280" s="223"/>
      <c r="Y2280" s="223"/>
      <c r="Z2280" s="212"/>
      <c r="AA2280" s="212"/>
      <c r="AB2280" s="212"/>
      <c r="AC2280" s="212"/>
      <c r="AD2280" s="212"/>
      <c r="AE2280" s="212"/>
      <c r="AF2280" s="212"/>
      <c r="AG2280" s="212" t="s">
        <v>308</v>
      </c>
      <c r="AH2280" s="212">
        <v>0</v>
      </c>
      <c r="AI2280" s="212"/>
      <c r="AJ2280" s="212"/>
      <c r="AK2280" s="212"/>
      <c r="AL2280" s="212"/>
      <c r="AM2280" s="212"/>
      <c r="AN2280" s="212"/>
      <c r="AO2280" s="212"/>
      <c r="AP2280" s="212"/>
      <c r="AQ2280" s="212"/>
      <c r="AR2280" s="212"/>
      <c r="AS2280" s="212"/>
      <c r="AT2280" s="212"/>
      <c r="AU2280" s="212"/>
      <c r="AV2280" s="212"/>
      <c r="AW2280" s="212"/>
      <c r="AX2280" s="212"/>
      <c r="AY2280" s="212"/>
      <c r="AZ2280" s="212"/>
      <c r="BA2280" s="212"/>
      <c r="BB2280" s="212"/>
      <c r="BC2280" s="212"/>
      <c r="BD2280" s="212"/>
      <c r="BE2280" s="212"/>
      <c r="BF2280" s="212"/>
      <c r="BG2280" s="212"/>
      <c r="BH2280" s="212"/>
    </row>
    <row r="2281" spans="1:60" outlineLevel="3" x14ac:dyDescent="0.2">
      <c r="A2281" s="219"/>
      <c r="B2281" s="220"/>
      <c r="C2281" s="247" t="s">
        <v>2719</v>
      </c>
      <c r="D2281" s="225"/>
      <c r="E2281" s="226">
        <v>2.9550000000000001</v>
      </c>
      <c r="F2281" s="223"/>
      <c r="G2281" s="223"/>
      <c r="H2281" s="223"/>
      <c r="I2281" s="223"/>
      <c r="J2281" s="223"/>
      <c r="K2281" s="223"/>
      <c r="L2281" s="223"/>
      <c r="M2281" s="223"/>
      <c r="N2281" s="222"/>
      <c r="O2281" s="222"/>
      <c r="P2281" s="222"/>
      <c r="Q2281" s="222"/>
      <c r="R2281" s="223"/>
      <c r="S2281" s="223"/>
      <c r="T2281" s="223"/>
      <c r="U2281" s="223"/>
      <c r="V2281" s="223"/>
      <c r="W2281" s="223"/>
      <c r="X2281" s="223"/>
      <c r="Y2281" s="223"/>
      <c r="Z2281" s="212"/>
      <c r="AA2281" s="212"/>
      <c r="AB2281" s="212"/>
      <c r="AC2281" s="212"/>
      <c r="AD2281" s="212"/>
      <c r="AE2281" s="212"/>
      <c r="AF2281" s="212"/>
      <c r="AG2281" s="212" t="s">
        <v>308</v>
      </c>
      <c r="AH2281" s="212">
        <v>0</v>
      </c>
      <c r="AI2281" s="212"/>
      <c r="AJ2281" s="212"/>
      <c r="AK2281" s="212"/>
      <c r="AL2281" s="212"/>
      <c r="AM2281" s="212"/>
      <c r="AN2281" s="212"/>
      <c r="AO2281" s="212"/>
      <c r="AP2281" s="212"/>
      <c r="AQ2281" s="212"/>
      <c r="AR2281" s="212"/>
      <c r="AS2281" s="212"/>
      <c r="AT2281" s="212"/>
      <c r="AU2281" s="212"/>
      <c r="AV2281" s="212"/>
      <c r="AW2281" s="212"/>
      <c r="AX2281" s="212"/>
      <c r="AY2281" s="212"/>
      <c r="AZ2281" s="212"/>
      <c r="BA2281" s="212"/>
      <c r="BB2281" s="212"/>
      <c r="BC2281" s="212"/>
      <c r="BD2281" s="212"/>
      <c r="BE2281" s="212"/>
      <c r="BF2281" s="212"/>
      <c r="BG2281" s="212"/>
      <c r="BH2281" s="212"/>
    </row>
    <row r="2282" spans="1:60" outlineLevel="3" x14ac:dyDescent="0.2">
      <c r="A2282" s="219"/>
      <c r="B2282" s="220"/>
      <c r="C2282" s="247" t="s">
        <v>2720</v>
      </c>
      <c r="D2282" s="225"/>
      <c r="E2282" s="226">
        <v>2.1</v>
      </c>
      <c r="F2282" s="223"/>
      <c r="G2282" s="223"/>
      <c r="H2282" s="223"/>
      <c r="I2282" s="223"/>
      <c r="J2282" s="223"/>
      <c r="K2282" s="223"/>
      <c r="L2282" s="223"/>
      <c r="M2282" s="223"/>
      <c r="N2282" s="222"/>
      <c r="O2282" s="222"/>
      <c r="P2282" s="222"/>
      <c r="Q2282" s="222"/>
      <c r="R2282" s="223"/>
      <c r="S2282" s="223"/>
      <c r="T2282" s="223"/>
      <c r="U2282" s="223"/>
      <c r="V2282" s="223"/>
      <c r="W2282" s="223"/>
      <c r="X2282" s="223"/>
      <c r="Y2282" s="223"/>
      <c r="Z2282" s="212"/>
      <c r="AA2282" s="212"/>
      <c r="AB2282" s="212"/>
      <c r="AC2282" s="212"/>
      <c r="AD2282" s="212"/>
      <c r="AE2282" s="212"/>
      <c r="AF2282" s="212"/>
      <c r="AG2282" s="212" t="s">
        <v>308</v>
      </c>
      <c r="AH2282" s="212">
        <v>0</v>
      </c>
      <c r="AI2282" s="212"/>
      <c r="AJ2282" s="212"/>
      <c r="AK2282" s="212"/>
      <c r="AL2282" s="212"/>
      <c r="AM2282" s="212"/>
      <c r="AN2282" s="212"/>
      <c r="AO2282" s="212"/>
      <c r="AP2282" s="212"/>
      <c r="AQ2282" s="212"/>
      <c r="AR2282" s="212"/>
      <c r="AS2282" s="212"/>
      <c r="AT2282" s="212"/>
      <c r="AU2282" s="212"/>
      <c r="AV2282" s="212"/>
      <c r="AW2282" s="212"/>
      <c r="AX2282" s="212"/>
      <c r="AY2282" s="212"/>
      <c r="AZ2282" s="212"/>
      <c r="BA2282" s="212"/>
      <c r="BB2282" s="212"/>
      <c r="BC2282" s="212"/>
      <c r="BD2282" s="212"/>
      <c r="BE2282" s="212"/>
      <c r="BF2282" s="212"/>
      <c r="BG2282" s="212"/>
      <c r="BH2282" s="212"/>
    </row>
    <row r="2283" spans="1:60" outlineLevel="3" x14ac:dyDescent="0.2">
      <c r="A2283" s="219"/>
      <c r="B2283" s="220"/>
      <c r="C2283" s="247" t="s">
        <v>2721</v>
      </c>
      <c r="D2283" s="225"/>
      <c r="E2283" s="226">
        <v>2.4569999999999999</v>
      </c>
      <c r="F2283" s="223"/>
      <c r="G2283" s="223"/>
      <c r="H2283" s="223"/>
      <c r="I2283" s="223"/>
      <c r="J2283" s="223"/>
      <c r="K2283" s="223"/>
      <c r="L2283" s="223"/>
      <c r="M2283" s="223"/>
      <c r="N2283" s="222"/>
      <c r="O2283" s="222"/>
      <c r="P2283" s="222"/>
      <c r="Q2283" s="222"/>
      <c r="R2283" s="223"/>
      <c r="S2283" s="223"/>
      <c r="T2283" s="223"/>
      <c r="U2283" s="223"/>
      <c r="V2283" s="223"/>
      <c r="W2283" s="223"/>
      <c r="X2283" s="223"/>
      <c r="Y2283" s="223"/>
      <c r="Z2283" s="212"/>
      <c r="AA2283" s="212"/>
      <c r="AB2283" s="212"/>
      <c r="AC2283" s="212"/>
      <c r="AD2283" s="212"/>
      <c r="AE2283" s="212"/>
      <c r="AF2283" s="212"/>
      <c r="AG2283" s="212" t="s">
        <v>308</v>
      </c>
      <c r="AH2283" s="212">
        <v>0</v>
      </c>
      <c r="AI2283" s="212"/>
      <c r="AJ2283" s="212"/>
      <c r="AK2283" s="212"/>
      <c r="AL2283" s="212"/>
      <c r="AM2283" s="212"/>
      <c r="AN2283" s="212"/>
      <c r="AO2283" s="212"/>
      <c r="AP2283" s="212"/>
      <c r="AQ2283" s="212"/>
      <c r="AR2283" s="212"/>
      <c r="AS2283" s="212"/>
      <c r="AT2283" s="212"/>
      <c r="AU2283" s="212"/>
      <c r="AV2283" s="212"/>
      <c r="AW2283" s="212"/>
      <c r="AX2283" s="212"/>
      <c r="AY2283" s="212"/>
      <c r="AZ2283" s="212"/>
      <c r="BA2283" s="212"/>
      <c r="BB2283" s="212"/>
      <c r="BC2283" s="212"/>
      <c r="BD2283" s="212"/>
      <c r="BE2283" s="212"/>
      <c r="BF2283" s="212"/>
      <c r="BG2283" s="212"/>
      <c r="BH2283" s="212"/>
    </row>
    <row r="2284" spans="1:60" outlineLevel="1" x14ac:dyDescent="0.2">
      <c r="A2284" s="235">
        <v>537</v>
      </c>
      <c r="B2284" s="236" t="s">
        <v>2722</v>
      </c>
      <c r="C2284" s="245" t="s">
        <v>2723</v>
      </c>
      <c r="D2284" s="237" t="s">
        <v>543</v>
      </c>
      <c r="E2284" s="238">
        <v>136.88</v>
      </c>
      <c r="F2284" s="239"/>
      <c r="G2284" s="240">
        <f>ROUND(E2284*F2284,2)</f>
        <v>0</v>
      </c>
      <c r="H2284" s="239"/>
      <c r="I2284" s="240">
        <f>ROUND(E2284*H2284,2)</f>
        <v>0</v>
      </c>
      <c r="J2284" s="239"/>
      <c r="K2284" s="240">
        <f>ROUND(E2284*J2284,2)</f>
        <v>0</v>
      </c>
      <c r="L2284" s="240">
        <v>21</v>
      </c>
      <c r="M2284" s="240">
        <f>G2284*(1+L2284/100)</f>
        <v>0</v>
      </c>
      <c r="N2284" s="238">
        <v>1.7000000000000001E-4</v>
      </c>
      <c r="O2284" s="238">
        <f>ROUND(E2284*N2284,2)</f>
        <v>0.02</v>
      </c>
      <c r="P2284" s="238">
        <v>0</v>
      </c>
      <c r="Q2284" s="238">
        <f>ROUND(E2284*P2284,2)</f>
        <v>0</v>
      </c>
      <c r="R2284" s="240" t="s">
        <v>2571</v>
      </c>
      <c r="S2284" s="240" t="s">
        <v>277</v>
      </c>
      <c r="T2284" s="241" t="s">
        <v>277</v>
      </c>
      <c r="U2284" s="223">
        <v>0.12</v>
      </c>
      <c r="V2284" s="223">
        <f>ROUND(E2284*U2284,2)</f>
        <v>16.43</v>
      </c>
      <c r="W2284" s="223"/>
      <c r="X2284" s="223" t="s">
        <v>316</v>
      </c>
      <c r="Y2284" s="223" t="s">
        <v>280</v>
      </c>
      <c r="Z2284" s="212"/>
      <c r="AA2284" s="212"/>
      <c r="AB2284" s="212"/>
      <c r="AC2284" s="212"/>
      <c r="AD2284" s="212"/>
      <c r="AE2284" s="212"/>
      <c r="AF2284" s="212"/>
      <c r="AG2284" s="212" t="s">
        <v>317</v>
      </c>
      <c r="AH2284" s="212"/>
      <c r="AI2284" s="212"/>
      <c r="AJ2284" s="212"/>
      <c r="AK2284" s="212"/>
      <c r="AL2284" s="212"/>
      <c r="AM2284" s="212"/>
      <c r="AN2284" s="212"/>
      <c r="AO2284" s="212"/>
      <c r="AP2284" s="212"/>
      <c r="AQ2284" s="212"/>
      <c r="AR2284" s="212"/>
      <c r="AS2284" s="212"/>
      <c r="AT2284" s="212"/>
      <c r="AU2284" s="212"/>
      <c r="AV2284" s="212"/>
      <c r="AW2284" s="212"/>
      <c r="AX2284" s="212"/>
      <c r="AY2284" s="212"/>
      <c r="AZ2284" s="212"/>
      <c r="BA2284" s="212"/>
      <c r="BB2284" s="212"/>
      <c r="BC2284" s="212"/>
      <c r="BD2284" s="212"/>
      <c r="BE2284" s="212"/>
      <c r="BF2284" s="212"/>
      <c r="BG2284" s="212"/>
      <c r="BH2284" s="212"/>
    </row>
    <row r="2285" spans="1:60" outlineLevel="2" x14ac:dyDescent="0.2">
      <c r="A2285" s="219"/>
      <c r="B2285" s="220"/>
      <c r="C2285" s="247" t="s">
        <v>734</v>
      </c>
      <c r="D2285" s="225"/>
      <c r="E2285" s="226"/>
      <c r="F2285" s="223"/>
      <c r="G2285" s="223"/>
      <c r="H2285" s="223"/>
      <c r="I2285" s="223"/>
      <c r="J2285" s="223"/>
      <c r="K2285" s="223"/>
      <c r="L2285" s="223"/>
      <c r="M2285" s="223"/>
      <c r="N2285" s="222"/>
      <c r="O2285" s="222"/>
      <c r="P2285" s="222"/>
      <c r="Q2285" s="222"/>
      <c r="R2285" s="223"/>
      <c r="S2285" s="223"/>
      <c r="T2285" s="223"/>
      <c r="U2285" s="223"/>
      <c r="V2285" s="223"/>
      <c r="W2285" s="223"/>
      <c r="X2285" s="223"/>
      <c r="Y2285" s="223"/>
      <c r="Z2285" s="212"/>
      <c r="AA2285" s="212"/>
      <c r="AB2285" s="212"/>
      <c r="AC2285" s="212"/>
      <c r="AD2285" s="212"/>
      <c r="AE2285" s="212"/>
      <c r="AF2285" s="212"/>
      <c r="AG2285" s="212" t="s">
        <v>308</v>
      </c>
      <c r="AH2285" s="212">
        <v>0</v>
      </c>
      <c r="AI2285" s="212"/>
      <c r="AJ2285" s="212"/>
      <c r="AK2285" s="212"/>
      <c r="AL2285" s="212"/>
      <c r="AM2285" s="212"/>
      <c r="AN2285" s="212"/>
      <c r="AO2285" s="212"/>
      <c r="AP2285" s="212"/>
      <c r="AQ2285" s="212"/>
      <c r="AR2285" s="212"/>
      <c r="AS2285" s="212"/>
      <c r="AT2285" s="212"/>
      <c r="AU2285" s="212"/>
      <c r="AV2285" s="212"/>
      <c r="AW2285" s="212"/>
      <c r="AX2285" s="212"/>
      <c r="AY2285" s="212"/>
      <c r="AZ2285" s="212"/>
      <c r="BA2285" s="212"/>
      <c r="BB2285" s="212"/>
      <c r="BC2285" s="212"/>
      <c r="BD2285" s="212"/>
      <c r="BE2285" s="212"/>
      <c r="BF2285" s="212"/>
      <c r="BG2285" s="212"/>
      <c r="BH2285" s="212"/>
    </row>
    <row r="2286" spans="1:60" outlineLevel="3" x14ac:dyDescent="0.2">
      <c r="A2286" s="219"/>
      <c r="B2286" s="220"/>
      <c r="C2286" s="247" t="s">
        <v>2724</v>
      </c>
      <c r="D2286" s="225"/>
      <c r="E2286" s="226">
        <v>3</v>
      </c>
      <c r="F2286" s="223"/>
      <c r="G2286" s="223"/>
      <c r="H2286" s="223"/>
      <c r="I2286" s="223"/>
      <c r="J2286" s="223"/>
      <c r="K2286" s="223"/>
      <c r="L2286" s="223"/>
      <c r="M2286" s="223"/>
      <c r="N2286" s="222"/>
      <c r="O2286" s="222"/>
      <c r="P2286" s="222"/>
      <c r="Q2286" s="222"/>
      <c r="R2286" s="223"/>
      <c r="S2286" s="223"/>
      <c r="T2286" s="223"/>
      <c r="U2286" s="223"/>
      <c r="V2286" s="223"/>
      <c r="W2286" s="223"/>
      <c r="X2286" s="223"/>
      <c r="Y2286" s="223"/>
      <c r="Z2286" s="212"/>
      <c r="AA2286" s="212"/>
      <c r="AB2286" s="212"/>
      <c r="AC2286" s="212"/>
      <c r="AD2286" s="212"/>
      <c r="AE2286" s="212"/>
      <c r="AF2286" s="212"/>
      <c r="AG2286" s="212" t="s">
        <v>308</v>
      </c>
      <c r="AH2286" s="212">
        <v>0</v>
      </c>
      <c r="AI2286" s="212"/>
      <c r="AJ2286" s="212"/>
      <c r="AK2286" s="212"/>
      <c r="AL2286" s="212"/>
      <c r="AM2286" s="212"/>
      <c r="AN2286" s="212"/>
      <c r="AO2286" s="212"/>
      <c r="AP2286" s="212"/>
      <c r="AQ2286" s="212"/>
      <c r="AR2286" s="212"/>
      <c r="AS2286" s="212"/>
      <c r="AT2286" s="212"/>
      <c r="AU2286" s="212"/>
      <c r="AV2286" s="212"/>
      <c r="AW2286" s="212"/>
      <c r="AX2286" s="212"/>
      <c r="AY2286" s="212"/>
      <c r="AZ2286" s="212"/>
      <c r="BA2286" s="212"/>
      <c r="BB2286" s="212"/>
      <c r="BC2286" s="212"/>
      <c r="BD2286" s="212"/>
      <c r="BE2286" s="212"/>
      <c r="BF2286" s="212"/>
      <c r="BG2286" s="212"/>
      <c r="BH2286" s="212"/>
    </row>
    <row r="2287" spans="1:60" outlineLevel="3" x14ac:dyDescent="0.2">
      <c r="A2287" s="219"/>
      <c r="B2287" s="220"/>
      <c r="C2287" s="247" t="s">
        <v>2725</v>
      </c>
      <c r="D2287" s="225"/>
      <c r="E2287" s="226">
        <v>2.6</v>
      </c>
      <c r="F2287" s="223"/>
      <c r="G2287" s="223"/>
      <c r="H2287" s="223"/>
      <c r="I2287" s="223"/>
      <c r="J2287" s="223"/>
      <c r="K2287" s="223"/>
      <c r="L2287" s="223"/>
      <c r="M2287" s="223"/>
      <c r="N2287" s="222"/>
      <c r="O2287" s="222"/>
      <c r="P2287" s="222"/>
      <c r="Q2287" s="222"/>
      <c r="R2287" s="223"/>
      <c r="S2287" s="223"/>
      <c r="T2287" s="223"/>
      <c r="U2287" s="223"/>
      <c r="V2287" s="223"/>
      <c r="W2287" s="223"/>
      <c r="X2287" s="223"/>
      <c r="Y2287" s="223"/>
      <c r="Z2287" s="212"/>
      <c r="AA2287" s="212"/>
      <c r="AB2287" s="212"/>
      <c r="AC2287" s="212"/>
      <c r="AD2287" s="212"/>
      <c r="AE2287" s="212"/>
      <c r="AF2287" s="212"/>
      <c r="AG2287" s="212" t="s">
        <v>308</v>
      </c>
      <c r="AH2287" s="212">
        <v>0</v>
      </c>
      <c r="AI2287" s="212"/>
      <c r="AJ2287" s="212"/>
      <c r="AK2287" s="212"/>
      <c r="AL2287" s="212"/>
      <c r="AM2287" s="212"/>
      <c r="AN2287" s="212"/>
      <c r="AO2287" s="212"/>
      <c r="AP2287" s="212"/>
      <c r="AQ2287" s="212"/>
      <c r="AR2287" s="212"/>
      <c r="AS2287" s="212"/>
      <c r="AT2287" s="212"/>
      <c r="AU2287" s="212"/>
      <c r="AV2287" s="212"/>
      <c r="AW2287" s="212"/>
      <c r="AX2287" s="212"/>
      <c r="AY2287" s="212"/>
      <c r="AZ2287" s="212"/>
      <c r="BA2287" s="212"/>
      <c r="BB2287" s="212"/>
      <c r="BC2287" s="212"/>
      <c r="BD2287" s="212"/>
      <c r="BE2287" s="212"/>
      <c r="BF2287" s="212"/>
      <c r="BG2287" s="212"/>
      <c r="BH2287" s="212"/>
    </row>
    <row r="2288" spans="1:60" outlineLevel="3" x14ac:dyDescent="0.2">
      <c r="A2288" s="219"/>
      <c r="B2288" s="220"/>
      <c r="C2288" s="247" t="s">
        <v>2726</v>
      </c>
      <c r="D2288" s="225"/>
      <c r="E2288" s="226">
        <v>13.18</v>
      </c>
      <c r="F2288" s="223"/>
      <c r="G2288" s="223"/>
      <c r="H2288" s="223"/>
      <c r="I2288" s="223"/>
      <c r="J2288" s="223"/>
      <c r="K2288" s="223"/>
      <c r="L2288" s="223"/>
      <c r="M2288" s="223"/>
      <c r="N2288" s="222"/>
      <c r="O2288" s="222"/>
      <c r="P2288" s="222"/>
      <c r="Q2288" s="222"/>
      <c r="R2288" s="223"/>
      <c r="S2288" s="223"/>
      <c r="T2288" s="223"/>
      <c r="U2288" s="223"/>
      <c r="V2288" s="223"/>
      <c r="W2288" s="223"/>
      <c r="X2288" s="223"/>
      <c r="Y2288" s="223"/>
      <c r="Z2288" s="212"/>
      <c r="AA2288" s="212"/>
      <c r="AB2288" s="212"/>
      <c r="AC2288" s="212"/>
      <c r="AD2288" s="212"/>
      <c r="AE2288" s="212"/>
      <c r="AF2288" s="212"/>
      <c r="AG2288" s="212" t="s">
        <v>308</v>
      </c>
      <c r="AH2288" s="212">
        <v>0</v>
      </c>
      <c r="AI2288" s="212"/>
      <c r="AJ2288" s="212"/>
      <c r="AK2288" s="212"/>
      <c r="AL2288" s="212"/>
      <c r="AM2288" s="212"/>
      <c r="AN2288" s="212"/>
      <c r="AO2288" s="212"/>
      <c r="AP2288" s="212"/>
      <c r="AQ2288" s="212"/>
      <c r="AR2288" s="212"/>
      <c r="AS2288" s="212"/>
      <c r="AT2288" s="212"/>
      <c r="AU2288" s="212"/>
      <c r="AV2288" s="212"/>
      <c r="AW2288" s="212"/>
      <c r="AX2288" s="212"/>
      <c r="AY2288" s="212"/>
      <c r="AZ2288" s="212"/>
      <c r="BA2288" s="212"/>
      <c r="BB2288" s="212"/>
      <c r="BC2288" s="212"/>
      <c r="BD2288" s="212"/>
      <c r="BE2288" s="212"/>
      <c r="BF2288" s="212"/>
      <c r="BG2288" s="212"/>
      <c r="BH2288" s="212"/>
    </row>
    <row r="2289" spans="1:60" outlineLevel="3" x14ac:dyDescent="0.2">
      <c r="A2289" s="219"/>
      <c r="B2289" s="220"/>
      <c r="C2289" s="247" t="s">
        <v>2727</v>
      </c>
      <c r="D2289" s="225"/>
      <c r="E2289" s="226">
        <v>23.18</v>
      </c>
      <c r="F2289" s="223"/>
      <c r="G2289" s="223"/>
      <c r="H2289" s="223"/>
      <c r="I2289" s="223"/>
      <c r="J2289" s="223"/>
      <c r="K2289" s="223"/>
      <c r="L2289" s="223"/>
      <c r="M2289" s="223"/>
      <c r="N2289" s="222"/>
      <c r="O2289" s="222"/>
      <c r="P2289" s="222"/>
      <c r="Q2289" s="222"/>
      <c r="R2289" s="223"/>
      <c r="S2289" s="223"/>
      <c r="T2289" s="223"/>
      <c r="U2289" s="223"/>
      <c r="V2289" s="223"/>
      <c r="W2289" s="223"/>
      <c r="X2289" s="223"/>
      <c r="Y2289" s="223"/>
      <c r="Z2289" s="212"/>
      <c r="AA2289" s="212"/>
      <c r="AB2289" s="212"/>
      <c r="AC2289" s="212"/>
      <c r="AD2289" s="212"/>
      <c r="AE2289" s="212"/>
      <c r="AF2289" s="212"/>
      <c r="AG2289" s="212" t="s">
        <v>308</v>
      </c>
      <c r="AH2289" s="212">
        <v>0</v>
      </c>
      <c r="AI2289" s="212"/>
      <c r="AJ2289" s="212"/>
      <c r="AK2289" s="212"/>
      <c r="AL2289" s="212"/>
      <c r="AM2289" s="212"/>
      <c r="AN2289" s="212"/>
      <c r="AO2289" s="212"/>
      <c r="AP2289" s="212"/>
      <c r="AQ2289" s="212"/>
      <c r="AR2289" s="212"/>
      <c r="AS2289" s="212"/>
      <c r="AT2289" s="212"/>
      <c r="AU2289" s="212"/>
      <c r="AV2289" s="212"/>
      <c r="AW2289" s="212"/>
      <c r="AX2289" s="212"/>
      <c r="AY2289" s="212"/>
      <c r="AZ2289" s="212"/>
      <c r="BA2289" s="212"/>
      <c r="BB2289" s="212"/>
      <c r="BC2289" s="212"/>
      <c r="BD2289" s="212"/>
      <c r="BE2289" s="212"/>
      <c r="BF2289" s="212"/>
      <c r="BG2289" s="212"/>
      <c r="BH2289" s="212"/>
    </row>
    <row r="2290" spans="1:60" outlineLevel="3" x14ac:dyDescent="0.2">
      <c r="A2290" s="219"/>
      <c r="B2290" s="220"/>
      <c r="C2290" s="247" t="s">
        <v>2607</v>
      </c>
      <c r="D2290" s="225"/>
      <c r="E2290" s="226">
        <v>3.72</v>
      </c>
      <c r="F2290" s="223"/>
      <c r="G2290" s="223"/>
      <c r="H2290" s="223"/>
      <c r="I2290" s="223"/>
      <c r="J2290" s="223"/>
      <c r="K2290" s="223"/>
      <c r="L2290" s="223"/>
      <c r="M2290" s="223"/>
      <c r="N2290" s="222"/>
      <c r="O2290" s="222"/>
      <c r="P2290" s="222"/>
      <c r="Q2290" s="222"/>
      <c r="R2290" s="223"/>
      <c r="S2290" s="223"/>
      <c r="T2290" s="223"/>
      <c r="U2290" s="223"/>
      <c r="V2290" s="223"/>
      <c r="W2290" s="223"/>
      <c r="X2290" s="223"/>
      <c r="Y2290" s="223"/>
      <c r="Z2290" s="212"/>
      <c r="AA2290" s="212"/>
      <c r="AB2290" s="212"/>
      <c r="AC2290" s="212"/>
      <c r="AD2290" s="212"/>
      <c r="AE2290" s="212"/>
      <c r="AF2290" s="212"/>
      <c r="AG2290" s="212" t="s">
        <v>308</v>
      </c>
      <c r="AH2290" s="212">
        <v>0</v>
      </c>
      <c r="AI2290" s="212"/>
      <c r="AJ2290" s="212"/>
      <c r="AK2290" s="212"/>
      <c r="AL2290" s="212"/>
      <c r="AM2290" s="212"/>
      <c r="AN2290" s="212"/>
      <c r="AO2290" s="212"/>
      <c r="AP2290" s="212"/>
      <c r="AQ2290" s="212"/>
      <c r="AR2290" s="212"/>
      <c r="AS2290" s="212"/>
      <c r="AT2290" s="212"/>
      <c r="AU2290" s="212"/>
      <c r="AV2290" s="212"/>
      <c r="AW2290" s="212"/>
      <c r="AX2290" s="212"/>
      <c r="AY2290" s="212"/>
      <c r="AZ2290" s="212"/>
      <c r="BA2290" s="212"/>
      <c r="BB2290" s="212"/>
      <c r="BC2290" s="212"/>
      <c r="BD2290" s="212"/>
      <c r="BE2290" s="212"/>
      <c r="BF2290" s="212"/>
      <c r="BG2290" s="212"/>
      <c r="BH2290" s="212"/>
    </row>
    <row r="2291" spans="1:60" outlineLevel="3" x14ac:dyDescent="0.2">
      <c r="A2291" s="219"/>
      <c r="B2291" s="220"/>
      <c r="C2291" s="247" t="s">
        <v>2606</v>
      </c>
      <c r="D2291" s="225"/>
      <c r="E2291" s="226">
        <v>1.4650000000000001</v>
      </c>
      <c r="F2291" s="223"/>
      <c r="G2291" s="223"/>
      <c r="H2291" s="223"/>
      <c r="I2291" s="223"/>
      <c r="J2291" s="223"/>
      <c r="K2291" s="223"/>
      <c r="L2291" s="223"/>
      <c r="M2291" s="223"/>
      <c r="N2291" s="222"/>
      <c r="O2291" s="222"/>
      <c r="P2291" s="222"/>
      <c r="Q2291" s="222"/>
      <c r="R2291" s="223"/>
      <c r="S2291" s="223"/>
      <c r="T2291" s="223"/>
      <c r="U2291" s="223"/>
      <c r="V2291" s="223"/>
      <c r="W2291" s="223"/>
      <c r="X2291" s="223"/>
      <c r="Y2291" s="223"/>
      <c r="Z2291" s="212"/>
      <c r="AA2291" s="212"/>
      <c r="AB2291" s="212"/>
      <c r="AC2291" s="212"/>
      <c r="AD2291" s="212"/>
      <c r="AE2291" s="212"/>
      <c r="AF2291" s="212"/>
      <c r="AG2291" s="212" t="s">
        <v>308</v>
      </c>
      <c r="AH2291" s="212">
        <v>0</v>
      </c>
      <c r="AI2291" s="212"/>
      <c r="AJ2291" s="212"/>
      <c r="AK2291" s="212"/>
      <c r="AL2291" s="212"/>
      <c r="AM2291" s="212"/>
      <c r="AN2291" s="212"/>
      <c r="AO2291" s="212"/>
      <c r="AP2291" s="212"/>
      <c r="AQ2291" s="212"/>
      <c r="AR2291" s="212"/>
      <c r="AS2291" s="212"/>
      <c r="AT2291" s="212"/>
      <c r="AU2291" s="212"/>
      <c r="AV2291" s="212"/>
      <c r="AW2291" s="212"/>
      <c r="AX2291" s="212"/>
      <c r="AY2291" s="212"/>
      <c r="AZ2291" s="212"/>
      <c r="BA2291" s="212"/>
      <c r="BB2291" s="212"/>
      <c r="BC2291" s="212"/>
      <c r="BD2291" s="212"/>
      <c r="BE2291" s="212"/>
      <c r="BF2291" s="212"/>
      <c r="BG2291" s="212"/>
      <c r="BH2291" s="212"/>
    </row>
    <row r="2292" spans="1:60" outlineLevel="3" x14ac:dyDescent="0.2">
      <c r="A2292" s="219"/>
      <c r="B2292" s="220"/>
      <c r="C2292" s="247" t="s">
        <v>2728</v>
      </c>
      <c r="D2292" s="225"/>
      <c r="E2292" s="226">
        <v>4.13</v>
      </c>
      <c r="F2292" s="223"/>
      <c r="G2292" s="223"/>
      <c r="H2292" s="223"/>
      <c r="I2292" s="223"/>
      <c r="J2292" s="223"/>
      <c r="K2292" s="223"/>
      <c r="L2292" s="223"/>
      <c r="M2292" s="223"/>
      <c r="N2292" s="222"/>
      <c r="O2292" s="222"/>
      <c r="P2292" s="222"/>
      <c r="Q2292" s="222"/>
      <c r="R2292" s="223"/>
      <c r="S2292" s="223"/>
      <c r="T2292" s="223"/>
      <c r="U2292" s="223"/>
      <c r="V2292" s="223"/>
      <c r="W2292" s="223"/>
      <c r="X2292" s="223"/>
      <c r="Y2292" s="223"/>
      <c r="Z2292" s="212"/>
      <c r="AA2292" s="212"/>
      <c r="AB2292" s="212"/>
      <c r="AC2292" s="212"/>
      <c r="AD2292" s="212"/>
      <c r="AE2292" s="212"/>
      <c r="AF2292" s="212"/>
      <c r="AG2292" s="212" t="s">
        <v>308</v>
      </c>
      <c r="AH2292" s="212">
        <v>0</v>
      </c>
      <c r="AI2292" s="212"/>
      <c r="AJ2292" s="212"/>
      <c r="AK2292" s="212"/>
      <c r="AL2292" s="212"/>
      <c r="AM2292" s="212"/>
      <c r="AN2292" s="212"/>
      <c r="AO2292" s="212"/>
      <c r="AP2292" s="212"/>
      <c r="AQ2292" s="212"/>
      <c r="AR2292" s="212"/>
      <c r="AS2292" s="212"/>
      <c r="AT2292" s="212"/>
      <c r="AU2292" s="212"/>
      <c r="AV2292" s="212"/>
      <c r="AW2292" s="212"/>
      <c r="AX2292" s="212"/>
      <c r="AY2292" s="212"/>
      <c r="AZ2292" s="212"/>
      <c r="BA2292" s="212"/>
      <c r="BB2292" s="212"/>
      <c r="BC2292" s="212"/>
      <c r="BD2292" s="212"/>
      <c r="BE2292" s="212"/>
      <c r="BF2292" s="212"/>
      <c r="BG2292" s="212"/>
      <c r="BH2292" s="212"/>
    </row>
    <row r="2293" spans="1:60" outlineLevel="3" x14ac:dyDescent="0.2">
      <c r="A2293" s="219"/>
      <c r="B2293" s="220"/>
      <c r="C2293" s="247" t="s">
        <v>759</v>
      </c>
      <c r="D2293" s="225"/>
      <c r="E2293" s="226"/>
      <c r="F2293" s="223"/>
      <c r="G2293" s="223"/>
      <c r="H2293" s="223"/>
      <c r="I2293" s="223"/>
      <c r="J2293" s="223"/>
      <c r="K2293" s="223"/>
      <c r="L2293" s="223"/>
      <c r="M2293" s="223"/>
      <c r="N2293" s="222"/>
      <c r="O2293" s="222"/>
      <c r="P2293" s="222"/>
      <c r="Q2293" s="222"/>
      <c r="R2293" s="223"/>
      <c r="S2293" s="223"/>
      <c r="T2293" s="223"/>
      <c r="U2293" s="223"/>
      <c r="V2293" s="223"/>
      <c r="W2293" s="223"/>
      <c r="X2293" s="223"/>
      <c r="Y2293" s="223"/>
      <c r="Z2293" s="212"/>
      <c r="AA2293" s="212"/>
      <c r="AB2293" s="212"/>
      <c r="AC2293" s="212"/>
      <c r="AD2293" s="212"/>
      <c r="AE2293" s="212"/>
      <c r="AF2293" s="212"/>
      <c r="AG2293" s="212" t="s">
        <v>308</v>
      </c>
      <c r="AH2293" s="212">
        <v>0</v>
      </c>
      <c r="AI2293" s="212"/>
      <c r="AJ2293" s="212"/>
      <c r="AK2293" s="212"/>
      <c r="AL2293" s="212"/>
      <c r="AM2293" s="212"/>
      <c r="AN2293" s="212"/>
      <c r="AO2293" s="212"/>
      <c r="AP2293" s="212"/>
      <c r="AQ2293" s="212"/>
      <c r="AR2293" s="212"/>
      <c r="AS2293" s="212"/>
      <c r="AT2293" s="212"/>
      <c r="AU2293" s="212"/>
      <c r="AV2293" s="212"/>
      <c r="AW2293" s="212"/>
      <c r="AX2293" s="212"/>
      <c r="AY2293" s="212"/>
      <c r="AZ2293" s="212"/>
      <c r="BA2293" s="212"/>
      <c r="BB2293" s="212"/>
      <c r="BC2293" s="212"/>
      <c r="BD2293" s="212"/>
      <c r="BE2293" s="212"/>
      <c r="BF2293" s="212"/>
      <c r="BG2293" s="212"/>
      <c r="BH2293" s="212"/>
    </row>
    <row r="2294" spans="1:60" ht="22.5" outlineLevel="3" x14ac:dyDescent="0.2">
      <c r="A2294" s="219"/>
      <c r="B2294" s="220"/>
      <c r="C2294" s="247" t="s">
        <v>2729</v>
      </c>
      <c r="D2294" s="225"/>
      <c r="E2294" s="226">
        <v>15.545</v>
      </c>
      <c r="F2294" s="223"/>
      <c r="G2294" s="223"/>
      <c r="H2294" s="223"/>
      <c r="I2294" s="223"/>
      <c r="J2294" s="223"/>
      <c r="K2294" s="223"/>
      <c r="L2294" s="223"/>
      <c r="M2294" s="223"/>
      <c r="N2294" s="222"/>
      <c r="O2294" s="222"/>
      <c r="P2294" s="222"/>
      <c r="Q2294" s="222"/>
      <c r="R2294" s="223"/>
      <c r="S2294" s="223"/>
      <c r="T2294" s="223"/>
      <c r="U2294" s="223"/>
      <c r="V2294" s="223"/>
      <c r="W2294" s="223"/>
      <c r="X2294" s="223"/>
      <c r="Y2294" s="223"/>
      <c r="Z2294" s="212"/>
      <c r="AA2294" s="212"/>
      <c r="AB2294" s="212"/>
      <c r="AC2294" s="212"/>
      <c r="AD2294" s="212"/>
      <c r="AE2294" s="212"/>
      <c r="AF2294" s="212"/>
      <c r="AG2294" s="212" t="s">
        <v>308</v>
      </c>
      <c r="AH2294" s="212">
        <v>0</v>
      </c>
      <c r="AI2294" s="212"/>
      <c r="AJ2294" s="212"/>
      <c r="AK2294" s="212"/>
      <c r="AL2294" s="212"/>
      <c r="AM2294" s="212"/>
      <c r="AN2294" s="212"/>
      <c r="AO2294" s="212"/>
      <c r="AP2294" s="212"/>
      <c r="AQ2294" s="212"/>
      <c r="AR2294" s="212"/>
      <c r="AS2294" s="212"/>
      <c r="AT2294" s="212"/>
      <c r="AU2294" s="212"/>
      <c r="AV2294" s="212"/>
      <c r="AW2294" s="212"/>
      <c r="AX2294" s="212"/>
      <c r="AY2294" s="212"/>
      <c r="AZ2294" s="212"/>
      <c r="BA2294" s="212"/>
      <c r="BB2294" s="212"/>
      <c r="BC2294" s="212"/>
      <c r="BD2294" s="212"/>
      <c r="BE2294" s="212"/>
      <c r="BF2294" s="212"/>
      <c r="BG2294" s="212"/>
      <c r="BH2294" s="212"/>
    </row>
    <row r="2295" spans="1:60" outlineLevel="3" x14ac:dyDescent="0.2">
      <c r="A2295" s="219"/>
      <c r="B2295" s="220"/>
      <c r="C2295" s="247" t="s">
        <v>2730</v>
      </c>
      <c r="D2295" s="225"/>
      <c r="E2295" s="226">
        <v>4.9000000000000004</v>
      </c>
      <c r="F2295" s="223"/>
      <c r="G2295" s="223"/>
      <c r="H2295" s="223"/>
      <c r="I2295" s="223"/>
      <c r="J2295" s="223"/>
      <c r="K2295" s="223"/>
      <c r="L2295" s="223"/>
      <c r="M2295" s="223"/>
      <c r="N2295" s="222"/>
      <c r="O2295" s="222"/>
      <c r="P2295" s="222"/>
      <c r="Q2295" s="222"/>
      <c r="R2295" s="223"/>
      <c r="S2295" s="223"/>
      <c r="T2295" s="223"/>
      <c r="U2295" s="223"/>
      <c r="V2295" s="223"/>
      <c r="W2295" s="223"/>
      <c r="X2295" s="223"/>
      <c r="Y2295" s="223"/>
      <c r="Z2295" s="212"/>
      <c r="AA2295" s="212"/>
      <c r="AB2295" s="212"/>
      <c r="AC2295" s="212"/>
      <c r="AD2295" s="212"/>
      <c r="AE2295" s="212"/>
      <c r="AF2295" s="212"/>
      <c r="AG2295" s="212" t="s">
        <v>308</v>
      </c>
      <c r="AH2295" s="212">
        <v>0</v>
      </c>
      <c r="AI2295" s="212"/>
      <c r="AJ2295" s="212"/>
      <c r="AK2295" s="212"/>
      <c r="AL2295" s="212"/>
      <c r="AM2295" s="212"/>
      <c r="AN2295" s="212"/>
      <c r="AO2295" s="212"/>
      <c r="AP2295" s="212"/>
      <c r="AQ2295" s="212"/>
      <c r="AR2295" s="212"/>
      <c r="AS2295" s="212"/>
      <c r="AT2295" s="212"/>
      <c r="AU2295" s="212"/>
      <c r="AV2295" s="212"/>
      <c r="AW2295" s="212"/>
      <c r="AX2295" s="212"/>
      <c r="AY2295" s="212"/>
      <c r="AZ2295" s="212"/>
      <c r="BA2295" s="212"/>
      <c r="BB2295" s="212"/>
      <c r="BC2295" s="212"/>
      <c r="BD2295" s="212"/>
      <c r="BE2295" s="212"/>
      <c r="BF2295" s="212"/>
      <c r="BG2295" s="212"/>
      <c r="BH2295" s="212"/>
    </row>
    <row r="2296" spans="1:60" outlineLevel="3" x14ac:dyDescent="0.2">
      <c r="A2296" s="219"/>
      <c r="B2296" s="220"/>
      <c r="C2296" s="247" t="s">
        <v>2731</v>
      </c>
      <c r="D2296" s="225"/>
      <c r="E2296" s="226">
        <v>4.22</v>
      </c>
      <c r="F2296" s="223"/>
      <c r="G2296" s="223"/>
      <c r="H2296" s="223"/>
      <c r="I2296" s="223"/>
      <c r="J2296" s="223"/>
      <c r="K2296" s="223"/>
      <c r="L2296" s="223"/>
      <c r="M2296" s="223"/>
      <c r="N2296" s="222"/>
      <c r="O2296" s="222"/>
      <c r="P2296" s="222"/>
      <c r="Q2296" s="222"/>
      <c r="R2296" s="223"/>
      <c r="S2296" s="223"/>
      <c r="T2296" s="223"/>
      <c r="U2296" s="223"/>
      <c r="V2296" s="223"/>
      <c r="W2296" s="223"/>
      <c r="X2296" s="223"/>
      <c r="Y2296" s="223"/>
      <c r="Z2296" s="212"/>
      <c r="AA2296" s="212"/>
      <c r="AB2296" s="212"/>
      <c r="AC2296" s="212"/>
      <c r="AD2296" s="212"/>
      <c r="AE2296" s="212"/>
      <c r="AF2296" s="212"/>
      <c r="AG2296" s="212" t="s">
        <v>308</v>
      </c>
      <c r="AH2296" s="212">
        <v>0</v>
      </c>
      <c r="AI2296" s="212"/>
      <c r="AJ2296" s="212"/>
      <c r="AK2296" s="212"/>
      <c r="AL2296" s="212"/>
      <c r="AM2296" s="212"/>
      <c r="AN2296" s="212"/>
      <c r="AO2296" s="212"/>
      <c r="AP2296" s="212"/>
      <c r="AQ2296" s="212"/>
      <c r="AR2296" s="212"/>
      <c r="AS2296" s="212"/>
      <c r="AT2296" s="212"/>
      <c r="AU2296" s="212"/>
      <c r="AV2296" s="212"/>
      <c r="AW2296" s="212"/>
      <c r="AX2296" s="212"/>
      <c r="AY2296" s="212"/>
      <c r="AZ2296" s="212"/>
      <c r="BA2296" s="212"/>
      <c r="BB2296" s="212"/>
      <c r="BC2296" s="212"/>
      <c r="BD2296" s="212"/>
      <c r="BE2296" s="212"/>
      <c r="BF2296" s="212"/>
      <c r="BG2296" s="212"/>
      <c r="BH2296" s="212"/>
    </row>
    <row r="2297" spans="1:60" outlineLevel="3" x14ac:dyDescent="0.2">
      <c r="A2297" s="219"/>
      <c r="B2297" s="220"/>
      <c r="C2297" s="247" t="s">
        <v>2732</v>
      </c>
      <c r="D2297" s="225"/>
      <c r="E2297" s="226">
        <v>7.14</v>
      </c>
      <c r="F2297" s="223"/>
      <c r="G2297" s="223"/>
      <c r="H2297" s="223"/>
      <c r="I2297" s="223"/>
      <c r="J2297" s="223"/>
      <c r="K2297" s="223"/>
      <c r="L2297" s="223"/>
      <c r="M2297" s="223"/>
      <c r="N2297" s="222"/>
      <c r="O2297" s="222"/>
      <c r="P2297" s="222"/>
      <c r="Q2297" s="222"/>
      <c r="R2297" s="223"/>
      <c r="S2297" s="223"/>
      <c r="T2297" s="223"/>
      <c r="U2297" s="223"/>
      <c r="V2297" s="223"/>
      <c r="W2297" s="223"/>
      <c r="X2297" s="223"/>
      <c r="Y2297" s="223"/>
      <c r="Z2297" s="212"/>
      <c r="AA2297" s="212"/>
      <c r="AB2297" s="212"/>
      <c r="AC2297" s="212"/>
      <c r="AD2297" s="212"/>
      <c r="AE2297" s="212"/>
      <c r="AF2297" s="212"/>
      <c r="AG2297" s="212" t="s">
        <v>308</v>
      </c>
      <c r="AH2297" s="212">
        <v>0</v>
      </c>
      <c r="AI2297" s="212"/>
      <c r="AJ2297" s="212"/>
      <c r="AK2297" s="212"/>
      <c r="AL2297" s="212"/>
      <c r="AM2297" s="212"/>
      <c r="AN2297" s="212"/>
      <c r="AO2297" s="212"/>
      <c r="AP2297" s="212"/>
      <c r="AQ2297" s="212"/>
      <c r="AR2297" s="212"/>
      <c r="AS2297" s="212"/>
      <c r="AT2297" s="212"/>
      <c r="AU2297" s="212"/>
      <c r="AV2297" s="212"/>
      <c r="AW2297" s="212"/>
      <c r="AX2297" s="212"/>
      <c r="AY2297" s="212"/>
      <c r="AZ2297" s="212"/>
      <c r="BA2297" s="212"/>
      <c r="BB2297" s="212"/>
      <c r="BC2297" s="212"/>
      <c r="BD2297" s="212"/>
      <c r="BE2297" s="212"/>
      <c r="BF2297" s="212"/>
      <c r="BG2297" s="212"/>
      <c r="BH2297" s="212"/>
    </row>
    <row r="2298" spans="1:60" outlineLevel="3" x14ac:dyDescent="0.2">
      <c r="A2298" s="219"/>
      <c r="B2298" s="220"/>
      <c r="C2298" s="247" t="s">
        <v>1674</v>
      </c>
      <c r="D2298" s="225"/>
      <c r="E2298" s="226">
        <v>4.96</v>
      </c>
      <c r="F2298" s="223"/>
      <c r="G2298" s="223"/>
      <c r="H2298" s="223"/>
      <c r="I2298" s="223"/>
      <c r="J2298" s="223"/>
      <c r="K2298" s="223"/>
      <c r="L2298" s="223"/>
      <c r="M2298" s="223"/>
      <c r="N2298" s="222"/>
      <c r="O2298" s="222"/>
      <c r="P2298" s="222"/>
      <c r="Q2298" s="222"/>
      <c r="R2298" s="223"/>
      <c r="S2298" s="223"/>
      <c r="T2298" s="223"/>
      <c r="U2298" s="223"/>
      <c r="V2298" s="223"/>
      <c r="W2298" s="223"/>
      <c r="X2298" s="223"/>
      <c r="Y2298" s="223"/>
      <c r="Z2298" s="212"/>
      <c r="AA2298" s="212"/>
      <c r="AB2298" s="212"/>
      <c r="AC2298" s="212"/>
      <c r="AD2298" s="212"/>
      <c r="AE2298" s="212"/>
      <c r="AF2298" s="212"/>
      <c r="AG2298" s="212" t="s">
        <v>308</v>
      </c>
      <c r="AH2298" s="212">
        <v>0</v>
      </c>
      <c r="AI2298" s="212"/>
      <c r="AJ2298" s="212"/>
      <c r="AK2298" s="212"/>
      <c r="AL2298" s="212"/>
      <c r="AM2298" s="212"/>
      <c r="AN2298" s="212"/>
      <c r="AO2298" s="212"/>
      <c r="AP2298" s="212"/>
      <c r="AQ2298" s="212"/>
      <c r="AR2298" s="212"/>
      <c r="AS2298" s="212"/>
      <c r="AT2298" s="212"/>
      <c r="AU2298" s="212"/>
      <c r="AV2298" s="212"/>
      <c r="AW2298" s="212"/>
      <c r="AX2298" s="212"/>
      <c r="AY2298" s="212"/>
      <c r="AZ2298" s="212"/>
      <c r="BA2298" s="212"/>
      <c r="BB2298" s="212"/>
      <c r="BC2298" s="212"/>
      <c r="BD2298" s="212"/>
      <c r="BE2298" s="212"/>
      <c r="BF2298" s="212"/>
      <c r="BG2298" s="212"/>
      <c r="BH2298" s="212"/>
    </row>
    <row r="2299" spans="1:60" outlineLevel="3" x14ac:dyDescent="0.2">
      <c r="A2299" s="219"/>
      <c r="B2299" s="220"/>
      <c r="C2299" s="247" t="s">
        <v>2733</v>
      </c>
      <c r="D2299" s="225"/>
      <c r="E2299" s="226">
        <v>3.29</v>
      </c>
      <c r="F2299" s="223"/>
      <c r="G2299" s="223"/>
      <c r="H2299" s="223"/>
      <c r="I2299" s="223"/>
      <c r="J2299" s="223"/>
      <c r="K2299" s="223"/>
      <c r="L2299" s="223"/>
      <c r="M2299" s="223"/>
      <c r="N2299" s="222"/>
      <c r="O2299" s="222"/>
      <c r="P2299" s="222"/>
      <c r="Q2299" s="222"/>
      <c r="R2299" s="223"/>
      <c r="S2299" s="223"/>
      <c r="T2299" s="223"/>
      <c r="U2299" s="223"/>
      <c r="V2299" s="223"/>
      <c r="W2299" s="223"/>
      <c r="X2299" s="223"/>
      <c r="Y2299" s="223"/>
      <c r="Z2299" s="212"/>
      <c r="AA2299" s="212"/>
      <c r="AB2299" s="212"/>
      <c r="AC2299" s="212"/>
      <c r="AD2299" s="212"/>
      <c r="AE2299" s="212"/>
      <c r="AF2299" s="212"/>
      <c r="AG2299" s="212" t="s">
        <v>308</v>
      </c>
      <c r="AH2299" s="212">
        <v>0</v>
      </c>
      <c r="AI2299" s="212"/>
      <c r="AJ2299" s="212"/>
      <c r="AK2299" s="212"/>
      <c r="AL2299" s="212"/>
      <c r="AM2299" s="212"/>
      <c r="AN2299" s="212"/>
      <c r="AO2299" s="212"/>
      <c r="AP2299" s="212"/>
      <c r="AQ2299" s="212"/>
      <c r="AR2299" s="212"/>
      <c r="AS2299" s="212"/>
      <c r="AT2299" s="212"/>
      <c r="AU2299" s="212"/>
      <c r="AV2299" s="212"/>
      <c r="AW2299" s="212"/>
      <c r="AX2299" s="212"/>
      <c r="AY2299" s="212"/>
      <c r="AZ2299" s="212"/>
      <c r="BA2299" s="212"/>
      <c r="BB2299" s="212"/>
      <c r="BC2299" s="212"/>
      <c r="BD2299" s="212"/>
      <c r="BE2299" s="212"/>
      <c r="BF2299" s="212"/>
      <c r="BG2299" s="212"/>
      <c r="BH2299" s="212"/>
    </row>
    <row r="2300" spans="1:60" outlineLevel="3" x14ac:dyDescent="0.2">
      <c r="A2300" s="219"/>
      <c r="B2300" s="220"/>
      <c r="C2300" s="247" t="s">
        <v>742</v>
      </c>
      <c r="D2300" s="225"/>
      <c r="E2300" s="226"/>
      <c r="F2300" s="223"/>
      <c r="G2300" s="223"/>
      <c r="H2300" s="223"/>
      <c r="I2300" s="223"/>
      <c r="J2300" s="223"/>
      <c r="K2300" s="223"/>
      <c r="L2300" s="223"/>
      <c r="M2300" s="223"/>
      <c r="N2300" s="222"/>
      <c r="O2300" s="222"/>
      <c r="P2300" s="222"/>
      <c r="Q2300" s="222"/>
      <c r="R2300" s="223"/>
      <c r="S2300" s="223"/>
      <c r="T2300" s="223"/>
      <c r="U2300" s="223"/>
      <c r="V2300" s="223"/>
      <c r="W2300" s="223"/>
      <c r="X2300" s="223"/>
      <c r="Y2300" s="223"/>
      <c r="Z2300" s="212"/>
      <c r="AA2300" s="212"/>
      <c r="AB2300" s="212"/>
      <c r="AC2300" s="212"/>
      <c r="AD2300" s="212"/>
      <c r="AE2300" s="212"/>
      <c r="AF2300" s="212"/>
      <c r="AG2300" s="212" t="s">
        <v>308</v>
      </c>
      <c r="AH2300" s="212">
        <v>0</v>
      </c>
      <c r="AI2300" s="212"/>
      <c r="AJ2300" s="212"/>
      <c r="AK2300" s="212"/>
      <c r="AL2300" s="212"/>
      <c r="AM2300" s="212"/>
      <c r="AN2300" s="212"/>
      <c r="AO2300" s="212"/>
      <c r="AP2300" s="212"/>
      <c r="AQ2300" s="212"/>
      <c r="AR2300" s="212"/>
      <c r="AS2300" s="212"/>
      <c r="AT2300" s="212"/>
      <c r="AU2300" s="212"/>
      <c r="AV2300" s="212"/>
      <c r="AW2300" s="212"/>
      <c r="AX2300" s="212"/>
      <c r="AY2300" s="212"/>
      <c r="AZ2300" s="212"/>
      <c r="BA2300" s="212"/>
      <c r="BB2300" s="212"/>
      <c r="BC2300" s="212"/>
      <c r="BD2300" s="212"/>
      <c r="BE2300" s="212"/>
      <c r="BF2300" s="212"/>
      <c r="BG2300" s="212"/>
      <c r="BH2300" s="212"/>
    </row>
    <row r="2301" spans="1:60" outlineLevel="3" x14ac:dyDescent="0.2">
      <c r="A2301" s="219"/>
      <c r="B2301" s="220"/>
      <c r="C2301" s="247" t="s">
        <v>2613</v>
      </c>
      <c r="D2301" s="225"/>
      <c r="E2301" s="226">
        <v>12.92</v>
      </c>
      <c r="F2301" s="223"/>
      <c r="G2301" s="223"/>
      <c r="H2301" s="223"/>
      <c r="I2301" s="223"/>
      <c r="J2301" s="223"/>
      <c r="K2301" s="223"/>
      <c r="L2301" s="223"/>
      <c r="M2301" s="223"/>
      <c r="N2301" s="222"/>
      <c r="O2301" s="222"/>
      <c r="P2301" s="222"/>
      <c r="Q2301" s="222"/>
      <c r="R2301" s="223"/>
      <c r="S2301" s="223"/>
      <c r="T2301" s="223"/>
      <c r="U2301" s="223"/>
      <c r="V2301" s="223"/>
      <c r="W2301" s="223"/>
      <c r="X2301" s="223"/>
      <c r="Y2301" s="223"/>
      <c r="Z2301" s="212"/>
      <c r="AA2301" s="212"/>
      <c r="AB2301" s="212"/>
      <c r="AC2301" s="212"/>
      <c r="AD2301" s="212"/>
      <c r="AE2301" s="212"/>
      <c r="AF2301" s="212"/>
      <c r="AG2301" s="212" t="s">
        <v>308</v>
      </c>
      <c r="AH2301" s="212">
        <v>0</v>
      </c>
      <c r="AI2301" s="212"/>
      <c r="AJ2301" s="212"/>
      <c r="AK2301" s="212"/>
      <c r="AL2301" s="212"/>
      <c r="AM2301" s="212"/>
      <c r="AN2301" s="212"/>
      <c r="AO2301" s="212"/>
      <c r="AP2301" s="212"/>
      <c r="AQ2301" s="212"/>
      <c r="AR2301" s="212"/>
      <c r="AS2301" s="212"/>
      <c r="AT2301" s="212"/>
      <c r="AU2301" s="212"/>
      <c r="AV2301" s="212"/>
      <c r="AW2301" s="212"/>
      <c r="AX2301" s="212"/>
      <c r="AY2301" s="212"/>
      <c r="AZ2301" s="212"/>
      <c r="BA2301" s="212"/>
      <c r="BB2301" s="212"/>
      <c r="BC2301" s="212"/>
      <c r="BD2301" s="212"/>
      <c r="BE2301" s="212"/>
      <c r="BF2301" s="212"/>
      <c r="BG2301" s="212"/>
      <c r="BH2301" s="212"/>
    </row>
    <row r="2302" spans="1:60" outlineLevel="3" x14ac:dyDescent="0.2">
      <c r="A2302" s="219"/>
      <c r="B2302" s="220"/>
      <c r="C2302" s="247" t="s">
        <v>2734</v>
      </c>
      <c r="D2302" s="225"/>
      <c r="E2302" s="226">
        <v>7.18</v>
      </c>
      <c r="F2302" s="223"/>
      <c r="G2302" s="223"/>
      <c r="H2302" s="223"/>
      <c r="I2302" s="223"/>
      <c r="J2302" s="223"/>
      <c r="K2302" s="223"/>
      <c r="L2302" s="223"/>
      <c r="M2302" s="223"/>
      <c r="N2302" s="222"/>
      <c r="O2302" s="222"/>
      <c r="P2302" s="222"/>
      <c r="Q2302" s="222"/>
      <c r="R2302" s="223"/>
      <c r="S2302" s="223"/>
      <c r="T2302" s="223"/>
      <c r="U2302" s="223"/>
      <c r="V2302" s="223"/>
      <c r="W2302" s="223"/>
      <c r="X2302" s="223"/>
      <c r="Y2302" s="223"/>
      <c r="Z2302" s="212"/>
      <c r="AA2302" s="212"/>
      <c r="AB2302" s="212"/>
      <c r="AC2302" s="212"/>
      <c r="AD2302" s="212"/>
      <c r="AE2302" s="212"/>
      <c r="AF2302" s="212"/>
      <c r="AG2302" s="212" t="s">
        <v>308</v>
      </c>
      <c r="AH2302" s="212">
        <v>0</v>
      </c>
      <c r="AI2302" s="212"/>
      <c r="AJ2302" s="212"/>
      <c r="AK2302" s="212"/>
      <c r="AL2302" s="212"/>
      <c r="AM2302" s="212"/>
      <c r="AN2302" s="212"/>
      <c r="AO2302" s="212"/>
      <c r="AP2302" s="212"/>
      <c r="AQ2302" s="212"/>
      <c r="AR2302" s="212"/>
      <c r="AS2302" s="212"/>
      <c r="AT2302" s="212"/>
      <c r="AU2302" s="212"/>
      <c r="AV2302" s="212"/>
      <c r="AW2302" s="212"/>
      <c r="AX2302" s="212"/>
      <c r="AY2302" s="212"/>
      <c r="AZ2302" s="212"/>
      <c r="BA2302" s="212"/>
      <c r="BB2302" s="212"/>
      <c r="BC2302" s="212"/>
      <c r="BD2302" s="212"/>
      <c r="BE2302" s="212"/>
      <c r="BF2302" s="212"/>
      <c r="BG2302" s="212"/>
      <c r="BH2302" s="212"/>
    </row>
    <row r="2303" spans="1:60" outlineLevel="3" x14ac:dyDescent="0.2">
      <c r="A2303" s="219"/>
      <c r="B2303" s="220"/>
      <c r="C2303" s="247" t="s">
        <v>2735</v>
      </c>
      <c r="D2303" s="225"/>
      <c r="E2303" s="226">
        <v>7.66</v>
      </c>
      <c r="F2303" s="223"/>
      <c r="G2303" s="223"/>
      <c r="H2303" s="223"/>
      <c r="I2303" s="223"/>
      <c r="J2303" s="223"/>
      <c r="K2303" s="223"/>
      <c r="L2303" s="223"/>
      <c r="M2303" s="223"/>
      <c r="N2303" s="222"/>
      <c r="O2303" s="222"/>
      <c r="P2303" s="222"/>
      <c r="Q2303" s="222"/>
      <c r="R2303" s="223"/>
      <c r="S2303" s="223"/>
      <c r="T2303" s="223"/>
      <c r="U2303" s="223"/>
      <c r="V2303" s="223"/>
      <c r="W2303" s="223"/>
      <c r="X2303" s="223"/>
      <c r="Y2303" s="223"/>
      <c r="Z2303" s="212"/>
      <c r="AA2303" s="212"/>
      <c r="AB2303" s="212"/>
      <c r="AC2303" s="212"/>
      <c r="AD2303" s="212"/>
      <c r="AE2303" s="212"/>
      <c r="AF2303" s="212"/>
      <c r="AG2303" s="212" t="s">
        <v>308</v>
      </c>
      <c r="AH2303" s="212">
        <v>0</v>
      </c>
      <c r="AI2303" s="212"/>
      <c r="AJ2303" s="212"/>
      <c r="AK2303" s="212"/>
      <c r="AL2303" s="212"/>
      <c r="AM2303" s="212"/>
      <c r="AN2303" s="212"/>
      <c r="AO2303" s="212"/>
      <c r="AP2303" s="212"/>
      <c r="AQ2303" s="212"/>
      <c r="AR2303" s="212"/>
      <c r="AS2303" s="212"/>
      <c r="AT2303" s="212"/>
      <c r="AU2303" s="212"/>
      <c r="AV2303" s="212"/>
      <c r="AW2303" s="212"/>
      <c r="AX2303" s="212"/>
      <c r="AY2303" s="212"/>
      <c r="AZ2303" s="212"/>
      <c r="BA2303" s="212"/>
      <c r="BB2303" s="212"/>
      <c r="BC2303" s="212"/>
      <c r="BD2303" s="212"/>
      <c r="BE2303" s="212"/>
      <c r="BF2303" s="212"/>
      <c r="BG2303" s="212"/>
      <c r="BH2303" s="212"/>
    </row>
    <row r="2304" spans="1:60" outlineLevel="3" x14ac:dyDescent="0.2">
      <c r="A2304" s="219"/>
      <c r="B2304" s="220"/>
      <c r="C2304" s="247" t="s">
        <v>2736</v>
      </c>
      <c r="D2304" s="225"/>
      <c r="E2304" s="226">
        <v>4.97</v>
      </c>
      <c r="F2304" s="223"/>
      <c r="G2304" s="223"/>
      <c r="H2304" s="223"/>
      <c r="I2304" s="223"/>
      <c r="J2304" s="223"/>
      <c r="K2304" s="223"/>
      <c r="L2304" s="223"/>
      <c r="M2304" s="223"/>
      <c r="N2304" s="222"/>
      <c r="O2304" s="222"/>
      <c r="P2304" s="222"/>
      <c r="Q2304" s="222"/>
      <c r="R2304" s="223"/>
      <c r="S2304" s="223"/>
      <c r="T2304" s="223"/>
      <c r="U2304" s="223"/>
      <c r="V2304" s="223"/>
      <c r="W2304" s="223"/>
      <c r="X2304" s="223"/>
      <c r="Y2304" s="223"/>
      <c r="Z2304" s="212"/>
      <c r="AA2304" s="212"/>
      <c r="AB2304" s="212"/>
      <c r="AC2304" s="212"/>
      <c r="AD2304" s="212"/>
      <c r="AE2304" s="212"/>
      <c r="AF2304" s="212"/>
      <c r="AG2304" s="212" t="s">
        <v>308</v>
      </c>
      <c r="AH2304" s="212">
        <v>0</v>
      </c>
      <c r="AI2304" s="212"/>
      <c r="AJ2304" s="212"/>
      <c r="AK2304" s="212"/>
      <c r="AL2304" s="212"/>
      <c r="AM2304" s="212"/>
      <c r="AN2304" s="212"/>
      <c r="AO2304" s="212"/>
      <c r="AP2304" s="212"/>
      <c r="AQ2304" s="212"/>
      <c r="AR2304" s="212"/>
      <c r="AS2304" s="212"/>
      <c r="AT2304" s="212"/>
      <c r="AU2304" s="212"/>
      <c r="AV2304" s="212"/>
      <c r="AW2304" s="212"/>
      <c r="AX2304" s="212"/>
      <c r="AY2304" s="212"/>
      <c r="AZ2304" s="212"/>
      <c r="BA2304" s="212"/>
      <c r="BB2304" s="212"/>
      <c r="BC2304" s="212"/>
      <c r="BD2304" s="212"/>
      <c r="BE2304" s="212"/>
      <c r="BF2304" s="212"/>
      <c r="BG2304" s="212"/>
      <c r="BH2304" s="212"/>
    </row>
    <row r="2305" spans="1:60" outlineLevel="3" x14ac:dyDescent="0.2">
      <c r="A2305" s="219"/>
      <c r="B2305" s="220"/>
      <c r="C2305" s="247" t="s">
        <v>2737</v>
      </c>
      <c r="D2305" s="225"/>
      <c r="E2305" s="226">
        <v>4.4000000000000004</v>
      </c>
      <c r="F2305" s="223"/>
      <c r="G2305" s="223"/>
      <c r="H2305" s="223"/>
      <c r="I2305" s="223"/>
      <c r="J2305" s="223"/>
      <c r="K2305" s="223"/>
      <c r="L2305" s="223"/>
      <c r="M2305" s="223"/>
      <c r="N2305" s="222"/>
      <c r="O2305" s="222"/>
      <c r="P2305" s="222"/>
      <c r="Q2305" s="222"/>
      <c r="R2305" s="223"/>
      <c r="S2305" s="223"/>
      <c r="T2305" s="223"/>
      <c r="U2305" s="223"/>
      <c r="V2305" s="223"/>
      <c r="W2305" s="223"/>
      <c r="X2305" s="223"/>
      <c r="Y2305" s="223"/>
      <c r="Z2305" s="212"/>
      <c r="AA2305" s="212"/>
      <c r="AB2305" s="212"/>
      <c r="AC2305" s="212"/>
      <c r="AD2305" s="212"/>
      <c r="AE2305" s="212"/>
      <c r="AF2305" s="212"/>
      <c r="AG2305" s="212" t="s">
        <v>308</v>
      </c>
      <c r="AH2305" s="212">
        <v>0</v>
      </c>
      <c r="AI2305" s="212"/>
      <c r="AJ2305" s="212"/>
      <c r="AK2305" s="212"/>
      <c r="AL2305" s="212"/>
      <c r="AM2305" s="212"/>
      <c r="AN2305" s="212"/>
      <c r="AO2305" s="212"/>
      <c r="AP2305" s="212"/>
      <c r="AQ2305" s="212"/>
      <c r="AR2305" s="212"/>
      <c r="AS2305" s="212"/>
      <c r="AT2305" s="212"/>
      <c r="AU2305" s="212"/>
      <c r="AV2305" s="212"/>
      <c r="AW2305" s="212"/>
      <c r="AX2305" s="212"/>
      <c r="AY2305" s="212"/>
      <c r="AZ2305" s="212"/>
      <c r="BA2305" s="212"/>
      <c r="BB2305" s="212"/>
      <c r="BC2305" s="212"/>
      <c r="BD2305" s="212"/>
      <c r="BE2305" s="212"/>
      <c r="BF2305" s="212"/>
      <c r="BG2305" s="212"/>
      <c r="BH2305" s="212"/>
    </row>
    <row r="2306" spans="1:60" outlineLevel="3" x14ac:dyDescent="0.2">
      <c r="A2306" s="219"/>
      <c r="B2306" s="220"/>
      <c r="C2306" s="247" t="s">
        <v>2738</v>
      </c>
      <c r="D2306" s="225"/>
      <c r="E2306" s="226">
        <v>8.42</v>
      </c>
      <c r="F2306" s="223"/>
      <c r="G2306" s="223"/>
      <c r="H2306" s="223"/>
      <c r="I2306" s="223"/>
      <c r="J2306" s="223"/>
      <c r="K2306" s="223"/>
      <c r="L2306" s="223"/>
      <c r="M2306" s="223"/>
      <c r="N2306" s="222"/>
      <c r="O2306" s="222"/>
      <c r="P2306" s="222"/>
      <c r="Q2306" s="222"/>
      <c r="R2306" s="223"/>
      <c r="S2306" s="223"/>
      <c r="T2306" s="223"/>
      <c r="U2306" s="223"/>
      <c r="V2306" s="223"/>
      <c r="W2306" s="223"/>
      <c r="X2306" s="223"/>
      <c r="Y2306" s="223"/>
      <c r="Z2306" s="212"/>
      <c r="AA2306" s="212"/>
      <c r="AB2306" s="212"/>
      <c r="AC2306" s="212"/>
      <c r="AD2306" s="212"/>
      <c r="AE2306" s="212"/>
      <c r="AF2306" s="212"/>
      <c r="AG2306" s="212" t="s">
        <v>308</v>
      </c>
      <c r="AH2306" s="212">
        <v>0</v>
      </c>
      <c r="AI2306" s="212"/>
      <c r="AJ2306" s="212"/>
      <c r="AK2306" s="212"/>
      <c r="AL2306" s="212"/>
      <c r="AM2306" s="212"/>
      <c r="AN2306" s="212"/>
      <c r="AO2306" s="212"/>
      <c r="AP2306" s="212"/>
      <c r="AQ2306" s="212"/>
      <c r="AR2306" s="212"/>
      <c r="AS2306" s="212"/>
      <c r="AT2306" s="212"/>
      <c r="AU2306" s="212"/>
      <c r="AV2306" s="212"/>
      <c r="AW2306" s="212"/>
      <c r="AX2306" s="212"/>
      <c r="AY2306" s="212"/>
      <c r="AZ2306" s="212"/>
      <c r="BA2306" s="212"/>
      <c r="BB2306" s="212"/>
      <c r="BC2306" s="212"/>
      <c r="BD2306" s="212"/>
      <c r="BE2306" s="212"/>
      <c r="BF2306" s="212"/>
      <c r="BG2306" s="212"/>
      <c r="BH2306" s="212"/>
    </row>
    <row r="2307" spans="1:60" outlineLevel="1" x14ac:dyDescent="0.2">
      <c r="A2307" s="235">
        <v>538</v>
      </c>
      <c r="B2307" s="236" t="s">
        <v>2739</v>
      </c>
      <c r="C2307" s="245" t="s">
        <v>2740</v>
      </c>
      <c r="D2307" s="237" t="s">
        <v>543</v>
      </c>
      <c r="E2307" s="238">
        <v>135.47499999999999</v>
      </c>
      <c r="F2307" s="239"/>
      <c r="G2307" s="240">
        <f>ROUND(E2307*F2307,2)</f>
        <v>0</v>
      </c>
      <c r="H2307" s="239"/>
      <c r="I2307" s="240">
        <f>ROUND(E2307*H2307,2)</f>
        <v>0</v>
      </c>
      <c r="J2307" s="239"/>
      <c r="K2307" s="240">
        <f>ROUND(E2307*J2307,2)</f>
        <v>0</v>
      </c>
      <c r="L2307" s="240">
        <v>21</v>
      </c>
      <c r="M2307" s="240">
        <f>G2307*(1+L2307/100)</f>
        <v>0</v>
      </c>
      <c r="N2307" s="238">
        <v>1.7000000000000001E-4</v>
      </c>
      <c r="O2307" s="238">
        <f>ROUND(E2307*N2307,2)</f>
        <v>0.02</v>
      </c>
      <c r="P2307" s="238">
        <v>0</v>
      </c>
      <c r="Q2307" s="238">
        <f>ROUND(E2307*P2307,2)</f>
        <v>0</v>
      </c>
      <c r="R2307" s="240" t="s">
        <v>2571</v>
      </c>
      <c r="S2307" s="240" t="s">
        <v>277</v>
      </c>
      <c r="T2307" s="241" t="s">
        <v>277</v>
      </c>
      <c r="U2307" s="223">
        <v>0.12</v>
      </c>
      <c r="V2307" s="223">
        <f>ROUND(E2307*U2307,2)</f>
        <v>16.260000000000002</v>
      </c>
      <c r="W2307" s="223"/>
      <c r="X2307" s="223" t="s">
        <v>316</v>
      </c>
      <c r="Y2307" s="223" t="s">
        <v>280</v>
      </c>
      <c r="Z2307" s="212"/>
      <c r="AA2307" s="212"/>
      <c r="AB2307" s="212"/>
      <c r="AC2307" s="212"/>
      <c r="AD2307" s="212"/>
      <c r="AE2307" s="212"/>
      <c r="AF2307" s="212"/>
      <c r="AG2307" s="212" t="s">
        <v>317</v>
      </c>
      <c r="AH2307" s="212"/>
      <c r="AI2307" s="212"/>
      <c r="AJ2307" s="212"/>
      <c r="AK2307" s="212"/>
      <c r="AL2307" s="212"/>
      <c r="AM2307" s="212"/>
      <c r="AN2307" s="212"/>
      <c r="AO2307" s="212"/>
      <c r="AP2307" s="212"/>
      <c r="AQ2307" s="212"/>
      <c r="AR2307" s="212"/>
      <c r="AS2307" s="212"/>
      <c r="AT2307" s="212"/>
      <c r="AU2307" s="212"/>
      <c r="AV2307" s="212"/>
      <c r="AW2307" s="212"/>
      <c r="AX2307" s="212"/>
      <c r="AY2307" s="212"/>
      <c r="AZ2307" s="212"/>
      <c r="BA2307" s="212"/>
      <c r="BB2307" s="212"/>
      <c r="BC2307" s="212"/>
      <c r="BD2307" s="212"/>
      <c r="BE2307" s="212"/>
      <c r="BF2307" s="212"/>
      <c r="BG2307" s="212"/>
      <c r="BH2307" s="212"/>
    </row>
    <row r="2308" spans="1:60" outlineLevel="2" x14ac:dyDescent="0.2">
      <c r="A2308" s="219"/>
      <c r="B2308" s="220"/>
      <c r="C2308" s="247" t="s">
        <v>734</v>
      </c>
      <c r="D2308" s="225"/>
      <c r="E2308" s="226"/>
      <c r="F2308" s="223"/>
      <c r="G2308" s="223"/>
      <c r="H2308" s="223"/>
      <c r="I2308" s="223"/>
      <c r="J2308" s="223"/>
      <c r="K2308" s="223"/>
      <c r="L2308" s="223"/>
      <c r="M2308" s="223"/>
      <c r="N2308" s="222"/>
      <c r="O2308" s="222"/>
      <c r="P2308" s="222"/>
      <c r="Q2308" s="222"/>
      <c r="R2308" s="223"/>
      <c r="S2308" s="223"/>
      <c r="T2308" s="223"/>
      <c r="U2308" s="223"/>
      <c r="V2308" s="223"/>
      <c r="W2308" s="223"/>
      <c r="X2308" s="223"/>
      <c r="Y2308" s="223"/>
      <c r="Z2308" s="212"/>
      <c r="AA2308" s="212"/>
      <c r="AB2308" s="212"/>
      <c r="AC2308" s="212"/>
      <c r="AD2308" s="212"/>
      <c r="AE2308" s="212"/>
      <c r="AF2308" s="212"/>
      <c r="AG2308" s="212" t="s">
        <v>308</v>
      </c>
      <c r="AH2308" s="212">
        <v>0</v>
      </c>
      <c r="AI2308" s="212"/>
      <c r="AJ2308" s="212"/>
      <c r="AK2308" s="212"/>
      <c r="AL2308" s="212"/>
      <c r="AM2308" s="212"/>
      <c r="AN2308" s="212"/>
      <c r="AO2308" s="212"/>
      <c r="AP2308" s="212"/>
      <c r="AQ2308" s="212"/>
      <c r="AR2308" s="212"/>
      <c r="AS2308" s="212"/>
      <c r="AT2308" s="212"/>
      <c r="AU2308" s="212"/>
      <c r="AV2308" s="212"/>
      <c r="AW2308" s="212"/>
      <c r="AX2308" s="212"/>
      <c r="AY2308" s="212"/>
      <c r="AZ2308" s="212"/>
      <c r="BA2308" s="212"/>
      <c r="BB2308" s="212"/>
      <c r="BC2308" s="212"/>
      <c r="BD2308" s="212"/>
      <c r="BE2308" s="212"/>
      <c r="BF2308" s="212"/>
      <c r="BG2308" s="212"/>
      <c r="BH2308" s="212"/>
    </row>
    <row r="2309" spans="1:60" outlineLevel="3" x14ac:dyDescent="0.2">
      <c r="A2309" s="219"/>
      <c r="B2309" s="220"/>
      <c r="C2309" s="247" t="s">
        <v>2604</v>
      </c>
      <c r="D2309" s="225"/>
      <c r="E2309" s="226">
        <v>1.5</v>
      </c>
      <c r="F2309" s="223"/>
      <c r="G2309" s="223"/>
      <c r="H2309" s="223"/>
      <c r="I2309" s="223"/>
      <c r="J2309" s="223"/>
      <c r="K2309" s="223"/>
      <c r="L2309" s="223"/>
      <c r="M2309" s="223"/>
      <c r="N2309" s="222"/>
      <c r="O2309" s="222"/>
      <c r="P2309" s="222"/>
      <c r="Q2309" s="222"/>
      <c r="R2309" s="223"/>
      <c r="S2309" s="223"/>
      <c r="T2309" s="223"/>
      <c r="U2309" s="223"/>
      <c r="V2309" s="223"/>
      <c r="W2309" s="223"/>
      <c r="X2309" s="223"/>
      <c r="Y2309" s="223"/>
      <c r="Z2309" s="212"/>
      <c r="AA2309" s="212"/>
      <c r="AB2309" s="212"/>
      <c r="AC2309" s="212"/>
      <c r="AD2309" s="212"/>
      <c r="AE2309" s="212"/>
      <c r="AF2309" s="212"/>
      <c r="AG2309" s="212" t="s">
        <v>308</v>
      </c>
      <c r="AH2309" s="212">
        <v>0</v>
      </c>
      <c r="AI2309" s="212"/>
      <c r="AJ2309" s="212"/>
      <c r="AK2309" s="212"/>
      <c r="AL2309" s="212"/>
      <c r="AM2309" s="212"/>
      <c r="AN2309" s="212"/>
      <c r="AO2309" s="212"/>
      <c r="AP2309" s="212"/>
      <c r="AQ2309" s="212"/>
      <c r="AR2309" s="212"/>
      <c r="AS2309" s="212"/>
      <c r="AT2309" s="212"/>
      <c r="AU2309" s="212"/>
      <c r="AV2309" s="212"/>
      <c r="AW2309" s="212"/>
      <c r="AX2309" s="212"/>
      <c r="AY2309" s="212"/>
      <c r="AZ2309" s="212"/>
      <c r="BA2309" s="212"/>
      <c r="BB2309" s="212"/>
      <c r="BC2309" s="212"/>
      <c r="BD2309" s="212"/>
      <c r="BE2309" s="212"/>
      <c r="BF2309" s="212"/>
      <c r="BG2309" s="212"/>
      <c r="BH2309" s="212"/>
    </row>
    <row r="2310" spans="1:60" outlineLevel="3" x14ac:dyDescent="0.2">
      <c r="A2310" s="219"/>
      <c r="B2310" s="220"/>
      <c r="C2310" s="247" t="s">
        <v>2741</v>
      </c>
      <c r="D2310" s="225"/>
      <c r="E2310" s="226">
        <v>1.5</v>
      </c>
      <c r="F2310" s="223"/>
      <c r="G2310" s="223"/>
      <c r="H2310" s="223"/>
      <c r="I2310" s="223"/>
      <c r="J2310" s="223"/>
      <c r="K2310" s="223"/>
      <c r="L2310" s="223"/>
      <c r="M2310" s="223"/>
      <c r="N2310" s="222"/>
      <c r="O2310" s="222"/>
      <c r="P2310" s="222"/>
      <c r="Q2310" s="222"/>
      <c r="R2310" s="223"/>
      <c r="S2310" s="223"/>
      <c r="T2310" s="223"/>
      <c r="U2310" s="223"/>
      <c r="V2310" s="223"/>
      <c r="W2310" s="223"/>
      <c r="X2310" s="223"/>
      <c r="Y2310" s="223"/>
      <c r="Z2310" s="212"/>
      <c r="AA2310" s="212"/>
      <c r="AB2310" s="212"/>
      <c r="AC2310" s="212"/>
      <c r="AD2310" s="212"/>
      <c r="AE2310" s="212"/>
      <c r="AF2310" s="212"/>
      <c r="AG2310" s="212" t="s">
        <v>308</v>
      </c>
      <c r="AH2310" s="212">
        <v>0</v>
      </c>
      <c r="AI2310" s="212"/>
      <c r="AJ2310" s="212"/>
      <c r="AK2310" s="212"/>
      <c r="AL2310" s="212"/>
      <c r="AM2310" s="212"/>
      <c r="AN2310" s="212"/>
      <c r="AO2310" s="212"/>
      <c r="AP2310" s="212"/>
      <c r="AQ2310" s="212"/>
      <c r="AR2310" s="212"/>
      <c r="AS2310" s="212"/>
      <c r="AT2310" s="212"/>
      <c r="AU2310" s="212"/>
      <c r="AV2310" s="212"/>
      <c r="AW2310" s="212"/>
      <c r="AX2310" s="212"/>
      <c r="AY2310" s="212"/>
      <c r="AZ2310" s="212"/>
      <c r="BA2310" s="212"/>
      <c r="BB2310" s="212"/>
      <c r="BC2310" s="212"/>
      <c r="BD2310" s="212"/>
      <c r="BE2310" s="212"/>
      <c r="BF2310" s="212"/>
      <c r="BG2310" s="212"/>
      <c r="BH2310" s="212"/>
    </row>
    <row r="2311" spans="1:60" outlineLevel="3" x14ac:dyDescent="0.2">
      <c r="A2311" s="219"/>
      <c r="B2311" s="220"/>
      <c r="C2311" s="247" t="s">
        <v>2742</v>
      </c>
      <c r="D2311" s="225"/>
      <c r="E2311" s="226">
        <v>11.56</v>
      </c>
      <c r="F2311" s="223"/>
      <c r="G2311" s="223"/>
      <c r="H2311" s="223"/>
      <c r="I2311" s="223"/>
      <c r="J2311" s="223"/>
      <c r="K2311" s="223"/>
      <c r="L2311" s="223"/>
      <c r="M2311" s="223"/>
      <c r="N2311" s="222"/>
      <c r="O2311" s="222"/>
      <c r="P2311" s="222"/>
      <c r="Q2311" s="222"/>
      <c r="R2311" s="223"/>
      <c r="S2311" s="223"/>
      <c r="T2311" s="223"/>
      <c r="U2311" s="223"/>
      <c r="V2311" s="223"/>
      <c r="W2311" s="223"/>
      <c r="X2311" s="223"/>
      <c r="Y2311" s="223"/>
      <c r="Z2311" s="212"/>
      <c r="AA2311" s="212"/>
      <c r="AB2311" s="212"/>
      <c r="AC2311" s="212"/>
      <c r="AD2311" s="212"/>
      <c r="AE2311" s="212"/>
      <c r="AF2311" s="212"/>
      <c r="AG2311" s="212" t="s">
        <v>308</v>
      </c>
      <c r="AH2311" s="212">
        <v>0</v>
      </c>
      <c r="AI2311" s="212"/>
      <c r="AJ2311" s="212"/>
      <c r="AK2311" s="212"/>
      <c r="AL2311" s="212"/>
      <c r="AM2311" s="212"/>
      <c r="AN2311" s="212"/>
      <c r="AO2311" s="212"/>
      <c r="AP2311" s="212"/>
      <c r="AQ2311" s="212"/>
      <c r="AR2311" s="212"/>
      <c r="AS2311" s="212"/>
      <c r="AT2311" s="212"/>
      <c r="AU2311" s="212"/>
      <c r="AV2311" s="212"/>
      <c r="AW2311" s="212"/>
      <c r="AX2311" s="212"/>
      <c r="AY2311" s="212"/>
      <c r="AZ2311" s="212"/>
      <c r="BA2311" s="212"/>
      <c r="BB2311" s="212"/>
      <c r="BC2311" s="212"/>
      <c r="BD2311" s="212"/>
      <c r="BE2311" s="212"/>
      <c r="BF2311" s="212"/>
      <c r="BG2311" s="212"/>
      <c r="BH2311" s="212"/>
    </row>
    <row r="2312" spans="1:60" outlineLevel="3" x14ac:dyDescent="0.2">
      <c r="A2312" s="219"/>
      <c r="B2312" s="220"/>
      <c r="C2312" s="247" t="s">
        <v>2743</v>
      </c>
      <c r="D2312" s="225"/>
      <c r="E2312" s="226">
        <v>1.4</v>
      </c>
      <c r="F2312" s="223"/>
      <c r="G2312" s="223"/>
      <c r="H2312" s="223"/>
      <c r="I2312" s="223"/>
      <c r="J2312" s="223"/>
      <c r="K2312" s="223"/>
      <c r="L2312" s="223"/>
      <c r="M2312" s="223"/>
      <c r="N2312" s="222"/>
      <c r="O2312" s="222"/>
      <c r="P2312" s="222"/>
      <c r="Q2312" s="222"/>
      <c r="R2312" s="223"/>
      <c r="S2312" s="223"/>
      <c r="T2312" s="223"/>
      <c r="U2312" s="223"/>
      <c r="V2312" s="223"/>
      <c r="W2312" s="223"/>
      <c r="X2312" s="223"/>
      <c r="Y2312" s="223"/>
      <c r="Z2312" s="212"/>
      <c r="AA2312" s="212"/>
      <c r="AB2312" s="212"/>
      <c r="AC2312" s="212"/>
      <c r="AD2312" s="212"/>
      <c r="AE2312" s="212"/>
      <c r="AF2312" s="212"/>
      <c r="AG2312" s="212" t="s">
        <v>308</v>
      </c>
      <c r="AH2312" s="212">
        <v>0</v>
      </c>
      <c r="AI2312" s="212"/>
      <c r="AJ2312" s="212"/>
      <c r="AK2312" s="212"/>
      <c r="AL2312" s="212"/>
      <c r="AM2312" s="212"/>
      <c r="AN2312" s="212"/>
      <c r="AO2312" s="212"/>
      <c r="AP2312" s="212"/>
      <c r="AQ2312" s="212"/>
      <c r="AR2312" s="212"/>
      <c r="AS2312" s="212"/>
      <c r="AT2312" s="212"/>
      <c r="AU2312" s="212"/>
      <c r="AV2312" s="212"/>
      <c r="AW2312" s="212"/>
      <c r="AX2312" s="212"/>
      <c r="AY2312" s="212"/>
      <c r="AZ2312" s="212"/>
      <c r="BA2312" s="212"/>
      <c r="BB2312" s="212"/>
      <c r="BC2312" s="212"/>
      <c r="BD2312" s="212"/>
      <c r="BE2312" s="212"/>
      <c r="BF2312" s="212"/>
      <c r="BG2312" s="212"/>
      <c r="BH2312" s="212"/>
    </row>
    <row r="2313" spans="1:60" outlineLevel="3" x14ac:dyDescent="0.2">
      <c r="A2313" s="219"/>
      <c r="B2313" s="220"/>
      <c r="C2313" s="247" t="s">
        <v>2744</v>
      </c>
      <c r="D2313" s="225"/>
      <c r="E2313" s="226">
        <v>4</v>
      </c>
      <c r="F2313" s="223"/>
      <c r="G2313" s="223"/>
      <c r="H2313" s="223"/>
      <c r="I2313" s="223"/>
      <c r="J2313" s="223"/>
      <c r="K2313" s="223"/>
      <c r="L2313" s="223"/>
      <c r="M2313" s="223"/>
      <c r="N2313" s="222"/>
      <c r="O2313" s="222"/>
      <c r="P2313" s="222"/>
      <c r="Q2313" s="222"/>
      <c r="R2313" s="223"/>
      <c r="S2313" s="223"/>
      <c r="T2313" s="223"/>
      <c r="U2313" s="223"/>
      <c r="V2313" s="223"/>
      <c r="W2313" s="223"/>
      <c r="X2313" s="223"/>
      <c r="Y2313" s="223"/>
      <c r="Z2313" s="212"/>
      <c r="AA2313" s="212"/>
      <c r="AB2313" s="212"/>
      <c r="AC2313" s="212"/>
      <c r="AD2313" s="212"/>
      <c r="AE2313" s="212"/>
      <c r="AF2313" s="212"/>
      <c r="AG2313" s="212" t="s">
        <v>308</v>
      </c>
      <c r="AH2313" s="212">
        <v>0</v>
      </c>
      <c r="AI2313" s="212"/>
      <c r="AJ2313" s="212"/>
      <c r="AK2313" s="212"/>
      <c r="AL2313" s="212"/>
      <c r="AM2313" s="212"/>
      <c r="AN2313" s="212"/>
      <c r="AO2313" s="212"/>
      <c r="AP2313" s="212"/>
      <c r="AQ2313" s="212"/>
      <c r="AR2313" s="212"/>
      <c r="AS2313" s="212"/>
      <c r="AT2313" s="212"/>
      <c r="AU2313" s="212"/>
      <c r="AV2313" s="212"/>
      <c r="AW2313" s="212"/>
      <c r="AX2313" s="212"/>
      <c r="AY2313" s="212"/>
      <c r="AZ2313" s="212"/>
      <c r="BA2313" s="212"/>
      <c r="BB2313" s="212"/>
      <c r="BC2313" s="212"/>
      <c r="BD2313" s="212"/>
      <c r="BE2313" s="212"/>
      <c r="BF2313" s="212"/>
      <c r="BG2313" s="212"/>
      <c r="BH2313" s="212"/>
    </row>
    <row r="2314" spans="1:60" outlineLevel="3" x14ac:dyDescent="0.2">
      <c r="A2314" s="219"/>
      <c r="B2314" s="220"/>
      <c r="C2314" s="247" t="s">
        <v>2745</v>
      </c>
      <c r="D2314" s="225"/>
      <c r="E2314" s="226">
        <v>11.5</v>
      </c>
      <c r="F2314" s="223"/>
      <c r="G2314" s="223"/>
      <c r="H2314" s="223"/>
      <c r="I2314" s="223"/>
      <c r="J2314" s="223"/>
      <c r="K2314" s="223"/>
      <c r="L2314" s="223"/>
      <c r="M2314" s="223"/>
      <c r="N2314" s="222"/>
      <c r="O2314" s="222"/>
      <c r="P2314" s="222"/>
      <c r="Q2314" s="222"/>
      <c r="R2314" s="223"/>
      <c r="S2314" s="223"/>
      <c r="T2314" s="223"/>
      <c r="U2314" s="223"/>
      <c r="V2314" s="223"/>
      <c r="W2314" s="223"/>
      <c r="X2314" s="223"/>
      <c r="Y2314" s="223"/>
      <c r="Z2314" s="212"/>
      <c r="AA2314" s="212"/>
      <c r="AB2314" s="212"/>
      <c r="AC2314" s="212"/>
      <c r="AD2314" s="212"/>
      <c r="AE2314" s="212"/>
      <c r="AF2314" s="212"/>
      <c r="AG2314" s="212" t="s">
        <v>308</v>
      </c>
      <c r="AH2314" s="212">
        <v>0</v>
      </c>
      <c r="AI2314" s="212"/>
      <c r="AJ2314" s="212"/>
      <c r="AK2314" s="212"/>
      <c r="AL2314" s="212"/>
      <c r="AM2314" s="212"/>
      <c r="AN2314" s="212"/>
      <c r="AO2314" s="212"/>
      <c r="AP2314" s="212"/>
      <c r="AQ2314" s="212"/>
      <c r="AR2314" s="212"/>
      <c r="AS2314" s="212"/>
      <c r="AT2314" s="212"/>
      <c r="AU2314" s="212"/>
      <c r="AV2314" s="212"/>
      <c r="AW2314" s="212"/>
      <c r="AX2314" s="212"/>
      <c r="AY2314" s="212"/>
      <c r="AZ2314" s="212"/>
      <c r="BA2314" s="212"/>
      <c r="BB2314" s="212"/>
      <c r="BC2314" s="212"/>
      <c r="BD2314" s="212"/>
      <c r="BE2314" s="212"/>
      <c r="BF2314" s="212"/>
      <c r="BG2314" s="212"/>
      <c r="BH2314" s="212"/>
    </row>
    <row r="2315" spans="1:60" outlineLevel="3" x14ac:dyDescent="0.2">
      <c r="A2315" s="219"/>
      <c r="B2315" s="220"/>
      <c r="C2315" s="247" t="s">
        <v>2746</v>
      </c>
      <c r="D2315" s="225"/>
      <c r="E2315" s="226">
        <v>12.85</v>
      </c>
      <c r="F2315" s="223"/>
      <c r="G2315" s="223"/>
      <c r="H2315" s="223"/>
      <c r="I2315" s="223"/>
      <c r="J2315" s="223"/>
      <c r="K2315" s="223"/>
      <c r="L2315" s="223"/>
      <c r="M2315" s="223"/>
      <c r="N2315" s="222"/>
      <c r="O2315" s="222"/>
      <c r="P2315" s="222"/>
      <c r="Q2315" s="222"/>
      <c r="R2315" s="223"/>
      <c r="S2315" s="223"/>
      <c r="T2315" s="223"/>
      <c r="U2315" s="223"/>
      <c r="V2315" s="223"/>
      <c r="W2315" s="223"/>
      <c r="X2315" s="223"/>
      <c r="Y2315" s="223"/>
      <c r="Z2315" s="212"/>
      <c r="AA2315" s="212"/>
      <c r="AB2315" s="212"/>
      <c r="AC2315" s="212"/>
      <c r="AD2315" s="212"/>
      <c r="AE2315" s="212"/>
      <c r="AF2315" s="212"/>
      <c r="AG2315" s="212" t="s">
        <v>308</v>
      </c>
      <c r="AH2315" s="212">
        <v>0</v>
      </c>
      <c r="AI2315" s="212"/>
      <c r="AJ2315" s="212"/>
      <c r="AK2315" s="212"/>
      <c r="AL2315" s="212"/>
      <c r="AM2315" s="212"/>
      <c r="AN2315" s="212"/>
      <c r="AO2315" s="212"/>
      <c r="AP2315" s="212"/>
      <c r="AQ2315" s="212"/>
      <c r="AR2315" s="212"/>
      <c r="AS2315" s="212"/>
      <c r="AT2315" s="212"/>
      <c r="AU2315" s="212"/>
      <c r="AV2315" s="212"/>
      <c r="AW2315" s="212"/>
      <c r="AX2315" s="212"/>
      <c r="AY2315" s="212"/>
      <c r="AZ2315" s="212"/>
      <c r="BA2315" s="212"/>
      <c r="BB2315" s="212"/>
      <c r="BC2315" s="212"/>
      <c r="BD2315" s="212"/>
      <c r="BE2315" s="212"/>
      <c r="BF2315" s="212"/>
      <c r="BG2315" s="212"/>
      <c r="BH2315" s="212"/>
    </row>
    <row r="2316" spans="1:60" outlineLevel="3" x14ac:dyDescent="0.2">
      <c r="A2316" s="219"/>
      <c r="B2316" s="220"/>
      <c r="C2316" s="247" t="s">
        <v>759</v>
      </c>
      <c r="D2316" s="225"/>
      <c r="E2316" s="226"/>
      <c r="F2316" s="223"/>
      <c r="G2316" s="223"/>
      <c r="H2316" s="223"/>
      <c r="I2316" s="223"/>
      <c r="J2316" s="223"/>
      <c r="K2316" s="223"/>
      <c r="L2316" s="223"/>
      <c r="M2316" s="223"/>
      <c r="N2316" s="222"/>
      <c r="O2316" s="222"/>
      <c r="P2316" s="222"/>
      <c r="Q2316" s="222"/>
      <c r="R2316" s="223"/>
      <c r="S2316" s="223"/>
      <c r="T2316" s="223"/>
      <c r="U2316" s="223"/>
      <c r="V2316" s="223"/>
      <c r="W2316" s="223"/>
      <c r="X2316" s="223"/>
      <c r="Y2316" s="223"/>
      <c r="Z2316" s="212"/>
      <c r="AA2316" s="212"/>
      <c r="AB2316" s="212"/>
      <c r="AC2316" s="212"/>
      <c r="AD2316" s="212"/>
      <c r="AE2316" s="212"/>
      <c r="AF2316" s="212"/>
      <c r="AG2316" s="212" t="s">
        <v>308</v>
      </c>
      <c r="AH2316" s="212">
        <v>0</v>
      </c>
      <c r="AI2316" s="212"/>
      <c r="AJ2316" s="212"/>
      <c r="AK2316" s="212"/>
      <c r="AL2316" s="212"/>
      <c r="AM2316" s="212"/>
      <c r="AN2316" s="212"/>
      <c r="AO2316" s="212"/>
      <c r="AP2316" s="212"/>
      <c r="AQ2316" s="212"/>
      <c r="AR2316" s="212"/>
      <c r="AS2316" s="212"/>
      <c r="AT2316" s="212"/>
      <c r="AU2316" s="212"/>
      <c r="AV2316" s="212"/>
      <c r="AW2316" s="212"/>
      <c r="AX2316" s="212"/>
      <c r="AY2316" s="212"/>
      <c r="AZ2316" s="212"/>
      <c r="BA2316" s="212"/>
      <c r="BB2316" s="212"/>
      <c r="BC2316" s="212"/>
      <c r="BD2316" s="212"/>
      <c r="BE2316" s="212"/>
      <c r="BF2316" s="212"/>
      <c r="BG2316" s="212"/>
      <c r="BH2316" s="212"/>
    </row>
    <row r="2317" spans="1:60" outlineLevel="3" x14ac:dyDescent="0.2">
      <c r="A2317" s="219"/>
      <c r="B2317" s="220"/>
      <c r="C2317" s="247" t="s">
        <v>2747</v>
      </c>
      <c r="D2317" s="225"/>
      <c r="E2317" s="226">
        <v>32.950000000000003</v>
      </c>
      <c r="F2317" s="223"/>
      <c r="G2317" s="223"/>
      <c r="H2317" s="223"/>
      <c r="I2317" s="223"/>
      <c r="J2317" s="223"/>
      <c r="K2317" s="223"/>
      <c r="L2317" s="223"/>
      <c r="M2317" s="223"/>
      <c r="N2317" s="222"/>
      <c r="O2317" s="222"/>
      <c r="P2317" s="222"/>
      <c r="Q2317" s="222"/>
      <c r="R2317" s="223"/>
      <c r="S2317" s="223"/>
      <c r="T2317" s="223"/>
      <c r="U2317" s="223"/>
      <c r="V2317" s="223"/>
      <c r="W2317" s="223"/>
      <c r="X2317" s="223"/>
      <c r="Y2317" s="223"/>
      <c r="Z2317" s="212"/>
      <c r="AA2317" s="212"/>
      <c r="AB2317" s="212"/>
      <c r="AC2317" s="212"/>
      <c r="AD2317" s="212"/>
      <c r="AE2317" s="212"/>
      <c r="AF2317" s="212"/>
      <c r="AG2317" s="212" t="s">
        <v>308</v>
      </c>
      <c r="AH2317" s="212">
        <v>0</v>
      </c>
      <c r="AI2317" s="212"/>
      <c r="AJ2317" s="212"/>
      <c r="AK2317" s="212"/>
      <c r="AL2317" s="212"/>
      <c r="AM2317" s="212"/>
      <c r="AN2317" s="212"/>
      <c r="AO2317" s="212"/>
      <c r="AP2317" s="212"/>
      <c r="AQ2317" s="212"/>
      <c r="AR2317" s="212"/>
      <c r="AS2317" s="212"/>
      <c r="AT2317" s="212"/>
      <c r="AU2317" s="212"/>
      <c r="AV2317" s="212"/>
      <c r="AW2317" s="212"/>
      <c r="AX2317" s="212"/>
      <c r="AY2317" s="212"/>
      <c r="AZ2317" s="212"/>
      <c r="BA2317" s="212"/>
      <c r="BB2317" s="212"/>
      <c r="BC2317" s="212"/>
      <c r="BD2317" s="212"/>
      <c r="BE2317" s="212"/>
      <c r="BF2317" s="212"/>
      <c r="BG2317" s="212"/>
      <c r="BH2317" s="212"/>
    </row>
    <row r="2318" spans="1:60" outlineLevel="3" x14ac:dyDescent="0.2">
      <c r="A2318" s="219"/>
      <c r="B2318" s="220"/>
      <c r="C2318" s="247" t="s">
        <v>2748</v>
      </c>
      <c r="D2318" s="225"/>
      <c r="E2318" s="226">
        <v>1.4</v>
      </c>
      <c r="F2318" s="223"/>
      <c r="G2318" s="223"/>
      <c r="H2318" s="223"/>
      <c r="I2318" s="223"/>
      <c r="J2318" s="223"/>
      <c r="K2318" s="223"/>
      <c r="L2318" s="223"/>
      <c r="M2318" s="223"/>
      <c r="N2318" s="222"/>
      <c r="O2318" s="222"/>
      <c r="P2318" s="222"/>
      <c r="Q2318" s="222"/>
      <c r="R2318" s="223"/>
      <c r="S2318" s="223"/>
      <c r="T2318" s="223"/>
      <c r="U2318" s="223"/>
      <c r="V2318" s="223"/>
      <c r="W2318" s="223"/>
      <c r="X2318" s="223"/>
      <c r="Y2318" s="223"/>
      <c r="Z2318" s="212"/>
      <c r="AA2318" s="212"/>
      <c r="AB2318" s="212"/>
      <c r="AC2318" s="212"/>
      <c r="AD2318" s="212"/>
      <c r="AE2318" s="212"/>
      <c r="AF2318" s="212"/>
      <c r="AG2318" s="212" t="s">
        <v>308</v>
      </c>
      <c r="AH2318" s="212">
        <v>0</v>
      </c>
      <c r="AI2318" s="212"/>
      <c r="AJ2318" s="212"/>
      <c r="AK2318" s="212"/>
      <c r="AL2318" s="212"/>
      <c r="AM2318" s="212"/>
      <c r="AN2318" s="212"/>
      <c r="AO2318" s="212"/>
      <c r="AP2318" s="212"/>
      <c r="AQ2318" s="212"/>
      <c r="AR2318" s="212"/>
      <c r="AS2318" s="212"/>
      <c r="AT2318" s="212"/>
      <c r="AU2318" s="212"/>
      <c r="AV2318" s="212"/>
      <c r="AW2318" s="212"/>
      <c r="AX2318" s="212"/>
      <c r="AY2318" s="212"/>
      <c r="AZ2318" s="212"/>
      <c r="BA2318" s="212"/>
      <c r="BB2318" s="212"/>
      <c r="BC2318" s="212"/>
      <c r="BD2318" s="212"/>
      <c r="BE2318" s="212"/>
      <c r="BF2318" s="212"/>
      <c r="BG2318" s="212"/>
      <c r="BH2318" s="212"/>
    </row>
    <row r="2319" spans="1:60" outlineLevel="3" x14ac:dyDescent="0.2">
      <c r="A2319" s="219"/>
      <c r="B2319" s="220"/>
      <c r="C2319" s="247" t="s">
        <v>2749</v>
      </c>
      <c r="D2319" s="225"/>
      <c r="E2319" s="226">
        <v>1.4</v>
      </c>
      <c r="F2319" s="223"/>
      <c r="G2319" s="223"/>
      <c r="H2319" s="223"/>
      <c r="I2319" s="223"/>
      <c r="J2319" s="223"/>
      <c r="K2319" s="223"/>
      <c r="L2319" s="223"/>
      <c r="M2319" s="223"/>
      <c r="N2319" s="222"/>
      <c r="O2319" s="222"/>
      <c r="P2319" s="222"/>
      <c r="Q2319" s="222"/>
      <c r="R2319" s="223"/>
      <c r="S2319" s="223"/>
      <c r="T2319" s="223"/>
      <c r="U2319" s="223"/>
      <c r="V2319" s="223"/>
      <c r="W2319" s="223"/>
      <c r="X2319" s="223"/>
      <c r="Y2319" s="223"/>
      <c r="Z2319" s="212"/>
      <c r="AA2319" s="212"/>
      <c r="AB2319" s="212"/>
      <c r="AC2319" s="212"/>
      <c r="AD2319" s="212"/>
      <c r="AE2319" s="212"/>
      <c r="AF2319" s="212"/>
      <c r="AG2319" s="212" t="s">
        <v>308</v>
      </c>
      <c r="AH2319" s="212">
        <v>0</v>
      </c>
      <c r="AI2319" s="212"/>
      <c r="AJ2319" s="212"/>
      <c r="AK2319" s="212"/>
      <c r="AL2319" s="212"/>
      <c r="AM2319" s="212"/>
      <c r="AN2319" s="212"/>
      <c r="AO2319" s="212"/>
      <c r="AP2319" s="212"/>
      <c r="AQ2319" s="212"/>
      <c r="AR2319" s="212"/>
      <c r="AS2319" s="212"/>
      <c r="AT2319" s="212"/>
      <c r="AU2319" s="212"/>
      <c r="AV2319" s="212"/>
      <c r="AW2319" s="212"/>
      <c r="AX2319" s="212"/>
      <c r="AY2319" s="212"/>
      <c r="AZ2319" s="212"/>
      <c r="BA2319" s="212"/>
      <c r="BB2319" s="212"/>
      <c r="BC2319" s="212"/>
      <c r="BD2319" s="212"/>
      <c r="BE2319" s="212"/>
      <c r="BF2319" s="212"/>
      <c r="BG2319" s="212"/>
      <c r="BH2319" s="212"/>
    </row>
    <row r="2320" spans="1:60" outlineLevel="3" x14ac:dyDescent="0.2">
      <c r="A2320" s="219"/>
      <c r="B2320" s="220"/>
      <c r="C2320" s="247" t="s">
        <v>2750</v>
      </c>
      <c r="D2320" s="225"/>
      <c r="E2320" s="226">
        <v>7.9850000000000003</v>
      </c>
      <c r="F2320" s="223"/>
      <c r="G2320" s="223"/>
      <c r="H2320" s="223"/>
      <c r="I2320" s="223"/>
      <c r="J2320" s="223"/>
      <c r="K2320" s="223"/>
      <c r="L2320" s="223"/>
      <c r="M2320" s="223"/>
      <c r="N2320" s="222"/>
      <c r="O2320" s="222"/>
      <c r="P2320" s="222"/>
      <c r="Q2320" s="222"/>
      <c r="R2320" s="223"/>
      <c r="S2320" s="223"/>
      <c r="T2320" s="223"/>
      <c r="U2320" s="223"/>
      <c r="V2320" s="223"/>
      <c r="W2320" s="223"/>
      <c r="X2320" s="223"/>
      <c r="Y2320" s="223"/>
      <c r="Z2320" s="212"/>
      <c r="AA2320" s="212"/>
      <c r="AB2320" s="212"/>
      <c r="AC2320" s="212"/>
      <c r="AD2320" s="212"/>
      <c r="AE2320" s="212"/>
      <c r="AF2320" s="212"/>
      <c r="AG2320" s="212" t="s">
        <v>308</v>
      </c>
      <c r="AH2320" s="212">
        <v>0</v>
      </c>
      <c r="AI2320" s="212"/>
      <c r="AJ2320" s="212"/>
      <c r="AK2320" s="212"/>
      <c r="AL2320" s="212"/>
      <c r="AM2320" s="212"/>
      <c r="AN2320" s="212"/>
      <c r="AO2320" s="212"/>
      <c r="AP2320" s="212"/>
      <c r="AQ2320" s="212"/>
      <c r="AR2320" s="212"/>
      <c r="AS2320" s="212"/>
      <c r="AT2320" s="212"/>
      <c r="AU2320" s="212"/>
      <c r="AV2320" s="212"/>
      <c r="AW2320" s="212"/>
      <c r="AX2320" s="212"/>
      <c r="AY2320" s="212"/>
      <c r="AZ2320" s="212"/>
      <c r="BA2320" s="212"/>
      <c r="BB2320" s="212"/>
      <c r="BC2320" s="212"/>
      <c r="BD2320" s="212"/>
      <c r="BE2320" s="212"/>
      <c r="BF2320" s="212"/>
      <c r="BG2320" s="212"/>
      <c r="BH2320" s="212"/>
    </row>
    <row r="2321" spans="1:60" outlineLevel="3" x14ac:dyDescent="0.2">
      <c r="A2321" s="219"/>
      <c r="B2321" s="220"/>
      <c r="C2321" s="247" t="s">
        <v>2751</v>
      </c>
      <c r="D2321" s="225"/>
      <c r="E2321" s="226">
        <v>8.4499999999999993</v>
      </c>
      <c r="F2321" s="223"/>
      <c r="G2321" s="223"/>
      <c r="H2321" s="223"/>
      <c r="I2321" s="223"/>
      <c r="J2321" s="223"/>
      <c r="K2321" s="223"/>
      <c r="L2321" s="223"/>
      <c r="M2321" s="223"/>
      <c r="N2321" s="222"/>
      <c r="O2321" s="222"/>
      <c r="P2321" s="222"/>
      <c r="Q2321" s="222"/>
      <c r="R2321" s="223"/>
      <c r="S2321" s="223"/>
      <c r="T2321" s="223"/>
      <c r="U2321" s="223"/>
      <c r="V2321" s="223"/>
      <c r="W2321" s="223"/>
      <c r="X2321" s="223"/>
      <c r="Y2321" s="223"/>
      <c r="Z2321" s="212"/>
      <c r="AA2321" s="212"/>
      <c r="AB2321" s="212"/>
      <c r="AC2321" s="212"/>
      <c r="AD2321" s="212"/>
      <c r="AE2321" s="212"/>
      <c r="AF2321" s="212"/>
      <c r="AG2321" s="212" t="s">
        <v>308</v>
      </c>
      <c r="AH2321" s="212">
        <v>0</v>
      </c>
      <c r="AI2321" s="212"/>
      <c r="AJ2321" s="212"/>
      <c r="AK2321" s="212"/>
      <c r="AL2321" s="212"/>
      <c r="AM2321" s="212"/>
      <c r="AN2321" s="212"/>
      <c r="AO2321" s="212"/>
      <c r="AP2321" s="212"/>
      <c r="AQ2321" s="212"/>
      <c r="AR2321" s="212"/>
      <c r="AS2321" s="212"/>
      <c r="AT2321" s="212"/>
      <c r="AU2321" s="212"/>
      <c r="AV2321" s="212"/>
      <c r="AW2321" s="212"/>
      <c r="AX2321" s="212"/>
      <c r="AY2321" s="212"/>
      <c r="AZ2321" s="212"/>
      <c r="BA2321" s="212"/>
      <c r="BB2321" s="212"/>
      <c r="BC2321" s="212"/>
      <c r="BD2321" s="212"/>
      <c r="BE2321" s="212"/>
      <c r="BF2321" s="212"/>
      <c r="BG2321" s="212"/>
      <c r="BH2321" s="212"/>
    </row>
    <row r="2322" spans="1:60" outlineLevel="3" x14ac:dyDescent="0.2">
      <c r="A2322" s="219"/>
      <c r="B2322" s="220"/>
      <c r="C2322" s="247" t="s">
        <v>2752</v>
      </c>
      <c r="D2322" s="225"/>
      <c r="E2322" s="226">
        <v>2.38</v>
      </c>
      <c r="F2322" s="223"/>
      <c r="G2322" s="223"/>
      <c r="H2322" s="223"/>
      <c r="I2322" s="223"/>
      <c r="J2322" s="223"/>
      <c r="K2322" s="223"/>
      <c r="L2322" s="223"/>
      <c r="M2322" s="223"/>
      <c r="N2322" s="222"/>
      <c r="O2322" s="222"/>
      <c r="P2322" s="222"/>
      <c r="Q2322" s="222"/>
      <c r="R2322" s="223"/>
      <c r="S2322" s="223"/>
      <c r="T2322" s="223"/>
      <c r="U2322" s="223"/>
      <c r="V2322" s="223"/>
      <c r="W2322" s="223"/>
      <c r="X2322" s="223"/>
      <c r="Y2322" s="223"/>
      <c r="Z2322" s="212"/>
      <c r="AA2322" s="212"/>
      <c r="AB2322" s="212"/>
      <c r="AC2322" s="212"/>
      <c r="AD2322" s="212"/>
      <c r="AE2322" s="212"/>
      <c r="AF2322" s="212"/>
      <c r="AG2322" s="212" t="s">
        <v>308</v>
      </c>
      <c r="AH2322" s="212">
        <v>0</v>
      </c>
      <c r="AI2322" s="212"/>
      <c r="AJ2322" s="212"/>
      <c r="AK2322" s="212"/>
      <c r="AL2322" s="212"/>
      <c r="AM2322" s="212"/>
      <c r="AN2322" s="212"/>
      <c r="AO2322" s="212"/>
      <c r="AP2322" s="212"/>
      <c r="AQ2322" s="212"/>
      <c r="AR2322" s="212"/>
      <c r="AS2322" s="212"/>
      <c r="AT2322" s="212"/>
      <c r="AU2322" s="212"/>
      <c r="AV2322" s="212"/>
      <c r="AW2322" s="212"/>
      <c r="AX2322" s="212"/>
      <c r="AY2322" s="212"/>
      <c r="AZ2322" s="212"/>
      <c r="BA2322" s="212"/>
      <c r="BB2322" s="212"/>
      <c r="BC2322" s="212"/>
      <c r="BD2322" s="212"/>
      <c r="BE2322" s="212"/>
      <c r="BF2322" s="212"/>
      <c r="BG2322" s="212"/>
      <c r="BH2322" s="212"/>
    </row>
    <row r="2323" spans="1:60" outlineLevel="3" x14ac:dyDescent="0.2">
      <c r="A2323" s="219"/>
      <c r="B2323" s="220"/>
      <c r="C2323" s="247" t="s">
        <v>742</v>
      </c>
      <c r="D2323" s="225"/>
      <c r="E2323" s="226"/>
      <c r="F2323" s="223"/>
      <c r="G2323" s="223"/>
      <c r="H2323" s="223"/>
      <c r="I2323" s="223"/>
      <c r="J2323" s="223"/>
      <c r="K2323" s="223"/>
      <c r="L2323" s="223"/>
      <c r="M2323" s="223"/>
      <c r="N2323" s="222"/>
      <c r="O2323" s="222"/>
      <c r="P2323" s="222"/>
      <c r="Q2323" s="222"/>
      <c r="R2323" s="223"/>
      <c r="S2323" s="223"/>
      <c r="T2323" s="223"/>
      <c r="U2323" s="223"/>
      <c r="V2323" s="223"/>
      <c r="W2323" s="223"/>
      <c r="X2323" s="223"/>
      <c r="Y2323" s="223"/>
      <c r="Z2323" s="212"/>
      <c r="AA2323" s="212"/>
      <c r="AB2323" s="212"/>
      <c r="AC2323" s="212"/>
      <c r="AD2323" s="212"/>
      <c r="AE2323" s="212"/>
      <c r="AF2323" s="212"/>
      <c r="AG2323" s="212" t="s">
        <v>308</v>
      </c>
      <c r="AH2323" s="212">
        <v>0</v>
      </c>
      <c r="AI2323" s="212"/>
      <c r="AJ2323" s="212"/>
      <c r="AK2323" s="212"/>
      <c r="AL2323" s="212"/>
      <c r="AM2323" s="212"/>
      <c r="AN2323" s="212"/>
      <c r="AO2323" s="212"/>
      <c r="AP2323" s="212"/>
      <c r="AQ2323" s="212"/>
      <c r="AR2323" s="212"/>
      <c r="AS2323" s="212"/>
      <c r="AT2323" s="212"/>
      <c r="AU2323" s="212"/>
      <c r="AV2323" s="212"/>
      <c r="AW2323" s="212"/>
      <c r="AX2323" s="212"/>
      <c r="AY2323" s="212"/>
      <c r="AZ2323" s="212"/>
      <c r="BA2323" s="212"/>
      <c r="BB2323" s="212"/>
      <c r="BC2323" s="212"/>
      <c r="BD2323" s="212"/>
      <c r="BE2323" s="212"/>
      <c r="BF2323" s="212"/>
      <c r="BG2323" s="212"/>
      <c r="BH2323" s="212"/>
    </row>
    <row r="2324" spans="1:60" outlineLevel="3" x14ac:dyDescent="0.2">
      <c r="A2324" s="219"/>
      <c r="B2324" s="220"/>
      <c r="C2324" s="247" t="s">
        <v>2753</v>
      </c>
      <c r="D2324" s="225"/>
      <c r="E2324" s="226">
        <v>23.1</v>
      </c>
      <c r="F2324" s="223"/>
      <c r="G2324" s="223"/>
      <c r="H2324" s="223"/>
      <c r="I2324" s="223"/>
      <c r="J2324" s="223"/>
      <c r="K2324" s="223"/>
      <c r="L2324" s="223"/>
      <c r="M2324" s="223"/>
      <c r="N2324" s="222"/>
      <c r="O2324" s="222"/>
      <c r="P2324" s="222"/>
      <c r="Q2324" s="222"/>
      <c r="R2324" s="223"/>
      <c r="S2324" s="223"/>
      <c r="T2324" s="223"/>
      <c r="U2324" s="223"/>
      <c r="V2324" s="223"/>
      <c r="W2324" s="223"/>
      <c r="X2324" s="223"/>
      <c r="Y2324" s="223"/>
      <c r="Z2324" s="212"/>
      <c r="AA2324" s="212"/>
      <c r="AB2324" s="212"/>
      <c r="AC2324" s="212"/>
      <c r="AD2324" s="212"/>
      <c r="AE2324" s="212"/>
      <c r="AF2324" s="212"/>
      <c r="AG2324" s="212" t="s">
        <v>308</v>
      </c>
      <c r="AH2324" s="212">
        <v>0</v>
      </c>
      <c r="AI2324" s="212"/>
      <c r="AJ2324" s="212"/>
      <c r="AK2324" s="212"/>
      <c r="AL2324" s="212"/>
      <c r="AM2324" s="212"/>
      <c r="AN2324" s="212"/>
      <c r="AO2324" s="212"/>
      <c r="AP2324" s="212"/>
      <c r="AQ2324" s="212"/>
      <c r="AR2324" s="212"/>
      <c r="AS2324" s="212"/>
      <c r="AT2324" s="212"/>
      <c r="AU2324" s="212"/>
      <c r="AV2324" s="212"/>
      <c r="AW2324" s="212"/>
      <c r="AX2324" s="212"/>
      <c r="AY2324" s="212"/>
      <c r="AZ2324" s="212"/>
      <c r="BA2324" s="212"/>
      <c r="BB2324" s="212"/>
      <c r="BC2324" s="212"/>
      <c r="BD2324" s="212"/>
      <c r="BE2324" s="212"/>
      <c r="BF2324" s="212"/>
      <c r="BG2324" s="212"/>
      <c r="BH2324" s="212"/>
    </row>
    <row r="2325" spans="1:60" outlineLevel="3" x14ac:dyDescent="0.2">
      <c r="A2325" s="219"/>
      <c r="B2325" s="220"/>
      <c r="C2325" s="247" t="s">
        <v>2754</v>
      </c>
      <c r="D2325" s="225"/>
      <c r="E2325" s="226">
        <v>6</v>
      </c>
      <c r="F2325" s="223"/>
      <c r="G2325" s="223"/>
      <c r="H2325" s="223"/>
      <c r="I2325" s="223"/>
      <c r="J2325" s="223"/>
      <c r="K2325" s="223"/>
      <c r="L2325" s="223"/>
      <c r="M2325" s="223"/>
      <c r="N2325" s="222"/>
      <c r="O2325" s="222"/>
      <c r="P2325" s="222"/>
      <c r="Q2325" s="222"/>
      <c r="R2325" s="223"/>
      <c r="S2325" s="223"/>
      <c r="T2325" s="223"/>
      <c r="U2325" s="223"/>
      <c r="V2325" s="223"/>
      <c r="W2325" s="223"/>
      <c r="X2325" s="223"/>
      <c r="Y2325" s="223"/>
      <c r="Z2325" s="212"/>
      <c r="AA2325" s="212"/>
      <c r="AB2325" s="212"/>
      <c r="AC2325" s="212"/>
      <c r="AD2325" s="212"/>
      <c r="AE2325" s="212"/>
      <c r="AF2325" s="212"/>
      <c r="AG2325" s="212" t="s">
        <v>308</v>
      </c>
      <c r="AH2325" s="212">
        <v>0</v>
      </c>
      <c r="AI2325" s="212"/>
      <c r="AJ2325" s="212"/>
      <c r="AK2325" s="212"/>
      <c r="AL2325" s="212"/>
      <c r="AM2325" s="212"/>
      <c r="AN2325" s="212"/>
      <c r="AO2325" s="212"/>
      <c r="AP2325" s="212"/>
      <c r="AQ2325" s="212"/>
      <c r="AR2325" s="212"/>
      <c r="AS2325" s="212"/>
      <c r="AT2325" s="212"/>
      <c r="AU2325" s="212"/>
      <c r="AV2325" s="212"/>
      <c r="AW2325" s="212"/>
      <c r="AX2325" s="212"/>
      <c r="AY2325" s="212"/>
      <c r="AZ2325" s="212"/>
      <c r="BA2325" s="212"/>
      <c r="BB2325" s="212"/>
      <c r="BC2325" s="212"/>
      <c r="BD2325" s="212"/>
      <c r="BE2325" s="212"/>
      <c r="BF2325" s="212"/>
      <c r="BG2325" s="212"/>
      <c r="BH2325" s="212"/>
    </row>
    <row r="2326" spans="1:60" outlineLevel="3" x14ac:dyDescent="0.2">
      <c r="A2326" s="219"/>
      <c r="B2326" s="220"/>
      <c r="C2326" s="247" t="s">
        <v>2755</v>
      </c>
      <c r="D2326" s="225"/>
      <c r="E2326" s="226">
        <v>6</v>
      </c>
      <c r="F2326" s="223"/>
      <c r="G2326" s="223"/>
      <c r="H2326" s="223"/>
      <c r="I2326" s="223"/>
      <c r="J2326" s="223"/>
      <c r="K2326" s="223"/>
      <c r="L2326" s="223"/>
      <c r="M2326" s="223"/>
      <c r="N2326" s="222"/>
      <c r="O2326" s="222"/>
      <c r="P2326" s="222"/>
      <c r="Q2326" s="222"/>
      <c r="R2326" s="223"/>
      <c r="S2326" s="223"/>
      <c r="T2326" s="223"/>
      <c r="U2326" s="223"/>
      <c r="V2326" s="223"/>
      <c r="W2326" s="223"/>
      <c r="X2326" s="223"/>
      <c r="Y2326" s="223"/>
      <c r="Z2326" s="212"/>
      <c r="AA2326" s="212"/>
      <c r="AB2326" s="212"/>
      <c r="AC2326" s="212"/>
      <c r="AD2326" s="212"/>
      <c r="AE2326" s="212"/>
      <c r="AF2326" s="212"/>
      <c r="AG2326" s="212" t="s">
        <v>308</v>
      </c>
      <c r="AH2326" s="212">
        <v>0</v>
      </c>
      <c r="AI2326" s="212"/>
      <c r="AJ2326" s="212"/>
      <c r="AK2326" s="212"/>
      <c r="AL2326" s="212"/>
      <c r="AM2326" s="212"/>
      <c r="AN2326" s="212"/>
      <c r="AO2326" s="212"/>
      <c r="AP2326" s="212"/>
      <c r="AQ2326" s="212"/>
      <c r="AR2326" s="212"/>
      <c r="AS2326" s="212"/>
      <c r="AT2326" s="212"/>
      <c r="AU2326" s="212"/>
      <c r="AV2326" s="212"/>
      <c r="AW2326" s="212"/>
      <c r="AX2326" s="212"/>
      <c r="AY2326" s="212"/>
      <c r="AZ2326" s="212"/>
      <c r="BA2326" s="212"/>
      <c r="BB2326" s="212"/>
      <c r="BC2326" s="212"/>
      <c r="BD2326" s="212"/>
      <c r="BE2326" s="212"/>
      <c r="BF2326" s="212"/>
      <c r="BG2326" s="212"/>
      <c r="BH2326" s="212"/>
    </row>
    <row r="2327" spans="1:60" outlineLevel="3" x14ac:dyDescent="0.2">
      <c r="A2327" s="219"/>
      <c r="B2327" s="220"/>
      <c r="C2327" s="247" t="s">
        <v>2756</v>
      </c>
      <c r="D2327" s="225"/>
      <c r="E2327" s="226">
        <v>1.5</v>
      </c>
      <c r="F2327" s="223"/>
      <c r="G2327" s="223"/>
      <c r="H2327" s="223"/>
      <c r="I2327" s="223"/>
      <c r="J2327" s="223"/>
      <c r="K2327" s="223"/>
      <c r="L2327" s="223"/>
      <c r="M2327" s="223"/>
      <c r="N2327" s="222"/>
      <c r="O2327" s="222"/>
      <c r="P2327" s="222"/>
      <c r="Q2327" s="222"/>
      <c r="R2327" s="223"/>
      <c r="S2327" s="223"/>
      <c r="T2327" s="223"/>
      <c r="U2327" s="223"/>
      <c r="V2327" s="223"/>
      <c r="W2327" s="223"/>
      <c r="X2327" s="223"/>
      <c r="Y2327" s="223"/>
      <c r="Z2327" s="212"/>
      <c r="AA2327" s="212"/>
      <c r="AB2327" s="212"/>
      <c r="AC2327" s="212"/>
      <c r="AD2327" s="212"/>
      <c r="AE2327" s="212"/>
      <c r="AF2327" s="212"/>
      <c r="AG2327" s="212" t="s">
        <v>308</v>
      </c>
      <c r="AH2327" s="212">
        <v>0</v>
      </c>
      <c r="AI2327" s="212"/>
      <c r="AJ2327" s="212"/>
      <c r="AK2327" s="212"/>
      <c r="AL2327" s="212"/>
      <c r="AM2327" s="212"/>
      <c r="AN2327" s="212"/>
      <c r="AO2327" s="212"/>
      <c r="AP2327" s="212"/>
      <c r="AQ2327" s="212"/>
      <c r="AR2327" s="212"/>
      <c r="AS2327" s="212"/>
      <c r="AT2327" s="212"/>
      <c r="AU2327" s="212"/>
      <c r="AV2327" s="212"/>
      <c r="AW2327" s="212"/>
      <c r="AX2327" s="212"/>
      <c r="AY2327" s="212"/>
      <c r="AZ2327" s="212"/>
      <c r="BA2327" s="212"/>
      <c r="BB2327" s="212"/>
      <c r="BC2327" s="212"/>
      <c r="BD2327" s="212"/>
      <c r="BE2327" s="212"/>
      <c r="BF2327" s="212"/>
      <c r="BG2327" s="212"/>
      <c r="BH2327" s="212"/>
    </row>
    <row r="2328" spans="1:60" ht="22.5" outlineLevel="1" x14ac:dyDescent="0.2">
      <c r="A2328" s="235">
        <v>539</v>
      </c>
      <c r="B2328" s="236" t="s">
        <v>2757</v>
      </c>
      <c r="C2328" s="245" t="s">
        <v>2758</v>
      </c>
      <c r="D2328" s="237" t="s">
        <v>340</v>
      </c>
      <c r="E2328" s="238">
        <v>170.54660999999999</v>
      </c>
      <c r="F2328" s="239"/>
      <c r="G2328" s="240">
        <f>ROUND(E2328*F2328,2)</f>
        <v>0</v>
      </c>
      <c r="H2328" s="239"/>
      <c r="I2328" s="240">
        <f>ROUND(E2328*H2328,2)</f>
        <v>0</v>
      </c>
      <c r="J2328" s="239"/>
      <c r="K2328" s="240">
        <f>ROUND(E2328*J2328,2)</f>
        <v>0</v>
      </c>
      <c r="L2328" s="240">
        <v>21</v>
      </c>
      <c r="M2328" s="240">
        <f>G2328*(1+L2328/100)</f>
        <v>0</v>
      </c>
      <c r="N2328" s="238">
        <v>1.3599999999999999E-2</v>
      </c>
      <c r="O2328" s="238">
        <f>ROUND(E2328*N2328,2)</f>
        <v>2.3199999999999998</v>
      </c>
      <c r="P2328" s="238">
        <v>0</v>
      </c>
      <c r="Q2328" s="238">
        <f>ROUND(E2328*P2328,2)</f>
        <v>0</v>
      </c>
      <c r="R2328" s="240" t="s">
        <v>480</v>
      </c>
      <c r="S2328" s="240" t="s">
        <v>277</v>
      </c>
      <c r="T2328" s="241" t="s">
        <v>277</v>
      </c>
      <c r="U2328" s="223">
        <v>0</v>
      </c>
      <c r="V2328" s="223">
        <f>ROUND(E2328*U2328,2)</f>
        <v>0</v>
      </c>
      <c r="W2328" s="223"/>
      <c r="X2328" s="223" t="s">
        <v>481</v>
      </c>
      <c r="Y2328" s="223" t="s">
        <v>280</v>
      </c>
      <c r="Z2328" s="212"/>
      <c r="AA2328" s="212"/>
      <c r="AB2328" s="212"/>
      <c r="AC2328" s="212"/>
      <c r="AD2328" s="212"/>
      <c r="AE2328" s="212"/>
      <c r="AF2328" s="212"/>
      <c r="AG2328" s="212" t="s">
        <v>482</v>
      </c>
      <c r="AH2328" s="212"/>
      <c r="AI2328" s="212"/>
      <c r="AJ2328" s="212"/>
      <c r="AK2328" s="212"/>
      <c r="AL2328" s="212"/>
      <c r="AM2328" s="212"/>
      <c r="AN2328" s="212"/>
      <c r="AO2328" s="212"/>
      <c r="AP2328" s="212"/>
      <c r="AQ2328" s="212"/>
      <c r="AR2328" s="212"/>
      <c r="AS2328" s="212"/>
      <c r="AT2328" s="212"/>
      <c r="AU2328" s="212"/>
      <c r="AV2328" s="212"/>
      <c r="AW2328" s="212"/>
      <c r="AX2328" s="212"/>
      <c r="AY2328" s="212"/>
      <c r="AZ2328" s="212"/>
      <c r="BA2328" s="212"/>
      <c r="BB2328" s="212"/>
      <c r="BC2328" s="212"/>
      <c r="BD2328" s="212"/>
      <c r="BE2328" s="212"/>
      <c r="BF2328" s="212"/>
      <c r="BG2328" s="212"/>
      <c r="BH2328" s="212"/>
    </row>
    <row r="2329" spans="1:60" outlineLevel="2" x14ac:dyDescent="0.2">
      <c r="A2329" s="219"/>
      <c r="B2329" s="220"/>
      <c r="C2329" s="247" t="s">
        <v>2759</v>
      </c>
      <c r="D2329" s="225"/>
      <c r="E2329" s="226"/>
      <c r="F2329" s="223"/>
      <c r="G2329" s="223"/>
      <c r="H2329" s="223"/>
      <c r="I2329" s="223"/>
      <c r="J2329" s="223"/>
      <c r="K2329" s="223"/>
      <c r="L2329" s="223"/>
      <c r="M2329" s="223"/>
      <c r="N2329" s="222"/>
      <c r="O2329" s="222"/>
      <c r="P2329" s="222"/>
      <c r="Q2329" s="222"/>
      <c r="R2329" s="223"/>
      <c r="S2329" s="223"/>
      <c r="T2329" s="223"/>
      <c r="U2329" s="223"/>
      <c r="V2329" s="223"/>
      <c r="W2329" s="223"/>
      <c r="X2329" s="223"/>
      <c r="Y2329" s="223"/>
      <c r="Z2329" s="212"/>
      <c r="AA2329" s="212"/>
      <c r="AB2329" s="212"/>
      <c r="AC2329" s="212"/>
      <c r="AD2329" s="212"/>
      <c r="AE2329" s="212"/>
      <c r="AF2329" s="212"/>
      <c r="AG2329" s="212" t="s">
        <v>308</v>
      </c>
      <c r="AH2329" s="212">
        <v>0</v>
      </c>
      <c r="AI2329" s="212"/>
      <c r="AJ2329" s="212"/>
      <c r="AK2329" s="212"/>
      <c r="AL2329" s="212"/>
      <c r="AM2329" s="212"/>
      <c r="AN2329" s="212"/>
      <c r="AO2329" s="212"/>
      <c r="AP2329" s="212"/>
      <c r="AQ2329" s="212"/>
      <c r="AR2329" s="212"/>
      <c r="AS2329" s="212"/>
      <c r="AT2329" s="212"/>
      <c r="AU2329" s="212"/>
      <c r="AV2329" s="212"/>
      <c r="AW2329" s="212"/>
      <c r="AX2329" s="212"/>
      <c r="AY2329" s="212"/>
      <c r="AZ2329" s="212"/>
      <c r="BA2329" s="212"/>
      <c r="BB2329" s="212"/>
      <c r="BC2329" s="212"/>
      <c r="BD2329" s="212"/>
      <c r="BE2329" s="212"/>
      <c r="BF2329" s="212"/>
      <c r="BG2329" s="212"/>
      <c r="BH2329" s="212"/>
    </row>
    <row r="2330" spans="1:60" outlineLevel="3" x14ac:dyDescent="0.2">
      <c r="A2330" s="219"/>
      <c r="B2330" s="220"/>
      <c r="C2330" s="247" t="s">
        <v>2760</v>
      </c>
      <c r="D2330" s="225"/>
      <c r="E2330" s="226">
        <v>170.54660999999999</v>
      </c>
      <c r="F2330" s="223"/>
      <c r="G2330" s="223"/>
      <c r="H2330" s="223"/>
      <c r="I2330" s="223"/>
      <c r="J2330" s="223"/>
      <c r="K2330" s="223"/>
      <c r="L2330" s="223"/>
      <c r="M2330" s="223"/>
      <c r="N2330" s="222"/>
      <c r="O2330" s="222"/>
      <c r="P2330" s="222"/>
      <c r="Q2330" s="222"/>
      <c r="R2330" s="223"/>
      <c r="S2330" s="223"/>
      <c r="T2330" s="223"/>
      <c r="U2330" s="223"/>
      <c r="V2330" s="223"/>
      <c r="W2330" s="223"/>
      <c r="X2330" s="223"/>
      <c r="Y2330" s="223"/>
      <c r="Z2330" s="212"/>
      <c r="AA2330" s="212"/>
      <c r="AB2330" s="212"/>
      <c r="AC2330" s="212"/>
      <c r="AD2330" s="212"/>
      <c r="AE2330" s="212"/>
      <c r="AF2330" s="212"/>
      <c r="AG2330" s="212" t="s">
        <v>308</v>
      </c>
      <c r="AH2330" s="212">
        <v>5</v>
      </c>
      <c r="AI2330" s="212"/>
      <c r="AJ2330" s="212"/>
      <c r="AK2330" s="212"/>
      <c r="AL2330" s="212"/>
      <c r="AM2330" s="212"/>
      <c r="AN2330" s="212"/>
      <c r="AO2330" s="212"/>
      <c r="AP2330" s="212"/>
      <c r="AQ2330" s="212"/>
      <c r="AR2330" s="212"/>
      <c r="AS2330" s="212"/>
      <c r="AT2330" s="212"/>
      <c r="AU2330" s="212"/>
      <c r="AV2330" s="212"/>
      <c r="AW2330" s="212"/>
      <c r="AX2330" s="212"/>
      <c r="AY2330" s="212"/>
      <c r="AZ2330" s="212"/>
      <c r="BA2330" s="212"/>
      <c r="BB2330" s="212"/>
      <c r="BC2330" s="212"/>
      <c r="BD2330" s="212"/>
      <c r="BE2330" s="212"/>
      <c r="BF2330" s="212"/>
      <c r="BG2330" s="212"/>
      <c r="BH2330" s="212"/>
    </row>
    <row r="2331" spans="1:60" outlineLevel="1" x14ac:dyDescent="0.2">
      <c r="A2331" s="257">
        <v>540</v>
      </c>
      <c r="B2331" s="258" t="s">
        <v>2761</v>
      </c>
      <c r="C2331" s="268" t="s">
        <v>2762</v>
      </c>
      <c r="D2331" s="259" t="s">
        <v>423</v>
      </c>
      <c r="E2331" s="260">
        <v>3.1739799999999998</v>
      </c>
      <c r="F2331" s="261"/>
      <c r="G2331" s="262">
        <f>ROUND(E2331*F2331,2)</f>
        <v>0</v>
      </c>
      <c r="H2331" s="261"/>
      <c r="I2331" s="262">
        <f>ROUND(E2331*H2331,2)</f>
        <v>0</v>
      </c>
      <c r="J2331" s="261"/>
      <c r="K2331" s="262">
        <f>ROUND(E2331*J2331,2)</f>
        <v>0</v>
      </c>
      <c r="L2331" s="262">
        <v>21</v>
      </c>
      <c r="M2331" s="262">
        <f>G2331*(1+L2331/100)</f>
        <v>0</v>
      </c>
      <c r="N2331" s="260">
        <v>0</v>
      </c>
      <c r="O2331" s="260">
        <f>ROUND(E2331*N2331,2)</f>
        <v>0</v>
      </c>
      <c r="P2331" s="260">
        <v>0</v>
      </c>
      <c r="Q2331" s="260">
        <f>ROUND(E2331*P2331,2)</f>
        <v>0</v>
      </c>
      <c r="R2331" s="262" t="s">
        <v>2571</v>
      </c>
      <c r="S2331" s="262" t="s">
        <v>277</v>
      </c>
      <c r="T2331" s="263" t="s">
        <v>277</v>
      </c>
      <c r="U2331" s="223">
        <v>1.2649999999999999</v>
      </c>
      <c r="V2331" s="223">
        <f>ROUND(E2331*U2331,2)</f>
        <v>4.0199999999999996</v>
      </c>
      <c r="W2331" s="223"/>
      <c r="X2331" s="223" t="s">
        <v>1599</v>
      </c>
      <c r="Y2331" s="223" t="s">
        <v>280</v>
      </c>
      <c r="Z2331" s="212"/>
      <c r="AA2331" s="212"/>
      <c r="AB2331" s="212"/>
      <c r="AC2331" s="212"/>
      <c r="AD2331" s="212"/>
      <c r="AE2331" s="212"/>
      <c r="AF2331" s="212"/>
      <c r="AG2331" s="212" t="s">
        <v>1600</v>
      </c>
      <c r="AH2331" s="212"/>
      <c r="AI2331" s="212"/>
      <c r="AJ2331" s="212"/>
      <c r="AK2331" s="212"/>
      <c r="AL2331" s="212"/>
      <c r="AM2331" s="212"/>
      <c r="AN2331" s="212"/>
      <c r="AO2331" s="212"/>
      <c r="AP2331" s="212"/>
      <c r="AQ2331" s="212"/>
      <c r="AR2331" s="212"/>
      <c r="AS2331" s="212"/>
      <c r="AT2331" s="212"/>
      <c r="AU2331" s="212"/>
      <c r="AV2331" s="212"/>
      <c r="AW2331" s="212"/>
      <c r="AX2331" s="212"/>
      <c r="AY2331" s="212"/>
      <c r="AZ2331" s="212"/>
      <c r="BA2331" s="212"/>
      <c r="BB2331" s="212"/>
      <c r="BC2331" s="212"/>
      <c r="BD2331" s="212"/>
      <c r="BE2331" s="212"/>
      <c r="BF2331" s="212"/>
      <c r="BG2331" s="212"/>
      <c r="BH2331" s="212"/>
    </row>
    <row r="2332" spans="1:60" x14ac:dyDescent="0.2">
      <c r="A2332" s="228" t="s">
        <v>272</v>
      </c>
      <c r="B2332" s="229" t="s">
        <v>224</v>
      </c>
      <c r="C2332" s="244" t="s">
        <v>225</v>
      </c>
      <c r="D2332" s="230"/>
      <c r="E2332" s="231"/>
      <c r="F2332" s="232"/>
      <c r="G2332" s="232">
        <f>SUMIF(AG2333:AG2351,"&lt;&gt;NOR",G2333:G2351)</f>
        <v>0</v>
      </c>
      <c r="H2332" s="232"/>
      <c r="I2332" s="232">
        <f>SUM(I2333:I2351)</f>
        <v>0</v>
      </c>
      <c r="J2332" s="232"/>
      <c r="K2332" s="232">
        <f>SUM(K2333:K2351)</f>
        <v>0</v>
      </c>
      <c r="L2332" s="232"/>
      <c r="M2332" s="232">
        <f>SUM(M2333:M2351)</f>
        <v>0</v>
      </c>
      <c r="N2332" s="231"/>
      <c r="O2332" s="231">
        <f>SUM(O2333:O2351)</f>
        <v>0.02</v>
      </c>
      <c r="P2332" s="231"/>
      <c r="Q2332" s="231">
        <f>SUM(Q2333:Q2351)</f>
        <v>0</v>
      </c>
      <c r="R2332" s="232"/>
      <c r="S2332" s="232"/>
      <c r="T2332" s="233"/>
      <c r="U2332" s="227"/>
      <c r="V2332" s="227">
        <f>SUM(V2333:V2351)</f>
        <v>50.22</v>
      </c>
      <c r="W2332" s="227"/>
      <c r="X2332" s="227"/>
      <c r="Y2332" s="227"/>
      <c r="AG2332" t="s">
        <v>273</v>
      </c>
    </row>
    <row r="2333" spans="1:60" outlineLevel="1" x14ac:dyDescent="0.2">
      <c r="A2333" s="235">
        <v>541</v>
      </c>
      <c r="B2333" s="236" t="s">
        <v>2763</v>
      </c>
      <c r="C2333" s="245" t="s">
        <v>2764</v>
      </c>
      <c r="D2333" s="237" t="s">
        <v>340</v>
      </c>
      <c r="E2333" s="238">
        <v>4.4526000000000003</v>
      </c>
      <c r="F2333" s="239"/>
      <c r="G2333" s="240">
        <f>ROUND(E2333*F2333,2)</f>
        <v>0</v>
      </c>
      <c r="H2333" s="239"/>
      <c r="I2333" s="240">
        <f>ROUND(E2333*H2333,2)</f>
        <v>0</v>
      </c>
      <c r="J2333" s="239"/>
      <c r="K2333" s="240">
        <f>ROUND(E2333*J2333,2)</f>
        <v>0</v>
      </c>
      <c r="L2333" s="240">
        <v>21</v>
      </c>
      <c r="M2333" s="240">
        <f>G2333*(1+L2333/100)</f>
        <v>0</v>
      </c>
      <c r="N2333" s="238">
        <v>4.2999999999999999E-4</v>
      </c>
      <c r="O2333" s="238">
        <f>ROUND(E2333*N2333,2)</f>
        <v>0</v>
      </c>
      <c r="P2333" s="238">
        <v>0</v>
      </c>
      <c r="Q2333" s="238">
        <f>ROUND(E2333*P2333,2)</f>
        <v>0</v>
      </c>
      <c r="R2333" s="240" t="s">
        <v>2765</v>
      </c>
      <c r="S2333" s="240" t="s">
        <v>277</v>
      </c>
      <c r="T2333" s="241" t="s">
        <v>277</v>
      </c>
      <c r="U2333" s="223">
        <v>0.379</v>
      </c>
      <c r="V2333" s="223">
        <f>ROUND(E2333*U2333,2)</f>
        <v>1.69</v>
      </c>
      <c r="W2333" s="223"/>
      <c r="X2333" s="223" t="s">
        <v>316</v>
      </c>
      <c r="Y2333" s="223" t="s">
        <v>280</v>
      </c>
      <c r="Z2333" s="212"/>
      <c r="AA2333" s="212"/>
      <c r="AB2333" s="212"/>
      <c r="AC2333" s="212"/>
      <c r="AD2333" s="212"/>
      <c r="AE2333" s="212"/>
      <c r="AF2333" s="212"/>
      <c r="AG2333" s="212" t="s">
        <v>317</v>
      </c>
      <c r="AH2333" s="212"/>
      <c r="AI2333" s="212"/>
      <c r="AJ2333" s="212"/>
      <c r="AK2333" s="212"/>
      <c r="AL2333" s="212"/>
      <c r="AM2333" s="212"/>
      <c r="AN2333" s="212"/>
      <c r="AO2333" s="212"/>
      <c r="AP2333" s="212"/>
      <c r="AQ2333" s="212"/>
      <c r="AR2333" s="212"/>
      <c r="AS2333" s="212"/>
      <c r="AT2333" s="212"/>
      <c r="AU2333" s="212"/>
      <c r="AV2333" s="212"/>
      <c r="AW2333" s="212"/>
      <c r="AX2333" s="212"/>
      <c r="AY2333" s="212"/>
      <c r="AZ2333" s="212"/>
      <c r="BA2333" s="212"/>
      <c r="BB2333" s="212"/>
      <c r="BC2333" s="212"/>
      <c r="BD2333" s="212"/>
      <c r="BE2333" s="212"/>
      <c r="BF2333" s="212"/>
      <c r="BG2333" s="212"/>
      <c r="BH2333" s="212"/>
    </row>
    <row r="2334" spans="1:60" outlineLevel="2" x14ac:dyDescent="0.2">
      <c r="A2334" s="219"/>
      <c r="B2334" s="220"/>
      <c r="C2334" s="246" t="s">
        <v>2766</v>
      </c>
      <c r="D2334" s="243"/>
      <c r="E2334" s="243"/>
      <c r="F2334" s="243"/>
      <c r="G2334" s="243"/>
      <c r="H2334" s="223"/>
      <c r="I2334" s="223"/>
      <c r="J2334" s="223"/>
      <c r="K2334" s="223"/>
      <c r="L2334" s="223"/>
      <c r="M2334" s="223"/>
      <c r="N2334" s="222"/>
      <c r="O2334" s="222"/>
      <c r="P2334" s="222"/>
      <c r="Q2334" s="222"/>
      <c r="R2334" s="223"/>
      <c r="S2334" s="223"/>
      <c r="T2334" s="223"/>
      <c r="U2334" s="223"/>
      <c r="V2334" s="223"/>
      <c r="W2334" s="223"/>
      <c r="X2334" s="223"/>
      <c r="Y2334" s="223"/>
      <c r="Z2334" s="212"/>
      <c r="AA2334" s="212"/>
      <c r="AB2334" s="212"/>
      <c r="AC2334" s="212"/>
      <c r="AD2334" s="212"/>
      <c r="AE2334" s="212"/>
      <c r="AF2334" s="212"/>
      <c r="AG2334" s="212" t="s">
        <v>283</v>
      </c>
      <c r="AH2334" s="212"/>
      <c r="AI2334" s="212"/>
      <c r="AJ2334" s="212"/>
      <c r="AK2334" s="212"/>
      <c r="AL2334" s="212"/>
      <c r="AM2334" s="212"/>
      <c r="AN2334" s="212"/>
      <c r="AO2334" s="212"/>
      <c r="AP2334" s="212"/>
      <c r="AQ2334" s="212"/>
      <c r="AR2334" s="212"/>
      <c r="AS2334" s="212"/>
      <c r="AT2334" s="212"/>
      <c r="AU2334" s="212"/>
      <c r="AV2334" s="212"/>
      <c r="AW2334" s="212"/>
      <c r="AX2334" s="212"/>
      <c r="AY2334" s="212"/>
      <c r="AZ2334" s="212"/>
      <c r="BA2334" s="212"/>
      <c r="BB2334" s="212"/>
      <c r="BC2334" s="212"/>
      <c r="BD2334" s="212"/>
      <c r="BE2334" s="212"/>
      <c r="BF2334" s="212"/>
      <c r="BG2334" s="212"/>
      <c r="BH2334" s="212"/>
    </row>
    <row r="2335" spans="1:60" outlineLevel="2" x14ac:dyDescent="0.2">
      <c r="A2335" s="219"/>
      <c r="B2335" s="220"/>
      <c r="C2335" s="247" t="s">
        <v>2767</v>
      </c>
      <c r="D2335" s="225"/>
      <c r="E2335" s="226">
        <v>4.4526000000000003</v>
      </c>
      <c r="F2335" s="223"/>
      <c r="G2335" s="223"/>
      <c r="H2335" s="223"/>
      <c r="I2335" s="223"/>
      <c r="J2335" s="223"/>
      <c r="K2335" s="223"/>
      <c r="L2335" s="223"/>
      <c r="M2335" s="223"/>
      <c r="N2335" s="222"/>
      <c r="O2335" s="222"/>
      <c r="P2335" s="222"/>
      <c r="Q2335" s="222"/>
      <c r="R2335" s="223"/>
      <c r="S2335" s="223"/>
      <c r="T2335" s="223"/>
      <c r="U2335" s="223"/>
      <c r="V2335" s="223"/>
      <c r="W2335" s="223"/>
      <c r="X2335" s="223"/>
      <c r="Y2335" s="223"/>
      <c r="Z2335" s="212"/>
      <c r="AA2335" s="212"/>
      <c r="AB2335" s="212"/>
      <c r="AC2335" s="212"/>
      <c r="AD2335" s="212"/>
      <c r="AE2335" s="212"/>
      <c r="AF2335" s="212"/>
      <c r="AG2335" s="212" t="s">
        <v>308</v>
      </c>
      <c r="AH2335" s="212">
        <v>0</v>
      </c>
      <c r="AI2335" s="212"/>
      <c r="AJ2335" s="212"/>
      <c r="AK2335" s="212"/>
      <c r="AL2335" s="212"/>
      <c r="AM2335" s="212"/>
      <c r="AN2335" s="212"/>
      <c r="AO2335" s="212"/>
      <c r="AP2335" s="212"/>
      <c r="AQ2335" s="212"/>
      <c r="AR2335" s="212"/>
      <c r="AS2335" s="212"/>
      <c r="AT2335" s="212"/>
      <c r="AU2335" s="212"/>
      <c r="AV2335" s="212"/>
      <c r="AW2335" s="212"/>
      <c r="AX2335" s="212"/>
      <c r="AY2335" s="212"/>
      <c r="AZ2335" s="212"/>
      <c r="BA2335" s="212"/>
      <c r="BB2335" s="212"/>
      <c r="BC2335" s="212"/>
      <c r="BD2335" s="212"/>
      <c r="BE2335" s="212"/>
      <c r="BF2335" s="212"/>
      <c r="BG2335" s="212"/>
      <c r="BH2335" s="212"/>
    </row>
    <row r="2336" spans="1:60" outlineLevel="1" x14ac:dyDescent="0.2">
      <c r="A2336" s="235">
        <v>542</v>
      </c>
      <c r="B2336" s="236" t="s">
        <v>2768</v>
      </c>
      <c r="C2336" s="245" t="s">
        <v>2769</v>
      </c>
      <c r="D2336" s="237" t="s">
        <v>340</v>
      </c>
      <c r="E2336" s="238">
        <v>42.6</v>
      </c>
      <c r="F2336" s="239"/>
      <c r="G2336" s="240">
        <f>ROUND(E2336*F2336,2)</f>
        <v>0</v>
      </c>
      <c r="H2336" s="239"/>
      <c r="I2336" s="240">
        <f>ROUND(E2336*H2336,2)</f>
        <v>0</v>
      </c>
      <c r="J2336" s="239"/>
      <c r="K2336" s="240">
        <f>ROUND(E2336*J2336,2)</f>
        <v>0</v>
      </c>
      <c r="L2336" s="240">
        <v>21</v>
      </c>
      <c r="M2336" s="240">
        <f>G2336*(1+L2336/100)</f>
        <v>0</v>
      </c>
      <c r="N2336" s="238">
        <v>4.0000000000000003E-5</v>
      </c>
      <c r="O2336" s="238">
        <f>ROUND(E2336*N2336,2)</f>
        <v>0</v>
      </c>
      <c r="P2336" s="238">
        <v>0</v>
      </c>
      <c r="Q2336" s="238">
        <f>ROUND(E2336*P2336,2)</f>
        <v>0</v>
      </c>
      <c r="R2336" s="240" t="s">
        <v>2765</v>
      </c>
      <c r="S2336" s="240" t="s">
        <v>277</v>
      </c>
      <c r="T2336" s="241" t="s">
        <v>277</v>
      </c>
      <c r="U2336" s="223">
        <v>0.19</v>
      </c>
      <c r="V2336" s="223">
        <f>ROUND(E2336*U2336,2)</f>
        <v>8.09</v>
      </c>
      <c r="W2336" s="223"/>
      <c r="X2336" s="223" t="s">
        <v>316</v>
      </c>
      <c r="Y2336" s="223" t="s">
        <v>280</v>
      </c>
      <c r="Z2336" s="212"/>
      <c r="AA2336" s="212"/>
      <c r="AB2336" s="212"/>
      <c r="AC2336" s="212"/>
      <c r="AD2336" s="212"/>
      <c r="AE2336" s="212"/>
      <c r="AF2336" s="212"/>
      <c r="AG2336" s="212" t="s">
        <v>317</v>
      </c>
      <c r="AH2336" s="212"/>
      <c r="AI2336" s="212"/>
      <c r="AJ2336" s="212"/>
      <c r="AK2336" s="212"/>
      <c r="AL2336" s="212"/>
      <c r="AM2336" s="212"/>
      <c r="AN2336" s="212"/>
      <c r="AO2336" s="212"/>
      <c r="AP2336" s="212"/>
      <c r="AQ2336" s="212"/>
      <c r="AR2336" s="212"/>
      <c r="AS2336" s="212"/>
      <c r="AT2336" s="212"/>
      <c r="AU2336" s="212"/>
      <c r="AV2336" s="212"/>
      <c r="AW2336" s="212"/>
      <c r="AX2336" s="212"/>
      <c r="AY2336" s="212"/>
      <c r="AZ2336" s="212"/>
      <c r="BA2336" s="212"/>
      <c r="BB2336" s="212"/>
      <c r="BC2336" s="212"/>
      <c r="BD2336" s="212"/>
      <c r="BE2336" s="212"/>
      <c r="BF2336" s="212"/>
      <c r="BG2336" s="212"/>
      <c r="BH2336" s="212"/>
    </row>
    <row r="2337" spans="1:60" outlineLevel="2" x14ac:dyDescent="0.2">
      <c r="A2337" s="219"/>
      <c r="B2337" s="220"/>
      <c r="C2337" s="247" t="s">
        <v>759</v>
      </c>
      <c r="D2337" s="225"/>
      <c r="E2337" s="226"/>
      <c r="F2337" s="223"/>
      <c r="G2337" s="223"/>
      <c r="H2337" s="223"/>
      <c r="I2337" s="223"/>
      <c r="J2337" s="223"/>
      <c r="K2337" s="223"/>
      <c r="L2337" s="223"/>
      <c r="M2337" s="223"/>
      <c r="N2337" s="222"/>
      <c r="O2337" s="222"/>
      <c r="P2337" s="222"/>
      <c r="Q2337" s="222"/>
      <c r="R2337" s="223"/>
      <c r="S2337" s="223"/>
      <c r="T2337" s="223"/>
      <c r="U2337" s="223"/>
      <c r="V2337" s="223"/>
      <c r="W2337" s="223"/>
      <c r="X2337" s="223"/>
      <c r="Y2337" s="223"/>
      <c r="Z2337" s="212"/>
      <c r="AA2337" s="212"/>
      <c r="AB2337" s="212"/>
      <c r="AC2337" s="212"/>
      <c r="AD2337" s="212"/>
      <c r="AE2337" s="212"/>
      <c r="AF2337" s="212"/>
      <c r="AG2337" s="212" t="s">
        <v>308</v>
      </c>
      <c r="AH2337" s="212">
        <v>0</v>
      </c>
      <c r="AI2337" s="212"/>
      <c r="AJ2337" s="212"/>
      <c r="AK2337" s="212"/>
      <c r="AL2337" s="212"/>
      <c r="AM2337" s="212"/>
      <c r="AN2337" s="212"/>
      <c r="AO2337" s="212"/>
      <c r="AP2337" s="212"/>
      <c r="AQ2337" s="212"/>
      <c r="AR2337" s="212"/>
      <c r="AS2337" s="212"/>
      <c r="AT2337" s="212"/>
      <c r="AU2337" s="212"/>
      <c r="AV2337" s="212"/>
      <c r="AW2337" s="212"/>
      <c r="AX2337" s="212"/>
      <c r="AY2337" s="212"/>
      <c r="AZ2337" s="212"/>
      <c r="BA2337" s="212"/>
      <c r="BB2337" s="212"/>
      <c r="BC2337" s="212"/>
      <c r="BD2337" s="212"/>
      <c r="BE2337" s="212"/>
      <c r="BF2337" s="212"/>
      <c r="BG2337" s="212"/>
      <c r="BH2337" s="212"/>
    </row>
    <row r="2338" spans="1:60" outlineLevel="3" x14ac:dyDescent="0.2">
      <c r="A2338" s="219"/>
      <c r="B2338" s="220"/>
      <c r="C2338" s="247" t="s">
        <v>2644</v>
      </c>
      <c r="D2338" s="225"/>
      <c r="E2338" s="226">
        <v>6.8</v>
      </c>
      <c r="F2338" s="223"/>
      <c r="G2338" s="223"/>
      <c r="H2338" s="223"/>
      <c r="I2338" s="223"/>
      <c r="J2338" s="223"/>
      <c r="K2338" s="223"/>
      <c r="L2338" s="223"/>
      <c r="M2338" s="223"/>
      <c r="N2338" s="222"/>
      <c r="O2338" s="222"/>
      <c r="P2338" s="222"/>
      <c r="Q2338" s="222"/>
      <c r="R2338" s="223"/>
      <c r="S2338" s="223"/>
      <c r="T2338" s="223"/>
      <c r="U2338" s="223"/>
      <c r="V2338" s="223"/>
      <c r="W2338" s="223"/>
      <c r="X2338" s="223"/>
      <c r="Y2338" s="223"/>
      <c r="Z2338" s="212"/>
      <c r="AA2338" s="212"/>
      <c r="AB2338" s="212"/>
      <c r="AC2338" s="212"/>
      <c r="AD2338" s="212"/>
      <c r="AE2338" s="212"/>
      <c r="AF2338" s="212"/>
      <c r="AG2338" s="212" t="s">
        <v>308</v>
      </c>
      <c r="AH2338" s="212">
        <v>0</v>
      </c>
      <c r="AI2338" s="212"/>
      <c r="AJ2338" s="212"/>
      <c r="AK2338" s="212"/>
      <c r="AL2338" s="212"/>
      <c r="AM2338" s="212"/>
      <c r="AN2338" s="212"/>
      <c r="AO2338" s="212"/>
      <c r="AP2338" s="212"/>
      <c r="AQ2338" s="212"/>
      <c r="AR2338" s="212"/>
      <c r="AS2338" s="212"/>
      <c r="AT2338" s="212"/>
      <c r="AU2338" s="212"/>
      <c r="AV2338" s="212"/>
      <c r="AW2338" s="212"/>
      <c r="AX2338" s="212"/>
      <c r="AY2338" s="212"/>
      <c r="AZ2338" s="212"/>
      <c r="BA2338" s="212"/>
      <c r="BB2338" s="212"/>
      <c r="BC2338" s="212"/>
      <c r="BD2338" s="212"/>
      <c r="BE2338" s="212"/>
      <c r="BF2338" s="212"/>
      <c r="BG2338" s="212"/>
      <c r="BH2338" s="212"/>
    </row>
    <row r="2339" spans="1:60" outlineLevel="3" x14ac:dyDescent="0.2">
      <c r="A2339" s="219"/>
      <c r="B2339" s="220"/>
      <c r="C2339" s="247" t="s">
        <v>794</v>
      </c>
      <c r="D2339" s="225"/>
      <c r="E2339" s="226">
        <v>35.799999999999997</v>
      </c>
      <c r="F2339" s="223"/>
      <c r="G2339" s="223"/>
      <c r="H2339" s="223"/>
      <c r="I2339" s="223"/>
      <c r="J2339" s="223"/>
      <c r="K2339" s="223"/>
      <c r="L2339" s="223"/>
      <c r="M2339" s="223"/>
      <c r="N2339" s="222"/>
      <c r="O2339" s="222"/>
      <c r="P2339" s="222"/>
      <c r="Q2339" s="222"/>
      <c r="R2339" s="223"/>
      <c r="S2339" s="223"/>
      <c r="T2339" s="223"/>
      <c r="U2339" s="223"/>
      <c r="V2339" s="223"/>
      <c r="W2339" s="223"/>
      <c r="X2339" s="223"/>
      <c r="Y2339" s="223"/>
      <c r="Z2339" s="212"/>
      <c r="AA2339" s="212"/>
      <c r="AB2339" s="212"/>
      <c r="AC2339" s="212"/>
      <c r="AD2339" s="212"/>
      <c r="AE2339" s="212"/>
      <c r="AF2339" s="212"/>
      <c r="AG2339" s="212" t="s">
        <v>308</v>
      </c>
      <c r="AH2339" s="212">
        <v>0</v>
      </c>
      <c r="AI2339" s="212"/>
      <c r="AJ2339" s="212"/>
      <c r="AK2339" s="212"/>
      <c r="AL2339" s="212"/>
      <c r="AM2339" s="212"/>
      <c r="AN2339" s="212"/>
      <c r="AO2339" s="212"/>
      <c r="AP2339" s="212"/>
      <c r="AQ2339" s="212"/>
      <c r="AR2339" s="212"/>
      <c r="AS2339" s="212"/>
      <c r="AT2339" s="212"/>
      <c r="AU2339" s="212"/>
      <c r="AV2339" s="212"/>
      <c r="AW2339" s="212"/>
      <c r="AX2339" s="212"/>
      <c r="AY2339" s="212"/>
      <c r="AZ2339" s="212"/>
      <c r="BA2339" s="212"/>
      <c r="BB2339" s="212"/>
      <c r="BC2339" s="212"/>
      <c r="BD2339" s="212"/>
      <c r="BE2339" s="212"/>
      <c r="BF2339" s="212"/>
      <c r="BG2339" s="212"/>
      <c r="BH2339" s="212"/>
    </row>
    <row r="2340" spans="1:60" ht="22.5" outlineLevel="1" x14ac:dyDescent="0.2">
      <c r="A2340" s="235">
        <v>543</v>
      </c>
      <c r="B2340" s="236" t="s">
        <v>2770</v>
      </c>
      <c r="C2340" s="245" t="s">
        <v>2771</v>
      </c>
      <c r="D2340" s="237" t="s">
        <v>340</v>
      </c>
      <c r="E2340" s="238">
        <v>14.2416</v>
      </c>
      <c r="F2340" s="239"/>
      <c r="G2340" s="240">
        <f>ROUND(E2340*F2340,2)</f>
        <v>0</v>
      </c>
      <c r="H2340" s="239"/>
      <c r="I2340" s="240">
        <f>ROUND(E2340*H2340,2)</f>
        <v>0</v>
      </c>
      <c r="J2340" s="239"/>
      <c r="K2340" s="240">
        <f>ROUND(E2340*J2340,2)</f>
        <v>0</v>
      </c>
      <c r="L2340" s="240">
        <v>21</v>
      </c>
      <c r="M2340" s="240">
        <f>G2340*(1+L2340/100)</f>
        <v>0</v>
      </c>
      <c r="N2340" s="238">
        <v>1.6000000000000001E-4</v>
      </c>
      <c r="O2340" s="238">
        <f>ROUND(E2340*N2340,2)</f>
        <v>0</v>
      </c>
      <c r="P2340" s="238">
        <v>0</v>
      </c>
      <c r="Q2340" s="238">
        <f>ROUND(E2340*P2340,2)</f>
        <v>0</v>
      </c>
      <c r="R2340" s="240" t="s">
        <v>2765</v>
      </c>
      <c r="S2340" s="240" t="s">
        <v>277</v>
      </c>
      <c r="T2340" s="241" t="s">
        <v>277</v>
      </c>
      <c r="U2340" s="223">
        <v>0.09</v>
      </c>
      <c r="V2340" s="223">
        <f>ROUND(E2340*U2340,2)</f>
        <v>1.28</v>
      </c>
      <c r="W2340" s="223"/>
      <c r="X2340" s="223" t="s">
        <v>316</v>
      </c>
      <c r="Y2340" s="223" t="s">
        <v>280</v>
      </c>
      <c r="Z2340" s="212"/>
      <c r="AA2340" s="212"/>
      <c r="AB2340" s="212"/>
      <c r="AC2340" s="212"/>
      <c r="AD2340" s="212"/>
      <c r="AE2340" s="212"/>
      <c r="AF2340" s="212"/>
      <c r="AG2340" s="212" t="s">
        <v>317</v>
      </c>
      <c r="AH2340" s="212"/>
      <c r="AI2340" s="212"/>
      <c r="AJ2340" s="212"/>
      <c r="AK2340" s="212"/>
      <c r="AL2340" s="212"/>
      <c r="AM2340" s="212"/>
      <c r="AN2340" s="212"/>
      <c r="AO2340" s="212"/>
      <c r="AP2340" s="212"/>
      <c r="AQ2340" s="212"/>
      <c r="AR2340" s="212"/>
      <c r="AS2340" s="212"/>
      <c r="AT2340" s="212"/>
      <c r="AU2340" s="212"/>
      <c r="AV2340" s="212"/>
      <c r="AW2340" s="212"/>
      <c r="AX2340" s="212"/>
      <c r="AY2340" s="212"/>
      <c r="AZ2340" s="212"/>
      <c r="BA2340" s="212"/>
      <c r="BB2340" s="212"/>
      <c r="BC2340" s="212"/>
      <c r="BD2340" s="212"/>
      <c r="BE2340" s="212"/>
      <c r="BF2340" s="212"/>
      <c r="BG2340" s="212"/>
      <c r="BH2340" s="212"/>
    </row>
    <row r="2341" spans="1:60" outlineLevel="2" x14ac:dyDescent="0.2">
      <c r="A2341" s="219"/>
      <c r="B2341" s="220"/>
      <c r="C2341" s="247" t="s">
        <v>2772</v>
      </c>
      <c r="D2341" s="225"/>
      <c r="E2341" s="226"/>
      <c r="F2341" s="223"/>
      <c r="G2341" s="223"/>
      <c r="H2341" s="223"/>
      <c r="I2341" s="223"/>
      <c r="J2341" s="223"/>
      <c r="K2341" s="223"/>
      <c r="L2341" s="223"/>
      <c r="M2341" s="223"/>
      <c r="N2341" s="222"/>
      <c r="O2341" s="222"/>
      <c r="P2341" s="222"/>
      <c r="Q2341" s="222"/>
      <c r="R2341" s="223"/>
      <c r="S2341" s="223"/>
      <c r="T2341" s="223"/>
      <c r="U2341" s="223"/>
      <c r="V2341" s="223"/>
      <c r="W2341" s="223"/>
      <c r="X2341" s="223"/>
      <c r="Y2341" s="223"/>
      <c r="Z2341" s="212"/>
      <c r="AA2341" s="212"/>
      <c r="AB2341" s="212"/>
      <c r="AC2341" s="212"/>
      <c r="AD2341" s="212"/>
      <c r="AE2341" s="212"/>
      <c r="AF2341" s="212"/>
      <c r="AG2341" s="212" t="s">
        <v>308</v>
      </c>
      <c r="AH2341" s="212">
        <v>0</v>
      </c>
      <c r="AI2341" s="212"/>
      <c r="AJ2341" s="212"/>
      <c r="AK2341" s="212"/>
      <c r="AL2341" s="212"/>
      <c r="AM2341" s="212"/>
      <c r="AN2341" s="212"/>
      <c r="AO2341" s="212"/>
      <c r="AP2341" s="212"/>
      <c r="AQ2341" s="212"/>
      <c r="AR2341" s="212"/>
      <c r="AS2341" s="212"/>
      <c r="AT2341" s="212"/>
      <c r="AU2341" s="212"/>
      <c r="AV2341" s="212"/>
      <c r="AW2341" s="212"/>
      <c r="AX2341" s="212"/>
      <c r="AY2341" s="212"/>
      <c r="AZ2341" s="212"/>
      <c r="BA2341" s="212"/>
      <c r="BB2341" s="212"/>
      <c r="BC2341" s="212"/>
      <c r="BD2341" s="212"/>
      <c r="BE2341" s="212"/>
      <c r="BF2341" s="212"/>
      <c r="BG2341" s="212"/>
      <c r="BH2341" s="212"/>
    </row>
    <row r="2342" spans="1:60" outlineLevel="3" x14ac:dyDescent="0.2">
      <c r="A2342" s="219"/>
      <c r="B2342" s="220"/>
      <c r="C2342" s="247" t="s">
        <v>2773</v>
      </c>
      <c r="D2342" s="225"/>
      <c r="E2342" s="226">
        <v>14.2416</v>
      </c>
      <c r="F2342" s="223"/>
      <c r="G2342" s="223"/>
      <c r="H2342" s="223"/>
      <c r="I2342" s="223"/>
      <c r="J2342" s="223"/>
      <c r="K2342" s="223"/>
      <c r="L2342" s="223"/>
      <c r="M2342" s="223"/>
      <c r="N2342" s="222"/>
      <c r="O2342" s="222"/>
      <c r="P2342" s="222"/>
      <c r="Q2342" s="222"/>
      <c r="R2342" s="223"/>
      <c r="S2342" s="223"/>
      <c r="T2342" s="223"/>
      <c r="U2342" s="223"/>
      <c r="V2342" s="223"/>
      <c r="W2342" s="223"/>
      <c r="X2342" s="223"/>
      <c r="Y2342" s="223"/>
      <c r="Z2342" s="212"/>
      <c r="AA2342" s="212"/>
      <c r="AB2342" s="212"/>
      <c r="AC2342" s="212"/>
      <c r="AD2342" s="212"/>
      <c r="AE2342" s="212"/>
      <c r="AF2342" s="212"/>
      <c r="AG2342" s="212" t="s">
        <v>308</v>
      </c>
      <c r="AH2342" s="212">
        <v>0</v>
      </c>
      <c r="AI2342" s="212"/>
      <c r="AJ2342" s="212"/>
      <c r="AK2342" s="212"/>
      <c r="AL2342" s="212"/>
      <c r="AM2342" s="212"/>
      <c r="AN2342" s="212"/>
      <c r="AO2342" s="212"/>
      <c r="AP2342" s="212"/>
      <c r="AQ2342" s="212"/>
      <c r="AR2342" s="212"/>
      <c r="AS2342" s="212"/>
      <c r="AT2342" s="212"/>
      <c r="AU2342" s="212"/>
      <c r="AV2342" s="212"/>
      <c r="AW2342" s="212"/>
      <c r="AX2342" s="212"/>
      <c r="AY2342" s="212"/>
      <c r="AZ2342" s="212"/>
      <c r="BA2342" s="212"/>
      <c r="BB2342" s="212"/>
      <c r="BC2342" s="212"/>
      <c r="BD2342" s="212"/>
      <c r="BE2342" s="212"/>
      <c r="BF2342" s="212"/>
      <c r="BG2342" s="212"/>
      <c r="BH2342" s="212"/>
    </row>
    <row r="2343" spans="1:60" outlineLevel="1" x14ac:dyDescent="0.2">
      <c r="A2343" s="235">
        <v>544</v>
      </c>
      <c r="B2343" s="236" t="s">
        <v>2774</v>
      </c>
      <c r="C2343" s="245" t="s">
        <v>2775</v>
      </c>
      <c r="D2343" s="237" t="s">
        <v>340</v>
      </c>
      <c r="E2343" s="238">
        <v>136.29074</v>
      </c>
      <c r="F2343" s="239"/>
      <c r="G2343" s="240">
        <f>ROUND(E2343*F2343,2)</f>
        <v>0</v>
      </c>
      <c r="H2343" s="239"/>
      <c r="I2343" s="240">
        <f>ROUND(E2343*H2343,2)</f>
        <v>0</v>
      </c>
      <c r="J2343" s="239"/>
      <c r="K2343" s="240">
        <f>ROUND(E2343*J2343,2)</f>
        <v>0</v>
      </c>
      <c r="L2343" s="240">
        <v>21</v>
      </c>
      <c r="M2343" s="240">
        <f>G2343*(1+L2343/100)</f>
        <v>0</v>
      </c>
      <c r="N2343" s="238">
        <v>9.0000000000000006E-5</v>
      </c>
      <c r="O2343" s="238">
        <f>ROUND(E2343*N2343,2)</f>
        <v>0.01</v>
      </c>
      <c r="P2343" s="238">
        <v>0</v>
      </c>
      <c r="Q2343" s="238">
        <f>ROUND(E2343*P2343,2)</f>
        <v>0</v>
      </c>
      <c r="R2343" s="240" t="s">
        <v>1703</v>
      </c>
      <c r="S2343" s="240" t="s">
        <v>277</v>
      </c>
      <c r="T2343" s="241" t="s">
        <v>277</v>
      </c>
      <c r="U2343" s="223">
        <v>0.18975</v>
      </c>
      <c r="V2343" s="223">
        <f>ROUND(E2343*U2343,2)</f>
        <v>25.86</v>
      </c>
      <c r="W2343" s="223"/>
      <c r="X2343" s="223" t="s">
        <v>828</v>
      </c>
      <c r="Y2343" s="223" t="s">
        <v>280</v>
      </c>
      <c r="Z2343" s="212"/>
      <c r="AA2343" s="212"/>
      <c r="AB2343" s="212"/>
      <c r="AC2343" s="212"/>
      <c r="AD2343" s="212"/>
      <c r="AE2343" s="212"/>
      <c r="AF2343" s="212"/>
      <c r="AG2343" s="212" t="s">
        <v>829</v>
      </c>
      <c r="AH2343" s="212"/>
      <c r="AI2343" s="212"/>
      <c r="AJ2343" s="212"/>
      <c r="AK2343" s="212"/>
      <c r="AL2343" s="212"/>
      <c r="AM2343" s="212"/>
      <c r="AN2343" s="212"/>
      <c r="AO2343" s="212"/>
      <c r="AP2343" s="212"/>
      <c r="AQ2343" s="212"/>
      <c r="AR2343" s="212"/>
      <c r="AS2343" s="212"/>
      <c r="AT2343" s="212"/>
      <c r="AU2343" s="212"/>
      <c r="AV2343" s="212"/>
      <c r="AW2343" s="212"/>
      <c r="AX2343" s="212"/>
      <c r="AY2343" s="212"/>
      <c r="AZ2343" s="212"/>
      <c r="BA2343" s="212"/>
      <c r="BB2343" s="212"/>
      <c r="BC2343" s="212"/>
      <c r="BD2343" s="212"/>
      <c r="BE2343" s="212"/>
      <c r="BF2343" s="212"/>
      <c r="BG2343" s="212"/>
      <c r="BH2343" s="212"/>
    </row>
    <row r="2344" spans="1:60" outlineLevel="2" x14ac:dyDescent="0.2">
      <c r="A2344" s="219"/>
      <c r="B2344" s="220"/>
      <c r="C2344" s="247" t="s">
        <v>2776</v>
      </c>
      <c r="D2344" s="225"/>
      <c r="E2344" s="226">
        <v>12.78</v>
      </c>
      <c r="F2344" s="223"/>
      <c r="G2344" s="223"/>
      <c r="H2344" s="223"/>
      <c r="I2344" s="223"/>
      <c r="J2344" s="223"/>
      <c r="K2344" s="223"/>
      <c r="L2344" s="223"/>
      <c r="M2344" s="223"/>
      <c r="N2344" s="222"/>
      <c r="O2344" s="222"/>
      <c r="P2344" s="222"/>
      <c r="Q2344" s="222"/>
      <c r="R2344" s="223"/>
      <c r="S2344" s="223"/>
      <c r="T2344" s="223"/>
      <c r="U2344" s="223"/>
      <c r="V2344" s="223"/>
      <c r="W2344" s="223"/>
      <c r="X2344" s="223"/>
      <c r="Y2344" s="223"/>
      <c r="Z2344" s="212"/>
      <c r="AA2344" s="212"/>
      <c r="AB2344" s="212"/>
      <c r="AC2344" s="212"/>
      <c r="AD2344" s="212"/>
      <c r="AE2344" s="212"/>
      <c r="AF2344" s="212"/>
      <c r="AG2344" s="212" t="s">
        <v>308</v>
      </c>
      <c r="AH2344" s="212">
        <v>0</v>
      </c>
      <c r="AI2344" s="212"/>
      <c r="AJ2344" s="212"/>
      <c r="AK2344" s="212"/>
      <c r="AL2344" s="212"/>
      <c r="AM2344" s="212"/>
      <c r="AN2344" s="212"/>
      <c r="AO2344" s="212"/>
      <c r="AP2344" s="212"/>
      <c r="AQ2344" s="212"/>
      <c r="AR2344" s="212"/>
      <c r="AS2344" s="212"/>
      <c r="AT2344" s="212"/>
      <c r="AU2344" s="212"/>
      <c r="AV2344" s="212"/>
      <c r="AW2344" s="212"/>
      <c r="AX2344" s="212"/>
      <c r="AY2344" s="212"/>
      <c r="AZ2344" s="212"/>
      <c r="BA2344" s="212"/>
      <c r="BB2344" s="212"/>
      <c r="BC2344" s="212"/>
      <c r="BD2344" s="212"/>
      <c r="BE2344" s="212"/>
      <c r="BF2344" s="212"/>
      <c r="BG2344" s="212"/>
      <c r="BH2344" s="212"/>
    </row>
    <row r="2345" spans="1:60" outlineLevel="3" x14ac:dyDescent="0.2">
      <c r="A2345" s="219"/>
      <c r="B2345" s="220"/>
      <c r="C2345" s="247" t="s">
        <v>2777</v>
      </c>
      <c r="D2345" s="225"/>
      <c r="E2345" s="226">
        <v>0.67320000000000002</v>
      </c>
      <c r="F2345" s="223"/>
      <c r="G2345" s="223"/>
      <c r="H2345" s="223"/>
      <c r="I2345" s="223"/>
      <c r="J2345" s="223"/>
      <c r="K2345" s="223"/>
      <c r="L2345" s="223"/>
      <c r="M2345" s="223"/>
      <c r="N2345" s="222"/>
      <c r="O2345" s="222"/>
      <c r="P2345" s="222"/>
      <c r="Q2345" s="222"/>
      <c r="R2345" s="223"/>
      <c r="S2345" s="223"/>
      <c r="T2345" s="223"/>
      <c r="U2345" s="223"/>
      <c r="V2345" s="223"/>
      <c r="W2345" s="223"/>
      <c r="X2345" s="223"/>
      <c r="Y2345" s="223"/>
      <c r="Z2345" s="212"/>
      <c r="AA2345" s="212"/>
      <c r="AB2345" s="212"/>
      <c r="AC2345" s="212"/>
      <c r="AD2345" s="212"/>
      <c r="AE2345" s="212"/>
      <c r="AF2345" s="212"/>
      <c r="AG2345" s="212" t="s">
        <v>308</v>
      </c>
      <c r="AH2345" s="212">
        <v>0</v>
      </c>
      <c r="AI2345" s="212"/>
      <c r="AJ2345" s="212"/>
      <c r="AK2345" s="212"/>
      <c r="AL2345" s="212"/>
      <c r="AM2345" s="212"/>
      <c r="AN2345" s="212"/>
      <c r="AO2345" s="212"/>
      <c r="AP2345" s="212"/>
      <c r="AQ2345" s="212"/>
      <c r="AR2345" s="212"/>
      <c r="AS2345" s="212"/>
      <c r="AT2345" s="212"/>
      <c r="AU2345" s="212"/>
      <c r="AV2345" s="212"/>
      <c r="AW2345" s="212"/>
      <c r="AX2345" s="212"/>
      <c r="AY2345" s="212"/>
      <c r="AZ2345" s="212"/>
      <c r="BA2345" s="212"/>
      <c r="BB2345" s="212"/>
      <c r="BC2345" s="212"/>
      <c r="BD2345" s="212"/>
      <c r="BE2345" s="212"/>
      <c r="BF2345" s="212"/>
      <c r="BG2345" s="212"/>
      <c r="BH2345" s="212"/>
    </row>
    <row r="2346" spans="1:60" ht="33.75" outlineLevel="3" x14ac:dyDescent="0.2">
      <c r="A2346" s="219"/>
      <c r="B2346" s="220"/>
      <c r="C2346" s="247" t="s">
        <v>2778</v>
      </c>
      <c r="D2346" s="225"/>
      <c r="E2346" s="226">
        <v>57.010170000000002</v>
      </c>
      <c r="F2346" s="223"/>
      <c r="G2346" s="223"/>
      <c r="H2346" s="223"/>
      <c r="I2346" s="223"/>
      <c r="J2346" s="223"/>
      <c r="K2346" s="223"/>
      <c r="L2346" s="223"/>
      <c r="M2346" s="223"/>
      <c r="N2346" s="222"/>
      <c r="O2346" s="222"/>
      <c r="P2346" s="222"/>
      <c r="Q2346" s="222"/>
      <c r="R2346" s="223"/>
      <c r="S2346" s="223"/>
      <c r="T2346" s="223"/>
      <c r="U2346" s="223"/>
      <c r="V2346" s="223"/>
      <c r="W2346" s="223"/>
      <c r="X2346" s="223"/>
      <c r="Y2346" s="223"/>
      <c r="Z2346" s="212"/>
      <c r="AA2346" s="212"/>
      <c r="AB2346" s="212"/>
      <c r="AC2346" s="212"/>
      <c r="AD2346" s="212"/>
      <c r="AE2346" s="212"/>
      <c r="AF2346" s="212"/>
      <c r="AG2346" s="212" t="s">
        <v>308</v>
      </c>
      <c r="AH2346" s="212">
        <v>0</v>
      </c>
      <c r="AI2346" s="212"/>
      <c r="AJ2346" s="212"/>
      <c r="AK2346" s="212"/>
      <c r="AL2346" s="212"/>
      <c r="AM2346" s="212"/>
      <c r="AN2346" s="212"/>
      <c r="AO2346" s="212"/>
      <c r="AP2346" s="212"/>
      <c r="AQ2346" s="212"/>
      <c r="AR2346" s="212"/>
      <c r="AS2346" s="212"/>
      <c r="AT2346" s="212"/>
      <c r="AU2346" s="212"/>
      <c r="AV2346" s="212"/>
      <c r="AW2346" s="212"/>
      <c r="AX2346" s="212"/>
      <c r="AY2346" s="212"/>
      <c r="AZ2346" s="212"/>
      <c r="BA2346" s="212"/>
      <c r="BB2346" s="212"/>
      <c r="BC2346" s="212"/>
      <c r="BD2346" s="212"/>
      <c r="BE2346" s="212"/>
      <c r="BF2346" s="212"/>
      <c r="BG2346" s="212"/>
      <c r="BH2346" s="212"/>
    </row>
    <row r="2347" spans="1:60" outlineLevel="3" x14ac:dyDescent="0.2">
      <c r="A2347" s="219"/>
      <c r="B2347" s="220"/>
      <c r="C2347" s="247" t="s">
        <v>2779</v>
      </c>
      <c r="D2347" s="225"/>
      <c r="E2347" s="226">
        <v>17.251149999999999</v>
      </c>
      <c r="F2347" s="223"/>
      <c r="G2347" s="223"/>
      <c r="H2347" s="223"/>
      <c r="I2347" s="223"/>
      <c r="J2347" s="223"/>
      <c r="K2347" s="223"/>
      <c r="L2347" s="223"/>
      <c r="M2347" s="223"/>
      <c r="N2347" s="222"/>
      <c r="O2347" s="222"/>
      <c r="P2347" s="222"/>
      <c r="Q2347" s="222"/>
      <c r="R2347" s="223"/>
      <c r="S2347" s="223"/>
      <c r="T2347" s="223"/>
      <c r="U2347" s="223"/>
      <c r="V2347" s="223"/>
      <c r="W2347" s="223"/>
      <c r="X2347" s="223"/>
      <c r="Y2347" s="223"/>
      <c r="Z2347" s="212"/>
      <c r="AA2347" s="212"/>
      <c r="AB2347" s="212"/>
      <c r="AC2347" s="212"/>
      <c r="AD2347" s="212"/>
      <c r="AE2347" s="212"/>
      <c r="AF2347" s="212"/>
      <c r="AG2347" s="212" t="s">
        <v>308</v>
      </c>
      <c r="AH2347" s="212">
        <v>0</v>
      </c>
      <c r="AI2347" s="212"/>
      <c r="AJ2347" s="212"/>
      <c r="AK2347" s="212"/>
      <c r="AL2347" s="212"/>
      <c r="AM2347" s="212"/>
      <c r="AN2347" s="212"/>
      <c r="AO2347" s="212"/>
      <c r="AP2347" s="212"/>
      <c r="AQ2347" s="212"/>
      <c r="AR2347" s="212"/>
      <c r="AS2347" s="212"/>
      <c r="AT2347" s="212"/>
      <c r="AU2347" s="212"/>
      <c r="AV2347" s="212"/>
      <c r="AW2347" s="212"/>
      <c r="AX2347" s="212"/>
      <c r="AY2347" s="212"/>
      <c r="AZ2347" s="212"/>
      <c r="BA2347" s="212"/>
      <c r="BB2347" s="212"/>
      <c r="BC2347" s="212"/>
      <c r="BD2347" s="212"/>
      <c r="BE2347" s="212"/>
      <c r="BF2347" s="212"/>
      <c r="BG2347" s="212"/>
      <c r="BH2347" s="212"/>
    </row>
    <row r="2348" spans="1:60" outlineLevel="3" x14ac:dyDescent="0.2">
      <c r="A2348" s="219"/>
      <c r="B2348" s="220"/>
      <c r="C2348" s="247" t="s">
        <v>2780</v>
      </c>
      <c r="D2348" s="225"/>
      <c r="E2348" s="226">
        <v>15.760899999999999</v>
      </c>
      <c r="F2348" s="223"/>
      <c r="G2348" s="223"/>
      <c r="H2348" s="223"/>
      <c r="I2348" s="223"/>
      <c r="J2348" s="223"/>
      <c r="K2348" s="223"/>
      <c r="L2348" s="223"/>
      <c r="M2348" s="223"/>
      <c r="N2348" s="222"/>
      <c r="O2348" s="222"/>
      <c r="P2348" s="222"/>
      <c r="Q2348" s="222"/>
      <c r="R2348" s="223"/>
      <c r="S2348" s="223"/>
      <c r="T2348" s="223"/>
      <c r="U2348" s="223"/>
      <c r="V2348" s="223"/>
      <c r="W2348" s="223"/>
      <c r="X2348" s="223"/>
      <c r="Y2348" s="223"/>
      <c r="Z2348" s="212"/>
      <c r="AA2348" s="212"/>
      <c r="AB2348" s="212"/>
      <c r="AC2348" s="212"/>
      <c r="AD2348" s="212"/>
      <c r="AE2348" s="212"/>
      <c r="AF2348" s="212"/>
      <c r="AG2348" s="212" t="s">
        <v>308</v>
      </c>
      <c r="AH2348" s="212">
        <v>0</v>
      </c>
      <c r="AI2348" s="212"/>
      <c r="AJ2348" s="212"/>
      <c r="AK2348" s="212"/>
      <c r="AL2348" s="212"/>
      <c r="AM2348" s="212"/>
      <c r="AN2348" s="212"/>
      <c r="AO2348" s="212"/>
      <c r="AP2348" s="212"/>
      <c r="AQ2348" s="212"/>
      <c r="AR2348" s="212"/>
      <c r="AS2348" s="212"/>
      <c r="AT2348" s="212"/>
      <c r="AU2348" s="212"/>
      <c r="AV2348" s="212"/>
      <c r="AW2348" s="212"/>
      <c r="AX2348" s="212"/>
      <c r="AY2348" s="212"/>
      <c r="AZ2348" s="212"/>
      <c r="BA2348" s="212"/>
      <c r="BB2348" s="212"/>
      <c r="BC2348" s="212"/>
      <c r="BD2348" s="212"/>
      <c r="BE2348" s="212"/>
      <c r="BF2348" s="212"/>
      <c r="BG2348" s="212"/>
      <c r="BH2348" s="212"/>
    </row>
    <row r="2349" spans="1:60" outlineLevel="3" x14ac:dyDescent="0.2">
      <c r="A2349" s="219"/>
      <c r="B2349" s="220"/>
      <c r="C2349" s="247" t="s">
        <v>2781</v>
      </c>
      <c r="D2349" s="225"/>
      <c r="E2349" s="226">
        <v>32.81532</v>
      </c>
      <c r="F2349" s="223"/>
      <c r="G2349" s="223"/>
      <c r="H2349" s="223"/>
      <c r="I2349" s="223"/>
      <c r="J2349" s="223"/>
      <c r="K2349" s="223"/>
      <c r="L2349" s="223"/>
      <c r="M2349" s="223"/>
      <c r="N2349" s="222"/>
      <c r="O2349" s="222"/>
      <c r="P2349" s="222"/>
      <c r="Q2349" s="222"/>
      <c r="R2349" s="223"/>
      <c r="S2349" s="223"/>
      <c r="T2349" s="223"/>
      <c r="U2349" s="223"/>
      <c r="V2349" s="223"/>
      <c r="W2349" s="223"/>
      <c r="X2349" s="223"/>
      <c r="Y2349" s="223"/>
      <c r="Z2349" s="212"/>
      <c r="AA2349" s="212"/>
      <c r="AB2349" s="212"/>
      <c r="AC2349" s="212"/>
      <c r="AD2349" s="212"/>
      <c r="AE2349" s="212"/>
      <c r="AF2349" s="212"/>
      <c r="AG2349" s="212" t="s">
        <v>308</v>
      </c>
      <c r="AH2349" s="212">
        <v>0</v>
      </c>
      <c r="AI2349" s="212"/>
      <c r="AJ2349" s="212"/>
      <c r="AK2349" s="212"/>
      <c r="AL2349" s="212"/>
      <c r="AM2349" s="212"/>
      <c r="AN2349" s="212"/>
      <c r="AO2349" s="212"/>
      <c r="AP2349" s="212"/>
      <c r="AQ2349" s="212"/>
      <c r="AR2349" s="212"/>
      <c r="AS2349" s="212"/>
      <c r="AT2349" s="212"/>
      <c r="AU2349" s="212"/>
      <c r="AV2349" s="212"/>
      <c r="AW2349" s="212"/>
      <c r="AX2349" s="212"/>
      <c r="AY2349" s="212"/>
      <c r="AZ2349" s="212"/>
      <c r="BA2349" s="212"/>
      <c r="BB2349" s="212"/>
      <c r="BC2349" s="212"/>
      <c r="BD2349" s="212"/>
      <c r="BE2349" s="212"/>
      <c r="BF2349" s="212"/>
      <c r="BG2349" s="212"/>
      <c r="BH2349" s="212"/>
    </row>
    <row r="2350" spans="1:60" outlineLevel="1" x14ac:dyDescent="0.2">
      <c r="A2350" s="235">
        <v>545</v>
      </c>
      <c r="B2350" s="236" t="s">
        <v>2782</v>
      </c>
      <c r="C2350" s="245" t="s">
        <v>2783</v>
      </c>
      <c r="D2350" s="237" t="s">
        <v>340</v>
      </c>
      <c r="E2350" s="238">
        <v>30.462250000000001</v>
      </c>
      <c r="F2350" s="239"/>
      <c r="G2350" s="240">
        <f>ROUND(E2350*F2350,2)</f>
        <v>0</v>
      </c>
      <c r="H2350" s="239"/>
      <c r="I2350" s="240">
        <f>ROUND(E2350*H2350,2)</f>
        <v>0</v>
      </c>
      <c r="J2350" s="239"/>
      <c r="K2350" s="240">
        <f>ROUND(E2350*J2350,2)</f>
        <v>0</v>
      </c>
      <c r="L2350" s="240">
        <v>21</v>
      </c>
      <c r="M2350" s="240">
        <f>G2350*(1+L2350/100)</f>
        <v>0</v>
      </c>
      <c r="N2350" s="238">
        <v>3.2000000000000003E-4</v>
      </c>
      <c r="O2350" s="238">
        <f>ROUND(E2350*N2350,2)</f>
        <v>0.01</v>
      </c>
      <c r="P2350" s="238">
        <v>0</v>
      </c>
      <c r="Q2350" s="238">
        <f>ROUND(E2350*P2350,2)</f>
        <v>0</v>
      </c>
      <c r="R2350" s="240" t="s">
        <v>1703</v>
      </c>
      <c r="S2350" s="240" t="s">
        <v>277</v>
      </c>
      <c r="T2350" s="241" t="s">
        <v>277</v>
      </c>
      <c r="U2350" s="223">
        <v>0.43675000000000003</v>
      </c>
      <c r="V2350" s="223">
        <f>ROUND(E2350*U2350,2)</f>
        <v>13.3</v>
      </c>
      <c r="W2350" s="223"/>
      <c r="X2350" s="223" t="s">
        <v>828</v>
      </c>
      <c r="Y2350" s="223" t="s">
        <v>280</v>
      </c>
      <c r="Z2350" s="212"/>
      <c r="AA2350" s="212"/>
      <c r="AB2350" s="212"/>
      <c r="AC2350" s="212"/>
      <c r="AD2350" s="212"/>
      <c r="AE2350" s="212"/>
      <c r="AF2350" s="212"/>
      <c r="AG2350" s="212" t="s">
        <v>829</v>
      </c>
      <c r="AH2350" s="212"/>
      <c r="AI2350" s="212"/>
      <c r="AJ2350" s="212"/>
      <c r="AK2350" s="212"/>
      <c r="AL2350" s="212"/>
      <c r="AM2350" s="212"/>
      <c r="AN2350" s="212"/>
      <c r="AO2350" s="212"/>
      <c r="AP2350" s="212"/>
      <c r="AQ2350" s="212"/>
      <c r="AR2350" s="212"/>
      <c r="AS2350" s="212"/>
      <c r="AT2350" s="212"/>
      <c r="AU2350" s="212"/>
      <c r="AV2350" s="212"/>
      <c r="AW2350" s="212"/>
      <c r="AX2350" s="212"/>
      <c r="AY2350" s="212"/>
      <c r="AZ2350" s="212"/>
      <c r="BA2350" s="212"/>
      <c r="BB2350" s="212"/>
      <c r="BC2350" s="212"/>
      <c r="BD2350" s="212"/>
      <c r="BE2350" s="212"/>
      <c r="BF2350" s="212"/>
      <c r="BG2350" s="212"/>
      <c r="BH2350" s="212"/>
    </row>
    <row r="2351" spans="1:60" ht="45" outlineLevel="2" x14ac:dyDescent="0.2">
      <c r="A2351" s="219"/>
      <c r="B2351" s="220"/>
      <c r="C2351" s="247" t="s">
        <v>2784</v>
      </c>
      <c r="D2351" s="225"/>
      <c r="E2351" s="226">
        <v>30.462250000000001</v>
      </c>
      <c r="F2351" s="223"/>
      <c r="G2351" s="223"/>
      <c r="H2351" s="223"/>
      <c r="I2351" s="223"/>
      <c r="J2351" s="223"/>
      <c r="K2351" s="223"/>
      <c r="L2351" s="223"/>
      <c r="M2351" s="223"/>
      <c r="N2351" s="222"/>
      <c r="O2351" s="222"/>
      <c r="P2351" s="222"/>
      <c r="Q2351" s="222"/>
      <c r="R2351" s="223"/>
      <c r="S2351" s="223"/>
      <c r="T2351" s="223"/>
      <c r="U2351" s="223"/>
      <c r="V2351" s="223"/>
      <c r="W2351" s="223"/>
      <c r="X2351" s="223"/>
      <c r="Y2351" s="223"/>
      <c r="Z2351" s="212"/>
      <c r="AA2351" s="212"/>
      <c r="AB2351" s="212"/>
      <c r="AC2351" s="212"/>
      <c r="AD2351" s="212"/>
      <c r="AE2351" s="212"/>
      <c r="AF2351" s="212"/>
      <c r="AG2351" s="212" t="s">
        <v>308</v>
      </c>
      <c r="AH2351" s="212">
        <v>0</v>
      </c>
      <c r="AI2351" s="212"/>
      <c r="AJ2351" s="212"/>
      <c r="AK2351" s="212"/>
      <c r="AL2351" s="212"/>
      <c r="AM2351" s="212"/>
      <c r="AN2351" s="212"/>
      <c r="AO2351" s="212"/>
      <c r="AP2351" s="212"/>
      <c r="AQ2351" s="212"/>
      <c r="AR2351" s="212"/>
      <c r="AS2351" s="212"/>
      <c r="AT2351" s="212"/>
      <c r="AU2351" s="212"/>
      <c r="AV2351" s="212"/>
      <c r="AW2351" s="212"/>
      <c r="AX2351" s="212"/>
      <c r="AY2351" s="212"/>
      <c r="AZ2351" s="212"/>
      <c r="BA2351" s="212"/>
      <c r="BB2351" s="212"/>
      <c r="BC2351" s="212"/>
      <c r="BD2351" s="212"/>
      <c r="BE2351" s="212"/>
      <c r="BF2351" s="212"/>
      <c r="BG2351" s="212"/>
      <c r="BH2351" s="212"/>
    </row>
    <row r="2352" spans="1:60" x14ac:dyDescent="0.2">
      <c r="A2352" s="228" t="s">
        <v>272</v>
      </c>
      <c r="B2352" s="229" t="s">
        <v>226</v>
      </c>
      <c r="C2352" s="244" t="s">
        <v>227</v>
      </c>
      <c r="D2352" s="230"/>
      <c r="E2352" s="231"/>
      <c r="F2352" s="232"/>
      <c r="G2352" s="232">
        <f>SUMIF(AG2353:AG2390,"&lt;&gt;NOR",G2353:G2390)</f>
        <v>0</v>
      </c>
      <c r="H2352" s="232"/>
      <c r="I2352" s="232">
        <f>SUM(I2353:I2390)</f>
        <v>0</v>
      </c>
      <c r="J2352" s="232"/>
      <c r="K2352" s="232">
        <f>SUM(K2353:K2390)</f>
        <v>0</v>
      </c>
      <c r="L2352" s="232"/>
      <c r="M2352" s="232">
        <f>SUM(M2353:M2390)</f>
        <v>0</v>
      </c>
      <c r="N2352" s="231"/>
      <c r="O2352" s="231">
        <f>SUM(O2353:O2390)</f>
        <v>0.66</v>
      </c>
      <c r="P2352" s="231"/>
      <c r="Q2352" s="231">
        <f>SUM(Q2353:Q2390)</f>
        <v>0</v>
      </c>
      <c r="R2352" s="232"/>
      <c r="S2352" s="232"/>
      <c r="T2352" s="233"/>
      <c r="U2352" s="227"/>
      <c r="V2352" s="227">
        <f>SUM(V2353:V2390)</f>
        <v>230.94</v>
      </c>
      <c r="W2352" s="227"/>
      <c r="X2352" s="227"/>
      <c r="Y2352" s="227"/>
      <c r="AG2352" t="s">
        <v>273</v>
      </c>
    </row>
    <row r="2353" spans="1:60" outlineLevel="1" x14ac:dyDescent="0.2">
      <c r="A2353" s="257">
        <v>546</v>
      </c>
      <c r="B2353" s="258" t="s">
        <v>2785</v>
      </c>
      <c r="C2353" s="268" t="s">
        <v>2786</v>
      </c>
      <c r="D2353" s="259" t="s">
        <v>340</v>
      </c>
      <c r="E2353" s="260">
        <v>1340.00998</v>
      </c>
      <c r="F2353" s="261"/>
      <c r="G2353" s="262">
        <f>ROUND(E2353*F2353,2)</f>
        <v>0</v>
      </c>
      <c r="H2353" s="261"/>
      <c r="I2353" s="262">
        <f>ROUND(E2353*H2353,2)</f>
        <v>0</v>
      </c>
      <c r="J2353" s="261"/>
      <c r="K2353" s="262">
        <f>ROUND(E2353*J2353,2)</f>
        <v>0</v>
      </c>
      <c r="L2353" s="262">
        <v>21</v>
      </c>
      <c r="M2353" s="262">
        <f>G2353*(1+L2353/100)</f>
        <v>0</v>
      </c>
      <c r="N2353" s="260">
        <v>5.0000000000000002E-5</v>
      </c>
      <c r="O2353" s="260">
        <f>ROUND(E2353*N2353,2)</f>
        <v>7.0000000000000007E-2</v>
      </c>
      <c r="P2353" s="260">
        <v>0</v>
      </c>
      <c r="Q2353" s="260">
        <f>ROUND(E2353*P2353,2)</f>
        <v>0</v>
      </c>
      <c r="R2353" s="262" t="s">
        <v>1590</v>
      </c>
      <c r="S2353" s="262" t="s">
        <v>277</v>
      </c>
      <c r="T2353" s="263" t="s">
        <v>277</v>
      </c>
      <c r="U2353" s="223">
        <v>3.2480000000000002E-2</v>
      </c>
      <c r="V2353" s="223">
        <f>ROUND(E2353*U2353,2)</f>
        <v>43.52</v>
      </c>
      <c r="W2353" s="223"/>
      <c r="X2353" s="223" t="s">
        <v>316</v>
      </c>
      <c r="Y2353" s="223" t="s">
        <v>280</v>
      </c>
      <c r="Z2353" s="212"/>
      <c r="AA2353" s="212"/>
      <c r="AB2353" s="212"/>
      <c r="AC2353" s="212"/>
      <c r="AD2353" s="212"/>
      <c r="AE2353" s="212"/>
      <c r="AF2353" s="212"/>
      <c r="AG2353" s="212" t="s">
        <v>317</v>
      </c>
      <c r="AH2353" s="212"/>
      <c r="AI2353" s="212"/>
      <c r="AJ2353" s="212"/>
      <c r="AK2353" s="212"/>
      <c r="AL2353" s="212"/>
      <c r="AM2353" s="212"/>
      <c r="AN2353" s="212"/>
      <c r="AO2353" s="212"/>
      <c r="AP2353" s="212"/>
      <c r="AQ2353" s="212"/>
      <c r="AR2353" s="212"/>
      <c r="AS2353" s="212"/>
      <c r="AT2353" s="212"/>
      <c r="AU2353" s="212"/>
      <c r="AV2353" s="212"/>
      <c r="AW2353" s="212"/>
      <c r="AX2353" s="212"/>
      <c r="AY2353" s="212"/>
      <c r="AZ2353" s="212"/>
      <c r="BA2353" s="212"/>
      <c r="BB2353" s="212"/>
      <c r="BC2353" s="212"/>
      <c r="BD2353" s="212"/>
      <c r="BE2353" s="212"/>
      <c r="BF2353" s="212"/>
      <c r="BG2353" s="212"/>
      <c r="BH2353" s="212"/>
    </row>
    <row r="2354" spans="1:60" outlineLevel="1" x14ac:dyDescent="0.2">
      <c r="A2354" s="235">
        <v>547</v>
      </c>
      <c r="B2354" s="236" t="s">
        <v>2787</v>
      </c>
      <c r="C2354" s="245" t="s">
        <v>2788</v>
      </c>
      <c r="D2354" s="237" t="s">
        <v>340</v>
      </c>
      <c r="E2354" s="238">
        <v>1340.00998</v>
      </c>
      <c r="F2354" s="239"/>
      <c r="G2354" s="240">
        <f>ROUND(E2354*F2354,2)</f>
        <v>0</v>
      </c>
      <c r="H2354" s="239"/>
      <c r="I2354" s="240">
        <f>ROUND(E2354*H2354,2)</f>
        <v>0</v>
      </c>
      <c r="J2354" s="239"/>
      <c r="K2354" s="240">
        <f>ROUND(E2354*J2354,2)</f>
        <v>0</v>
      </c>
      <c r="L2354" s="240">
        <v>21</v>
      </c>
      <c r="M2354" s="240">
        <f>G2354*(1+L2354/100)</f>
        <v>0</v>
      </c>
      <c r="N2354" s="238">
        <v>3.2000000000000003E-4</v>
      </c>
      <c r="O2354" s="238">
        <f>ROUND(E2354*N2354,2)</f>
        <v>0.43</v>
      </c>
      <c r="P2354" s="238">
        <v>0</v>
      </c>
      <c r="Q2354" s="238">
        <f>ROUND(E2354*P2354,2)</f>
        <v>0</v>
      </c>
      <c r="R2354" s="240" t="s">
        <v>1590</v>
      </c>
      <c r="S2354" s="240" t="s">
        <v>277</v>
      </c>
      <c r="T2354" s="241" t="s">
        <v>277</v>
      </c>
      <c r="U2354" s="223">
        <v>0.10191</v>
      </c>
      <c r="V2354" s="223">
        <f>ROUND(E2354*U2354,2)</f>
        <v>136.56</v>
      </c>
      <c r="W2354" s="223"/>
      <c r="X2354" s="223" t="s">
        <v>316</v>
      </c>
      <c r="Y2354" s="223" t="s">
        <v>280</v>
      </c>
      <c r="Z2354" s="212"/>
      <c r="AA2354" s="212"/>
      <c r="AB2354" s="212"/>
      <c r="AC2354" s="212"/>
      <c r="AD2354" s="212"/>
      <c r="AE2354" s="212"/>
      <c r="AF2354" s="212"/>
      <c r="AG2354" s="212" t="s">
        <v>317</v>
      </c>
      <c r="AH2354" s="212"/>
      <c r="AI2354" s="212"/>
      <c r="AJ2354" s="212"/>
      <c r="AK2354" s="212"/>
      <c r="AL2354" s="212"/>
      <c r="AM2354" s="212"/>
      <c r="AN2354" s="212"/>
      <c r="AO2354" s="212"/>
      <c r="AP2354" s="212"/>
      <c r="AQ2354" s="212"/>
      <c r="AR2354" s="212"/>
      <c r="AS2354" s="212"/>
      <c r="AT2354" s="212"/>
      <c r="AU2354" s="212"/>
      <c r="AV2354" s="212"/>
      <c r="AW2354" s="212"/>
      <c r="AX2354" s="212"/>
      <c r="AY2354" s="212"/>
      <c r="AZ2354" s="212"/>
      <c r="BA2354" s="212"/>
      <c r="BB2354" s="212"/>
      <c r="BC2354" s="212"/>
      <c r="BD2354" s="212"/>
      <c r="BE2354" s="212"/>
      <c r="BF2354" s="212"/>
      <c r="BG2354" s="212"/>
      <c r="BH2354" s="212"/>
    </row>
    <row r="2355" spans="1:60" outlineLevel="2" x14ac:dyDescent="0.2">
      <c r="A2355" s="219"/>
      <c r="B2355" s="220"/>
      <c r="C2355" s="247" t="s">
        <v>2789</v>
      </c>
      <c r="D2355" s="225"/>
      <c r="E2355" s="226"/>
      <c r="F2355" s="223"/>
      <c r="G2355" s="223"/>
      <c r="H2355" s="223"/>
      <c r="I2355" s="223"/>
      <c r="J2355" s="223"/>
      <c r="K2355" s="223"/>
      <c r="L2355" s="223"/>
      <c r="M2355" s="223"/>
      <c r="N2355" s="222"/>
      <c r="O2355" s="222"/>
      <c r="P2355" s="222"/>
      <c r="Q2355" s="222"/>
      <c r="R2355" s="223"/>
      <c r="S2355" s="223"/>
      <c r="T2355" s="223"/>
      <c r="U2355" s="223"/>
      <c r="V2355" s="223"/>
      <c r="W2355" s="223"/>
      <c r="X2355" s="223"/>
      <c r="Y2355" s="223"/>
      <c r="Z2355" s="212"/>
      <c r="AA2355" s="212"/>
      <c r="AB2355" s="212"/>
      <c r="AC2355" s="212"/>
      <c r="AD2355" s="212"/>
      <c r="AE2355" s="212"/>
      <c r="AF2355" s="212"/>
      <c r="AG2355" s="212" t="s">
        <v>308</v>
      </c>
      <c r="AH2355" s="212">
        <v>0</v>
      </c>
      <c r="AI2355" s="212"/>
      <c r="AJ2355" s="212"/>
      <c r="AK2355" s="212"/>
      <c r="AL2355" s="212"/>
      <c r="AM2355" s="212"/>
      <c r="AN2355" s="212"/>
      <c r="AO2355" s="212"/>
      <c r="AP2355" s="212"/>
      <c r="AQ2355" s="212"/>
      <c r="AR2355" s="212"/>
      <c r="AS2355" s="212"/>
      <c r="AT2355" s="212"/>
      <c r="AU2355" s="212"/>
      <c r="AV2355" s="212"/>
      <c r="AW2355" s="212"/>
      <c r="AX2355" s="212"/>
      <c r="AY2355" s="212"/>
      <c r="AZ2355" s="212"/>
      <c r="BA2355" s="212"/>
      <c r="BB2355" s="212"/>
      <c r="BC2355" s="212"/>
      <c r="BD2355" s="212"/>
      <c r="BE2355" s="212"/>
      <c r="BF2355" s="212"/>
      <c r="BG2355" s="212"/>
      <c r="BH2355" s="212"/>
    </row>
    <row r="2356" spans="1:60" outlineLevel="3" x14ac:dyDescent="0.2">
      <c r="A2356" s="219"/>
      <c r="B2356" s="220"/>
      <c r="C2356" s="247" t="s">
        <v>2790</v>
      </c>
      <c r="D2356" s="225"/>
      <c r="E2356" s="226">
        <v>79.900000000000006</v>
      </c>
      <c r="F2356" s="223"/>
      <c r="G2356" s="223"/>
      <c r="H2356" s="223"/>
      <c r="I2356" s="223"/>
      <c r="J2356" s="223"/>
      <c r="K2356" s="223"/>
      <c r="L2356" s="223"/>
      <c r="M2356" s="223"/>
      <c r="N2356" s="222"/>
      <c r="O2356" s="222"/>
      <c r="P2356" s="222"/>
      <c r="Q2356" s="222"/>
      <c r="R2356" s="223"/>
      <c r="S2356" s="223"/>
      <c r="T2356" s="223"/>
      <c r="U2356" s="223"/>
      <c r="V2356" s="223"/>
      <c r="W2356" s="223"/>
      <c r="X2356" s="223"/>
      <c r="Y2356" s="223"/>
      <c r="Z2356" s="212"/>
      <c r="AA2356" s="212"/>
      <c r="AB2356" s="212"/>
      <c r="AC2356" s="212"/>
      <c r="AD2356" s="212"/>
      <c r="AE2356" s="212"/>
      <c r="AF2356" s="212"/>
      <c r="AG2356" s="212" t="s">
        <v>308</v>
      </c>
      <c r="AH2356" s="212">
        <v>5</v>
      </c>
      <c r="AI2356" s="212"/>
      <c r="AJ2356" s="212"/>
      <c r="AK2356" s="212"/>
      <c r="AL2356" s="212"/>
      <c r="AM2356" s="212"/>
      <c r="AN2356" s="212"/>
      <c r="AO2356" s="212"/>
      <c r="AP2356" s="212"/>
      <c r="AQ2356" s="212"/>
      <c r="AR2356" s="212"/>
      <c r="AS2356" s="212"/>
      <c r="AT2356" s="212"/>
      <c r="AU2356" s="212"/>
      <c r="AV2356" s="212"/>
      <c r="AW2356" s="212"/>
      <c r="AX2356" s="212"/>
      <c r="AY2356" s="212"/>
      <c r="AZ2356" s="212"/>
      <c r="BA2356" s="212"/>
      <c r="BB2356" s="212"/>
      <c r="BC2356" s="212"/>
      <c r="BD2356" s="212"/>
      <c r="BE2356" s="212"/>
      <c r="BF2356" s="212"/>
      <c r="BG2356" s="212"/>
      <c r="BH2356" s="212"/>
    </row>
    <row r="2357" spans="1:60" outlineLevel="3" x14ac:dyDescent="0.2">
      <c r="A2357" s="219"/>
      <c r="B2357" s="220"/>
      <c r="C2357" s="247" t="s">
        <v>2791</v>
      </c>
      <c r="D2357" s="225"/>
      <c r="E2357" s="226">
        <v>20.5</v>
      </c>
      <c r="F2357" s="223"/>
      <c r="G2357" s="223"/>
      <c r="H2357" s="223"/>
      <c r="I2357" s="223"/>
      <c r="J2357" s="223"/>
      <c r="K2357" s="223"/>
      <c r="L2357" s="223"/>
      <c r="M2357" s="223"/>
      <c r="N2357" s="222"/>
      <c r="O2357" s="222"/>
      <c r="P2357" s="222"/>
      <c r="Q2357" s="222"/>
      <c r="R2357" s="223"/>
      <c r="S2357" s="223"/>
      <c r="T2357" s="223"/>
      <c r="U2357" s="223"/>
      <c r="V2357" s="223"/>
      <c r="W2357" s="223"/>
      <c r="X2357" s="223"/>
      <c r="Y2357" s="223"/>
      <c r="Z2357" s="212"/>
      <c r="AA2357" s="212"/>
      <c r="AB2357" s="212"/>
      <c r="AC2357" s="212"/>
      <c r="AD2357" s="212"/>
      <c r="AE2357" s="212"/>
      <c r="AF2357" s="212"/>
      <c r="AG2357" s="212" t="s">
        <v>308</v>
      </c>
      <c r="AH2357" s="212">
        <v>5</v>
      </c>
      <c r="AI2357" s="212"/>
      <c r="AJ2357" s="212"/>
      <c r="AK2357" s="212"/>
      <c r="AL2357" s="212"/>
      <c r="AM2357" s="212"/>
      <c r="AN2357" s="212"/>
      <c r="AO2357" s="212"/>
      <c r="AP2357" s="212"/>
      <c r="AQ2357" s="212"/>
      <c r="AR2357" s="212"/>
      <c r="AS2357" s="212"/>
      <c r="AT2357" s="212"/>
      <c r="AU2357" s="212"/>
      <c r="AV2357" s="212"/>
      <c r="AW2357" s="212"/>
      <c r="AX2357" s="212"/>
      <c r="AY2357" s="212"/>
      <c r="AZ2357" s="212"/>
      <c r="BA2357" s="212"/>
      <c r="BB2357" s="212"/>
      <c r="BC2357" s="212"/>
      <c r="BD2357" s="212"/>
      <c r="BE2357" s="212"/>
      <c r="BF2357" s="212"/>
      <c r="BG2357" s="212"/>
      <c r="BH2357" s="212"/>
    </row>
    <row r="2358" spans="1:60" outlineLevel="3" x14ac:dyDescent="0.2">
      <c r="A2358" s="219"/>
      <c r="B2358" s="220"/>
      <c r="C2358" s="247" t="s">
        <v>2792</v>
      </c>
      <c r="D2358" s="225"/>
      <c r="E2358" s="226">
        <v>112.7</v>
      </c>
      <c r="F2358" s="223"/>
      <c r="G2358" s="223"/>
      <c r="H2358" s="223"/>
      <c r="I2358" s="223"/>
      <c r="J2358" s="223"/>
      <c r="K2358" s="223"/>
      <c r="L2358" s="223"/>
      <c r="M2358" s="223"/>
      <c r="N2358" s="222"/>
      <c r="O2358" s="222"/>
      <c r="P2358" s="222"/>
      <c r="Q2358" s="222"/>
      <c r="R2358" s="223"/>
      <c r="S2358" s="223"/>
      <c r="T2358" s="223"/>
      <c r="U2358" s="223"/>
      <c r="V2358" s="223"/>
      <c r="W2358" s="223"/>
      <c r="X2358" s="223"/>
      <c r="Y2358" s="223"/>
      <c r="Z2358" s="212"/>
      <c r="AA2358" s="212"/>
      <c r="AB2358" s="212"/>
      <c r="AC2358" s="212"/>
      <c r="AD2358" s="212"/>
      <c r="AE2358" s="212"/>
      <c r="AF2358" s="212"/>
      <c r="AG2358" s="212" t="s">
        <v>308</v>
      </c>
      <c r="AH2358" s="212">
        <v>5</v>
      </c>
      <c r="AI2358" s="212"/>
      <c r="AJ2358" s="212"/>
      <c r="AK2358" s="212"/>
      <c r="AL2358" s="212"/>
      <c r="AM2358" s="212"/>
      <c r="AN2358" s="212"/>
      <c r="AO2358" s="212"/>
      <c r="AP2358" s="212"/>
      <c r="AQ2358" s="212"/>
      <c r="AR2358" s="212"/>
      <c r="AS2358" s="212"/>
      <c r="AT2358" s="212"/>
      <c r="AU2358" s="212"/>
      <c r="AV2358" s="212"/>
      <c r="AW2358" s="212"/>
      <c r="AX2358" s="212"/>
      <c r="AY2358" s="212"/>
      <c r="AZ2358" s="212"/>
      <c r="BA2358" s="212"/>
      <c r="BB2358" s="212"/>
      <c r="BC2358" s="212"/>
      <c r="BD2358" s="212"/>
      <c r="BE2358" s="212"/>
      <c r="BF2358" s="212"/>
      <c r="BG2358" s="212"/>
      <c r="BH2358" s="212"/>
    </row>
    <row r="2359" spans="1:60" outlineLevel="3" x14ac:dyDescent="0.2">
      <c r="A2359" s="219"/>
      <c r="B2359" s="220"/>
      <c r="C2359" s="247" t="s">
        <v>2793</v>
      </c>
      <c r="D2359" s="225"/>
      <c r="E2359" s="226">
        <v>11.77</v>
      </c>
      <c r="F2359" s="223"/>
      <c r="G2359" s="223"/>
      <c r="H2359" s="223"/>
      <c r="I2359" s="223"/>
      <c r="J2359" s="223"/>
      <c r="K2359" s="223"/>
      <c r="L2359" s="223"/>
      <c r="M2359" s="223"/>
      <c r="N2359" s="222"/>
      <c r="O2359" s="222"/>
      <c r="P2359" s="222"/>
      <c r="Q2359" s="222"/>
      <c r="R2359" s="223"/>
      <c r="S2359" s="223"/>
      <c r="T2359" s="223"/>
      <c r="U2359" s="223"/>
      <c r="V2359" s="223"/>
      <c r="W2359" s="223"/>
      <c r="X2359" s="223"/>
      <c r="Y2359" s="223"/>
      <c r="Z2359" s="212"/>
      <c r="AA2359" s="212"/>
      <c r="AB2359" s="212"/>
      <c r="AC2359" s="212"/>
      <c r="AD2359" s="212"/>
      <c r="AE2359" s="212"/>
      <c r="AF2359" s="212"/>
      <c r="AG2359" s="212" t="s">
        <v>308</v>
      </c>
      <c r="AH2359" s="212">
        <v>5</v>
      </c>
      <c r="AI2359" s="212"/>
      <c r="AJ2359" s="212"/>
      <c r="AK2359" s="212"/>
      <c r="AL2359" s="212"/>
      <c r="AM2359" s="212"/>
      <c r="AN2359" s="212"/>
      <c r="AO2359" s="212"/>
      <c r="AP2359" s="212"/>
      <c r="AQ2359" s="212"/>
      <c r="AR2359" s="212"/>
      <c r="AS2359" s="212"/>
      <c r="AT2359" s="212"/>
      <c r="AU2359" s="212"/>
      <c r="AV2359" s="212"/>
      <c r="AW2359" s="212"/>
      <c r="AX2359" s="212"/>
      <c r="AY2359" s="212"/>
      <c r="AZ2359" s="212"/>
      <c r="BA2359" s="212"/>
      <c r="BB2359" s="212"/>
      <c r="BC2359" s="212"/>
      <c r="BD2359" s="212"/>
      <c r="BE2359" s="212"/>
      <c r="BF2359" s="212"/>
      <c r="BG2359" s="212"/>
      <c r="BH2359" s="212"/>
    </row>
    <row r="2360" spans="1:60" outlineLevel="3" x14ac:dyDescent="0.2">
      <c r="A2360" s="219"/>
      <c r="B2360" s="220"/>
      <c r="C2360" s="247" t="s">
        <v>2794</v>
      </c>
      <c r="D2360" s="225"/>
      <c r="E2360" s="226">
        <v>88.32</v>
      </c>
      <c r="F2360" s="223"/>
      <c r="G2360" s="223"/>
      <c r="H2360" s="223"/>
      <c r="I2360" s="223"/>
      <c r="J2360" s="223"/>
      <c r="K2360" s="223"/>
      <c r="L2360" s="223"/>
      <c r="M2360" s="223"/>
      <c r="N2360" s="222"/>
      <c r="O2360" s="222"/>
      <c r="P2360" s="222"/>
      <c r="Q2360" s="222"/>
      <c r="R2360" s="223"/>
      <c r="S2360" s="223"/>
      <c r="T2360" s="223"/>
      <c r="U2360" s="223"/>
      <c r="V2360" s="223"/>
      <c r="W2360" s="223"/>
      <c r="X2360" s="223"/>
      <c r="Y2360" s="223"/>
      <c r="Z2360" s="212"/>
      <c r="AA2360" s="212"/>
      <c r="AB2360" s="212"/>
      <c r="AC2360" s="212"/>
      <c r="AD2360" s="212"/>
      <c r="AE2360" s="212"/>
      <c r="AF2360" s="212"/>
      <c r="AG2360" s="212" t="s">
        <v>308</v>
      </c>
      <c r="AH2360" s="212">
        <v>5</v>
      </c>
      <c r="AI2360" s="212"/>
      <c r="AJ2360" s="212"/>
      <c r="AK2360" s="212"/>
      <c r="AL2360" s="212"/>
      <c r="AM2360" s="212"/>
      <c r="AN2360" s="212"/>
      <c r="AO2360" s="212"/>
      <c r="AP2360" s="212"/>
      <c r="AQ2360" s="212"/>
      <c r="AR2360" s="212"/>
      <c r="AS2360" s="212"/>
      <c r="AT2360" s="212"/>
      <c r="AU2360" s="212"/>
      <c r="AV2360" s="212"/>
      <c r="AW2360" s="212"/>
      <c r="AX2360" s="212"/>
      <c r="AY2360" s="212"/>
      <c r="AZ2360" s="212"/>
      <c r="BA2360" s="212"/>
      <c r="BB2360" s="212"/>
      <c r="BC2360" s="212"/>
      <c r="BD2360" s="212"/>
      <c r="BE2360" s="212"/>
      <c r="BF2360" s="212"/>
      <c r="BG2360" s="212"/>
      <c r="BH2360" s="212"/>
    </row>
    <row r="2361" spans="1:60" outlineLevel="3" x14ac:dyDescent="0.2">
      <c r="A2361" s="219"/>
      <c r="B2361" s="220"/>
      <c r="C2361" s="247" t="s">
        <v>2795</v>
      </c>
      <c r="D2361" s="225"/>
      <c r="E2361" s="226">
        <v>74.430000000000007</v>
      </c>
      <c r="F2361" s="223"/>
      <c r="G2361" s="223"/>
      <c r="H2361" s="223"/>
      <c r="I2361" s="223"/>
      <c r="J2361" s="223"/>
      <c r="K2361" s="223"/>
      <c r="L2361" s="223"/>
      <c r="M2361" s="223"/>
      <c r="N2361" s="222"/>
      <c r="O2361" s="222"/>
      <c r="P2361" s="222"/>
      <c r="Q2361" s="222"/>
      <c r="R2361" s="223"/>
      <c r="S2361" s="223"/>
      <c r="T2361" s="223"/>
      <c r="U2361" s="223"/>
      <c r="V2361" s="223"/>
      <c r="W2361" s="223"/>
      <c r="X2361" s="223"/>
      <c r="Y2361" s="223"/>
      <c r="Z2361" s="212"/>
      <c r="AA2361" s="212"/>
      <c r="AB2361" s="212"/>
      <c r="AC2361" s="212"/>
      <c r="AD2361" s="212"/>
      <c r="AE2361" s="212"/>
      <c r="AF2361" s="212"/>
      <c r="AG2361" s="212" t="s">
        <v>308</v>
      </c>
      <c r="AH2361" s="212">
        <v>5</v>
      </c>
      <c r="AI2361" s="212"/>
      <c r="AJ2361" s="212"/>
      <c r="AK2361" s="212"/>
      <c r="AL2361" s="212"/>
      <c r="AM2361" s="212"/>
      <c r="AN2361" s="212"/>
      <c r="AO2361" s="212"/>
      <c r="AP2361" s="212"/>
      <c r="AQ2361" s="212"/>
      <c r="AR2361" s="212"/>
      <c r="AS2361" s="212"/>
      <c r="AT2361" s="212"/>
      <c r="AU2361" s="212"/>
      <c r="AV2361" s="212"/>
      <c r="AW2361" s="212"/>
      <c r="AX2361" s="212"/>
      <c r="AY2361" s="212"/>
      <c r="AZ2361" s="212"/>
      <c r="BA2361" s="212"/>
      <c r="BB2361" s="212"/>
      <c r="BC2361" s="212"/>
      <c r="BD2361" s="212"/>
      <c r="BE2361" s="212"/>
      <c r="BF2361" s="212"/>
      <c r="BG2361" s="212"/>
      <c r="BH2361" s="212"/>
    </row>
    <row r="2362" spans="1:60" outlineLevel="3" x14ac:dyDescent="0.2">
      <c r="A2362" s="219"/>
      <c r="B2362" s="220"/>
      <c r="C2362" s="247" t="s">
        <v>2796</v>
      </c>
      <c r="D2362" s="225"/>
      <c r="E2362" s="226">
        <v>165.45</v>
      </c>
      <c r="F2362" s="223"/>
      <c r="G2362" s="223"/>
      <c r="H2362" s="223"/>
      <c r="I2362" s="223"/>
      <c r="J2362" s="223"/>
      <c r="K2362" s="223"/>
      <c r="L2362" s="223"/>
      <c r="M2362" s="223"/>
      <c r="N2362" s="222"/>
      <c r="O2362" s="222"/>
      <c r="P2362" s="222"/>
      <c r="Q2362" s="222"/>
      <c r="R2362" s="223"/>
      <c r="S2362" s="223"/>
      <c r="T2362" s="223"/>
      <c r="U2362" s="223"/>
      <c r="V2362" s="223"/>
      <c r="W2362" s="223"/>
      <c r="X2362" s="223"/>
      <c r="Y2362" s="223"/>
      <c r="Z2362" s="212"/>
      <c r="AA2362" s="212"/>
      <c r="AB2362" s="212"/>
      <c r="AC2362" s="212"/>
      <c r="AD2362" s="212"/>
      <c r="AE2362" s="212"/>
      <c r="AF2362" s="212"/>
      <c r="AG2362" s="212" t="s">
        <v>308</v>
      </c>
      <c r="AH2362" s="212">
        <v>5</v>
      </c>
      <c r="AI2362" s="212"/>
      <c r="AJ2362" s="212"/>
      <c r="AK2362" s="212"/>
      <c r="AL2362" s="212"/>
      <c r="AM2362" s="212"/>
      <c r="AN2362" s="212"/>
      <c r="AO2362" s="212"/>
      <c r="AP2362" s="212"/>
      <c r="AQ2362" s="212"/>
      <c r="AR2362" s="212"/>
      <c r="AS2362" s="212"/>
      <c r="AT2362" s="212"/>
      <c r="AU2362" s="212"/>
      <c r="AV2362" s="212"/>
      <c r="AW2362" s="212"/>
      <c r="AX2362" s="212"/>
      <c r="AY2362" s="212"/>
      <c r="AZ2362" s="212"/>
      <c r="BA2362" s="212"/>
      <c r="BB2362" s="212"/>
      <c r="BC2362" s="212"/>
      <c r="BD2362" s="212"/>
      <c r="BE2362" s="212"/>
      <c r="BF2362" s="212"/>
      <c r="BG2362" s="212"/>
      <c r="BH2362" s="212"/>
    </row>
    <row r="2363" spans="1:60" ht="22.5" outlineLevel="3" x14ac:dyDescent="0.2">
      <c r="A2363" s="219"/>
      <c r="B2363" s="220"/>
      <c r="C2363" s="247" t="s">
        <v>2797</v>
      </c>
      <c r="D2363" s="225"/>
      <c r="E2363" s="226">
        <v>14.968</v>
      </c>
      <c r="F2363" s="223"/>
      <c r="G2363" s="223"/>
      <c r="H2363" s="223"/>
      <c r="I2363" s="223"/>
      <c r="J2363" s="223"/>
      <c r="K2363" s="223"/>
      <c r="L2363" s="223"/>
      <c r="M2363" s="223"/>
      <c r="N2363" s="222"/>
      <c r="O2363" s="222"/>
      <c r="P2363" s="222"/>
      <c r="Q2363" s="222"/>
      <c r="R2363" s="223"/>
      <c r="S2363" s="223"/>
      <c r="T2363" s="223"/>
      <c r="U2363" s="223"/>
      <c r="V2363" s="223"/>
      <c r="W2363" s="223"/>
      <c r="X2363" s="223"/>
      <c r="Y2363" s="223"/>
      <c r="Z2363" s="212"/>
      <c r="AA2363" s="212"/>
      <c r="AB2363" s="212"/>
      <c r="AC2363" s="212"/>
      <c r="AD2363" s="212"/>
      <c r="AE2363" s="212"/>
      <c r="AF2363" s="212"/>
      <c r="AG2363" s="212" t="s">
        <v>308</v>
      </c>
      <c r="AH2363" s="212">
        <v>0</v>
      </c>
      <c r="AI2363" s="212"/>
      <c r="AJ2363" s="212"/>
      <c r="AK2363" s="212"/>
      <c r="AL2363" s="212"/>
      <c r="AM2363" s="212"/>
      <c r="AN2363" s="212"/>
      <c r="AO2363" s="212"/>
      <c r="AP2363" s="212"/>
      <c r="AQ2363" s="212"/>
      <c r="AR2363" s="212"/>
      <c r="AS2363" s="212"/>
      <c r="AT2363" s="212"/>
      <c r="AU2363" s="212"/>
      <c r="AV2363" s="212"/>
      <c r="AW2363" s="212"/>
      <c r="AX2363" s="212"/>
      <c r="AY2363" s="212"/>
      <c r="AZ2363" s="212"/>
      <c r="BA2363" s="212"/>
      <c r="BB2363" s="212"/>
      <c r="BC2363" s="212"/>
      <c r="BD2363" s="212"/>
      <c r="BE2363" s="212"/>
      <c r="BF2363" s="212"/>
      <c r="BG2363" s="212"/>
      <c r="BH2363" s="212"/>
    </row>
    <row r="2364" spans="1:60" ht="33.75" outlineLevel="3" x14ac:dyDescent="0.2">
      <c r="A2364" s="219"/>
      <c r="B2364" s="220"/>
      <c r="C2364" s="247" t="s">
        <v>2798</v>
      </c>
      <c r="D2364" s="225"/>
      <c r="E2364" s="226">
        <v>91.6143</v>
      </c>
      <c r="F2364" s="223"/>
      <c r="G2364" s="223"/>
      <c r="H2364" s="223"/>
      <c r="I2364" s="223"/>
      <c r="J2364" s="223"/>
      <c r="K2364" s="223"/>
      <c r="L2364" s="223"/>
      <c r="M2364" s="223"/>
      <c r="N2364" s="222"/>
      <c r="O2364" s="222"/>
      <c r="P2364" s="222"/>
      <c r="Q2364" s="222"/>
      <c r="R2364" s="223"/>
      <c r="S2364" s="223"/>
      <c r="T2364" s="223"/>
      <c r="U2364" s="223"/>
      <c r="V2364" s="223"/>
      <c r="W2364" s="223"/>
      <c r="X2364" s="223"/>
      <c r="Y2364" s="223"/>
      <c r="Z2364" s="212"/>
      <c r="AA2364" s="212"/>
      <c r="AB2364" s="212"/>
      <c r="AC2364" s="212"/>
      <c r="AD2364" s="212"/>
      <c r="AE2364" s="212"/>
      <c r="AF2364" s="212"/>
      <c r="AG2364" s="212" t="s">
        <v>308</v>
      </c>
      <c r="AH2364" s="212">
        <v>0</v>
      </c>
      <c r="AI2364" s="212"/>
      <c r="AJ2364" s="212"/>
      <c r="AK2364" s="212"/>
      <c r="AL2364" s="212"/>
      <c r="AM2364" s="212"/>
      <c r="AN2364" s="212"/>
      <c r="AO2364" s="212"/>
      <c r="AP2364" s="212"/>
      <c r="AQ2364" s="212"/>
      <c r="AR2364" s="212"/>
      <c r="AS2364" s="212"/>
      <c r="AT2364" s="212"/>
      <c r="AU2364" s="212"/>
      <c r="AV2364" s="212"/>
      <c r="AW2364" s="212"/>
      <c r="AX2364" s="212"/>
      <c r="AY2364" s="212"/>
      <c r="AZ2364" s="212"/>
      <c r="BA2364" s="212"/>
      <c r="BB2364" s="212"/>
      <c r="BC2364" s="212"/>
      <c r="BD2364" s="212"/>
      <c r="BE2364" s="212"/>
      <c r="BF2364" s="212"/>
      <c r="BG2364" s="212"/>
      <c r="BH2364" s="212"/>
    </row>
    <row r="2365" spans="1:60" ht="33.75" outlineLevel="3" x14ac:dyDescent="0.2">
      <c r="A2365" s="219"/>
      <c r="B2365" s="220"/>
      <c r="C2365" s="247" t="s">
        <v>2799</v>
      </c>
      <c r="D2365" s="225"/>
      <c r="E2365" s="226">
        <v>96.729950000000002</v>
      </c>
      <c r="F2365" s="223"/>
      <c r="G2365" s="223"/>
      <c r="H2365" s="223"/>
      <c r="I2365" s="223"/>
      <c r="J2365" s="223"/>
      <c r="K2365" s="223"/>
      <c r="L2365" s="223"/>
      <c r="M2365" s="223"/>
      <c r="N2365" s="222"/>
      <c r="O2365" s="222"/>
      <c r="P2365" s="222"/>
      <c r="Q2365" s="222"/>
      <c r="R2365" s="223"/>
      <c r="S2365" s="223"/>
      <c r="T2365" s="223"/>
      <c r="U2365" s="223"/>
      <c r="V2365" s="223"/>
      <c r="W2365" s="223"/>
      <c r="X2365" s="223"/>
      <c r="Y2365" s="223"/>
      <c r="Z2365" s="212"/>
      <c r="AA2365" s="212"/>
      <c r="AB2365" s="212"/>
      <c r="AC2365" s="212"/>
      <c r="AD2365" s="212"/>
      <c r="AE2365" s="212"/>
      <c r="AF2365" s="212"/>
      <c r="AG2365" s="212" t="s">
        <v>308</v>
      </c>
      <c r="AH2365" s="212">
        <v>0</v>
      </c>
      <c r="AI2365" s="212"/>
      <c r="AJ2365" s="212"/>
      <c r="AK2365" s="212"/>
      <c r="AL2365" s="212"/>
      <c r="AM2365" s="212"/>
      <c r="AN2365" s="212"/>
      <c r="AO2365" s="212"/>
      <c r="AP2365" s="212"/>
      <c r="AQ2365" s="212"/>
      <c r="AR2365" s="212"/>
      <c r="AS2365" s="212"/>
      <c r="AT2365" s="212"/>
      <c r="AU2365" s="212"/>
      <c r="AV2365" s="212"/>
      <c r="AW2365" s="212"/>
      <c r="AX2365" s="212"/>
      <c r="AY2365" s="212"/>
      <c r="AZ2365" s="212"/>
      <c r="BA2365" s="212"/>
      <c r="BB2365" s="212"/>
      <c r="BC2365" s="212"/>
      <c r="BD2365" s="212"/>
      <c r="BE2365" s="212"/>
      <c r="BF2365" s="212"/>
      <c r="BG2365" s="212"/>
      <c r="BH2365" s="212"/>
    </row>
    <row r="2366" spans="1:60" outlineLevel="3" x14ac:dyDescent="0.2">
      <c r="A2366" s="219"/>
      <c r="B2366" s="220"/>
      <c r="C2366" s="247" t="s">
        <v>2800</v>
      </c>
      <c r="D2366" s="225"/>
      <c r="E2366" s="226">
        <v>11.8385</v>
      </c>
      <c r="F2366" s="223"/>
      <c r="G2366" s="223"/>
      <c r="H2366" s="223"/>
      <c r="I2366" s="223"/>
      <c r="J2366" s="223"/>
      <c r="K2366" s="223"/>
      <c r="L2366" s="223"/>
      <c r="M2366" s="223"/>
      <c r="N2366" s="222"/>
      <c r="O2366" s="222"/>
      <c r="P2366" s="222"/>
      <c r="Q2366" s="222"/>
      <c r="R2366" s="223"/>
      <c r="S2366" s="223"/>
      <c r="T2366" s="223"/>
      <c r="U2366" s="223"/>
      <c r="V2366" s="223"/>
      <c r="W2366" s="223"/>
      <c r="X2366" s="223"/>
      <c r="Y2366" s="223"/>
      <c r="Z2366" s="212"/>
      <c r="AA2366" s="212"/>
      <c r="AB2366" s="212"/>
      <c r="AC2366" s="212"/>
      <c r="AD2366" s="212"/>
      <c r="AE2366" s="212"/>
      <c r="AF2366" s="212"/>
      <c r="AG2366" s="212" t="s">
        <v>308</v>
      </c>
      <c r="AH2366" s="212">
        <v>0</v>
      </c>
      <c r="AI2366" s="212"/>
      <c r="AJ2366" s="212"/>
      <c r="AK2366" s="212"/>
      <c r="AL2366" s="212"/>
      <c r="AM2366" s="212"/>
      <c r="AN2366" s="212"/>
      <c r="AO2366" s="212"/>
      <c r="AP2366" s="212"/>
      <c r="AQ2366" s="212"/>
      <c r="AR2366" s="212"/>
      <c r="AS2366" s="212"/>
      <c r="AT2366" s="212"/>
      <c r="AU2366" s="212"/>
      <c r="AV2366" s="212"/>
      <c r="AW2366" s="212"/>
      <c r="AX2366" s="212"/>
      <c r="AY2366" s="212"/>
      <c r="AZ2366" s="212"/>
      <c r="BA2366" s="212"/>
      <c r="BB2366" s="212"/>
      <c r="BC2366" s="212"/>
      <c r="BD2366" s="212"/>
      <c r="BE2366" s="212"/>
      <c r="BF2366" s="212"/>
      <c r="BG2366" s="212"/>
      <c r="BH2366" s="212"/>
    </row>
    <row r="2367" spans="1:60" outlineLevel="3" x14ac:dyDescent="0.2">
      <c r="A2367" s="219"/>
      <c r="B2367" s="220"/>
      <c r="C2367" s="247" t="s">
        <v>2801</v>
      </c>
      <c r="D2367" s="225"/>
      <c r="E2367" s="226">
        <v>15.20125</v>
      </c>
      <c r="F2367" s="223"/>
      <c r="G2367" s="223"/>
      <c r="H2367" s="223"/>
      <c r="I2367" s="223"/>
      <c r="J2367" s="223"/>
      <c r="K2367" s="223"/>
      <c r="L2367" s="223"/>
      <c r="M2367" s="223"/>
      <c r="N2367" s="222"/>
      <c r="O2367" s="222"/>
      <c r="P2367" s="222"/>
      <c r="Q2367" s="222"/>
      <c r="R2367" s="223"/>
      <c r="S2367" s="223"/>
      <c r="T2367" s="223"/>
      <c r="U2367" s="223"/>
      <c r="V2367" s="223"/>
      <c r="W2367" s="223"/>
      <c r="X2367" s="223"/>
      <c r="Y2367" s="223"/>
      <c r="Z2367" s="212"/>
      <c r="AA2367" s="212"/>
      <c r="AB2367" s="212"/>
      <c r="AC2367" s="212"/>
      <c r="AD2367" s="212"/>
      <c r="AE2367" s="212"/>
      <c r="AF2367" s="212"/>
      <c r="AG2367" s="212" t="s">
        <v>308</v>
      </c>
      <c r="AH2367" s="212">
        <v>0</v>
      </c>
      <c r="AI2367" s="212"/>
      <c r="AJ2367" s="212"/>
      <c r="AK2367" s="212"/>
      <c r="AL2367" s="212"/>
      <c r="AM2367" s="212"/>
      <c r="AN2367" s="212"/>
      <c r="AO2367" s="212"/>
      <c r="AP2367" s="212"/>
      <c r="AQ2367" s="212"/>
      <c r="AR2367" s="212"/>
      <c r="AS2367" s="212"/>
      <c r="AT2367" s="212"/>
      <c r="AU2367" s="212"/>
      <c r="AV2367" s="212"/>
      <c r="AW2367" s="212"/>
      <c r="AX2367" s="212"/>
      <c r="AY2367" s="212"/>
      <c r="AZ2367" s="212"/>
      <c r="BA2367" s="212"/>
      <c r="BB2367" s="212"/>
      <c r="BC2367" s="212"/>
      <c r="BD2367" s="212"/>
      <c r="BE2367" s="212"/>
      <c r="BF2367" s="212"/>
      <c r="BG2367" s="212"/>
      <c r="BH2367" s="212"/>
    </row>
    <row r="2368" spans="1:60" outlineLevel="3" x14ac:dyDescent="0.2">
      <c r="A2368" s="219"/>
      <c r="B2368" s="220"/>
      <c r="C2368" s="247" t="s">
        <v>2802</v>
      </c>
      <c r="D2368" s="225"/>
      <c r="E2368" s="226">
        <v>19.360250000000001</v>
      </c>
      <c r="F2368" s="223"/>
      <c r="G2368" s="223"/>
      <c r="H2368" s="223"/>
      <c r="I2368" s="223"/>
      <c r="J2368" s="223"/>
      <c r="K2368" s="223"/>
      <c r="L2368" s="223"/>
      <c r="M2368" s="223"/>
      <c r="N2368" s="222"/>
      <c r="O2368" s="222"/>
      <c r="P2368" s="222"/>
      <c r="Q2368" s="222"/>
      <c r="R2368" s="223"/>
      <c r="S2368" s="223"/>
      <c r="T2368" s="223"/>
      <c r="U2368" s="223"/>
      <c r="V2368" s="223"/>
      <c r="W2368" s="223"/>
      <c r="X2368" s="223"/>
      <c r="Y2368" s="223"/>
      <c r="Z2368" s="212"/>
      <c r="AA2368" s="212"/>
      <c r="AB2368" s="212"/>
      <c r="AC2368" s="212"/>
      <c r="AD2368" s="212"/>
      <c r="AE2368" s="212"/>
      <c r="AF2368" s="212"/>
      <c r="AG2368" s="212" t="s">
        <v>308</v>
      </c>
      <c r="AH2368" s="212">
        <v>0</v>
      </c>
      <c r="AI2368" s="212"/>
      <c r="AJ2368" s="212"/>
      <c r="AK2368" s="212"/>
      <c r="AL2368" s="212"/>
      <c r="AM2368" s="212"/>
      <c r="AN2368" s="212"/>
      <c r="AO2368" s="212"/>
      <c r="AP2368" s="212"/>
      <c r="AQ2368" s="212"/>
      <c r="AR2368" s="212"/>
      <c r="AS2368" s="212"/>
      <c r="AT2368" s="212"/>
      <c r="AU2368" s="212"/>
      <c r="AV2368" s="212"/>
      <c r="AW2368" s="212"/>
      <c r="AX2368" s="212"/>
      <c r="AY2368" s="212"/>
      <c r="AZ2368" s="212"/>
      <c r="BA2368" s="212"/>
      <c r="BB2368" s="212"/>
      <c r="BC2368" s="212"/>
      <c r="BD2368" s="212"/>
      <c r="BE2368" s="212"/>
      <c r="BF2368" s="212"/>
      <c r="BG2368" s="212"/>
      <c r="BH2368" s="212"/>
    </row>
    <row r="2369" spans="1:60" ht="33.75" outlineLevel="3" x14ac:dyDescent="0.2">
      <c r="A2369" s="219"/>
      <c r="B2369" s="220"/>
      <c r="C2369" s="247" t="s">
        <v>2803</v>
      </c>
      <c r="D2369" s="225"/>
      <c r="E2369" s="226">
        <v>80.803250000000006</v>
      </c>
      <c r="F2369" s="223"/>
      <c r="G2369" s="223"/>
      <c r="H2369" s="223"/>
      <c r="I2369" s="223"/>
      <c r="J2369" s="223"/>
      <c r="K2369" s="223"/>
      <c r="L2369" s="223"/>
      <c r="M2369" s="223"/>
      <c r="N2369" s="222"/>
      <c r="O2369" s="222"/>
      <c r="P2369" s="222"/>
      <c r="Q2369" s="222"/>
      <c r="R2369" s="223"/>
      <c r="S2369" s="223"/>
      <c r="T2369" s="223"/>
      <c r="U2369" s="223"/>
      <c r="V2369" s="223"/>
      <c r="W2369" s="223"/>
      <c r="X2369" s="223"/>
      <c r="Y2369" s="223"/>
      <c r="Z2369" s="212"/>
      <c r="AA2369" s="212"/>
      <c r="AB2369" s="212"/>
      <c r="AC2369" s="212"/>
      <c r="AD2369" s="212"/>
      <c r="AE2369" s="212"/>
      <c r="AF2369" s="212"/>
      <c r="AG2369" s="212" t="s">
        <v>308</v>
      </c>
      <c r="AH2369" s="212">
        <v>0</v>
      </c>
      <c r="AI2369" s="212"/>
      <c r="AJ2369" s="212"/>
      <c r="AK2369" s="212"/>
      <c r="AL2369" s="212"/>
      <c r="AM2369" s="212"/>
      <c r="AN2369" s="212"/>
      <c r="AO2369" s="212"/>
      <c r="AP2369" s="212"/>
      <c r="AQ2369" s="212"/>
      <c r="AR2369" s="212"/>
      <c r="AS2369" s="212"/>
      <c r="AT2369" s="212"/>
      <c r="AU2369" s="212"/>
      <c r="AV2369" s="212"/>
      <c r="AW2369" s="212"/>
      <c r="AX2369" s="212"/>
      <c r="AY2369" s="212"/>
      <c r="AZ2369" s="212"/>
      <c r="BA2369" s="212"/>
      <c r="BB2369" s="212"/>
      <c r="BC2369" s="212"/>
      <c r="BD2369" s="212"/>
      <c r="BE2369" s="212"/>
      <c r="BF2369" s="212"/>
      <c r="BG2369" s="212"/>
      <c r="BH2369" s="212"/>
    </row>
    <row r="2370" spans="1:60" ht="33.75" outlineLevel="3" x14ac:dyDescent="0.2">
      <c r="A2370" s="219"/>
      <c r="B2370" s="220"/>
      <c r="C2370" s="247" t="s">
        <v>2804</v>
      </c>
      <c r="D2370" s="225"/>
      <c r="E2370" s="226">
        <v>31.067900000000002</v>
      </c>
      <c r="F2370" s="223"/>
      <c r="G2370" s="223"/>
      <c r="H2370" s="223"/>
      <c r="I2370" s="223"/>
      <c r="J2370" s="223"/>
      <c r="K2370" s="223"/>
      <c r="L2370" s="223"/>
      <c r="M2370" s="223"/>
      <c r="N2370" s="222"/>
      <c r="O2370" s="222"/>
      <c r="P2370" s="222"/>
      <c r="Q2370" s="222"/>
      <c r="R2370" s="223"/>
      <c r="S2370" s="223"/>
      <c r="T2370" s="223"/>
      <c r="U2370" s="223"/>
      <c r="V2370" s="223"/>
      <c r="W2370" s="223"/>
      <c r="X2370" s="223"/>
      <c r="Y2370" s="223"/>
      <c r="Z2370" s="212"/>
      <c r="AA2370" s="212"/>
      <c r="AB2370" s="212"/>
      <c r="AC2370" s="212"/>
      <c r="AD2370" s="212"/>
      <c r="AE2370" s="212"/>
      <c r="AF2370" s="212"/>
      <c r="AG2370" s="212" t="s">
        <v>308</v>
      </c>
      <c r="AH2370" s="212">
        <v>0</v>
      </c>
      <c r="AI2370" s="212"/>
      <c r="AJ2370" s="212"/>
      <c r="AK2370" s="212"/>
      <c r="AL2370" s="212"/>
      <c r="AM2370" s="212"/>
      <c r="AN2370" s="212"/>
      <c r="AO2370" s="212"/>
      <c r="AP2370" s="212"/>
      <c r="AQ2370" s="212"/>
      <c r="AR2370" s="212"/>
      <c r="AS2370" s="212"/>
      <c r="AT2370" s="212"/>
      <c r="AU2370" s="212"/>
      <c r="AV2370" s="212"/>
      <c r="AW2370" s="212"/>
      <c r="AX2370" s="212"/>
      <c r="AY2370" s="212"/>
      <c r="AZ2370" s="212"/>
      <c r="BA2370" s="212"/>
      <c r="BB2370" s="212"/>
      <c r="BC2370" s="212"/>
      <c r="BD2370" s="212"/>
      <c r="BE2370" s="212"/>
      <c r="BF2370" s="212"/>
      <c r="BG2370" s="212"/>
      <c r="BH2370" s="212"/>
    </row>
    <row r="2371" spans="1:60" ht="45" outlineLevel="3" x14ac:dyDescent="0.2">
      <c r="A2371" s="219"/>
      <c r="B2371" s="220"/>
      <c r="C2371" s="247" t="s">
        <v>2805</v>
      </c>
      <c r="D2371" s="225"/>
      <c r="E2371" s="226">
        <v>78.988349999999997</v>
      </c>
      <c r="F2371" s="223"/>
      <c r="G2371" s="223"/>
      <c r="H2371" s="223"/>
      <c r="I2371" s="223"/>
      <c r="J2371" s="223"/>
      <c r="K2371" s="223"/>
      <c r="L2371" s="223"/>
      <c r="M2371" s="223"/>
      <c r="N2371" s="222"/>
      <c r="O2371" s="222"/>
      <c r="P2371" s="222"/>
      <c r="Q2371" s="222"/>
      <c r="R2371" s="223"/>
      <c r="S2371" s="223"/>
      <c r="T2371" s="223"/>
      <c r="U2371" s="223"/>
      <c r="V2371" s="223"/>
      <c r="W2371" s="223"/>
      <c r="X2371" s="223"/>
      <c r="Y2371" s="223"/>
      <c r="Z2371" s="212"/>
      <c r="AA2371" s="212"/>
      <c r="AB2371" s="212"/>
      <c r="AC2371" s="212"/>
      <c r="AD2371" s="212"/>
      <c r="AE2371" s="212"/>
      <c r="AF2371" s="212"/>
      <c r="AG2371" s="212" t="s">
        <v>308</v>
      </c>
      <c r="AH2371" s="212">
        <v>0</v>
      </c>
      <c r="AI2371" s="212"/>
      <c r="AJ2371" s="212"/>
      <c r="AK2371" s="212"/>
      <c r="AL2371" s="212"/>
      <c r="AM2371" s="212"/>
      <c r="AN2371" s="212"/>
      <c r="AO2371" s="212"/>
      <c r="AP2371" s="212"/>
      <c r="AQ2371" s="212"/>
      <c r="AR2371" s="212"/>
      <c r="AS2371" s="212"/>
      <c r="AT2371" s="212"/>
      <c r="AU2371" s="212"/>
      <c r="AV2371" s="212"/>
      <c r="AW2371" s="212"/>
      <c r="AX2371" s="212"/>
      <c r="AY2371" s="212"/>
      <c r="AZ2371" s="212"/>
      <c r="BA2371" s="212"/>
      <c r="BB2371" s="212"/>
      <c r="BC2371" s="212"/>
      <c r="BD2371" s="212"/>
      <c r="BE2371" s="212"/>
      <c r="BF2371" s="212"/>
      <c r="BG2371" s="212"/>
      <c r="BH2371" s="212"/>
    </row>
    <row r="2372" spans="1:60" ht="33.75" outlineLevel="3" x14ac:dyDescent="0.2">
      <c r="A2372" s="219"/>
      <c r="B2372" s="220"/>
      <c r="C2372" s="247" t="s">
        <v>2806</v>
      </c>
      <c r="D2372" s="225"/>
      <c r="E2372" s="226">
        <v>66.535700000000006</v>
      </c>
      <c r="F2372" s="223"/>
      <c r="G2372" s="223"/>
      <c r="H2372" s="223"/>
      <c r="I2372" s="223"/>
      <c r="J2372" s="223"/>
      <c r="K2372" s="223"/>
      <c r="L2372" s="223"/>
      <c r="M2372" s="223"/>
      <c r="N2372" s="222"/>
      <c r="O2372" s="222"/>
      <c r="P2372" s="222"/>
      <c r="Q2372" s="222"/>
      <c r="R2372" s="223"/>
      <c r="S2372" s="223"/>
      <c r="T2372" s="223"/>
      <c r="U2372" s="223"/>
      <c r="V2372" s="223"/>
      <c r="W2372" s="223"/>
      <c r="X2372" s="223"/>
      <c r="Y2372" s="223"/>
      <c r="Z2372" s="212"/>
      <c r="AA2372" s="212"/>
      <c r="AB2372" s="212"/>
      <c r="AC2372" s="212"/>
      <c r="AD2372" s="212"/>
      <c r="AE2372" s="212"/>
      <c r="AF2372" s="212"/>
      <c r="AG2372" s="212" t="s">
        <v>308</v>
      </c>
      <c r="AH2372" s="212">
        <v>0</v>
      </c>
      <c r="AI2372" s="212"/>
      <c r="AJ2372" s="212"/>
      <c r="AK2372" s="212"/>
      <c r="AL2372" s="212"/>
      <c r="AM2372" s="212"/>
      <c r="AN2372" s="212"/>
      <c r="AO2372" s="212"/>
      <c r="AP2372" s="212"/>
      <c r="AQ2372" s="212"/>
      <c r="AR2372" s="212"/>
      <c r="AS2372" s="212"/>
      <c r="AT2372" s="212"/>
      <c r="AU2372" s="212"/>
      <c r="AV2372" s="212"/>
      <c r="AW2372" s="212"/>
      <c r="AX2372" s="212"/>
      <c r="AY2372" s="212"/>
      <c r="AZ2372" s="212"/>
      <c r="BA2372" s="212"/>
      <c r="BB2372" s="212"/>
      <c r="BC2372" s="212"/>
      <c r="BD2372" s="212"/>
      <c r="BE2372" s="212"/>
      <c r="BF2372" s="212"/>
      <c r="BG2372" s="212"/>
      <c r="BH2372" s="212"/>
    </row>
    <row r="2373" spans="1:60" outlineLevel="3" x14ac:dyDescent="0.2">
      <c r="A2373" s="219"/>
      <c r="B2373" s="220"/>
      <c r="C2373" s="247" t="s">
        <v>2807</v>
      </c>
      <c r="D2373" s="225"/>
      <c r="E2373" s="226">
        <v>5.1494999999999997</v>
      </c>
      <c r="F2373" s="223"/>
      <c r="G2373" s="223"/>
      <c r="H2373" s="223"/>
      <c r="I2373" s="223"/>
      <c r="J2373" s="223"/>
      <c r="K2373" s="223"/>
      <c r="L2373" s="223"/>
      <c r="M2373" s="223"/>
      <c r="N2373" s="222"/>
      <c r="O2373" s="222"/>
      <c r="P2373" s="222"/>
      <c r="Q2373" s="222"/>
      <c r="R2373" s="223"/>
      <c r="S2373" s="223"/>
      <c r="T2373" s="223"/>
      <c r="U2373" s="223"/>
      <c r="V2373" s="223"/>
      <c r="W2373" s="223"/>
      <c r="X2373" s="223"/>
      <c r="Y2373" s="223"/>
      <c r="Z2373" s="212"/>
      <c r="AA2373" s="212"/>
      <c r="AB2373" s="212"/>
      <c r="AC2373" s="212"/>
      <c r="AD2373" s="212"/>
      <c r="AE2373" s="212"/>
      <c r="AF2373" s="212"/>
      <c r="AG2373" s="212" t="s">
        <v>308</v>
      </c>
      <c r="AH2373" s="212">
        <v>0</v>
      </c>
      <c r="AI2373" s="212"/>
      <c r="AJ2373" s="212"/>
      <c r="AK2373" s="212"/>
      <c r="AL2373" s="212"/>
      <c r="AM2373" s="212"/>
      <c r="AN2373" s="212"/>
      <c r="AO2373" s="212"/>
      <c r="AP2373" s="212"/>
      <c r="AQ2373" s="212"/>
      <c r="AR2373" s="212"/>
      <c r="AS2373" s="212"/>
      <c r="AT2373" s="212"/>
      <c r="AU2373" s="212"/>
      <c r="AV2373" s="212"/>
      <c r="AW2373" s="212"/>
      <c r="AX2373" s="212"/>
      <c r="AY2373" s="212"/>
      <c r="AZ2373" s="212"/>
      <c r="BA2373" s="212"/>
      <c r="BB2373" s="212"/>
      <c r="BC2373" s="212"/>
      <c r="BD2373" s="212"/>
      <c r="BE2373" s="212"/>
      <c r="BF2373" s="212"/>
      <c r="BG2373" s="212"/>
      <c r="BH2373" s="212"/>
    </row>
    <row r="2374" spans="1:60" ht="22.5" outlineLevel="3" x14ac:dyDescent="0.2">
      <c r="A2374" s="219"/>
      <c r="B2374" s="220"/>
      <c r="C2374" s="247" t="s">
        <v>2808</v>
      </c>
      <c r="D2374" s="225"/>
      <c r="E2374" s="226">
        <v>23.2286</v>
      </c>
      <c r="F2374" s="223"/>
      <c r="G2374" s="223"/>
      <c r="H2374" s="223"/>
      <c r="I2374" s="223"/>
      <c r="J2374" s="223"/>
      <c r="K2374" s="223"/>
      <c r="L2374" s="223"/>
      <c r="M2374" s="223"/>
      <c r="N2374" s="222"/>
      <c r="O2374" s="222"/>
      <c r="P2374" s="222"/>
      <c r="Q2374" s="222"/>
      <c r="R2374" s="223"/>
      <c r="S2374" s="223"/>
      <c r="T2374" s="223"/>
      <c r="U2374" s="223"/>
      <c r="V2374" s="223"/>
      <c r="W2374" s="223"/>
      <c r="X2374" s="223"/>
      <c r="Y2374" s="223"/>
      <c r="Z2374" s="212"/>
      <c r="AA2374" s="212"/>
      <c r="AB2374" s="212"/>
      <c r="AC2374" s="212"/>
      <c r="AD2374" s="212"/>
      <c r="AE2374" s="212"/>
      <c r="AF2374" s="212"/>
      <c r="AG2374" s="212" t="s">
        <v>308</v>
      </c>
      <c r="AH2374" s="212">
        <v>0</v>
      </c>
      <c r="AI2374" s="212"/>
      <c r="AJ2374" s="212"/>
      <c r="AK2374" s="212"/>
      <c r="AL2374" s="212"/>
      <c r="AM2374" s="212"/>
      <c r="AN2374" s="212"/>
      <c r="AO2374" s="212"/>
      <c r="AP2374" s="212"/>
      <c r="AQ2374" s="212"/>
      <c r="AR2374" s="212"/>
      <c r="AS2374" s="212"/>
      <c r="AT2374" s="212"/>
      <c r="AU2374" s="212"/>
      <c r="AV2374" s="212"/>
      <c r="AW2374" s="212"/>
      <c r="AX2374" s="212"/>
      <c r="AY2374" s="212"/>
      <c r="AZ2374" s="212"/>
      <c r="BA2374" s="212"/>
      <c r="BB2374" s="212"/>
      <c r="BC2374" s="212"/>
      <c r="BD2374" s="212"/>
      <c r="BE2374" s="212"/>
      <c r="BF2374" s="212"/>
      <c r="BG2374" s="212"/>
      <c r="BH2374" s="212"/>
    </row>
    <row r="2375" spans="1:60" outlineLevel="3" x14ac:dyDescent="0.2">
      <c r="A2375" s="219"/>
      <c r="B2375" s="220"/>
      <c r="C2375" s="247" t="s">
        <v>2809</v>
      </c>
      <c r="D2375" s="225"/>
      <c r="E2375" s="226">
        <v>16.3553</v>
      </c>
      <c r="F2375" s="223"/>
      <c r="G2375" s="223"/>
      <c r="H2375" s="223"/>
      <c r="I2375" s="223"/>
      <c r="J2375" s="223"/>
      <c r="K2375" s="223"/>
      <c r="L2375" s="223"/>
      <c r="M2375" s="223"/>
      <c r="N2375" s="222"/>
      <c r="O2375" s="222"/>
      <c r="P2375" s="222"/>
      <c r="Q2375" s="222"/>
      <c r="R2375" s="223"/>
      <c r="S2375" s="223"/>
      <c r="T2375" s="223"/>
      <c r="U2375" s="223"/>
      <c r="V2375" s="223"/>
      <c r="W2375" s="223"/>
      <c r="X2375" s="223"/>
      <c r="Y2375" s="223"/>
      <c r="Z2375" s="212"/>
      <c r="AA2375" s="212"/>
      <c r="AB2375" s="212"/>
      <c r="AC2375" s="212"/>
      <c r="AD2375" s="212"/>
      <c r="AE2375" s="212"/>
      <c r="AF2375" s="212"/>
      <c r="AG2375" s="212" t="s">
        <v>308</v>
      </c>
      <c r="AH2375" s="212">
        <v>0</v>
      </c>
      <c r="AI2375" s="212"/>
      <c r="AJ2375" s="212"/>
      <c r="AK2375" s="212"/>
      <c r="AL2375" s="212"/>
      <c r="AM2375" s="212"/>
      <c r="AN2375" s="212"/>
      <c r="AO2375" s="212"/>
      <c r="AP2375" s="212"/>
      <c r="AQ2375" s="212"/>
      <c r="AR2375" s="212"/>
      <c r="AS2375" s="212"/>
      <c r="AT2375" s="212"/>
      <c r="AU2375" s="212"/>
      <c r="AV2375" s="212"/>
      <c r="AW2375" s="212"/>
      <c r="AX2375" s="212"/>
      <c r="AY2375" s="212"/>
      <c r="AZ2375" s="212"/>
      <c r="BA2375" s="212"/>
      <c r="BB2375" s="212"/>
      <c r="BC2375" s="212"/>
      <c r="BD2375" s="212"/>
      <c r="BE2375" s="212"/>
      <c r="BF2375" s="212"/>
      <c r="BG2375" s="212"/>
      <c r="BH2375" s="212"/>
    </row>
    <row r="2376" spans="1:60" outlineLevel="3" x14ac:dyDescent="0.2">
      <c r="A2376" s="219"/>
      <c r="B2376" s="220"/>
      <c r="C2376" s="247" t="s">
        <v>2810</v>
      </c>
      <c r="D2376" s="225"/>
      <c r="E2376" s="226">
        <v>49.353949999999998</v>
      </c>
      <c r="F2376" s="223"/>
      <c r="G2376" s="223"/>
      <c r="H2376" s="223"/>
      <c r="I2376" s="223"/>
      <c r="J2376" s="223"/>
      <c r="K2376" s="223"/>
      <c r="L2376" s="223"/>
      <c r="M2376" s="223"/>
      <c r="N2376" s="222"/>
      <c r="O2376" s="222"/>
      <c r="P2376" s="222"/>
      <c r="Q2376" s="222"/>
      <c r="R2376" s="223"/>
      <c r="S2376" s="223"/>
      <c r="T2376" s="223"/>
      <c r="U2376" s="223"/>
      <c r="V2376" s="223"/>
      <c r="W2376" s="223"/>
      <c r="X2376" s="223"/>
      <c r="Y2376" s="223"/>
      <c r="Z2376" s="212"/>
      <c r="AA2376" s="212"/>
      <c r="AB2376" s="212"/>
      <c r="AC2376" s="212"/>
      <c r="AD2376" s="212"/>
      <c r="AE2376" s="212"/>
      <c r="AF2376" s="212"/>
      <c r="AG2376" s="212" t="s">
        <v>308</v>
      </c>
      <c r="AH2376" s="212">
        <v>0</v>
      </c>
      <c r="AI2376" s="212"/>
      <c r="AJ2376" s="212"/>
      <c r="AK2376" s="212"/>
      <c r="AL2376" s="212"/>
      <c r="AM2376" s="212"/>
      <c r="AN2376" s="212"/>
      <c r="AO2376" s="212"/>
      <c r="AP2376" s="212"/>
      <c r="AQ2376" s="212"/>
      <c r="AR2376" s="212"/>
      <c r="AS2376" s="212"/>
      <c r="AT2376" s="212"/>
      <c r="AU2376" s="212"/>
      <c r="AV2376" s="212"/>
      <c r="AW2376" s="212"/>
      <c r="AX2376" s="212"/>
      <c r="AY2376" s="212"/>
      <c r="AZ2376" s="212"/>
      <c r="BA2376" s="212"/>
      <c r="BB2376" s="212"/>
      <c r="BC2376" s="212"/>
      <c r="BD2376" s="212"/>
      <c r="BE2376" s="212"/>
      <c r="BF2376" s="212"/>
      <c r="BG2376" s="212"/>
      <c r="BH2376" s="212"/>
    </row>
    <row r="2377" spans="1:60" outlineLevel="3" x14ac:dyDescent="0.2">
      <c r="A2377" s="219"/>
      <c r="B2377" s="220"/>
      <c r="C2377" s="247" t="s">
        <v>2811</v>
      </c>
      <c r="D2377" s="225"/>
      <c r="E2377" s="226">
        <v>69.401229999999998</v>
      </c>
      <c r="F2377" s="223"/>
      <c r="G2377" s="223"/>
      <c r="H2377" s="223"/>
      <c r="I2377" s="223"/>
      <c r="J2377" s="223"/>
      <c r="K2377" s="223"/>
      <c r="L2377" s="223"/>
      <c r="M2377" s="223"/>
      <c r="N2377" s="222"/>
      <c r="O2377" s="222"/>
      <c r="P2377" s="222"/>
      <c r="Q2377" s="222"/>
      <c r="R2377" s="223"/>
      <c r="S2377" s="223"/>
      <c r="T2377" s="223"/>
      <c r="U2377" s="223"/>
      <c r="V2377" s="223"/>
      <c r="W2377" s="223"/>
      <c r="X2377" s="223"/>
      <c r="Y2377" s="223"/>
      <c r="Z2377" s="212"/>
      <c r="AA2377" s="212"/>
      <c r="AB2377" s="212"/>
      <c r="AC2377" s="212"/>
      <c r="AD2377" s="212"/>
      <c r="AE2377" s="212"/>
      <c r="AF2377" s="212"/>
      <c r="AG2377" s="212" t="s">
        <v>308</v>
      </c>
      <c r="AH2377" s="212">
        <v>0</v>
      </c>
      <c r="AI2377" s="212"/>
      <c r="AJ2377" s="212"/>
      <c r="AK2377" s="212"/>
      <c r="AL2377" s="212"/>
      <c r="AM2377" s="212"/>
      <c r="AN2377" s="212"/>
      <c r="AO2377" s="212"/>
      <c r="AP2377" s="212"/>
      <c r="AQ2377" s="212"/>
      <c r="AR2377" s="212"/>
      <c r="AS2377" s="212"/>
      <c r="AT2377" s="212"/>
      <c r="AU2377" s="212"/>
      <c r="AV2377" s="212"/>
      <c r="AW2377" s="212"/>
      <c r="AX2377" s="212"/>
      <c r="AY2377" s="212"/>
      <c r="AZ2377" s="212"/>
      <c r="BA2377" s="212"/>
      <c r="BB2377" s="212"/>
      <c r="BC2377" s="212"/>
      <c r="BD2377" s="212"/>
      <c r="BE2377" s="212"/>
      <c r="BF2377" s="212"/>
      <c r="BG2377" s="212"/>
      <c r="BH2377" s="212"/>
    </row>
    <row r="2378" spans="1:60" ht="22.5" outlineLevel="3" x14ac:dyDescent="0.2">
      <c r="A2378" s="219"/>
      <c r="B2378" s="220"/>
      <c r="C2378" s="247" t="s">
        <v>2812</v>
      </c>
      <c r="D2378" s="225"/>
      <c r="E2378" s="226">
        <v>116.34395000000001</v>
      </c>
      <c r="F2378" s="223"/>
      <c r="G2378" s="223"/>
      <c r="H2378" s="223"/>
      <c r="I2378" s="223"/>
      <c r="J2378" s="223"/>
      <c r="K2378" s="223"/>
      <c r="L2378" s="223"/>
      <c r="M2378" s="223"/>
      <c r="N2378" s="222"/>
      <c r="O2378" s="222"/>
      <c r="P2378" s="222"/>
      <c r="Q2378" s="222"/>
      <c r="R2378" s="223"/>
      <c r="S2378" s="223"/>
      <c r="T2378" s="223"/>
      <c r="U2378" s="223"/>
      <c r="V2378" s="223"/>
      <c r="W2378" s="223"/>
      <c r="X2378" s="223"/>
      <c r="Y2378" s="223"/>
      <c r="Z2378" s="212"/>
      <c r="AA2378" s="212"/>
      <c r="AB2378" s="212"/>
      <c r="AC2378" s="212"/>
      <c r="AD2378" s="212"/>
      <c r="AE2378" s="212"/>
      <c r="AF2378" s="212"/>
      <c r="AG2378" s="212" t="s">
        <v>308</v>
      </c>
      <c r="AH2378" s="212">
        <v>0</v>
      </c>
      <c r="AI2378" s="212"/>
      <c r="AJ2378" s="212"/>
      <c r="AK2378" s="212"/>
      <c r="AL2378" s="212"/>
      <c r="AM2378" s="212"/>
      <c r="AN2378" s="212"/>
      <c r="AO2378" s="212"/>
      <c r="AP2378" s="212"/>
      <c r="AQ2378" s="212"/>
      <c r="AR2378" s="212"/>
      <c r="AS2378" s="212"/>
      <c r="AT2378" s="212"/>
      <c r="AU2378" s="212"/>
      <c r="AV2378" s="212"/>
      <c r="AW2378" s="212"/>
      <c r="AX2378" s="212"/>
      <c r="AY2378" s="212"/>
      <c r="AZ2378" s="212"/>
      <c r="BA2378" s="212"/>
      <c r="BB2378" s="212"/>
      <c r="BC2378" s="212"/>
      <c r="BD2378" s="212"/>
      <c r="BE2378" s="212"/>
      <c r="BF2378" s="212"/>
      <c r="BG2378" s="212"/>
      <c r="BH2378" s="212"/>
    </row>
    <row r="2379" spans="1:60" outlineLevel="1" x14ac:dyDescent="0.2">
      <c r="A2379" s="235">
        <v>548</v>
      </c>
      <c r="B2379" s="236" t="s">
        <v>2813</v>
      </c>
      <c r="C2379" s="245" t="s">
        <v>2814</v>
      </c>
      <c r="D2379" s="237" t="s">
        <v>340</v>
      </c>
      <c r="E2379" s="238">
        <v>378.4821</v>
      </c>
      <c r="F2379" s="239"/>
      <c r="G2379" s="240">
        <f>ROUND(E2379*F2379,2)</f>
        <v>0</v>
      </c>
      <c r="H2379" s="239"/>
      <c r="I2379" s="240">
        <f>ROUND(E2379*H2379,2)</f>
        <v>0</v>
      </c>
      <c r="J2379" s="239"/>
      <c r="K2379" s="240">
        <f>ROUND(E2379*J2379,2)</f>
        <v>0</v>
      </c>
      <c r="L2379" s="240">
        <v>21</v>
      </c>
      <c r="M2379" s="240">
        <f>G2379*(1+L2379/100)</f>
        <v>0</v>
      </c>
      <c r="N2379" s="238">
        <v>4.2000000000000002E-4</v>
      </c>
      <c r="O2379" s="238">
        <f>ROUND(E2379*N2379,2)</f>
        <v>0.16</v>
      </c>
      <c r="P2379" s="238">
        <v>0</v>
      </c>
      <c r="Q2379" s="238">
        <f>ROUND(E2379*P2379,2)</f>
        <v>0</v>
      </c>
      <c r="R2379" s="240"/>
      <c r="S2379" s="240" t="s">
        <v>668</v>
      </c>
      <c r="T2379" s="241" t="s">
        <v>278</v>
      </c>
      <c r="U2379" s="223">
        <v>0.13439000000000001</v>
      </c>
      <c r="V2379" s="223">
        <f>ROUND(E2379*U2379,2)</f>
        <v>50.86</v>
      </c>
      <c r="W2379" s="223"/>
      <c r="X2379" s="223" t="s">
        <v>828</v>
      </c>
      <c r="Y2379" s="223" t="s">
        <v>654</v>
      </c>
      <c r="Z2379" s="212"/>
      <c r="AA2379" s="212"/>
      <c r="AB2379" s="212"/>
      <c r="AC2379" s="212"/>
      <c r="AD2379" s="212"/>
      <c r="AE2379" s="212"/>
      <c r="AF2379" s="212"/>
      <c r="AG2379" s="212" t="s">
        <v>829</v>
      </c>
      <c r="AH2379" s="212"/>
      <c r="AI2379" s="212"/>
      <c r="AJ2379" s="212"/>
      <c r="AK2379" s="212"/>
      <c r="AL2379" s="212"/>
      <c r="AM2379" s="212"/>
      <c r="AN2379" s="212"/>
      <c r="AO2379" s="212"/>
      <c r="AP2379" s="212"/>
      <c r="AQ2379" s="212"/>
      <c r="AR2379" s="212"/>
      <c r="AS2379" s="212"/>
      <c r="AT2379" s="212"/>
      <c r="AU2379" s="212"/>
      <c r="AV2379" s="212"/>
      <c r="AW2379" s="212"/>
      <c r="AX2379" s="212"/>
      <c r="AY2379" s="212"/>
      <c r="AZ2379" s="212"/>
      <c r="BA2379" s="212"/>
      <c r="BB2379" s="212"/>
      <c r="BC2379" s="212"/>
      <c r="BD2379" s="212"/>
      <c r="BE2379" s="212"/>
      <c r="BF2379" s="212"/>
      <c r="BG2379" s="212"/>
      <c r="BH2379" s="212"/>
    </row>
    <row r="2380" spans="1:60" outlineLevel="2" x14ac:dyDescent="0.2">
      <c r="A2380" s="219"/>
      <c r="B2380" s="220"/>
      <c r="C2380" s="247" t="s">
        <v>734</v>
      </c>
      <c r="D2380" s="225"/>
      <c r="E2380" s="226"/>
      <c r="F2380" s="223"/>
      <c r="G2380" s="223"/>
      <c r="H2380" s="223"/>
      <c r="I2380" s="223"/>
      <c r="J2380" s="223"/>
      <c r="K2380" s="223"/>
      <c r="L2380" s="223"/>
      <c r="M2380" s="223"/>
      <c r="N2380" s="222"/>
      <c r="O2380" s="222"/>
      <c r="P2380" s="222"/>
      <c r="Q2380" s="222"/>
      <c r="R2380" s="223"/>
      <c r="S2380" s="223"/>
      <c r="T2380" s="223"/>
      <c r="U2380" s="223"/>
      <c r="V2380" s="223"/>
      <c r="W2380" s="223"/>
      <c r="X2380" s="223"/>
      <c r="Y2380" s="223"/>
      <c r="Z2380" s="212"/>
      <c r="AA2380" s="212"/>
      <c r="AB2380" s="212"/>
      <c r="AC2380" s="212"/>
      <c r="AD2380" s="212"/>
      <c r="AE2380" s="212"/>
      <c r="AF2380" s="212"/>
      <c r="AG2380" s="212" t="s">
        <v>308</v>
      </c>
      <c r="AH2380" s="212">
        <v>0</v>
      </c>
      <c r="AI2380" s="212"/>
      <c r="AJ2380" s="212"/>
      <c r="AK2380" s="212"/>
      <c r="AL2380" s="212"/>
      <c r="AM2380" s="212"/>
      <c r="AN2380" s="212"/>
      <c r="AO2380" s="212"/>
      <c r="AP2380" s="212"/>
      <c r="AQ2380" s="212"/>
      <c r="AR2380" s="212"/>
      <c r="AS2380" s="212"/>
      <c r="AT2380" s="212"/>
      <c r="AU2380" s="212"/>
      <c r="AV2380" s="212"/>
      <c r="AW2380" s="212"/>
      <c r="AX2380" s="212"/>
      <c r="AY2380" s="212"/>
      <c r="AZ2380" s="212"/>
      <c r="BA2380" s="212"/>
      <c r="BB2380" s="212"/>
      <c r="BC2380" s="212"/>
      <c r="BD2380" s="212"/>
      <c r="BE2380" s="212"/>
      <c r="BF2380" s="212"/>
      <c r="BG2380" s="212"/>
      <c r="BH2380" s="212"/>
    </row>
    <row r="2381" spans="1:60" ht="33.75" outlineLevel="3" x14ac:dyDescent="0.2">
      <c r="A2381" s="219"/>
      <c r="B2381" s="220"/>
      <c r="C2381" s="247" t="s">
        <v>898</v>
      </c>
      <c r="D2381" s="225"/>
      <c r="E2381" s="226">
        <v>22.819299999999998</v>
      </c>
      <c r="F2381" s="223"/>
      <c r="G2381" s="223"/>
      <c r="H2381" s="223"/>
      <c r="I2381" s="223"/>
      <c r="J2381" s="223"/>
      <c r="K2381" s="223"/>
      <c r="L2381" s="223"/>
      <c r="M2381" s="223"/>
      <c r="N2381" s="222"/>
      <c r="O2381" s="222"/>
      <c r="P2381" s="222"/>
      <c r="Q2381" s="222"/>
      <c r="R2381" s="223"/>
      <c r="S2381" s="223"/>
      <c r="T2381" s="223"/>
      <c r="U2381" s="223"/>
      <c r="V2381" s="223"/>
      <c r="W2381" s="223"/>
      <c r="X2381" s="223"/>
      <c r="Y2381" s="223"/>
      <c r="Z2381" s="212"/>
      <c r="AA2381" s="212"/>
      <c r="AB2381" s="212"/>
      <c r="AC2381" s="212"/>
      <c r="AD2381" s="212"/>
      <c r="AE2381" s="212"/>
      <c r="AF2381" s="212"/>
      <c r="AG2381" s="212" t="s">
        <v>308</v>
      </c>
      <c r="AH2381" s="212">
        <v>0</v>
      </c>
      <c r="AI2381" s="212"/>
      <c r="AJ2381" s="212"/>
      <c r="AK2381" s="212"/>
      <c r="AL2381" s="212"/>
      <c r="AM2381" s="212"/>
      <c r="AN2381" s="212"/>
      <c r="AO2381" s="212"/>
      <c r="AP2381" s="212"/>
      <c r="AQ2381" s="212"/>
      <c r="AR2381" s="212"/>
      <c r="AS2381" s="212"/>
      <c r="AT2381" s="212"/>
      <c r="AU2381" s="212"/>
      <c r="AV2381" s="212"/>
      <c r="AW2381" s="212"/>
      <c r="AX2381" s="212"/>
      <c r="AY2381" s="212"/>
      <c r="AZ2381" s="212"/>
      <c r="BA2381" s="212"/>
      <c r="BB2381" s="212"/>
      <c r="BC2381" s="212"/>
      <c r="BD2381" s="212"/>
      <c r="BE2381" s="212"/>
      <c r="BF2381" s="212"/>
      <c r="BG2381" s="212"/>
      <c r="BH2381" s="212"/>
    </row>
    <row r="2382" spans="1:60" ht="33.75" outlineLevel="3" x14ac:dyDescent="0.2">
      <c r="A2382" s="219"/>
      <c r="B2382" s="220"/>
      <c r="C2382" s="247" t="s">
        <v>899</v>
      </c>
      <c r="D2382" s="225"/>
      <c r="E2382" s="226">
        <v>29.6877</v>
      </c>
      <c r="F2382" s="223"/>
      <c r="G2382" s="223"/>
      <c r="H2382" s="223"/>
      <c r="I2382" s="223"/>
      <c r="J2382" s="223"/>
      <c r="K2382" s="223"/>
      <c r="L2382" s="223"/>
      <c r="M2382" s="223"/>
      <c r="N2382" s="222"/>
      <c r="O2382" s="222"/>
      <c r="P2382" s="222"/>
      <c r="Q2382" s="222"/>
      <c r="R2382" s="223"/>
      <c r="S2382" s="223"/>
      <c r="T2382" s="223"/>
      <c r="U2382" s="223"/>
      <c r="V2382" s="223"/>
      <c r="W2382" s="223"/>
      <c r="X2382" s="223"/>
      <c r="Y2382" s="223"/>
      <c r="Z2382" s="212"/>
      <c r="AA2382" s="212"/>
      <c r="AB2382" s="212"/>
      <c r="AC2382" s="212"/>
      <c r="AD2382" s="212"/>
      <c r="AE2382" s="212"/>
      <c r="AF2382" s="212"/>
      <c r="AG2382" s="212" t="s">
        <v>308</v>
      </c>
      <c r="AH2382" s="212">
        <v>0</v>
      </c>
      <c r="AI2382" s="212"/>
      <c r="AJ2382" s="212"/>
      <c r="AK2382" s="212"/>
      <c r="AL2382" s="212"/>
      <c r="AM2382" s="212"/>
      <c r="AN2382" s="212"/>
      <c r="AO2382" s="212"/>
      <c r="AP2382" s="212"/>
      <c r="AQ2382" s="212"/>
      <c r="AR2382" s="212"/>
      <c r="AS2382" s="212"/>
      <c r="AT2382" s="212"/>
      <c r="AU2382" s="212"/>
      <c r="AV2382" s="212"/>
      <c r="AW2382" s="212"/>
      <c r="AX2382" s="212"/>
      <c r="AY2382" s="212"/>
      <c r="AZ2382" s="212"/>
      <c r="BA2382" s="212"/>
      <c r="BB2382" s="212"/>
      <c r="BC2382" s="212"/>
      <c r="BD2382" s="212"/>
      <c r="BE2382" s="212"/>
      <c r="BF2382" s="212"/>
      <c r="BG2382" s="212"/>
      <c r="BH2382" s="212"/>
    </row>
    <row r="2383" spans="1:60" ht="22.5" outlineLevel="3" x14ac:dyDescent="0.2">
      <c r="A2383" s="219"/>
      <c r="B2383" s="220"/>
      <c r="C2383" s="247" t="s">
        <v>900</v>
      </c>
      <c r="D2383" s="225"/>
      <c r="E2383" s="226">
        <v>46.3645</v>
      </c>
      <c r="F2383" s="223"/>
      <c r="G2383" s="223"/>
      <c r="H2383" s="223"/>
      <c r="I2383" s="223"/>
      <c r="J2383" s="223"/>
      <c r="K2383" s="223"/>
      <c r="L2383" s="223"/>
      <c r="M2383" s="223"/>
      <c r="N2383" s="222"/>
      <c r="O2383" s="222"/>
      <c r="P2383" s="222"/>
      <c r="Q2383" s="222"/>
      <c r="R2383" s="223"/>
      <c r="S2383" s="223"/>
      <c r="T2383" s="223"/>
      <c r="U2383" s="223"/>
      <c r="V2383" s="223"/>
      <c r="W2383" s="223"/>
      <c r="X2383" s="223"/>
      <c r="Y2383" s="223"/>
      <c r="Z2383" s="212"/>
      <c r="AA2383" s="212"/>
      <c r="AB2383" s="212"/>
      <c r="AC2383" s="212"/>
      <c r="AD2383" s="212"/>
      <c r="AE2383" s="212"/>
      <c r="AF2383" s="212"/>
      <c r="AG2383" s="212" t="s">
        <v>308</v>
      </c>
      <c r="AH2383" s="212">
        <v>0</v>
      </c>
      <c r="AI2383" s="212"/>
      <c r="AJ2383" s="212"/>
      <c r="AK2383" s="212"/>
      <c r="AL2383" s="212"/>
      <c r="AM2383" s="212"/>
      <c r="AN2383" s="212"/>
      <c r="AO2383" s="212"/>
      <c r="AP2383" s="212"/>
      <c r="AQ2383" s="212"/>
      <c r="AR2383" s="212"/>
      <c r="AS2383" s="212"/>
      <c r="AT2383" s="212"/>
      <c r="AU2383" s="212"/>
      <c r="AV2383" s="212"/>
      <c r="AW2383" s="212"/>
      <c r="AX2383" s="212"/>
      <c r="AY2383" s="212"/>
      <c r="AZ2383" s="212"/>
      <c r="BA2383" s="212"/>
      <c r="BB2383" s="212"/>
      <c r="BC2383" s="212"/>
      <c r="BD2383" s="212"/>
      <c r="BE2383" s="212"/>
      <c r="BF2383" s="212"/>
      <c r="BG2383" s="212"/>
      <c r="BH2383" s="212"/>
    </row>
    <row r="2384" spans="1:60" outlineLevel="3" x14ac:dyDescent="0.2">
      <c r="A2384" s="219"/>
      <c r="B2384" s="220"/>
      <c r="C2384" s="247" t="s">
        <v>901</v>
      </c>
      <c r="D2384" s="225"/>
      <c r="E2384" s="226">
        <v>21.5151</v>
      </c>
      <c r="F2384" s="223"/>
      <c r="G2384" s="223"/>
      <c r="H2384" s="223"/>
      <c r="I2384" s="223"/>
      <c r="J2384" s="223"/>
      <c r="K2384" s="223"/>
      <c r="L2384" s="223"/>
      <c r="M2384" s="223"/>
      <c r="N2384" s="222"/>
      <c r="O2384" s="222"/>
      <c r="P2384" s="222"/>
      <c r="Q2384" s="222"/>
      <c r="R2384" s="223"/>
      <c r="S2384" s="223"/>
      <c r="T2384" s="223"/>
      <c r="U2384" s="223"/>
      <c r="V2384" s="223"/>
      <c r="W2384" s="223"/>
      <c r="X2384" s="223"/>
      <c r="Y2384" s="223"/>
      <c r="Z2384" s="212"/>
      <c r="AA2384" s="212"/>
      <c r="AB2384" s="212"/>
      <c r="AC2384" s="212"/>
      <c r="AD2384" s="212"/>
      <c r="AE2384" s="212"/>
      <c r="AF2384" s="212"/>
      <c r="AG2384" s="212" t="s">
        <v>308</v>
      </c>
      <c r="AH2384" s="212">
        <v>0</v>
      </c>
      <c r="AI2384" s="212"/>
      <c r="AJ2384" s="212"/>
      <c r="AK2384" s="212"/>
      <c r="AL2384" s="212"/>
      <c r="AM2384" s="212"/>
      <c r="AN2384" s="212"/>
      <c r="AO2384" s="212"/>
      <c r="AP2384" s="212"/>
      <c r="AQ2384" s="212"/>
      <c r="AR2384" s="212"/>
      <c r="AS2384" s="212"/>
      <c r="AT2384" s="212"/>
      <c r="AU2384" s="212"/>
      <c r="AV2384" s="212"/>
      <c r="AW2384" s="212"/>
      <c r="AX2384" s="212"/>
      <c r="AY2384" s="212"/>
      <c r="AZ2384" s="212"/>
      <c r="BA2384" s="212"/>
      <c r="BB2384" s="212"/>
      <c r="BC2384" s="212"/>
      <c r="BD2384" s="212"/>
      <c r="BE2384" s="212"/>
      <c r="BF2384" s="212"/>
      <c r="BG2384" s="212"/>
      <c r="BH2384" s="212"/>
    </row>
    <row r="2385" spans="1:60" ht="22.5" outlineLevel="3" x14ac:dyDescent="0.2">
      <c r="A2385" s="219"/>
      <c r="B2385" s="220"/>
      <c r="C2385" s="247" t="s">
        <v>902</v>
      </c>
      <c r="D2385" s="225"/>
      <c r="E2385" s="226">
        <v>18.2379</v>
      </c>
      <c r="F2385" s="223"/>
      <c r="G2385" s="223"/>
      <c r="H2385" s="223"/>
      <c r="I2385" s="223"/>
      <c r="J2385" s="223"/>
      <c r="K2385" s="223"/>
      <c r="L2385" s="223"/>
      <c r="M2385" s="223"/>
      <c r="N2385" s="222"/>
      <c r="O2385" s="222"/>
      <c r="P2385" s="222"/>
      <c r="Q2385" s="222"/>
      <c r="R2385" s="223"/>
      <c r="S2385" s="223"/>
      <c r="T2385" s="223"/>
      <c r="U2385" s="223"/>
      <c r="V2385" s="223"/>
      <c r="W2385" s="223"/>
      <c r="X2385" s="223"/>
      <c r="Y2385" s="223"/>
      <c r="Z2385" s="212"/>
      <c r="AA2385" s="212"/>
      <c r="AB2385" s="212"/>
      <c r="AC2385" s="212"/>
      <c r="AD2385" s="212"/>
      <c r="AE2385" s="212"/>
      <c r="AF2385" s="212"/>
      <c r="AG2385" s="212" t="s">
        <v>308</v>
      </c>
      <c r="AH2385" s="212">
        <v>0</v>
      </c>
      <c r="AI2385" s="212"/>
      <c r="AJ2385" s="212"/>
      <c r="AK2385" s="212"/>
      <c r="AL2385" s="212"/>
      <c r="AM2385" s="212"/>
      <c r="AN2385" s="212"/>
      <c r="AO2385" s="212"/>
      <c r="AP2385" s="212"/>
      <c r="AQ2385" s="212"/>
      <c r="AR2385" s="212"/>
      <c r="AS2385" s="212"/>
      <c r="AT2385" s="212"/>
      <c r="AU2385" s="212"/>
      <c r="AV2385" s="212"/>
      <c r="AW2385" s="212"/>
      <c r="AX2385" s="212"/>
      <c r="AY2385" s="212"/>
      <c r="AZ2385" s="212"/>
      <c r="BA2385" s="212"/>
      <c r="BB2385" s="212"/>
      <c r="BC2385" s="212"/>
      <c r="BD2385" s="212"/>
      <c r="BE2385" s="212"/>
      <c r="BF2385" s="212"/>
      <c r="BG2385" s="212"/>
      <c r="BH2385" s="212"/>
    </row>
    <row r="2386" spans="1:60" ht="22.5" outlineLevel="3" x14ac:dyDescent="0.2">
      <c r="A2386" s="219"/>
      <c r="B2386" s="220"/>
      <c r="C2386" s="247" t="s">
        <v>903</v>
      </c>
      <c r="D2386" s="225"/>
      <c r="E2386" s="226">
        <v>20.678100000000001</v>
      </c>
      <c r="F2386" s="223"/>
      <c r="G2386" s="223"/>
      <c r="H2386" s="223"/>
      <c r="I2386" s="223"/>
      <c r="J2386" s="223"/>
      <c r="K2386" s="223"/>
      <c r="L2386" s="223"/>
      <c r="M2386" s="223"/>
      <c r="N2386" s="222"/>
      <c r="O2386" s="222"/>
      <c r="P2386" s="222"/>
      <c r="Q2386" s="222"/>
      <c r="R2386" s="223"/>
      <c r="S2386" s="223"/>
      <c r="T2386" s="223"/>
      <c r="U2386" s="223"/>
      <c r="V2386" s="223"/>
      <c r="W2386" s="223"/>
      <c r="X2386" s="223"/>
      <c r="Y2386" s="223"/>
      <c r="Z2386" s="212"/>
      <c r="AA2386" s="212"/>
      <c r="AB2386" s="212"/>
      <c r="AC2386" s="212"/>
      <c r="AD2386" s="212"/>
      <c r="AE2386" s="212"/>
      <c r="AF2386" s="212"/>
      <c r="AG2386" s="212" t="s">
        <v>308</v>
      </c>
      <c r="AH2386" s="212">
        <v>0</v>
      </c>
      <c r="AI2386" s="212"/>
      <c r="AJ2386" s="212"/>
      <c r="AK2386" s="212"/>
      <c r="AL2386" s="212"/>
      <c r="AM2386" s="212"/>
      <c r="AN2386" s="212"/>
      <c r="AO2386" s="212"/>
      <c r="AP2386" s="212"/>
      <c r="AQ2386" s="212"/>
      <c r="AR2386" s="212"/>
      <c r="AS2386" s="212"/>
      <c r="AT2386" s="212"/>
      <c r="AU2386" s="212"/>
      <c r="AV2386" s="212"/>
      <c r="AW2386" s="212"/>
      <c r="AX2386" s="212"/>
      <c r="AY2386" s="212"/>
      <c r="AZ2386" s="212"/>
      <c r="BA2386" s="212"/>
      <c r="BB2386" s="212"/>
      <c r="BC2386" s="212"/>
      <c r="BD2386" s="212"/>
      <c r="BE2386" s="212"/>
      <c r="BF2386" s="212"/>
      <c r="BG2386" s="212"/>
      <c r="BH2386" s="212"/>
    </row>
    <row r="2387" spans="1:60" ht="33.75" outlineLevel="3" x14ac:dyDescent="0.2">
      <c r="A2387" s="219"/>
      <c r="B2387" s="220"/>
      <c r="C2387" s="247" t="s">
        <v>904</v>
      </c>
      <c r="D2387" s="225"/>
      <c r="E2387" s="226">
        <v>13.257</v>
      </c>
      <c r="F2387" s="223"/>
      <c r="G2387" s="223"/>
      <c r="H2387" s="223"/>
      <c r="I2387" s="223"/>
      <c r="J2387" s="223"/>
      <c r="K2387" s="223"/>
      <c r="L2387" s="223"/>
      <c r="M2387" s="223"/>
      <c r="N2387" s="222"/>
      <c r="O2387" s="222"/>
      <c r="P2387" s="222"/>
      <c r="Q2387" s="222"/>
      <c r="R2387" s="223"/>
      <c r="S2387" s="223"/>
      <c r="T2387" s="223"/>
      <c r="U2387" s="223"/>
      <c r="V2387" s="223"/>
      <c r="W2387" s="223"/>
      <c r="X2387" s="223"/>
      <c r="Y2387" s="223"/>
      <c r="Z2387" s="212"/>
      <c r="AA2387" s="212"/>
      <c r="AB2387" s="212"/>
      <c r="AC2387" s="212"/>
      <c r="AD2387" s="212"/>
      <c r="AE2387" s="212"/>
      <c r="AF2387" s="212"/>
      <c r="AG2387" s="212" t="s">
        <v>308</v>
      </c>
      <c r="AH2387" s="212">
        <v>0</v>
      </c>
      <c r="AI2387" s="212"/>
      <c r="AJ2387" s="212"/>
      <c r="AK2387" s="212"/>
      <c r="AL2387" s="212"/>
      <c r="AM2387" s="212"/>
      <c r="AN2387" s="212"/>
      <c r="AO2387" s="212"/>
      <c r="AP2387" s="212"/>
      <c r="AQ2387" s="212"/>
      <c r="AR2387" s="212"/>
      <c r="AS2387" s="212"/>
      <c r="AT2387" s="212"/>
      <c r="AU2387" s="212"/>
      <c r="AV2387" s="212"/>
      <c r="AW2387" s="212"/>
      <c r="AX2387" s="212"/>
      <c r="AY2387" s="212"/>
      <c r="AZ2387" s="212"/>
      <c r="BA2387" s="212"/>
      <c r="BB2387" s="212"/>
      <c r="BC2387" s="212"/>
      <c r="BD2387" s="212"/>
      <c r="BE2387" s="212"/>
      <c r="BF2387" s="212"/>
      <c r="BG2387" s="212"/>
      <c r="BH2387" s="212"/>
    </row>
    <row r="2388" spans="1:60" ht="22.5" outlineLevel="3" x14ac:dyDescent="0.2">
      <c r="A2388" s="219"/>
      <c r="B2388" s="220"/>
      <c r="C2388" s="247" t="s">
        <v>905</v>
      </c>
      <c r="D2388" s="225"/>
      <c r="E2388" s="226">
        <v>8.2349999999999994</v>
      </c>
      <c r="F2388" s="223"/>
      <c r="G2388" s="223"/>
      <c r="H2388" s="223"/>
      <c r="I2388" s="223"/>
      <c r="J2388" s="223"/>
      <c r="K2388" s="223"/>
      <c r="L2388" s="223"/>
      <c r="M2388" s="223"/>
      <c r="N2388" s="222"/>
      <c r="O2388" s="222"/>
      <c r="P2388" s="222"/>
      <c r="Q2388" s="222"/>
      <c r="R2388" s="223"/>
      <c r="S2388" s="223"/>
      <c r="T2388" s="223"/>
      <c r="U2388" s="223"/>
      <c r="V2388" s="223"/>
      <c r="W2388" s="223"/>
      <c r="X2388" s="223"/>
      <c r="Y2388" s="223"/>
      <c r="Z2388" s="212"/>
      <c r="AA2388" s="212"/>
      <c r="AB2388" s="212"/>
      <c r="AC2388" s="212"/>
      <c r="AD2388" s="212"/>
      <c r="AE2388" s="212"/>
      <c r="AF2388" s="212"/>
      <c r="AG2388" s="212" t="s">
        <v>308</v>
      </c>
      <c r="AH2388" s="212">
        <v>0</v>
      </c>
      <c r="AI2388" s="212"/>
      <c r="AJ2388" s="212"/>
      <c r="AK2388" s="212"/>
      <c r="AL2388" s="212"/>
      <c r="AM2388" s="212"/>
      <c r="AN2388" s="212"/>
      <c r="AO2388" s="212"/>
      <c r="AP2388" s="212"/>
      <c r="AQ2388" s="212"/>
      <c r="AR2388" s="212"/>
      <c r="AS2388" s="212"/>
      <c r="AT2388" s="212"/>
      <c r="AU2388" s="212"/>
      <c r="AV2388" s="212"/>
      <c r="AW2388" s="212"/>
      <c r="AX2388" s="212"/>
      <c r="AY2388" s="212"/>
      <c r="AZ2388" s="212"/>
      <c r="BA2388" s="212"/>
      <c r="BB2388" s="212"/>
      <c r="BC2388" s="212"/>
      <c r="BD2388" s="212"/>
      <c r="BE2388" s="212"/>
      <c r="BF2388" s="212"/>
      <c r="BG2388" s="212"/>
      <c r="BH2388" s="212"/>
    </row>
    <row r="2389" spans="1:60" ht="33.75" outlineLevel="3" x14ac:dyDescent="0.2">
      <c r="A2389" s="219"/>
      <c r="B2389" s="220"/>
      <c r="C2389" s="247" t="s">
        <v>906</v>
      </c>
      <c r="D2389" s="225"/>
      <c r="E2389" s="226">
        <v>45.872500000000002</v>
      </c>
      <c r="F2389" s="223"/>
      <c r="G2389" s="223"/>
      <c r="H2389" s="223"/>
      <c r="I2389" s="223"/>
      <c r="J2389" s="223"/>
      <c r="K2389" s="223"/>
      <c r="L2389" s="223"/>
      <c r="M2389" s="223"/>
      <c r="N2389" s="222"/>
      <c r="O2389" s="222"/>
      <c r="P2389" s="222"/>
      <c r="Q2389" s="222"/>
      <c r="R2389" s="223"/>
      <c r="S2389" s="223"/>
      <c r="T2389" s="223"/>
      <c r="U2389" s="223"/>
      <c r="V2389" s="223"/>
      <c r="W2389" s="223"/>
      <c r="X2389" s="223"/>
      <c r="Y2389" s="223"/>
      <c r="Z2389" s="212"/>
      <c r="AA2389" s="212"/>
      <c r="AB2389" s="212"/>
      <c r="AC2389" s="212"/>
      <c r="AD2389" s="212"/>
      <c r="AE2389" s="212"/>
      <c r="AF2389" s="212"/>
      <c r="AG2389" s="212" t="s">
        <v>308</v>
      </c>
      <c r="AH2389" s="212">
        <v>0</v>
      </c>
      <c r="AI2389" s="212"/>
      <c r="AJ2389" s="212"/>
      <c r="AK2389" s="212"/>
      <c r="AL2389" s="212"/>
      <c r="AM2389" s="212"/>
      <c r="AN2389" s="212"/>
      <c r="AO2389" s="212"/>
      <c r="AP2389" s="212"/>
      <c r="AQ2389" s="212"/>
      <c r="AR2389" s="212"/>
      <c r="AS2389" s="212"/>
      <c r="AT2389" s="212"/>
      <c r="AU2389" s="212"/>
      <c r="AV2389" s="212"/>
      <c r="AW2389" s="212"/>
      <c r="AX2389" s="212"/>
      <c r="AY2389" s="212"/>
      <c r="AZ2389" s="212"/>
      <c r="BA2389" s="212"/>
      <c r="BB2389" s="212"/>
      <c r="BC2389" s="212"/>
      <c r="BD2389" s="212"/>
      <c r="BE2389" s="212"/>
      <c r="BF2389" s="212"/>
      <c r="BG2389" s="212"/>
      <c r="BH2389" s="212"/>
    </row>
    <row r="2390" spans="1:60" outlineLevel="3" x14ac:dyDescent="0.2">
      <c r="A2390" s="219"/>
      <c r="B2390" s="220"/>
      <c r="C2390" s="247" t="s">
        <v>1606</v>
      </c>
      <c r="D2390" s="225"/>
      <c r="E2390" s="226">
        <v>151.815</v>
      </c>
      <c r="F2390" s="223"/>
      <c r="G2390" s="223"/>
      <c r="H2390" s="223"/>
      <c r="I2390" s="223"/>
      <c r="J2390" s="223"/>
      <c r="K2390" s="223"/>
      <c r="L2390" s="223"/>
      <c r="M2390" s="223"/>
      <c r="N2390" s="222"/>
      <c r="O2390" s="222"/>
      <c r="P2390" s="222"/>
      <c r="Q2390" s="222"/>
      <c r="R2390" s="223"/>
      <c r="S2390" s="223"/>
      <c r="T2390" s="223"/>
      <c r="U2390" s="223"/>
      <c r="V2390" s="223"/>
      <c r="W2390" s="223"/>
      <c r="X2390" s="223"/>
      <c r="Y2390" s="223"/>
      <c r="Z2390" s="212"/>
      <c r="AA2390" s="212"/>
      <c r="AB2390" s="212"/>
      <c r="AC2390" s="212"/>
      <c r="AD2390" s="212"/>
      <c r="AE2390" s="212"/>
      <c r="AF2390" s="212"/>
      <c r="AG2390" s="212" t="s">
        <v>308</v>
      </c>
      <c r="AH2390" s="212">
        <v>5</v>
      </c>
      <c r="AI2390" s="212"/>
      <c r="AJ2390" s="212"/>
      <c r="AK2390" s="212"/>
      <c r="AL2390" s="212"/>
      <c r="AM2390" s="212"/>
      <c r="AN2390" s="212"/>
      <c r="AO2390" s="212"/>
      <c r="AP2390" s="212"/>
      <c r="AQ2390" s="212"/>
      <c r="AR2390" s="212"/>
      <c r="AS2390" s="212"/>
      <c r="AT2390" s="212"/>
      <c r="AU2390" s="212"/>
      <c r="AV2390" s="212"/>
      <c r="AW2390" s="212"/>
      <c r="AX2390" s="212"/>
      <c r="AY2390" s="212"/>
      <c r="AZ2390" s="212"/>
      <c r="BA2390" s="212"/>
      <c r="BB2390" s="212"/>
      <c r="BC2390" s="212"/>
      <c r="BD2390" s="212"/>
      <c r="BE2390" s="212"/>
      <c r="BF2390" s="212"/>
      <c r="BG2390" s="212"/>
      <c r="BH2390" s="212"/>
    </row>
    <row r="2391" spans="1:60" x14ac:dyDescent="0.2">
      <c r="A2391" s="228" t="s">
        <v>272</v>
      </c>
      <c r="B2391" s="229" t="s">
        <v>228</v>
      </c>
      <c r="C2391" s="244" t="s">
        <v>229</v>
      </c>
      <c r="D2391" s="230"/>
      <c r="E2391" s="231"/>
      <c r="F2391" s="232"/>
      <c r="G2391" s="232">
        <f>SUMIF(AG2392:AG2411,"&lt;&gt;NOR",G2392:G2411)</f>
        <v>0</v>
      </c>
      <c r="H2391" s="232"/>
      <c r="I2391" s="232">
        <f>SUM(I2392:I2411)</f>
        <v>0</v>
      </c>
      <c r="J2391" s="232"/>
      <c r="K2391" s="232">
        <f>SUM(K2392:K2411)</f>
        <v>0</v>
      </c>
      <c r="L2391" s="232"/>
      <c r="M2391" s="232">
        <f>SUM(M2392:M2411)</f>
        <v>0</v>
      </c>
      <c r="N2391" s="231"/>
      <c r="O2391" s="231">
        <f>SUM(O2392:O2411)</f>
        <v>0.16000000000000003</v>
      </c>
      <c r="P2391" s="231"/>
      <c r="Q2391" s="231">
        <f>SUM(Q2392:Q2411)</f>
        <v>0</v>
      </c>
      <c r="R2391" s="232"/>
      <c r="S2391" s="232"/>
      <c r="T2391" s="233"/>
      <c r="U2391" s="227"/>
      <c r="V2391" s="227">
        <f>SUM(V2392:V2411)</f>
        <v>23.759999999999998</v>
      </c>
      <c r="W2391" s="227"/>
      <c r="X2391" s="227"/>
      <c r="Y2391" s="227"/>
      <c r="AG2391" t="s">
        <v>273</v>
      </c>
    </row>
    <row r="2392" spans="1:60" outlineLevel="1" x14ac:dyDescent="0.2">
      <c r="A2392" s="235">
        <v>549</v>
      </c>
      <c r="B2392" s="236" t="s">
        <v>2815</v>
      </c>
      <c r="C2392" s="245" t="s">
        <v>2816</v>
      </c>
      <c r="D2392" s="237" t="s">
        <v>340</v>
      </c>
      <c r="E2392" s="238">
        <v>25.56</v>
      </c>
      <c r="F2392" s="239"/>
      <c r="G2392" s="240">
        <f>ROUND(E2392*F2392,2)</f>
        <v>0</v>
      </c>
      <c r="H2392" s="239"/>
      <c r="I2392" s="240">
        <f>ROUND(E2392*H2392,2)</f>
        <v>0</v>
      </c>
      <c r="J2392" s="239"/>
      <c r="K2392" s="240">
        <f>ROUND(E2392*J2392,2)</f>
        <v>0</v>
      </c>
      <c r="L2392" s="240">
        <v>21</v>
      </c>
      <c r="M2392" s="240">
        <f>G2392*(1+L2392/100)</f>
        <v>0</v>
      </c>
      <c r="N2392" s="238">
        <v>3.82E-3</v>
      </c>
      <c r="O2392" s="238">
        <f>ROUND(E2392*N2392,2)</f>
        <v>0.1</v>
      </c>
      <c r="P2392" s="238">
        <v>0</v>
      </c>
      <c r="Q2392" s="238">
        <f>ROUND(E2392*P2392,2)</f>
        <v>0</v>
      </c>
      <c r="R2392" s="240" t="s">
        <v>2817</v>
      </c>
      <c r="S2392" s="240" t="s">
        <v>277</v>
      </c>
      <c r="T2392" s="241" t="s">
        <v>277</v>
      </c>
      <c r="U2392" s="223">
        <v>0.3</v>
      </c>
      <c r="V2392" s="223">
        <f>ROUND(E2392*U2392,2)</f>
        <v>7.67</v>
      </c>
      <c r="W2392" s="223"/>
      <c r="X2392" s="223" t="s">
        <v>316</v>
      </c>
      <c r="Y2392" s="223" t="s">
        <v>280</v>
      </c>
      <c r="Z2392" s="212"/>
      <c r="AA2392" s="212"/>
      <c r="AB2392" s="212"/>
      <c r="AC2392" s="212"/>
      <c r="AD2392" s="212"/>
      <c r="AE2392" s="212"/>
      <c r="AF2392" s="212"/>
      <c r="AG2392" s="212" t="s">
        <v>317</v>
      </c>
      <c r="AH2392" s="212"/>
      <c r="AI2392" s="212"/>
      <c r="AJ2392" s="212"/>
      <c r="AK2392" s="212"/>
      <c r="AL2392" s="212"/>
      <c r="AM2392" s="212"/>
      <c r="AN2392" s="212"/>
      <c r="AO2392" s="212"/>
      <c r="AP2392" s="212"/>
      <c r="AQ2392" s="212"/>
      <c r="AR2392" s="212"/>
      <c r="AS2392" s="212"/>
      <c r="AT2392" s="212"/>
      <c r="AU2392" s="212"/>
      <c r="AV2392" s="212"/>
      <c r="AW2392" s="212"/>
      <c r="AX2392" s="212"/>
      <c r="AY2392" s="212"/>
      <c r="AZ2392" s="212"/>
      <c r="BA2392" s="212"/>
      <c r="BB2392" s="212"/>
      <c r="BC2392" s="212"/>
      <c r="BD2392" s="212"/>
      <c r="BE2392" s="212"/>
      <c r="BF2392" s="212"/>
      <c r="BG2392" s="212"/>
      <c r="BH2392" s="212"/>
    </row>
    <row r="2393" spans="1:60" outlineLevel="2" x14ac:dyDescent="0.2">
      <c r="A2393" s="219"/>
      <c r="B2393" s="220"/>
      <c r="C2393" s="247" t="s">
        <v>2818</v>
      </c>
      <c r="D2393" s="225"/>
      <c r="E2393" s="226"/>
      <c r="F2393" s="223"/>
      <c r="G2393" s="223"/>
      <c r="H2393" s="223"/>
      <c r="I2393" s="223"/>
      <c r="J2393" s="223"/>
      <c r="K2393" s="223"/>
      <c r="L2393" s="223"/>
      <c r="M2393" s="223"/>
      <c r="N2393" s="222"/>
      <c r="O2393" s="222"/>
      <c r="P2393" s="222"/>
      <c r="Q2393" s="222"/>
      <c r="R2393" s="223"/>
      <c r="S2393" s="223"/>
      <c r="T2393" s="223"/>
      <c r="U2393" s="223"/>
      <c r="V2393" s="223"/>
      <c r="W2393" s="223"/>
      <c r="X2393" s="223"/>
      <c r="Y2393" s="223"/>
      <c r="Z2393" s="212"/>
      <c r="AA2393" s="212"/>
      <c r="AB2393" s="212"/>
      <c r="AC2393" s="212"/>
      <c r="AD2393" s="212"/>
      <c r="AE2393" s="212"/>
      <c r="AF2393" s="212"/>
      <c r="AG2393" s="212" t="s">
        <v>308</v>
      </c>
      <c r="AH2393" s="212">
        <v>0</v>
      </c>
      <c r="AI2393" s="212"/>
      <c r="AJ2393" s="212"/>
      <c r="AK2393" s="212"/>
      <c r="AL2393" s="212"/>
      <c r="AM2393" s="212"/>
      <c r="AN2393" s="212"/>
      <c r="AO2393" s="212"/>
      <c r="AP2393" s="212"/>
      <c r="AQ2393" s="212"/>
      <c r="AR2393" s="212"/>
      <c r="AS2393" s="212"/>
      <c r="AT2393" s="212"/>
      <c r="AU2393" s="212"/>
      <c r="AV2393" s="212"/>
      <c r="AW2393" s="212"/>
      <c r="AX2393" s="212"/>
      <c r="AY2393" s="212"/>
      <c r="AZ2393" s="212"/>
      <c r="BA2393" s="212"/>
      <c r="BB2393" s="212"/>
      <c r="BC2393" s="212"/>
      <c r="BD2393" s="212"/>
      <c r="BE2393" s="212"/>
      <c r="BF2393" s="212"/>
      <c r="BG2393" s="212"/>
      <c r="BH2393" s="212"/>
    </row>
    <row r="2394" spans="1:60" outlineLevel="3" x14ac:dyDescent="0.2">
      <c r="A2394" s="219"/>
      <c r="B2394" s="220"/>
      <c r="C2394" s="247" t="s">
        <v>2819</v>
      </c>
      <c r="D2394" s="225"/>
      <c r="E2394" s="226">
        <v>5.0880000000000001</v>
      </c>
      <c r="F2394" s="223"/>
      <c r="G2394" s="223"/>
      <c r="H2394" s="223"/>
      <c r="I2394" s="223"/>
      <c r="J2394" s="223"/>
      <c r="K2394" s="223"/>
      <c r="L2394" s="223"/>
      <c r="M2394" s="223"/>
      <c r="N2394" s="222"/>
      <c r="O2394" s="222"/>
      <c r="P2394" s="222"/>
      <c r="Q2394" s="222"/>
      <c r="R2394" s="223"/>
      <c r="S2394" s="223"/>
      <c r="T2394" s="223"/>
      <c r="U2394" s="223"/>
      <c r="V2394" s="223"/>
      <c r="W2394" s="223"/>
      <c r="X2394" s="223"/>
      <c r="Y2394" s="223"/>
      <c r="Z2394" s="212"/>
      <c r="AA2394" s="212"/>
      <c r="AB2394" s="212"/>
      <c r="AC2394" s="212"/>
      <c r="AD2394" s="212"/>
      <c r="AE2394" s="212"/>
      <c r="AF2394" s="212"/>
      <c r="AG2394" s="212" t="s">
        <v>308</v>
      </c>
      <c r="AH2394" s="212">
        <v>0</v>
      </c>
      <c r="AI2394" s="212"/>
      <c r="AJ2394" s="212"/>
      <c r="AK2394" s="212"/>
      <c r="AL2394" s="212"/>
      <c r="AM2394" s="212"/>
      <c r="AN2394" s="212"/>
      <c r="AO2394" s="212"/>
      <c r="AP2394" s="212"/>
      <c r="AQ2394" s="212"/>
      <c r="AR2394" s="212"/>
      <c r="AS2394" s="212"/>
      <c r="AT2394" s="212"/>
      <c r="AU2394" s="212"/>
      <c r="AV2394" s="212"/>
      <c r="AW2394" s="212"/>
      <c r="AX2394" s="212"/>
      <c r="AY2394" s="212"/>
      <c r="AZ2394" s="212"/>
      <c r="BA2394" s="212"/>
      <c r="BB2394" s="212"/>
      <c r="BC2394" s="212"/>
      <c r="BD2394" s="212"/>
      <c r="BE2394" s="212"/>
      <c r="BF2394" s="212"/>
      <c r="BG2394" s="212"/>
      <c r="BH2394" s="212"/>
    </row>
    <row r="2395" spans="1:60" outlineLevel="3" x14ac:dyDescent="0.2">
      <c r="A2395" s="219"/>
      <c r="B2395" s="220"/>
      <c r="C2395" s="247" t="s">
        <v>2820</v>
      </c>
      <c r="D2395" s="225"/>
      <c r="E2395" s="226">
        <v>5.3280000000000003</v>
      </c>
      <c r="F2395" s="223"/>
      <c r="G2395" s="223"/>
      <c r="H2395" s="223"/>
      <c r="I2395" s="223"/>
      <c r="J2395" s="223"/>
      <c r="K2395" s="223"/>
      <c r="L2395" s="223"/>
      <c r="M2395" s="223"/>
      <c r="N2395" s="222"/>
      <c r="O2395" s="222"/>
      <c r="P2395" s="222"/>
      <c r="Q2395" s="222"/>
      <c r="R2395" s="223"/>
      <c r="S2395" s="223"/>
      <c r="T2395" s="223"/>
      <c r="U2395" s="223"/>
      <c r="V2395" s="223"/>
      <c r="W2395" s="223"/>
      <c r="X2395" s="223"/>
      <c r="Y2395" s="223"/>
      <c r="Z2395" s="212"/>
      <c r="AA2395" s="212"/>
      <c r="AB2395" s="212"/>
      <c r="AC2395" s="212"/>
      <c r="AD2395" s="212"/>
      <c r="AE2395" s="212"/>
      <c r="AF2395" s="212"/>
      <c r="AG2395" s="212" t="s">
        <v>308</v>
      </c>
      <c r="AH2395" s="212">
        <v>0</v>
      </c>
      <c r="AI2395" s="212"/>
      <c r="AJ2395" s="212"/>
      <c r="AK2395" s="212"/>
      <c r="AL2395" s="212"/>
      <c r="AM2395" s="212"/>
      <c r="AN2395" s="212"/>
      <c r="AO2395" s="212"/>
      <c r="AP2395" s="212"/>
      <c r="AQ2395" s="212"/>
      <c r="AR2395" s="212"/>
      <c r="AS2395" s="212"/>
      <c r="AT2395" s="212"/>
      <c r="AU2395" s="212"/>
      <c r="AV2395" s="212"/>
      <c r="AW2395" s="212"/>
      <c r="AX2395" s="212"/>
      <c r="AY2395" s="212"/>
      <c r="AZ2395" s="212"/>
      <c r="BA2395" s="212"/>
      <c r="BB2395" s="212"/>
      <c r="BC2395" s="212"/>
      <c r="BD2395" s="212"/>
      <c r="BE2395" s="212"/>
      <c r="BF2395" s="212"/>
      <c r="BG2395" s="212"/>
      <c r="BH2395" s="212"/>
    </row>
    <row r="2396" spans="1:60" outlineLevel="3" x14ac:dyDescent="0.2">
      <c r="A2396" s="219"/>
      <c r="B2396" s="220"/>
      <c r="C2396" s="247" t="s">
        <v>2821</v>
      </c>
      <c r="D2396" s="225"/>
      <c r="E2396" s="226">
        <v>4.1280000000000001</v>
      </c>
      <c r="F2396" s="223"/>
      <c r="G2396" s="223"/>
      <c r="H2396" s="223"/>
      <c r="I2396" s="223"/>
      <c r="J2396" s="223"/>
      <c r="K2396" s="223"/>
      <c r="L2396" s="223"/>
      <c r="M2396" s="223"/>
      <c r="N2396" s="222"/>
      <c r="O2396" s="222"/>
      <c r="P2396" s="222"/>
      <c r="Q2396" s="222"/>
      <c r="R2396" s="223"/>
      <c r="S2396" s="223"/>
      <c r="T2396" s="223"/>
      <c r="U2396" s="223"/>
      <c r="V2396" s="223"/>
      <c r="W2396" s="223"/>
      <c r="X2396" s="223"/>
      <c r="Y2396" s="223"/>
      <c r="Z2396" s="212"/>
      <c r="AA2396" s="212"/>
      <c r="AB2396" s="212"/>
      <c r="AC2396" s="212"/>
      <c r="AD2396" s="212"/>
      <c r="AE2396" s="212"/>
      <c r="AF2396" s="212"/>
      <c r="AG2396" s="212" t="s">
        <v>308</v>
      </c>
      <c r="AH2396" s="212">
        <v>0</v>
      </c>
      <c r="AI2396" s="212"/>
      <c r="AJ2396" s="212"/>
      <c r="AK2396" s="212"/>
      <c r="AL2396" s="212"/>
      <c r="AM2396" s="212"/>
      <c r="AN2396" s="212"/>
      <c r="AO2396" s="212"/>
      <c r="AP2396" s="212"/>
      <c r="AQ2396" s="212"/>
      <c r="AR2396" s="212"/>
      <c r="AS2396" s="212"/>
      <c r="AT2396" s="212"/>
      <c r="AU2396" s="212"/>
      <c r="AV2396" s="212"/>
      <c r="AW2396" s="212"/>
      <c r="AX2396" s="212"/>
      <c r="AY2396" s="212"/>
      <c r="AZ2396" s="212"/>
      <c r="BA2396" s="212"/>
      <c r="BB2396" s="212"/>
      <c r="BC2396" s="212"/>
      <c r="BD2396" s="212"/>
      <c r="BE2396" s="212"/>
      <c r="BF2396" s="212"/>
      <c r="BG2396" s="212"/>
      <c r="BH2396" s="212"/>
    </row>
    <row r="2397" spans="1:60" outlineLevel="3" x14ac:dyDescent="0.2">
      <c r="A2397" s="219"/>
      <c r="B2397" s="220"/>
      <c r="C2397" s="247" t="s">
        <v>2822</v>
      </c>
      <c r="D2397" s="225"/>
      <c r="E2397" s="226">
        <v>5.3280000000000003</v>
      </c>
      <c r="F2397" s="223"/>
      <c r="G2397" s="223"/>
      <c r="H2397" s="223"/>
      <c r="I2397" s="223"/>
      <c r="J2397" s="223"/>
      <c r="K2397" s="223"/>
      <c r="L2397" s="223"/>
      <c r="M2397" s="223"/>
      <c r="N2397" s="222"/>
      <c r="O2397" s="222"/>
      <c r="P2397" s="222"/>
      <c r="Q2397" s="222"/>
      <c r="R2397" s="223"/>
      <c r="S2397" s="223"/>
      <c r="T2397" s="223"/>
      <c r="U2397" s="223"/>
      <c r="V2397" s="223"/>
      <c r="W2397" s="223"/>
      <c r="X2397" s="223"/>
      <c r="Y2397" s="223"/>
      <c r="Z2397" s="212"/>
      <c r="AA2397" s="212"/>
      <c r="AB2397" s="212"/>
      <c r="AC2397" s="212"/>
      <c r="AD2397" s="212"/>
      <c r="AE2397" s="212"/>
      <c r="AF2397" s="212"/>
      <c r="AG2397" s="212" t="s">
        <v>308</v>
      </c>
      <c r="AH2397" s="212">
        <v>0</v>
      </c>
      <c r="AI2397" s="212"/>
      <c r="AJ2397" s="212"/>
      <c r="AK2397" s="212"/>
      <c r="AL2397" s="212"/>
      <c r="AM2397" s="212"/>
      <c r="AN2397" s="212"/>
      <c r="AO2397" s="212"/>
      <c r="AP2397" s="212"/>
      <c r="AQ2397" s="212"/>
      <c r="AR2397" s="212"/>
      <c r="AS2397" s="212"/>
      <c r="AT2397" s="212"/>
      <c r="AU2397" s="212"/>
      <c r="AV2397" s="212"/>
      <c r="AW2397" s="212"/>
      <c r="AX2397" s="212"/>
      <c r="AY2397" s="212"/>
      <c r="AZ2397" s="212"/>
      <c r="BA2397" s="212"/>
      <c r="BB2397" s="212"/>
      <c r="BC2397" s="212"/>
      <c r="BD2397" s="212"/>
      <c r="BE2397" s="212"/>
      <c r="BF2397" s="212"/>
      <c r="BG2397" s="212"/>
      <c r="BH2397" s="212"/>
    </row>
    <row r="2398" spans="1:60" outlineLevel="3" x14ac:dyDescent="0.2">
      <c r="A2398" s="219"/>
      <c r="B2398" s="220"/>
      <c r="C2398" s="247" t="s">
        <v>2823</v>
      </c>
      <c r="D2398" s="225"/>
      <c r="E2398" s="226">
        <v>5.6879999999999997</v>
      </c>
      <c r="F2398" s="223"/>
      <c r="G2398" s="223"/>
      <c r="H2398" s="223"/>
      <c r="I2398" s="223"/>
      <c r="J2398" s="223"/>
      <c r="K2398" s="223"/>
      <c r="L2398" s="223"/>
      <c r="M2398" s="223"/>
      <c r="N2398" s="222"/>
      <c r="O2398" s="222"/>
      <c r="P2398" s="222"/>
      <c r="Q2398" s="222"/>
      <c r="R2398" s="223"/>
      <c r="S2398" s="223"/>
      <c r="T2398" s="223"/>
      <c r="U2398" s="223"/>
      <c r="V2398" s="223"/>
      <c r="W2398" s="223"/>
      <c r="X2398" s="223"/>
      <c r="Y2398" s="223"/>
      <c r="Z2398" s="212"/>
      <c r="AA2398" s="212"/>
      <c r="AB2398" s="212"/>
      <c r="AC2398" s="212"/>
      <c r="AD2398" s="212"/>
      <c r="AE2398" s="212"/>
      <c r="AF2398" s="212"/>
      <c r="AG2398" s="212" t="s">
        <v>308</v>
      </c>
      <c r="AH2398" s="212">
        <v>0</v>
      </c>
      <c r="AI2398" s="212"/>
      <c r="AJ2398" s="212"/>
      <c r="AK2398" s="212"/>
      <c r="AL2398" s="212"/>
      <c r="AM2398" s="212"/>
      <c r="AN2398" s="212"/>
      <c r="AO2398" s="212"/>
      <c r="AP2398" s="212"/>
      <c r="AQ2398" s="212"/>
      <c r="AR2398" s="212"/>
      <c r="AS2398" s="212"/>
      <c r="AT2398" s="212"/>
      <c r="AU2398" s="212"/>
      <c r="AV2398" s="212"/>
      <c r="AW2398" s="212"/>
      <c r="AX2398" s="212"/>
      <c r="AY2398" s="212"/>
      <c r="AZ2398" s="212"/>
      <c r="BA2398" s="212"/>
      <c r="BB2398" s="212"/>
      <c r="BC2398" s="212"/>
      <c r="BD2398" s="212"/>
      <c r="BE2398" s="212"/>
      <c r="BF2398" s="212"/>
      <c r="BG2398" s="212"/>
      <c r="BH2398" s="212"/>
    </row>
    <row r="2399" spans="1:60" outlineLevel="1" x14ac:dyDescent="0.2">
      <c r="A2399" s="235">
        <v>550</v>
      </c>
      <c r="B2399" s="236" t="s">
        <v>2824</v>
      </c>
      <c r="C2399" s="245" t="s">
        <v>2825</v>
      </c>
      <c r="D2399" s="237" t="s">
        <v>340</v>
      </c>
      <c r="E2399" s="238">
        <v>15.23775</v>
      </c>
      <c r="F2399" s="239"/>
      <c r="G2399" s="240">
        <f>ROUND(E2399*F2399,2)</f>
        <v>0</v>
      </c>
      <c r="H2399" s="239"/>
      <c r="I2399" s="240">
        <f>ROUND(E2399*H2399,2)</f>
        <v>0</v>
      </c>
      <c r="J2399" s="239"/>
      <c r="K2399" s="240">
        <f>ROUND(E2399*J2399,2)</f>
        <v>0</v>
      </c>
      <c r="L2399" s="240">
        <v>21</v>
      </c>
      <c r="M2399" s="240">
        <f>G2399*(1+L2399/100)</f>
        <v>0</v>
      </c>
      <c r="N2399" s="238">
        <v>3.1199999999999999E-3</v>
      </c>
      <c r="O2399" s="238">
        <f>ROUND(E2399*N2399,2)</f>
        <v>0.05</v>
      </c>
      <c r="P2399" s="238">
        <v>0</v>
      </c>
      <c r="Q2399" s="238">
        <f>ROUND(E2399*P2399,2)</f>
        <v>0</v>
      </c>
      <c r="R2399" s="240"/>
      <c r="S2399" s="240" t="s">
        <v>668</v>
      </c>
      <c r="T2399" s="241" t="s">
        <v>278</v>
      </c>
      <c r="U2399" s="223">
        <v>0.99299999999999999</v>
      </c>
      <c r="V2399" s="223">
        <f>ROUND(E2399*U2399,2)</f>
        <v>15.13</v>
      </c>
      <c r="W2399" s="223"/>
      <c r="X2399" s="223" t="s">
        <v>316</v>
      </c>
      <c r="Y2399" s="223" t="s">
        <v>280</v>
      </c>
      <c r="Z2399" s="212"/>
      <c r="AA2399" s="212"/>
      <c r="AB2399" s="212"/>
      <c r="AC2399" s="212"/>
      <c r="AD2399" s="212"/>
      <c r="AE2399" s="212"/>
      <c r="AF2399" s="212"/>
      <c r="AG2399" s="212" t="s">
        <v>317</v>
      </c>
      <c r="AH2399" s="212"/>
      <c r="AI2399" s="212"/>
      <c r="AJ2399" s="212"/>
      <c r="AK2399" s="212"/>
      <c r="AL2399" s="212"/>
      <c r="AM2399" s="212"/>
      <c r="AN2399" s="212"/>
      <c r="AO2399" s="212"/>
      <c r="AP2399" s="212"/>
      <c r="AQ2399" s="212"/>
      <c r="AR2399" s="212"/>
      <c r="AS2399" s="212"/>
      <c r="AT2399" s="212"/>
      <c r="AU2399" s="212"/>
      <c r="AV2399" s="212"/>
      <c r="AW2399" s="212"/>
      <c r="AX2399" s="212"/>
      <c r="AY2399" s="212"/>
      <c r="AZ2399" s="212"/>
      <c r="BA2399" s="212"/>
      <c r="BB2399" s="212"/>
      <c r="BC2399" s="212"/>
      <c r="BD2399" s="212"/>
      <c r="BE2399" s="212"/>
      <c r="BF2399" s="212"/>
      <c r="BG2399" s="212"/>
      <c r="BH2399" s="212"/>
    </row>
    <row r="2400" spans="1:60" outlineLevel="2" x14ac:dyDescent="0.2">
      <c r="A2400" s="219"/>
      <c r="B2400" s="220"/>
      <c r="C2400" s="247" t="s">
        <v>2826</v>
      </c>
      <c r="D2400" s="225"/>
      <c r="E2400" s="226"/>
      <c r="F2400" s="223"/>
      <c r="G2400" s="223"/>
      <c r="H2400" s="223"/>
      <c r="I2400" s="223"/>
      <c r="J2400" s="223"/>
      <c r="K2400" s="223"/>
      <c r="L2400" s="223"/>
      <c r="M2400" s="223"/>
      <c r="N2400" s="222"/>
      <c r="O2400" s="222"/>
      <c r="P2400" s="222"/>
      <c r="Q2400" s="222"/>
      <c r="R2400" s="223"/>
      <c r="S2400" s="223"/>
      <c r="T2400" s="223"/>
      <c r="U2400" s="223"/>
      <c r="V2400" s="223"/>
      <c r="W2400" s="223"/>
      <c r="X2400" s="223"/>
      <c r="Y2400" s="223"/>
      <c r="Z2400" s="212"/>
      <c r="AA2400" s="212"/>
      <c r="AB2400" s="212"/>
      <c r="AC2400" s="212"/>
      <c r="AD2400" s="212"/>
      <c r="AE2400" s="212"/>
      <c r="AF2400" s="212"/>
      <c r="AG2400" s="212" t="s">
        <v>308</v>
      </c>
      <c r="AH2400" s="212">
        <v>0</v>
      </c>
      <c r="AI2400" s="212"/>
      <c r="AJ2400" s="212"/>
      <c r="AK2400" s="212"/>
      <c r="AL2400" s="212"/>
      <c r="AM2400" s="212"/>
      <c r="AN2400" s="212"/>
      <c r="AO2400" s="212"/>
      <c r="AP2400" s="212"/>
      <c r="AQ2400" s="212"/>
      <c r="AR2400" s="212"/>
      <c r="AS2400" s="212"/>
      <c r="AT2400" s="212"/>
      <c r="AU2400" s="212"/>
      <c r="AV2400" s="212"/>
      <c r="AW2400" s="212"/>
      <c r="AX2400" s="212"/>
      <c r="AY2400" s="212"/>
      <c r="AZ2400" s="212"/>
      <c r="BA2400" s="212"/>
      <c r="BB2400" s="212"/>
      <c r="BC2400" s="212"/>
      <c r="BD2400" s="212"/>
      <c r="BE2400" s="212"/>
      <c r="BF2400" s="212"/>
      <c r="BG2400" s="212"/>
      <c r="BH2400" s="212"/>
    </row>
    <row r="2401" spans="1:60" outlineLevel="3" x14ac:dyDescent="0.2">
      <c r="A2401" s="219"/>
      <c r="B2401" s="220"/>
      <c r="C2401" s="247" t="s">
        <v>2827</v>
      </c>
      <c r="D2401" s="225"/>
      <c r="E2401" s="226">
        <v>2.97</v>
      </c>
      <c r="F2401" s="223"/>
      <c r="G2401" s="223"/>
      <c r="H2401" s="223"/>
      <c r="I2401" s="223"/>
      <c r="J2401" s="223"/>
      <c r="K2401" s="223"/>
      <c r="L2401" s="223"/>
      <c r="M2401" s="223"/>
      <c r="N2401" s="222"/>
      <c r="O2401" s="222"/>
      <c r="P2401" s="222"/>
      <c r="Q2401" s="222"/>
      <c r="R2401" s="223"/>
      <c r="S2401" s="223"/>
      <c r="T2401" s="223"/>
      <c r="U2401" s="223"/>
      <c r="V2401" s="223"/>
      <c r="W2401" s="223"/>
      <c r="X2401" s="223"/>
      <c r="Y2401" s="223"/>
      <c r="Z2401" s="212"/>
      <c r="AA2401" s="212"/>
      <c r="AB2401" s="212"/>
      <c r="AC2401" s="212"/>
      <c r="AD2401" s="212"/>
      <c r="AE2401" s="212"/>
      <c r="AF2401" s="212"/>
      <c r="AG2401" s="212" t="s">
        <v>308</v>
      </c>
      <c r="AH2401" s="212">
        <v>0</v>
      </c>
      <c r="AI2401" s="212"/>
      <c r="AJ2401" s="212"/>
      <c r="AK2401" s="212"/>
      <c r="AL2401" s="212"/>
      <c r="AM2401" s="212"/>
      <c r="AN2401" s="212"/>
      <c r="AO2401" s="212"/>
      <c r="AP2401" s="212"/>
      <c r="AQ2401" s="212"/>
      <c r="AR2401" s="212"/>
      <c r="AS2401" s="212"/>
      <c r="AT2401" s="212"/>
      <c r="AU2401" s="212"/>
      <c r="AV2401" s="212"/>
      <c r="AW2401" s="212"/>
      <c r="AX2401" s="212"/>
      <c r="AY2401" s="212"/>
      <c r="AZ2401" s="212"/>
      <c r="BA2401" s="212"/>
      <c r="BB2401" s="212"/>
      <c r="BC2401" s="212"/>
      <c r="BD2401" s="212"/>
      <c r="BE2401" s="212"/>
      <c r="BF2401" s="212"/>
      <c r="BG2401" s="212"/>
      <c r="BH2401" s="212"/>
    </row>
    <row r="2402" spans="1:60" outlineLevel="3" x14ac:dyDescent="0.2">
      <c r="A2402" s="219"/>
      <c r="B2402" s="220"/>
      <c r="C2402" s="247" t="s">
        <v>2828</v>
      </c>
      <c r="D2402" s="225"/>
      <c r="E2402" s="226">
        <v>3.1680000000000001</v>
      </c>
      <c r="F2402" s="223"/>
      <c r="G2402" s="223"/>
      <c r="H2402" s="223"/>
      <c r="I2402" s="223"/>
      <c r="J2402" s="223"/>
      <c r="K2402" s="223"/>
      <c r="L2402" s="223"/>
      <c r="M2402" s="223"/>
      <c r="N2402" s="222"/>
      <c r="O2402" s="222"/>
      <c r="P2402" s="222"/>
      <c r="Q2402" s="222"/>
      <c r="R2402" s="223"/>
      <c r="S2402" s="223"/>
      <c r="T2402" s="223"/>
      <c r="U2402" s="223"/>
      <c r="V2402" s="223"/>
      <c r="W2402" s="223"/>
      <c r="X2402" s="223"/>
      <c r="Y2402" s="223"/>
      <c r="Z2402" s="212"/>
      <c r="AA2402" s="212"/>
      <c r="AB2402" s="212"/>
      <c r="AC2402" s="212"/>
      <c r="AD2402" s="212"/>
      <c r="AE2402" s="212"/>
      <c r="AF2402" s="212"/>
      <c r="AG2402" s="212" t="s">
        <v>308</v>
      </c>
      <c r="AH2402" s="212">
        <v>0</v>
      </c>
      <c r="AI2402" s="212"/>
      <c r="AJ2402" s="212"/>
      <c r="AK2402" s="212"/>
      <c r="AL2402" s="212"/>
      <c r="AM2402" s="212"/>
      <c r="AN2402" s="212"/>
      <c r="AO2402" s="212"/>
      <c r="AP2402" s="212"/>
      <c r="AQ2402" s="212"/>
      <c r="AR2402" s="212"/>
      <c r="AS2402" s="212"/>
      <c r="AT2402" s="212"/>
      <c r="AU2402" s="212"/>
      <c r="AV2402" s="212"/>
      <c r="AW2402" s="212"/>
      <c r="AX2402" s="212"/>
      <c r="AY2402" s="212"/>
      <c r="AZ2402" s="212"/>
      <c r="BA2402" s="212"/>
      <c r="BB2402" s="212"/>
      <c r="BC2402" s="212"/>
      <c r="BD2402" s="212"/>
      <c r="BE2402" s="212"/>
      <c r="BF2402" s="212"/>
      <c r="BG2402" s="212"/>
      <c r="BH2402" s="212"/>
    </row>
    <row r="2403" spans="1:60" outlineLevel="3" x14ac:dyDescent="0.2">
      <c r="A2403" s="219"/>
      <c r="B2403" s="220"/>
      <c r="C2403" s="247" t="s">
        <v>2829</v>
      </c>
      <c r="D2403" s="225"/>
      <c r="E2403" s="226">
        <v>3.1680000000000001</v>
      </c>
      <c r="F2403" s="223"/>
      <c r="G2403" s="223"/>
      <c r="H2403" s="223"/>
      <c r="I2403" s="223"/>
      <c r="J2403" s="223"/>
      <c r="K2403" s="223"/>
      <c r="L2403" s="223"/>
      <c r="M2403" s="223"/>
      <c r="N2403" s="222"/>
      <c r="O2403" s="222"/>
      <c r="P2403" s="222"/>
      <c r="Q2403" s="222"/>
      <c r="R2403" s="223"/>
      <c r="S2403" s="223"/>
      <c r="T2403" s="223"/>
      <c r="U2403" s="223"/>
      <c r="V2403" s="223"/>
      <c r="W2403" s="223"/>
      <c r="X2403" s="223"/>
      <c r="Y2403" s="223"/>
      <c r="Z2403" s="212"/>
      <c r="AA2403" s="212"/>
      <c r="AB2403" s="212"/>
      <c r="AC2403" s="212"/>
      <c r="AD2403" s="212"/>
      <c r="AE2403" s="212"/>
      <c r="AF2403" s="212"/>
      <c r="AG2403" s="212" t="s">
        <v>308</v>
      </c>
      <c r="AH2403" s="212">
        <v>0</v>
      </c>
      <c r="AI2403" s="212"/>
      <c r="AJ2403" s="212"/>
      <c r="AK2403" s="212"/>
      <c r="AL2403" s="212"/>
      <c r="AM2403" s="212"/>
      <c r="AN2403" s="212"/>
      <c r="AO2403" s="212"/>
      <c r="AP2403" s="212"/>
      <c r="AQ2403" s="212"/>
      <c r="AR2403" s="212"/>
      <c r="AS2403" s="212"/>
      <c r="AT2403" s="212"/>
      <c r="AU2403" s="212"/>
      <c r="AV2403" s="212"/>
      <c r="AW2403" s="212"/>
      <c r="AX2403" s="212"/>
      <c r="AY2403" s="212"/>
      <c r="AZ2403" s="212"/>
      <c r="BA2403" s="212"/>
      <c r="BB2403" s="212"/>
      <c r="BC2403" s="212"/>
      <c r="BD2403" s="212"/>
      <c r="BE2403" s="212"/>
      <c r="BF2403" s="212"/>
      <c r="BG2403" s="212"/>
      <c r="BH2403" s="212"/>
    </row>
    <row r="2404" spans="1:60" outlineLevel="3" x14ac:dyDescent="0.2">
      <c r="A2404" s="219"/>
      <c r="B2404" s="220"/>
      <c r="C2404" s="247" t="s">
        <v>2830</v>
      </c>
      <c r="D2404" s="225"/>
      <c r="E2404" s="226">
        <v>3.0442499999999999</v>
      </c>
      <c r="F2404" s="223"/>
      <c r="G2404" s="223"/>
      <c r="H2404" s="223"/>
      <c r="I2404" s="223"/>
      <c r="J2404" s="223"/>
      <c r="K2404" s="223"/>
      <c r="L2404" s="223"/>
      <c r="M2404" s="223"/>
      <c r="N2404" s="222"/>
      <c r="O2404" s="222"/>
      <c r="P2404" s="222"/>
      <c r="Q2404" s="222"/>
      <c r="R2404" s="223"/>
      <c r="S2404" s="223"/>
      <c r="T2404" s="223"/>
      <c r="U2404" s="223"/>
      <c r="V2404" s="223"/>
      <c r="W2404" s="223"/>
      <c r="X2404" s="223"/>
      <c r="Y2404" s="223"/>
      <c r="Z2404" s="212"/>
      <c r="AA2404" s="212"/>
      <c r="AB2404" s="212"/>
      <c r="AC2404" s="212"/>
      <c r="AD2404" s="212"/>
      <c r="AE2404" s="212"/>
      <c r="AF2404" s="212"/>
      <c r="AG2404" s="212" t="s">
        <v>308</v>
      </c>
      <c r="AH2404" s="212">
        <v>0</v>
      </c>
      <c r="AI2404" s="212"/>
      <c r="AJ2404" s="212"/>
      <c r="AK2404" s="212"/>
      <c r="AL2404" s="212"/>
      <c r="AM2404" s="212"/>
      <c r="AN2404" s="212"/>
      <c r="AO2404" s="212"/>
      <c r="AP2404" s="212"/>
      <c r="AQ2404" s="212"/>
      <c r="AR2404" s="212"/>
      <c r="AS2404" s="212"/>
      <c r="AT2404" s="212"/>
      <c r="AU2404" s="212"/>
      <c r="AV2404" s="212"/>
      <c r="AW2404" s="212"/>
      <c r="AX2404" s="212"/>
      <c r="AY2404" s="212"/>
      <c r="AZ2404" s="212"/>
      <c r="BA2404" s="212"/>
      <c r="BB2404" s="212"/>
      <c r="BC2404" s="212"/>
      <c r="BD2404" s="212"/>
      <c r="BE2404" s="212"/>
      <c r="BF2404" s="212"/>
      <c r="BG2404" s="212"/>
      <c r="BH2404" s="212"/>
    </row>
    <row r="2405" spans="1:60" outlineLevel="3" x14ac:dyDescent="0.2">
      <c r="A2405" s="219"/>
      <c r="B2405" s="220"/>
      <c r="C2405" s="247" t="s">
        <v>2831</v>
      </c>
      <c r="D2405" s="225"/>
      <c r="E2405" s="226">
        <v>2.8875000000000002</v>
      </c>
      <c r="F2405" s="223"/>
      <c r="G2405" s="223"/>
      <c r="H2405" s="223"/>
      <c r="I2405" s="223"/>
      <c r="J2405" s="223"/>
      <c r="K2405" s="223"/>
      <c r="L2405" s="223"/>
      <c r="M2405" s="223"/>
      <c r="N2405" s="222"/>
      <c r="O2405" s="222"/>
      <c r="P2405" s="222"/>
      <c r="Q2405" s="222"/>
      <c r="R2405" s="223"/>
      <c r="S2405" s="223"/>
      <c r="T2405" s="223"/>
      <c r="U2405" s="223"/>
      <c r="V2405" s="223"/>
      <c r="W2405" s="223"/>
      <c r="X2405" s="223"/>
      <c r="Y2405" s="223"/>
      <c r="Z2405" s="212"/>
      <c r="AA2405" s="212"/>
      <c r="AB2405" s="212"/>
      <c r="AC2405" s="212"/>
      <c r="AD2405" s="212"/>
      <c r="AE2405" s="212"/>
      <c r="AF2405" s="212"/>
      <c r="AG2405" s="212" t="s">
        <v>308</v>
      </c>
      <c r="AH2405" s="212">
        <v>0</v>
      </c>
      <c r="AI2405" s="212"/>
      <c r="AJ2405" s="212"/>
      <c r="AK2405" s="212"/>
      <c r="AL2405" s="212"/>
      <c r="AM2405" s="212"/>
      <c r="AN2405" s="212"/>
      <c r="AO2405" s="212"/>
      <c r="AP2405" s="212"/>
      <c r="AQ2405" s="212"/>
      <c r="AR2405" s="212"/>
      <c r="AS2405" s="212"/>
      <c r="AT2405" s="212"/>
      <c r="AU2405" s="212"/>
      <c r="AV2405" s="212"/>
      <c r="AW2405" s="212"/>
      <c r="AX2405" s="212"/>
      <c r="AY2405" s="212"/>
      <c r="AZ2405" s="212"/>
      <c r="BA2405" s="212"/>
      <c r="BB2405" s="212"/>
      <c r="BC2405" s="212"/>
      <c r="BD2405" s="212"/>
      <c r="BE2405" s="212"/>
      <c r="BF2405" s="212"/>
      <c r="BG2405" s="212"/>
      <c r="BH2405" s="212"/>
    </row>
    <row r="2406" spans="1:60" ht="22.5" outlineLevel="1" x14ac:dyDescent="0.2">
      <c r="A2406" s="235">
        <v>551</v>
      </c>
      <c r="B2406" s="236" t="s">
        <v>2832</v>
      </c>
      <c r="C2406" s="245" t="s">
        <v>2833</v>
      </c>
      <c r="D2406" s="237" t="s">
        <v>387</v>
      </c>
      <c r="E2406" s="238">
        <v>1</v>
      </c>
      <c r="F2406" s="239"/>
      <c r="G2406" s="240">
        <f>ROUND(E2406*F2406,2)</f>
        <v>0</v>
      </c>
      <c r="H2406" s="239"/>
      <c r="I2406" s="240">
        <f>ROUND(E2406*H2406,2)</f>
        <v>0</v>
      </c>
      <c r="J2406" s="239"/>
      <c r="K2406" s="240">
        <f>ROUND(E2406*J2406,2)</f>
        <v>0</v>
      </c>
      <c r="L2406" s="240">
        <v>21</v>
      </c>
      <c r="M2406" s="240">
        <f>G2406*(1+L2406/100)</f>
        <v>0</v>
      </c>
      <c r="N2406" s="238">
        <v>1.226E-2</v>
      </c>
      <c r="O2406" s="238">
        <f>ROUND(E2406*N2406,2)</f>
        <v>0.01</v>
      </c>
      <c r="P2406" s="238">
        <v>0</v>
      </c>
      <c r="Q2406" s="238">
        <f>ROUND(E2406*P2406,2)</f>
        <v>0</v>
      </c>
      <c r="R2406" s="240"/>
      <c r="S2406" s="240" t="s">
        <v>668</v>
      </c>
      <c r="T2406" s="241" t="s">
        <v>278</v>
      </c>
      <c r="U2406" s="223">
        <v>0.63300000000000001</v>
      </c>
      <c r="V2406" s="223">
        <f>ROUND(E2406*U2406,2)</f>
        <v>0.63</v>
      </c>
      <c r="W2406" s="223"/>
      <c r="X2406" s="223" t="s">
        <v>316</v>
      </c>
      <c r="Y2406" s="223" t="s">
        <v>280</v>
      </c>
      <c r="Z2406" s="212"/>
      <c r="AA2406" s="212"/>
      <c r="AB2406" s="212"/>
      <c r="AC2406" s="212"/>
      <c r="AD2406" s="212"/>
      <c r="AE2406" s="212"/>
      <c r="AF2406" s="212"/>
      <c r="AG2406" s="212" t="s">
        <v>317</v>
      </c>
      <c r="AH2406" s="212"/>
      <c r="AI2406" s="212"/>
      <c r="AJ2406" s="212"/>
      <c r="AK2406" s="212"/>
      <c r="AL2406" s="212"/>
      <c r="AM2406" s="212"/>
      <c r="AN2406" s="212"/>
      <c r="AO2406" s="212"/>
      <c r="AP2406" s="212"/>
      <c r="AQ2406" s="212"/>
      <c r="AR2406" s="212"/>
      <c r="AS2406" s="212"/>
      <c r="AT2406" s="212"/>
      <c r="AU2406" s="212"/>
      <c r="AV2406" s="212"/>
      <c r="AW2406" s="212"/>
      <c r="AX2406" s="212"/>
      <c r="AY2406" s="212"/>
      <c r="AZ2406" s="212"/>
      <c r="BA2406" s="212"/>
      <c r="BB2406" s="212"/>
      <c r="BC2406" s="212"/>
      <c r="BD2406" s="212"/>
      <c r="BE2406" s="212"/>
      <c r="BF2406" s="212"/>
      <c r="BG2406" s="212"/>
      <c r="BH2406" s="212"/>
    </row>
    <row r="2407" spans="1:60" outlineLevel="2" x14ac:dyDescent="0.2">
      <c r="A2407" s="219"/>
      <c r="B2407" s="220"/>
      <c r="C2407" s="247" t="s">
        <v>2834</v>
      </c>
      <c r="D2407" s="225"/>
      <c r="E2407" s="226">
        <v>1</v>
      </c>
      <c r="F2407" s="223"/>
      <c r="G2407" s="223"/>
      <c r="H2407" s="223"/>
      <c r="I2407" s="223"/>
      <c r="J2407" s="223"/>
      <c r="K2407" s="223"/>
      <c r="L2407" s="223"/>
      <c r="M2407" s="223"/>
      <c r="N2407" s="222"/>
      <c r="O2407" s="222"/>
      <c r="P2407" s="222"/>
      <c r="Q2407" s="222"/>
      <c r="R2407" s="223"/>
      <c r="S2407" s="223"/>
      <c r="T2407" s="223"/>
      <c r="U2407" s="223"/>
      <c r="V2407" s="223"/>
      <c r="W2407" s="223"/>
      <c r="X2407" s="223"/>
      <c r="Y2407" s="223"/>
      <c r="Z2407" s="212"/>
      <c r="AA2407" s="212"/>
      <c r="AB2407" s="212"/>
      <c r="AC2407" s="212"/>
      <c r="AD2407" s="212"/>
      <c r="AE2407" s="212"/>
      <c r="AF2407" s="212"/>
      <c r="AG2407" s="212" t="s">
        <v>308</v>
      </c>
      <c r="AH2407" s="212">
        <v>0</v>
      </c>
      <c r="AI2407" s="212"/>
      <c r="AJ2407" s="212"/>
      <c r="AK2407" s="212"/>
      <c r="AL2407" s="212"/>
      <c r="AM2407" s="212"/>
      <c r="AN2407" s="212"/>
      <c r="AO2407" s="212"/>
      <c r="AP2407" s="212"/>
      <c r="AQ2407" s="212"/>
      <c r="AR2407" s="212"/>
      <c r="AS2407" s="212"/>
      <c r="AT2407" s="212"/>
      <c r="AU2407" s="212"/>
      <c r="AV2407" s="212"/>
      <c r="AW2407" s="212"/>
      <c r="AX2407" s="212"/>
      <c r="AY2407" s="212"/>
      <c r="AZ2407" s="212"/>
      <c r="BA2407" s="212"/>
      <c r="BB2407" s="212"/>
      <c r="BC2407" s="212"/>
      <c r="BD2407" s="212"/>
      <c r="BE2407" s="212"/>
      <c r="BF2407" s="212"/>
      <c r="BG2407" s="212"/>
      <c r="BH2407" s="212"/>
    </row>
    <row r="2408" spans="1:60" outlineLevel="1" x14ac:dyDescent="0.2">
      <c r="A2408" s="235">
        <v>552</v>
      </c>
      <c r="B2408" s="236" t="s">
        <v>2835</v>
      </c>
      <c r="C2408" s="245" t="s">
        <v>2836</v>
      </c>
      <c r="D2408" s="237" t="s">
        <v>387</v>
      </c>
      <c r="E2408" s="238">
        <v>1</v>
      </c>
      <c r="F2408" s="239"/>
      <c r="G2408" s="240">
        <f>ROUND(E2408*F2408,2)</f>
        <v>0</v>
      </c>
      <c r="H2408" s="239"/>
      <c r="I2408" s="240">
        <f>ROUND(E2408*H2408,2)</f>
        <v>0</v>
      </c>
      <c r="J2408" s="239"/>
      <c r="K2408" s="240">
        <f>ROUND(E2408*J2408,2)</f>
        <v>0</v>
      </c>
      <c r="L2408" s="240">
        <v>21</v>
      </c>
      <c r="M2408" s="240">
        <f>G2408*(1+L2408/100)</f>
        <v>0</v>
      </c>
      <c r="N2408" s="238">
        <v>1.5E-3</v>
      </c>
      <c r="O2408" s="238">
        <f>ROUND(E2408*N2408,2)</f>
        <v>0</v>
      </c>
      <c r="P2408" s="238">
        <v>0</v>
      </c>
      <c r="Q2408" s="238">
        <f>ROUND(E2408*P2408,2)</f>
        <v>0</v>
      </c>
      <c r="R2408" s="240"/>
      <c r="S2408" s="240" t="s">
        <v>668</v>
      </c>
      <c r="T2408" s="241" t="s">
        <v>277</v>
      </c>
      <c r="U2408" s="223">
        <v>0</v>
      </c>
      <c r="V2408" s="223">
        <f>ROUND(E2408*U2408,2)</f>
        <v>0</v>
      </c>
      <c r="W2408" s="223"/>
      <c r="X2408" s="223" t="s">
        <v>481</v>
      </c>
      <c r="Y2408" s="223" t="s">
        <v>280</v>
      </c>
      <c r="Z2408" s="212"/>
      <c r="AA2408" s="212"/>
      <c r="AB2408" s="212"/>
      <c r="AC2408" s="212"/>
      <c r="AD2408" s="212"/>
      <c r="AE2408" s="212"/>
      <c r="AF2408" s="212"/>
      <c r="AG2408" s="212" t="s">
        <v>482</v>
      </c>
      <c r="AH2408" s="212"/>
      <c r="AI2408" s="212"/>
      <c r="AJ2408" s="212"/>
      <c r="AK2408" s="212"/>
      <c r="AL2408" s="212"/>
      <c r="AM2408" s="212"/>
      <c r="AN2408" s="212"/>
      <c r="AO2408" s="212"/>
      <c r="AP2408" s="212"/>
      <c r="AQ2408" s="212"/>
      <c r="AR2408" s="212"/>
      <c r="AS2408" s="212"/>
      <c r="AT2408" s="212"/>
      <c r="AU2408" s="212"/>
      <c r="AV2408" s="212"/>
      <c r="AW2408" s="212"/>
      <c r="AX2408" s="212"/>
      <c r="AY2408" s="212"/>
      <c r="AZ2408" s="212"/>
      <c r="BA2408" s="212"/>
      <c r="BB2408" s="212"/>
      <c r="BC2408" s="212"/>
      <c r="BD2408" s="212"/>
      <c r="BE2408" s="212"/>
      <c r="BF2408" s="212"/>
      <c r="BG2408" s="212"/>
      <c r="BH2408" s="212"/>
    </row>
    <row r="2409" spans="1:60" outlineLevel="2" x14ac:dyDescent="0.2">
      <c r="A2409" s="219"/>
      <c r="B2409" s="220"/>
      <c r="C2409" s="247" t="s">
        <v>2837</v>
      </c>
      <c r="D2409" s="225"/>
      <c r="E2409" s="226">
        <v>1</v>
      </c>
      <c r="F2409" s="223"/>
      <c r="G2409" s="223"/>
      <c r="H2409" s="223"/>
      <c r="I2409" s="223"/>
      <c r="J2409" s="223"/>
      <c r="K2409" s="223"/>
      <c r="L2409" s="223"/>
      <c r="M2409" s="223"/>
      <c r="N2409" s="222"/>
      <c r="O2409" s="222"/>
      <c r="P2409" s="222"/>
      <c r="Q2409" s="222"/>
      <c r="R2409" s="223"/>
      <c r="S2409" s="223"/>
      <c r="T2409" s="223"/>
      <c r="U2409" s="223"/>
      <c r="V2409" s="223"/>
      <c r="W2409" s="223"/>
      <c r="X2409" s="223"/>
      <c r="Y2409" s="223"/>
      <c r="Z2409" s="212"/>
      <c r="AA2409" s="212"/>
      <c r="AB2409" s="212"/>
      <c r="AC2409" s="212"/>
      <c r="AD2409" s="212"/>
      <c r="AE2409" s="212"/>
      <c r="AF2409" s="212"/>
      <c r="AG2409" s="212" t="s">
        <v>308</v>
      </c>
      <c r="AH2409" s="212">
        <v>0</v>
      </c>
      <c r="AI2409" s="212"/>
      <c r="AJ2409" s="212"/>
      <c r="AK2409" s="212"/>
      <c r="AL2409" s="212"/>
      <c r="AM2409" s="212"/>
      <c r="AN2409" s="212"/>
      <c r="AO2409" s="212"/>
      <c r="AP2409" s="212"/>
      <c r="AQ2409" s="212"/>
      <c r="AR2409" s="212"/>
      <c r="AS2409" s="212"/>
      <c r="AT2409" s="212"/>
      <c r="AU2409" s="212"/>
      <c r="AV2409" s="212"/>
      <c r="AW2409" s="212"/>
      <c r="AX2409" s="212"/>
      <c r="AY2409" s="212"/>
      <c r="AZ2409" s="212"/>
      <c r="BA2409" s="212"/>
      <c r="BB2409" s="212"/>
      <c r="BC2409" s="212"/>
      <c r="BD2409" s="212"/>
      <c r="BE2409" s="212"/>
      <c r="BF2409" s="212"/>
      <c r="BG2409" s="212"/>
      <c r="BH2409" s="212"/>
    </row>
    <row r="2410" spans="1:60" outlineLevel="1" x14ac:dyDescent="0.2">
      <c r="A2410" s="235">
        <v>553</v>
      </c>
      <c r="B2410" s="236" t="s">
        <v>2838</v>
      </c>
      <c r="C2410" s="245" t="s">
        <v>2839</v>
      </c>
      <c r="D2410" s="237" t="s">
        <v>423</v>
      </c>
      <c r="E2410" s="238">
        <v>0.15894</v>
      </c>
      <c r="F2410" s="239"/>
      <c r="G2410" s="240">
        <f>ROUND(E2410*F2410,2)</f>
        <v>0</v>
      </c>
      <c r="H2410" s="239"/>
      <c r="I2410" s="240">
        <f>ROUND(E2410*H2410,2)</f>
        <v>0</v>
      </c>
      <c r="J2410" s="239"/>
      <c r="K2410" s="240">
        <f>ROUND(E2410*J2410,2)</f>
        <v>0</v>
      </c>
      <c r="L2410" s="240">
        <v>21</v>
      </c>
      <c r="M2410" s="240">
        <f>G2410*(1+L2410/100)</f>
        <v>0</v>
      </c>
      <c r="N2410" s="238">
        <v>0</v>
      </c>
      <c r="O2410" s="238">
        <f>ROUND(E2410*N2410,2)</f>
        <v>0</v>
      </c>
      <c r="P2410" s="238">
        <v>0</v>
      </c>
      <c r="Q2410" s="238">
        <f>ROUND(E2410*P2410,2)</f>
        <v>0</v>
      </c>
      <c r="R2410" s="240" t="s">
        <v>2817</v>
      </c>
      <c r="S2410" s="240" t="s">
        <v>277</v>
      </c>
      <c r="T2410" s="241" t="s">
        <v>277</v>
      </c>
      <c r="U2410" s="223">
        <v>2.0819999999999999</v>
      </c>
      <c r="V2410" s="223">
        <f>ROUND(E2410*U2410,2)</f>
        <v>0.33</v>
      </c>
      <c r="W2410" s="223"/>
      <c r="X2410" s="223" t="s">
        <v>1599</v>
      </c>
      <c r="Y2410" s="223" t="s">
        <v>280</v>
      </c>
      <c r="Z2410" s="212"/>
      <c r="AA2410" s="212"/>
      <c r="AB2410" s="212"/>
      <c r="AC2410" s="212"/>
      <c r="AD2410" s="212"/>
      <c r="AE2410" s="212"/>
      <c r="AF2410" s="212"/>
      <c r="AG2410" s="212" t="s">
        <v>1600</v>
      </c>
      <c r="AH2410" s="212"/>
      <c r="AI2410" s="212"/>
      <c r="AJ2410" s="212"/>
      <c r="AK2410" s="212"/>
      <c r="AL2410" s="212"/>
      <c r="AM2410" s="212"/>
      <c r="AN2410" s="212"/>
      <c r="AO2410" s="212"/>
      <c r="AP2410" s="212"/>
      <c r="AQ2410" s="212"/>
      <c r="AR2410" s="212"/>
      <c r="AS2410" s="212"/>
      <c r="AT2410" s="212"/>
      <c r="AU2410" s="212"/>
      <c r="AV2410" s="212"/>
      <c r="AW2410" s="212"/>
      <c r="AX2410" s="212"/>
      <c r="AY2410" s="212"/>
      <c r="AZ2410" s="212"/>
      <c r="BA2410" s="212"/>
      <c r="BB2410" s="212"/>
      <c r="BC2410" s="212"/>
      <c r="BD2410" s="212"/>
      <c r="BE2410" s="212"/>
      <c r="BF2410" s="212"/>
      <c r="BG2410" s="212"/>
      <c r="BH2410" s="212"/>
    </row>
    <row r="2411" spans="1:60" outlineLevel="2" x14ac:dyDescent="0.2">
      <c r="A2411" s="219"/>
      <c r="B2411" s="220"/>
      <c r="C2411" s="267" t="s">
        <v>1716</v>
      </c>
      <c r="D2411" s="256"/>
      <c r="E2411" s="256"/>
      <c r="F2411" s="256"/>
      <c r="G2411" s="256"/>
      <c r="H2411" s="223"/>
      <c r="I2411" s="223"/>
      <c r="J2411" s="223"/>
      <c r="K2411" s="223"/>
      <c r="L2411" s="223"/>
      <c r="M2411" s="223"/>
      <c r="N2411" s="222"/>
      <c r="O2411" s="222"/>
      <c r="P2411" s="222"/>
      <c r="Q2411" s="222"/>
      <c r="R2411" s="223"/>
      <c r="S2411" s="223"/>
      <c r="T2411" s="223"/>
      <c r="U2411" s="223"/>
      <c r="V2411" s="223"/>
      <c r="W2411" s="223"/>
      <c r="X2411" s="223"/>
      <c r="Y2411" s="223"/>
      <c r="Z2411" s="212"/>
      <c r="AA2411" s="212"/>
      <c r="AB2411" s="212"/>
      <c r="AC2411" s="212"/>
      <c r="AD2411" s="212"/>
      <c r="AE2411" s="212"/>
      <c r="AF2411" s="212"/>
      <c r="AG2411" s="212" t="s">
        <v>319</v>
      </c>
      <c r="AH2411" s="212"/>
      <c r="AI2411" s="212"/>
      <c r="AJ2411" s="212"/>
      <c r="AK2411" s="212"/>
      <c r="AL2411" s="212"/>
      <c r="AM2411" s="212"/>
      <c r="AN2411" s="212"/>
      <c r="AO2411" s="212"/>
      <c r="AP2411" s="212"/>
      <c r="AQ2411" s="212"/>
      <c r="AR2411" s="212"/>
      <c r="AS2411" s="212"/>
      <c r="AT2411" s="212"/>
      <c r="AU2411" s="212"/>
      <c r="AV2411" s="212"/>
      <c r="AW2411" s="212"/>
      <c r="AX2411" s="212"/>
      <c r="AY2411" s="212"/>
      <c r="AZ2411" s="212"/>
      <c r="BA2411" s="212"/>
      <c r="BB2411" s="212"/>
      <c r="BC2411" s="212"/>
      <c r="BD2411" s="212"/>
      <c r="BE2411" s="212"/>
      <c r="BF2411" s="212"/>
      <c r="BG2411" s="212"/>
      <c r="BH2411" s="212"/>
    </row>
    <row r="2412" spans="1:60" x14ac:dyDescent="0.2">
      <c r="A2412" s="228" t="s">
        <v>272</v>
      </c>
      <c r="B2412" s="229" t="s">
        <v>230</v>
      </c>
      <c r="C2412" s="244" t="s">
        <v>189</v>
      </c>
      <c r="D2412" s="230"/>
      <c r="E2412" s="231"/>
      <c r="F2412" s="232"/>
      <c r="G2412" s="232">
        <f>SUMIF(AG2413:AG2419,"&lt;&gt;NOR",G2413:G2419)</f>
        <v>0</v>
      </c>
      <c r="H2412" s="232"/>
      <c r="I2412" s="232">
        <f>SUM(I2413:I2419)</f>
        <v>0</v>
      </c>
      <c r="J2412" s="232"/>
      <c r="K2412" s="232">
        <f>SUM(K2413:K2419)</f>
        <v>0</v>
      </c>
      <c r="L2412" s="232"/>
      <c r="M2412" s="232">
        <f>SUM(M2413:M2419)</f>
        <v>0</v>
      </c>
      <c r="N2412" s="231"/>
      <c r="O2412" s="231">
        <f>SUM(O2413:O2419)</f>
        <v>0</v>
      </c>
      <c r="P2412" s="231"/>
      <c r="Q2412" s="231">
        <f>SUM(Q2413:Q2419)</f>
        <v>0</v>
      </c>
      <c r="R2412" s="232"/>
      <c r="S2412" s="232"/>
      <c r="T2412" s="233"/>
      <c r="U2412" s="227"/>
      <c r="V2412" s="227">
        <f>SUM(V2413:V2419)</f>
        <v>1.52</v>
      </c>
      <c r="W2412" s="227"/>
      <c r="X2412" s="227"/>
      <c r="Y2412" s="227"/>
      <c r="AG2412" t="s">
        <v>273</v>
      </c>
    </row>
    <row r="2413" spans="1:60" outlineLevel="1" x14ac:dyDescent="0.2">
      <c r="A2413" s="235">
        <v>554</v>
      </c>
      <c r="B2413" s="236" t="s">
        <v>2840</v>
      </c>
      <c r="C2413" s="245" t="s">
        <v>2841</v>
      </c>
      <c r="D2413" s="237" t="s">
        <v>1297</v>
      </c>
      <c r="E2413" s="238">
        <v>2</v>
      </c>
      <c r="F2413" s="239"/>
      <c r="G2413" s="240">
        <f>ROUND(E2413*F2413,2)</f>
        <v>0</v>
      </c>
      <c r="H2413" s="239"/>
      <c r="I2413" s="240">
        <f>ROUND(E2413*H2413,2)</f>
        <v>0</v>
      </c>
      <c r="J2413" s="239"/>
      <c r="K2413" s="240">
        <f>ROUND(E2413*J2413,2)</f>
        <v>0</v>
      </c>
      <c r="L2413" s="240">
        <v>21</v>
      </c>
      <c r="M2413" s="240">
        <f>G2413*(1+L2413/100)</f>
        <v>0</v>
      </c>
      <c r="N2413" s="238">
        <v>1.8E-3</v>
      </c>
      <c r="O2413" s="238">
        <f>ROUND(E2413*N2413,2)</f>
        <v>0</v>
      </c>
      <c r="P2413" s="238">
        <v>0</v>
      </c>
      <c r="Q2413" s="238">
        <f>ROUND(E2413*P2413,2)</f>
        <v>0</v>
      </c>
      <c r="R2413" s="240" t="s">
        <v>1298</v>
      </c>
      <c r="S2413" s="240" t="s">
        <v>277</v>
      </c>
      <c r="T2413" s="241" t="s">
        <v>277</v>
      </c>
      <c r="U2413" s="223">
        <v>0.38</v>
      </c>
      <c r="V2413" s="223">
        <f>ROUND(E2413*U2413,2)</f>
        <v>0.76</v>
      </c>
      <c r="W2413" s="223"/>
      <c r="X2413" s="223" t="s">
        <v>316</v>
      </c>
      <c r="Y2413" s="223" t="s">
        <v>280</v>
      </c>
      <c r="Z2413" s="212"/>
      <c r="AA2413" s="212"/>
      <c r="AB2413" s="212"/>
      <c r="AC2413" s="212"/>
      <c r="AD2413" s="212"/>
      <c r="AE2413" s="212"/>
      <c r="AF2413" s="212"/>
      <c r="AG2413" s="212" t="s">
        <v>317</v>
      </c>
      <c r="AH2413" s="212"/>
      <c r="AI2413" s="212"/>
      <c r="AJ2413" s="212"/>
      <c r="AK2413" s="212"/>
      <c r="AL2413" s="212"/>
      <c r="AM2413" s="212"/>
      <c r="AN2413" s="212"/>
      <c r="AO2413" s="212"/>
      <c r="AP2413" s="212"/>
      <c r="AQ2413" s="212"/>
      <c r="AR2413" s="212"/>
      <c r="AS2413" s="212"/>
      <c r="AT2413" s="212"/>
      <c r="AU2413" s="212"/>
      <c r="AV2413" s="212"/>
      <c r="AW2413" s="212"/>
      <c r="AX2413" s="212"/>
      <c r="AY2413" s="212"/>
      <c r="AZ2413" s="212"/>
      <c r="BA2413" s="212"/>
      <c r="BB2413" s="212"/>
      <c r="BC2413" s="212"/>
      <c r="BD2413" s="212"/>
      <c r="BE2413" s="212"/>
      <c r="BF2413" s="212"/>
      <c r="BG2413" s="212"/>
      <c r="BH2413" s="212"/>
    </row>
    <row r="2414" spans="1:60" outlineLevel="2" x14ac:dyDescent="0.2">
      <c r="A2414" s="219"/>
      <c r="B2414" s="220"/>
      <c r="C2414" s="247" t="s">
        <v>2842</v>
      </c>
      <c r="D2414" s="225"/>
      <c r="E2414" s="226">
        <v>2</v>
      </c>
      <c r="F2414" s="223"/>
      <c r="G2414" s="223"/>
      <c r="H2414" s="223"/>
      <c r="I2414" s="223"/>
      <c r="J2414" s="223"/>
      <c r="K2414" s="223"/>
      <c r="L2414" s="223"/>
      <c r="M2414" s="223"/>
      <c r="N2414" s="222"/>
      <c r="O2414" s="222"/>
      <c r="P2414" s="222"/>
      <c r="Q2414" s="222"/>
      <c r="R2414" s="223"/>
      <c r="S2414" s="223"/>
      <c r="T2414" s="223"/>
      <c r="U2414" s="223"/>
      <c r="V2414" s="223"/>
      <c r="W2414" s="223"/>
      <c r="X2414" s="223"/>
      <c r="Y2414" s="223"/>
      <c r="Z2414" s="212"/>
      <c r="AA2414" s="212"/>
      <c r="AB2414" s="212"/>
      <c r="AC2414" s="212"/>
      <c r="AD2414" s="212"/>
      <c r="AE2414" s="212"/>
      <c r="AF2414" s="212"/>
      <c r="AG2414" s="212" t="s">
        <v>308</v>
      </c>
      <c r="AH2414" s="212">
        <v>0</v>
      </c>
      <c r="AI2414" s="212"/>
      <c r="AJ2414" s="212"/>
      <c r="AK2414" s="212"/>
      <c r="AL2414" s="212"/>
      <c r="AM2414" s="212"/>
      <c r="AN2414" s="212"/>
      <c r="AO2414" s="212"/>
      <c r="AP2414" s="212"/>
      <c r="AQ2414" s="212"/>
      <c r="AR2414" s="212"/>
      <c r="AS2414" s="212"/>
      <c r="AT2414" s="212"/>
      <c r="AU2414" s="212"/>
      <c r="AV2414" s="212"/>
      <c r="AW2414" s="212"/>
      <c r="AX2414" s="212"/>
      <c r="AY2414" s="212"/>
      <c r="AZ2414" s="212"/>
      <c r="BA2414" s="212"/>
      <c r="BB2414" s="212"/>
      <c r="BC2414" s="212"/>
      <c r="BD2414" s="212"/>
      <c r="BE2414" s="212"/>
      <c r="BF2414" s="212"/>
      <c r="BG2414" s="212"/>
      <c r="BH2414" s="212"/>
    </row>
    <row r="2415" spans="1:60" outlineLevel="1" x14ac:dyDescent="0.2">
      <c r="A2415" s="235">
        <v>555</v>
      </c>
      <c r="B2415" s="236" t="s">
        <v>2843</v>
      </c>
      <c r="C2415" s="245" t="s">
        <v>2844</v>
      </c>
      <c r="D2415" s="237" t="s">
        <v>1297</v>
      </c>
      <c r="E2415" s="238">
        <v>2</v>
      </c>
      <c r="F2415" s="239"/>
      <c r="G2415" s="240">
        <f>ROUND(E2415*F2415,2)</f>
        <v>0</v>
      </c>
      <c r="H2415" s="239"/>
      <c r="I2415" s="240">
        <f>ROUND(E2415*H2415,2)</f>
        <v>0</v>
      </c>
      <c r="J2415" s="239"/>
      <c r="K2415" s="240">
        <f>ROUND(E2415*J2415,2)</f>
        <v>0</v>
      </c>
      <c r="L2415" s="240">
        <v>21</v>
      </c>
      <c r="M2415" s="240">
        <f>G2415*(1+L2415/100)</f>
        <v>0</v>
      </c>
      <c r="N2415" s="238">
        <v>2.3E-3</v>
      </c>
      <c r="O2415" s="238">
        <f>ROUND(E2415*N2415,2)</f>
        <v>0</v>
      </c>
      <c r="P2415" s="238">
        <v>0</v>
      </c>
      <c r="Q2415" s="238">
        <f>ROUND(E2415*P2415,2)</f>
        <v>0</v>
      </c>
      <c r="R2415" s="240" t="s">
        <v>1298</v>
      </c>
      <c r="S2415" s="240" t="s">
        <v>277</v>
      </c>
      <c r="T2415" s="241" t="s">
        <v>277</v>
      </c>
      <c r="U2415" s="223">
        <v>0.38</v>
      </c>
      <c r="V2415" s="223">
        <f>ROUND(E2415*U2415,2)</f>
        <v>0.76</v>
      </c>
      <c r="W2415" s="223"/>
      <c r="X2415" s="223" t="s">
        <v>316</v>
      </c>
      <c r="Y2415" s="223" t="s">
        <v>280</v>
      </c>
      <c r="Z2415" s="212"/>
      <c r="AA2415" s="212"/>
      <c r="AB2415" s="212"/>
      <c r="AC2415" s="212"/>
      <c r="AD2415" s="212"/>
      <c r="AE2415" s="212"/>
      <c r="AF2415" s="212"/>
      <c r="AG2415" s="212" t="s">
        <v>317</v>
      </c>
      <c r="AH2415" s="212"/>
      <c r="AI2415" s="212"/>
      <c r="AJ2415" s="212"/>
      <c r="AK2415" s="212"/>
      <c r="AL2415" s="212"/>
      <c r="AM2415" s="212"/>
      <c r="AN2415" s="212"/>
      <c r="AO2415" s="212"/>
      <c r="AP2415" s="212"/>
      <c r="AQ2415" s="212"/>
      <c r="AR2415" s="212"/>
      <c r="AS2415" s="212"/>
      <c r="AT2415" s="212"/>
      <c r="AU2415" s="212"/>
      <c r="AV2415" s="212"/>
      <c r="AW2415" s="212"/>
      <c r="AX2415" s="212"/>
      <c r="AY2415" s="212"/>
      <c r="AZ2415" s="212"/>
      <c r="BA2415" s="212"/>
      <c r="BB2415" s="212"/>
      <c r="BC2415" s="212"/>
      <c r="BD2415" s="212"/>
      <c r="BE2415" s="212"/>
      <c r="BF2415" s="212"/>
      <c r="BG2415" s="212"/>
      <c r="BH2415" s="212"/>
    </row>
    <row r="2416" spans="1:60" outlineLevel="2" x14ac:dyDescent="0.2">
      <c r="A2416" s="219"/>
      <c r="B2416" s="220"/>
      <c r="C2416" s="247" t="s">
        <v>2845</v>
      </c>
      <c r="D2416" s="225"/>
      <c r="E2416" s="226">
        <v>2</v>
      </c>
      <c r="F2416" s="223"/>
      <c r="G2416" s="223"/>
      <c r="H2416" s="223"/>
      <c r="I2416" s="223"/>
      <c r="J2416" s="223"/>
      <c r="K2416" s="223"/>
      <c r="L2416" s="223"/>
      <c r="M2416" s="223"/>
      <c r="N2416" s="222"/>
      <c r="O2416" s="222"/>
      <c r="P2416" s="222"/>
      <c r="Q2416" s="222"/>
      <c r="R2416" s="223"/>
      <c r="S2416" s="223"/>
      <c r="T2416" s="223"/>
      <c r="U2416" s="223"/>
      <c r="V2416" s="223"/>
      <c r="W2416" s="223"/>
      <c r="X2416" s="223"/>
      <c r="Y2416" s="223"/>
      <c r="Z2416" s="212"/>
      <c r="AA2416" s="212"/>
      <c r="AB2416" s="212"/>
      <c r="AC2416" s="212"/>
      <c r="AD2416" s="212"/>
      <c r="AE2416" s="212"/>
      <c r="AF2416" s="212"/>
      <c r="AG2416" s="212" t="s">
        <v>308</v>
      </c>
      <c r="AH2416" s="212">
        <v>0</v>
      </c>
      <c r="AI2416" s="212"/>
      <c r="AJ2416" s="212"/>
      <c r="AK2416" s="212"/>
      <c r="AL2416" s="212"/>
      <c r="AM2416" s="212"/>
      <c r="AN2416" s="212"/>
      <c r="AO2416" s="212"/>
      <c r="AP2416" s="212"/>
      <c r="AQ2416" s="212"/>
      <c r="AR2416" s="212"/>
      <c r="AS2416" s="212"/>
      <c r="AT2416" s="212"/>
      <c r="AU2416" s="212"/>
      <c r="AV2416" s="212"/>
      <c r="AW2416" s="212"/>
      <c r="AX2416" s="212"/>
      <c r="AY2416" s="212"/>
      <c r="AZ2416" s="212"/>
      <c r="BA2416" s="212"/>
      <c r="BB2416" s="212"/>
      <c r="BC2416" s="212"/>
      <c r="BD2416" s="212"/>
      <c r="BE2416" s="212"/>
      <c r="BF2416" s="212"/>
      <c r="BG2416" s="212"/>
      <c r="BH2416" s="212"/>
    </row>
    <row r="2417" spans="1:60" ht="22.5" outlineLevel="1" x14ac:dyDescent="0.2">
      <c r="A2417" s="257">
        <v>556</v>
      </c>
      <c r="B2417" s="258" t="s">
        <v>2846</v>
      </c>
      <c r="C2417" s="268" t="s">
        <v>2847</v>
      </c>
      <c r="D2417" s="259" t="s">
        <v>387</v>
      </c>
      <c r="E2417" s="260">
        <v>12</v>
      </c>
      <c r="F2417" s="261"/>
      <c r="G2417" s="262">
        <f>ROUND(E2417*F2417,2)</f>
        <v>0</v>
      </c>
      <c r="H2417" s="261"/>
      <c r="I2417" s="262">
        <f>ROUND(E2417*H2417,2)</f>
        <v>0</v>
      </c>
      <c r="J2417" s="261"/>
      <c r="K2417" s="262">
        <f>ROUND(E2417*J2417,2)</f>
        <v>0</v>
      </c>
      <c r="L2417" s="262">
        <v>21</v>
      </c>
      <c r="M2417" s="262">
        <f>G2417*(1+L2417/100)</f>
        <v>0</v>
      </c>
      <c r="N2417" s="260">
        <v>0</v>
      </c>
      <c r="O2417" s="260">
        <f>ROUND(E2417*N2417,2)</f>
        <v>0</v>
      </c>
      <c r="P2417" s="260">
        <v>0</v>
      </c>
      <c r="Q2417" s="260">
        <f>ROUND(E2417*P2417,2)</f>
        <v>0</v>
      </c>
      <c r="R2417" s="262"/>
      <c r="S2417" s="262" t="s">
        <v>668</v>
      </c>
      <c r="T2417" s="263" t="s">
        <v>278</v>
      </c>
      <c r="U2417" s="223">
        <v>0</v>
      </c>
      <c r="V2417" s="223">
        <f>ROUND(E2417*U2417,2)</f>
        <v>0</v>
      </c>
      <c r="W2417" s="223"/>
      <c r="X2417" s="223" t="s">
        <v>828</v>
      </c>
      <c r="Y2417" s="223" t="s">
        <v>280</v>
      </c>
      <c r="Z2417" s="212"/>
      <c r="AA2417" s="212"/>
      <c r="AB2417" s="212"/>
      <c r="AC2417" s="212"/>
      <c r="AD2417" s="212"/>
      <c r="AE2417" s="212"/>
      <c r="AF2417" s="212"/>
      <c r="AG2417" s="212" t="s">
        <v>829</v>
      </c>
      <c r="AH2417" s="212"/>
      <c r="AI2417" s="212"/>
      <c r="AJ2417" s="212"/>
      <c r="AK2417" s="212"/>
      <c r="AL2417" s="212"/>
      <c r="AM2417" s="212"/>
      <c r="AN2417" s="212"/>
      <c r="AO2417" s="212"/>
      <c r="AP2417" s="212"/>
      <c r="AQ2417" s="212"/>
      <c r="AR2417" s="212"/>
      <c r="AS2417" s="212"/>
      <c r="AT2417" s="212"/>
      <c r="AU2417" s="212"/>
      <c r="AV2417" s="212"/>
      <c r="AW2417" s="212"/>
      <c r="AX2417" s="212"/>
      <c r="AY2417" s="212"/>
      <c r="AZ2417" s="212"/>
      <c r="BA2417" s="212"/>
      <c r="BB2417" s="212"/>
      <c r="BC2417" s="212"/>
      <c r="BD2417" s="212"/>
      <c r="BE2417" s="212"/>
      <c r="BF2417" s="212"/>
      <c r="BG2417" s="212"/>
      <c r="BH2417" s="212"/>
    </row>
    <row r="2418" spans="1:60" ht="22.5" outlineLevel="1" x14ac:dyDescent="0.2">
      <c r="A2418" s="257">
        <v>557</v>
      </c>
      <c r="B2418" s="258" t="s">
        <v>2848</v>
      </c>
      <c r="C2418" s="268" t="s">
        <v>2849</v>
      </c>
      <c r="D2418" s="259" t="s">
        <v>387</v>
      </c>
      <c r="E2418" s="260">
        <v>8</v>
      </c>
      <c r="F2418" s="261"/>
      <c r="G2418" s="262">
        <f>ROUND(E2418*F2418,2)</f>
        <v>0</v>
      </c>
      <c r="H2418" s="261"/>
      <c r="I2418" s="262">
        <f>ROUND(E2418*H2418,2)</f>
        <v>0</v>
      </c>
      <c r="J2418" s="261"/>
      <c r="K2418" s="262">
        <f>ROUND(E2418*J2418,2)</f>
        <v>0</v>
      </c>
      <c r="L2418" s="262">
        <v>21</v>
      </c>
      <c r="M2418" s="262">
        <f>G2418*(1+L2418/100)</f>
        <v>0</v>
      </c>
      <c r="N2418" s="260">
        <v>0</v>
      </c>
      <c r="O2418" s="260">
        <f>ROUND(E2418*N2418,2)</f>
        <v>0</v>
      </c>
      <c r="P2418" s="260">
        <v>0</v>
      </c>
      <c r="Q2418" s="260">
        <f>ROUND(E2418*P2418,2)</f>
        <v>0</v>
      </c>
      <c r="R2418" s="262"/>
      <c r="S2418" s="262" t="s">
        <v>668</v>
      </c>
      <c r="T2418" s="263" t="s">
        <v>278</v>
      </c>
      <c r="U2418" s="223">
        <v>0</v>
      </c>
      <c r="V2418" s="223">
        <f>ROUND(E2418*U2418,2)</f>
        <v>0</v>
      </c>
      <c r="W2418" s="223"/>
      <c r="X2418" s="223" t="s">
        <v>828</v>
      </c>
      <c r="Y2418" s="223" t="s">
        <v>280</v>
      </c>
      <c r="Z2418" s="212"/>
      <c r="AA2418" s="212"/>
      <c r="AB2418" s="212"/>
      <c r="AC2418" s="212"/>
      <c r="AD2418" s="212"/>
      <c r="AE2418" s="212"/>
      <c r="AF2418" s="212"/>
      <c r="AG2418" s="212" t="s">
        <v>829</v>
      </c>
      <c r="AH2418" s="212"/>
      <c r="AI2418" s="212"/>
      <c r="AJ2418" s="212"/>
      <c r="AK2418" s="212"/>
      <c r="AL2418" s="212"/>
      <c r="AM2418" s="212"/>
      <c r="AN2418" s="212"/>
      <c r="AO2418" s="212"/>
      <c r="AP2418" s="212"/>
      <c r="AQ2418" s="212"/>
      <c r="AR2418" s="212"/>
      <c r="AS2418" s="212"/>
      <c r="AT2418" s="212"/>
      <c r="AU2418" s="212"/>
      <c r="AV2418" s="212"/>
      <c r="AW2418" s="212"/>
      <c r="AX2418" s="212"/>
      <c r="AY2418" s="212"/>
      <c r="AZ2418" s="212"/>
      <c r="BA2418" s="212"/>
      <c r="BB2418" s="212"/>
      <c r="BC2418" s="212"/>
      <c r="BD2418" s="212"/>
      <c r="BE2418" s="212"/>
      <c r="BF2418" s="212"/>
      <c r="BG2418" s="212"/>
      <c r="BH2418" s="212"/>
    </row>
    <row r="2419" spans="1:60" ht="22.5" outlineLevel="1" x14ac:dyDescent="0.2">
      <c r="A2419" s="257">
        <v>558</v>
      </c>
      <c r="B2419" s="258" t="s">
        <v>2850</v>
      </c>
      <c r="C2419" s="268" t="s">
        <v>2851</v>
      </c>
      <c r="D2419" s="259" t="s">
        <v>387</v>
      </c>
      <c r="E2419" s="260">
        <v>2</v>
      </c>
      <c r="F2419" s="261"/>
      <c r="G2419" s="262">
        <f>ROUND(E2419*F2419,2)</f>
        <v>0</v>
      </c>
      <c r="H2419" s="261"/>
      <c r="I2419" s="262">
        <f>ROUND(E2419*H2419,2)</f>
        <v>0</v>
      </c>
      <c r="J2419" s="261"/>
      <c r="K2419" s="262">
        <f>ROUND(E2419*J2419,2)</f>
        <v>0</v>
      </c>
      <c r="L2419" s="262">
        <v>21</v>
      </c>
      <c r="M2419" s="262">
        <f>G2419*(1+L2419/100)</f>
        <v>0</v>
      </c>
      <c r="N2419" s="260">
        <v>0</v>
      </c>
      <c r="O2419" s="260">
        <f>ROUND(E2419*N2419,2)</f>
        <v>0</v>
      </c>
      <c r="P2419" s="260">
        <v>0</v>
      </c>
      <c r="Q2419" s="260">
        <f>ROUND(E2419*P2419,2)</f>
        <v>0</v>
      </c>
      <c r="R2419" s="262"/>
      <c r="S2419" s="262" t="s">
        <v>668</v>
      </c>
      <c r="T2419" s="263" t="s">
        <v>278</v>
      </c>
      <c r="U2419" s="223">
        <v>0</v>
      </c>
      <c r="V2419" s="223">
        <f>ROUND(E2419*U2419,2)</f>
        <v>0</v>
      </c>
      <c r="W2419" s="223"/>
      <c r="X2419" s="223" t="s">
        <v>828</v>
      </c>
      <c r="Y2419" s="223" t="s">
        <v>280</v>
      </c>
      <c r="Z2419" s="212"/>
      <c r="AA2419" s="212"/>
      <c r="AB2419" s="212"/>
      <c r="AC2419" s="212"/>
      <c r="AD2419" s="212"/>
      <c r="AE2419" s="212"/>
      <c r="AF2419" s="212"/>
      <c r="AG2419" s="212" t="s">
        <v>829</v>
      </c>
      <c r="AH2419" s="212"/>
      <c r="AI2419" s="212"/>
      <c r="AJ2419" s="212"/>
      <c r="AK2419" s="212"/>
      <c r="AL2419" s="212"/>
      <c r="AM2419" s="212"/>
      <c r="AN2419" s="212"/>
      <c r="AO2419" s="212"/>
      <c r="AP2419" s="212"/>
      <c r="AQ2419" s="212"/>
      <c r="AR2419" s="212"/>
      <c r="AS2419" s="212"/>
      <c r="AT2419" s="212"/>
      <c r="AU2419" s="212"/>
      <c r="AV2419" s="212"/>
      <c r="AW2419" s="212"/>
      <c r="AX2419" s="212"/>
      <c r="AY2419" s="212"/>
      <c r="AZ2419" s="212"/>
      <c r="BA2419" s="212"/>
      <c r="BB2419" s="212"/>
      <c r="BC2419" s="212"/>
      <c r="BD2419" s="212"/>
      <c r="BE2419" s="212"/>
      <c r="BF2419" s="212"/>
      <c r="BG2419" s="212"/>
      <c r="BH2419" s="212"/>
    </row>
    <row r="2420" spans="1:60" x14ac:dyDescent="0.2">
      <c r="A2420" s="228" t="s">
        <v>272</v>
      </c>
      <c r="B2420" s="229" t="s">
        <v>238</v>
      </c>
      <c r="C2420" s="244" t="s">
        <v>239</v>
      </c>
      <c r="D2420" s="230"/>
      <c r="E2420" s="231"/>
      <c r="F2420" s="232"/>
      <c r="G2420" s="232">
        <f>SUMIF(AG2421:AG2430,"&lt;&gt;NOR",G2421:G2430)</f>
        <v>0</v>
      </c>
      <c r="H2420" s="232"/>
      <c r="I2420" s="232">
        <f>SUM(I2421:I2430)</f>
        <v>0</v>
      </c>
      <c r="J2420" s="232"/>
      <c r="K2420" s="232">
        <f>SUM(K2421:K2430)</f>
        <v>0</v>
      </c>
      <c r="L2420" s="232"/>
      <c r="M2420" s="232">
        <f>SUM(M2421:M2430)</f>
        <v>0</v>
      </c>
      <c r="N2420" s="231"/>
      <c r="O2420" s="231">
        <f>SUM(O2421:O2430)</f>
        <v>0</v>
      </c>
      <c r="P2420" s="231"/>
      <c r="Q2420" s="231">
        <f>SUM(Q2421:Q2430)</f>
        <v>0</v>
      </c>
      <c r="R2420" s="232"/>
      <c r="S2420" s="232"/>
      <c r="T2420" s="233"/>
      <c r="U2420" s="227"/>
      <c r="V2420" s="227">
        <f>SUM(V2421:V2430)</f>
        <v>666.78</v>
      </c>
      <c r="W2420" s="227"/>
      <c r="X2420" s="227"/>
      <c r="Y2420" s="227"/>
      <c r="AG2420" t="s">
        <v>273</v>
      </c>
    </row>
    <row r="2421" spans="1:60" outlineLevel="1" x14ac:dyDescent="0.2">
      <c r="A2421" s="257">
        <v>559</v>
      </c>
      <c r="B2421" s="258" t="s">
        <v>2852</v>
      </c>
      <c r="C2421" s="268" t="s">
        <v>2853</v>
      </c>
      <c r="D2421" s="259" t="s">
        <v>423</v>
      </c>
      <c r="E2421" s="260">
        <v>214.23669000000001</v>
      </c>
      <c r="F2421" s="261"/>
      <c r="G2421" s="262">
        <f>ROUND(E2421*F2421,2)</f>
        <v>0</v>
      </c>
      <c r="H2421" s="261"/>
      <c r="I2421" s="262">
        <f>ROUND(E2421*H2421,2)</f>
        <v>0</v>
      </c>
      <c r="J2421" s="261"/>
      <c r="K2421" s="262">
        <f>ROUND(E2421*J2421,2)</f>
        <v>0</v>
      </c>
      <c r="L2421" s="262">
        <v>21</v>
      </c>
      <c r="M2421" s="262">
        <f>G2421*(1+L2421/100)</f>
        <v>0</v>
      </c>
      <c r="N2421" s="260">
        <v>0</v>
      </c>
      <c r="O2421" s="260">
        <f>ROUND(E2421*N2421,2)</f>
        <v>0</v>
      </c>
      <c r="P2421" s="260">
        <v>0</v>
      </c>
      <c r="Q2421" s="260">
        <f>ROUND(E2421*P2421,2)</f>
        <v>0</v>
      </c>
      <c r="R2421" s="262"/>
      <c r="S2421" s="262" t="s">
        <v>277</v>
      </c>
      <c r="T2421" s="263" t="s">
        <v>277</v>
      </c>
      <c r="U2421" s="223">
        <v>0.26500000000000001</v>
      </c>
      <c r="V2421" s="223">
        <f>ROUND(E2421*U2421,2)</f>
        <v>56.77</v>
      </c>
      <c r="W2421" s="223"/>
      <c r="X2421" s="223" t="s">
        <v>2854</v>
      </c>
      <c r="Y2421" s="223" t="s">
        <v>280</v>
      </c>
      <c r="Z2421" s="212"/>
      <c r="AA2421" s="212"/>
      <c r="AB2421" s="212"/>
      <c r="AC2421" s="212"/>
      <c r="AD2421" s="212"/>
      <c r="AE2421" s="212"/>
      <c r="AF2421" s="212"/>
      <c r="AG2421" s="212" t="s">
        <v>2855</v>
      </c>
      <c r="AH2421" s="212"/>
      <c r="AI2421" s="212"/>
      <c r="AJ2421" s="212"/>
      <c r="AK2421" s="212"/>
      <c r="AL2421" s="212"/>
      <c r="AM2421" s="212"/>
      <c r="AN2421" s="212"/>
      <c r="AO2421" s="212"/>
      <c r="AP2421" s="212"/>
      <c r="AQ2421" s="212"/>
      <c r="AR2421" s="212"/>
      <c r="AS2421" s="212"/>
      <c r="AT2421" s="212"/>
      <c r="AU2421" s="212"/>
      <c r="AV2421" s="212"/>
      <c r="AW2421" s="212"/>
      <c r="AX2421" s="212"/>
      <c r="AY2421" s="212"/>
      <c r="AZ2421" s="212"/>
      <c r="BA2421" s="212"/>
      <c r="BB2421" s="212"/>
      <c r="BC2421" s="212"/>
      <c r="BD2421" s="212"/>
      <c r="BE2421" s="212"/>
      <c r="BF2421" s="212"/>
      <c r="BG2421" s="212"/>
      <c r="BH2421" s="212"/>
    </row>
    <row r="2422" spans="1:60" ht="22.5" outlineLevel="1" x14ac:dyDescent="0.2">
      <c r="A2422" s="257">
        <v>560</v>
      </c>
      <c r="B2422" s="258" t="s">
        <v>2856</v>
      </c>
      <c r="C2422" s="268" t="s">
        <v>2857</v>
      </c>
      <c r="D2422" s="259" t="s">
        <v>423</v>
      </c>
      <c r="E2422" s="260">
        <v>71.411519999999996</v>
      </c>
      <c r="F2422" s="261"/>
      <c r="G2422" s="262">
        <f>ROUND(E2422*F2422,2)</f>
        <v>0</v>
      </c>
      <c r="H2422" s="261"/>
      <c r="I2422" s="262">
        <f>ROUND(E2422*H2422,2)</f>
        <v>0</v>
      </c>
      <c r="J2422" s="261"/>
      <c r="K2422" s="262">
        <f>ROUND(E2422*J2422,2)</f>
        <v>0</v>
      </c>
      <c r="L2422" s="262">
        <v>21</v>
      </c>
      <c r="M2422" s="262">
        <f>G2422*(1+L2422/100)</f>
        <v>0</v>
      </c>
      <c r="N2422" s="260">
        <v>0</v>
      </c>
      <c r="O2422" s="260">
        <f>ROUND(E2422*N2422,2)</f>
        <v>0</v>
      </c>
      <c r="P2422" s="260">
        <v>0</v>
      </c>
      <c r="Q2422" s="260">
        <f>ROUND(E2422*P2422,2)</f>
        <v>0</v>
      </c>
      <c r="R2422" s="262" t="s">
        <v>1176</v>
      </c>
      <c r="S2422" s="262" t="s">
        <v>277</v>
      </c>
      <c r="T2422" s="263" t="s">
        <v>277</v>
      </c>
      <c r="U2422" s="223">
        <v>2.0089999999999999</v>
      </c>
      <c r="V2422" s="223">
        <f>ROUND(E2422*U2422,2)</f>
        <v>143.47</v>
      </c>
      <c r="W2422" s="223"/>
      <c r="X2422" s="223" t="s">
        <v>2854</v>
      </c>
      <c r="Y2422" s="223" t="s">
        <v>280</v>
      </c>
      <c r="Z2422" s="212"/>
      <c r="AA2422" s="212"/>
      <c r="AB2422" s="212"/>
      <c r="AC2422" s="212"/>
      <c r="AD2422" s="212"/>
      <c r="AE2422" s="212"/>
      <c r="AF2422" s="212"/>
      <c r="AG2422" s="212" t="s">
        <v>2855</v>
      </c>
      <c r="AH2422" s="212"/>
      <c r="AI2422" s="212"/>
      <c r="AJ2422" s="212"/>
      <c r="AK2422" s="212"/>
      <c r="AL2422" s="212"/>
      <c r="AM2422" s="212"/>
      <c r="AN2422" s="212"/>
      <c r="AO2422" s="212"/>
      <c r="AP2422" s="212"/>
      <c r="AQ2422" s="212"/>
      <c r="AR2422" s="212"/>
      <c r="AS2422" s="212"/>
      <c r="AT2422" s="212"/>
      <c r="AU2422" s="212"/>
      <c r="AV2422" s="212"/>
      <c r="AW2422" s="212"/>
      <c r="AX2422" s="212"/>
      <c r="AY2422" s="212"/>
      <c r="AZ2422" s="212"/>
      <c r="BA2422" s="212"/>
      <c r="BB2422" s="212"/>
      <c r="BC2422" s="212"/>
      <c r="BD2422" s="212"/>
      <c r="BE2422" s="212"/>
      <c r="BF2422" s="212"/>
      <c r="BG2422" s="212"/>
      <c r="BH2422" s="212"/>
    </row>
    <row r="2423" spans="1:60" ht="22.5" outlineLevel="1" x14ac:dyDescent="0.2">
      <c r="A2423" s="257">
        <v>561</v>
      </c>
      <c r="B2423" s="258" t="s">
        <v>2858</v>
      </c>
      <c r="C2423" s="268" t="s">
        <v>2859</v>
      </c>
      <c r="D2423" s="259" t="s">
        <v>423</v>
      </c>
      <c r="E2423" s="260">
        <v>71.411519999999996</v>
      </c>
      <c r="F2423" s="261"/>
      <c r="G2423" s="262">
        <f>ROUND(E2423*F2423,2)</f>
        <v>0</v>
      </c>
      <c r="H2423" s="261"/>
      <c r="I2423" s="262">
        <f>ROUND(E2423*H2423,2)</f>
        <v>0</v>
      </c>
      <c r="J2423" s="261"/>
      <c r="K2423" s="262">
        <f>ROUND(E2423*J2423,2)</f>
        <v>0</v>
      </c>
      <c r="L2423" s="262">
        <v>21</v>
      </c>
      <c r="M2423" s="262">
        <f>G2423*(1+L2423/100)</f>
        <v>0</v>
      </c>
      <c r="N2423" s="260">
        <v>0</v>
      </c>
      <c r="O2423" s="260">
        <f>ROUND(E2423*N2423,2)</f>
        <v>0</v>
      </c>
      <c r="P2423" s="260">
        <v>0</v>
      </c>
      <c r="Q2423" s="260">
        <f>ROUND(E2423*P2423,2)</f>
        <v>0</v>
      </c>
      <c r="R2423" s="262" t="s">
        <v>1176</v>
      </c>
      <c r="S2423" s="262" t="s">
        <v>277</v>
      </c>
      <c r="T2423" s="263" t="s">
        <v>277</v>
      </c>
      <c r="U2423" s="223">
        <v>0.95899999999999996</v>
      </c>
      <c r="V2423" s="223">
        <f>ROUND(E2423*U2423,2)</f>
        <v>68.48</v>
      </c>
      <c r="W2423" s="223"/>
      <c r="X2423" s="223" t="s">
        <v>2854</v>
      </c>
      <c r="Y2423" s="223" t="s">
        <v>280</v>
      </c>
      <c r="Z2423" s="212"/>
      <c r="AA2423" s="212"/>
      <c r="AB2423" s="212"/>
      <c r="AC2423" s="212"/>
      <c r="AD2423" s="212"/>
      <c r="AE2423" s="212"/>
      <c r="AF2423" s="212"/>
      <c r="AG2423" s="212" t="s">
        <v>2855</v>
      </c>
      <c r="AH2423" s="212"/>
      <c r="AI2423" s="212"/>
      <c r="AJ2423" s="212"/>
      <c r="AK2423" s="212"/>
      <c r="AL2423" s="212"/>
      <c r="AM2423" s="212"/>
      <c r="AN2423" s="212"/>
      <c r="AO2423" s="212"/>
      <c r="AP2423" s="212"/>
      <c r="AQ2423" s="212"/>
      <c r="AR2423" s="212"/>
      <c r="AS2423" s="212"/>
      <c r="AT2423" s="212"/>
      <c r="AU2423" s="212"/>
      <c r="AV2423" s="212"/>
      <c r="AW2423" s="212"/>
      <c r="AX2423" s="212"/>
      <c r="AY2423" s="212"/>
      <c r="AZ2423" s="212"/>
      <c r="BA2423" s="212"/>
      <c r="BB2423" s="212"/>
      <c r="BC2423" s="212"/>
      <c r="BD2423" s="212"/>
      <c r="BE2423" s="212"/>
      <c r="BF2423" s="212"/>
      <c r="BG2423" s="212"/>
      <c r="BH2423" s="212"/>
    </row>
    <row r="2424" spans="1:60" outlineLevel="1" x14ac:dyDescent="0.2">
      <c r="A2424" s="257">
        <v>562</v>
      </c>
      <c r="B2424" s="258" t="s">
        <v>2860</v>
      </c>
      <c r="C2424" s="268" t="s">
        <v>2861</v>
      </c>
      <c r="D2424" s="259" t="s">
        <v>423</v>
      </c>
      <c r="E2424" s="260">
        <v>214.23669000000001</v>
      </c>
      <c r="F2424" s="261"/>
      <c r="G2424" s="262">
        <f>ROUND(E2424*F2424,2)</f>
        <v>0</v>
      </c>
      <c r="H2424" s="261"/>
      <c r="I2424" s="262">
        <f>ROUND(E2424*H2424,2)</f>
        <v>0</v>
      </c>
      <c r="J2424" s="261"/>
      <c r="K2424" s="262">
        <f>ROUND(E2424*J2424,2)</f>
        <v>0</v>
      </c>
      <c r="L2424" s="262">
        <v>21</v>
      </c>
      <c r="M2424" s="262">
        <f>G2424*(1+L2424/100)</f>
        <v>0</v>
      </c>
      <c r="N2424" s="260">
        <v>0</v>
      </c>
      <c r="O2424" s="260">
        <f>ROUND(E2424*N2424,2)</f>
        <v>0</v>
      </c>
      <c r="P2424" s="260">
        <v>0</v>
      </c>
      <c r="Q2424" s="260">
        <f>ROUND(E2424*P2424,2)</f>
        <v>0</v>
      </c>
      <c r="R2424" s="262" t="s">
        <v>1176</v>
      </c>
      <c r="S2424" s="262" t="s">
        <v>277</v>
      </c>
      <c r="T2424" s="263" t="s">
        <v>277</v>
      </c>
      <c r="U2424" s="223">
        <v>0.49</v>
      </c>
      <c r="V2424" s="223">
        <f>ROUND(E2424*U2424,2)</f>
        <v>104.98</v>
      </c>
      <c r="W2424" s="223"/>
      <c r="X2424" s="223" t="s">
        <v>2854</v>
      </c>
      <c r="Y2424" s="223" t="s">
        <v>280</v>
      </c>
      <c r="Z2424" s="212"/>
      <c r="AA2424" s="212"/>
      <c r="AB2424" s="212"/>
      <c r="AC2424" s="212"/>
      <c r="AD2424" s="212"/>
      <c r="AE2424" s="212"/>
      <c r="AF2424" s="212"/>
      <c r="AG2424" s="212" t="s">
        <v>2855</v>
      </c>
      <c r="AH2424" s="212"/>
      <c r="AI2424" s="212"/>
      <c r="AJ2424" s="212"/>
      <c r="AK2424" s="212"/>
      <c r="AL2424" s="212"/>
      <c r="AM2424" s="212"/>
      <c r="AN2424" s="212"/>
      <c r="AO2424" s="212"/>
      <c r="AP2424" s="212"/>
      <c r="AQ2424" s="212"/>
      <c r="AR2424" s="212"/>
      <c r="AS2424" s="212"/>
      <c r="AT2424" s="212"/>
      <c r="AU2424" s="212"/>
      <c r="AV2424" s="212"/>
      <c r="AW2424" s="212"/>
      <c r="AX2424" s="212"/>
      <c r="AY2424" s="212"/>
      <c r="AZ2424" s="212"/>
      <c r="BA2424" s="212"/>
      <c r="BB2424" s="212"/>
      <c r="BC2424" s="212"/>
      <c r="BD2424" s="212"/>
      <c r="BE2424" s="212"/>
      <c r="BF2424" s="212"/>
      <c r="BG2424" s="212"/>
      <c r="BH2424" s="212"/>
    </row>
    <row r="2425" spans="1:60" outlineLevel="1" x14ac:dyDescent="0.2">
      <c r="A2425" s="257">
        <v>563</v>
      </c>
      <c r="B2425" s="258" t="s">
        <v>2862</v>
      </c>
      <c r="C2425" s="268" t="s">
        <v>2863</v>
      </c>
      <c r="D2425" s="259" t="s">
        <v>423</v>
      </c>
      <c r="E2425" s="260">
        <v>2142.36688</v>
      </c>
      <c r="F2425" s="261"/>
      <c r="G2425" s="262">
        <f>ROUND(E2425*F2425,2)</f>
        <v>0</v>
      </c>
      <c r="H2425" s="261"/>
      <c r="I2425" s="262">
        <f>ROUND(E2425*H2425,2)</f>
        <v>0</v>
      </c>
      <c r="J2425" s="261"/>
      <c r="K2425" s="262">
        <f>ROUND(E2425*J2425,2)</f>
        <v>0</v>
      </c>
      <c r="L2425" s="262">
        <v>21</v>
      </c>
      <c r="M2425" s="262">
        <f>G2425*(1+L2425/100)</f>
        <v>0</v>
      </c>
      <c r="N2425" s="260">
        <v>0</v>
      </c>
      <c r="O2425" s="260">
        <f>ROUND(E2425*N2425,2)</f>
        <v>0</v>
      </c>
      <c r="P2425" s="260">
        <v>0</v>
      </c>
      <c r="Q2425" s="260">
        <f>ROUND(E2425*P2425,2)</f>
        <v>0</v>
      </c>
      <c r="R2425" s="262" t="s">
        <v>1176</v>
      </c>
      <c r="S2425" s="262" t="s">
        <v>277</v>
      </c>
      <c r="T2425" s="263" t="s">
        <v>277</v>
      </c>
      <c r="U2425" s="223">
        <v>0</v>
      </c>
      <c r="V2425" s="223">
        <f>ROUND(E2425*U2425,2)</f>
        <v>0</v>
      </c>
      <c r="W2425" s="223"/>
      <c r="X2425" s="223" t="s">
        <v>2854</v>
      </c>
      <c r="Y2425" s="223" t="s">
        <v>280</v>
      </c>
      <c r="Z2425" s="212"/>
      <c r="AA2425" s="212"/>
      <c r="AB2425" s="212"/>
      <c r="AC2425" s="212"/>
      <c r="AD2425" s="212"/>
      <c r="AE2425" s="212"/>
      <c r="AF2425" s="212"/>
      <c r="AG2425" s="212" t="s">
        <v>2855</v>
      </c>
      <c r="AH2425" s="212"/>
      <c r="AI2425" s="212"/>
      <c r="AJ2425" s="212"/>
      <c r="AK2425" s="212"/>
      <c r="AL2425" s="212"/>
      <c r="AM2425" s="212"/>
      <c r="AN2425" s="212"/>
      <c r="AO2425" s="212"/>
      <c r="AP2425" s="212"/>
      <c r="AQ2425" s="212"/>
      <c r="AR2425" s="212"/>
      <c r="AS2425" s="212"/>
      <c r="AT2425" s="212"/>
      <c r="AU2425" s="212"/>
      <c r="AV2425" s="212"/>
      <c r="AW2425" s="212"/>
      <c r="AX2425" s="212"/>
      <c r="AY2425" s="212"/>
      <c r="AZ2425" s="212"/>
      <c r="BA2425" s="212"/>
      <c r="BB2425" s="212"/>
      <c r="BC2425" s="212"/>
      <c r="BD2425" s="212"/>
      <c r="BE2425" s="212"/>
      <c r="BF2425" s="212"/>
      <c r="BG2425" s="212"/>
      <c r="BH2425" s="212"/>
    </row>
    <row r="2426" spans="1:60" outlineLevel="1" x14ac:dyDescent="0.2">
      <c r="A2426" s="257">
        <v>564</v>
      </c>
      <c r="B2426" s="258" t="s">
        <v>2864</v>
      </c>
      <c r="C2426" s="268" t="s">
        <v>2865</v>
      </c>
      <c r="D2426" s="259" t="s">
        <v>423</v>
      </c>
      <c r="E2426" s="260">
        <v>214.23669000000001</v>
      </c>
      <c r="F2426" s="261"/>
      <c r="G2426" s="262">
        <f>ROUND(E2426*F2426,2)</f>
        <v>0</v>
      </c>
      <c r="H2426" s="261"/>
      <c r="I2426" s="262">
        <f>ROUND(E2426*H2426,2)</f>
        <v>0</v>
      </c>
      <c r="J2426" s="261"/>
      <c r="K2426" s="262">
        <f>ROUND(E2426*J2426,2)</f>
        <v>0</v>
      </c>
      <c r="L2426" s="262">
        <v>21</v>
      </c>
      <c r="M2426" s="262">
        <f>G2426*(1+L2426/100)</f>
        <v>0</v>
      </c>
      <c r="N2426" s="260">
        <v>0</v>
      </c>
      <c r="O2426" s="260">
        <f>ROUND(E2426*N2426,2)</f>
        <v>0</v>
      </c>
      <c r="P2426" s="260">
        <v>0</v>
      </c>
      <c r="Q2426" s="260">
        <f>ROUND(E2426*P2426,2)</f>
        <v>0</v>
      </c>
      <c r="R2426" s="262" t="s">
        <v>1176</v>
      </c>
      <c r="S2426" s="262" t="s">
        <v>277</v>
      </c>
      <c r="T2426" s="263" t="s">
        <v>277</v>
      </c>
      <c r="U2426" s="223">
        <v>0.94199999999999995</v>
      </c>
      <c r="V2426" s="223">
        <f>ROUND(E2426*U2426,2)</f>
        <v>201.81</v>
      </c>
      <c r="W2426" s="223"/>
      <c r="X2426" s="223" t="s">
        <v>2854</v>
      </c>
      <c r="Y2426" s="223" t="s">
        <v>280</v>
      </c>
      <c r="Z2426" s="212"/>
      <c r="AA2426" s="212"/>
      <c r="AB2426" s="212"/>
      <c r="AC2426" s="212"/>
      <c r="AD2426" s="212"/>
      <c r="AE2426" s="212"/>
      <c r="AF2426" s="212"/>
      <c r="AG2426" s="212" t="s">
        <v>2855</v>
      </c>
      <c r="AH2426" s="212"/>
      <c r="AI2426" s="212"/>
      <c r="AJ2426" s="212"/>
      <c r="AK2426" s="212"/>
      <c r="AL2426" s="212"/>
      <c r="AM2426" s="212"/>
      <c r="AN2426" s="212"/>
      <c r="AO2426" s="212"/>
      <c r="AP2426" s="212"/>
      <c r="AQ2426" s="212"/>
      <c r="AR2426" s="212"/>
      <c r="AS2426" s="212"/>
      <c r="AT2426" s="212"/>
      <c r="AU2426" s="212"/>
      <c r="AV2426" s="212"/>
      <c r="AW2426" s="212"/>
      <c r="AX2426" s="212"/>
      <c r="AY2426" s="212"/>
      <c r="AZ2426" s="212"/>
      <c r="BA2426" s="212"/>
      <c r="BB2426" s="212"/>
      <c r="BC2426" s="212"/>
      <c r="BD2426" s="212"/>
      <c r="BE2426" s="212"/>
      <c r="BF2426" s="212"/>
      <c r="BG2426" s="212"/>
      <c r="BH2426" s="212"/>
    </row>
    <row r="2427" spans="1:60" ht="22.5" outlineLevel="1" x14ac:dyDescent="0.2">
      <c r="A2427" s="257">
        <v>565</v>
      </c>
      <c r="B2427" s="258" t="s">
        <v>2866</v>
      </c>
      <c r="C2427" s="268" t="s">
        <v>2867</v>
      </c>
      <c r="D2427" s="259" t="s">
        <v>423</v>
      </c>
      <c r="E2427" s="260">
        <v>856.94674999999995</v>
      </c>
      <c r="F2427" s="261"/>
      <c r="G2427" s="262">
        <f>ROUND(E2427*F2427,2)</f>
        <v>0</v>
      </c>
      <c r="H2427" s="261"/>
      <c r="I2427" s="262">
        <f>ROUND(E2427*H2427,2)</f>
        <v>0</v>
      </c>
      <c r="J2427" s="261"/>
      <c r="K2427" s="262">
        <f>ROUND(E2427*J2427,2)</f>
        <v>0</v>
      </c>
      <c r="L2427" s="262">
        <v>21</v>
      </c>
      <c r="M2427" s="262">
        <f>G2427*(1+L2427/100)</f>
        <v>0</v>
      </c>
      <c r="N2427" s="260">
        <v>0</v>
      </c>
      <c r="O2427" s="260">
        <f>ROUND(E2427*N2427,2)</f>
        <v>0</v>
      </c>
      <c r="P2427" s="260">
        <v>0</v>
      </c>
      <c r="Q2427" s="260">
        <f>ROUND(E2427*P2427,2)</f>
        <v>0</v>
      </c>
      <c r="R2427" s="262" t="s">
        <v>1176</v>
      </c>
      <c r="S2427" s="262" t="s">
        <v>277</v>
      </c>
      <c r="T2427" s="263" t="s">
        <v>277</v>
      </c>
      <c r="U2427" s="223">
        <v>0.105</v>
      </c>
      <c r="V2427" s="223">
        <f>ROUND(E2427*U2427,2)</f>
        <v>89.98</v>
      </c>
      <c r="W2427" s="223"/>
      <c r="X2427" s="223" t="s">
        <v>2854</v>
      </c>
      <c r="Y2427" s="223" t="s">
        <v>280</v>
      </c>
      <c r="Z2427" s="212"/>
      <c r="AA2427" s="212"/>
      <c r="AB2427" s="212"/>
      <c r="AC2427" s="212"/>
      <c r="AD2427" s="212"/>
      <c r="AE2427" s="212"/>
      <c r="AF2427" s="212"/>
      <c r="AG2427" s="212" t="s">
        <v>2855</v>
      </c>
      <c r="AH2427" s="212"/>
      <c r="AI2427" s="212"/>
      <c r="AJ2427" s="212"/>
      <c r="AK2427" s="212"/>
      <c r="AL2427" s="212"/>
      <c r="AM2427" s="212"/>
      <c r="AN2427" s="212"/>
      <c r="AO2427" s="212"/>
      <c r="AP2427" s="212"/>
      <c r="AQ2427" s="212"/>
      <c r="AR2427" s="212"/>
      <c r="AS2427" s="212"/>
      <c r="AT2427" s="212"/>
      <c r="AU2427" s="212"/>
      <c r="AV2427" s="212"/>
      <c r="AW2427" s="212"/>
      <c r="AX2427" s="212"/>
      <c r="AY2427" s="212"/>
      <c r="AZ2427" s="212"/>
      <c r="BA2427" s="212"/>
      <c r="BB2427" s="212"/>
      <c r="BC2427" s="212"/>
      <c r="BD2427" s="212"/>
      <c r="BE2427" s="212"/>
      <c r="BF2427" s="212"/>
      <c r="BG2427" s="212"/>
      <c r="BH2427" s="212"/>
    </row>
    <row r="2428" spans="1:60" ht="22.5" outlineLevel="1" x14ac:dyDescent="0.2">
      <c r="A2428" s="257">
        <v>566</v>
      </c>
      <c r="B2428" s="258" t="s">
        <v>2868</v>
      </c>
      <c r="C2428" s="268" t="s">
        <v>2869</v>
      </c>
      <c r="D2428" s="259" t="s">
        <v>423</v>
      </c>
      <c r="E2428" s="260">
        <v>214.23669000000001</v>
      </c>
      <c r="F2428" s="261"/>
      <c r="G2428" s="262">
        <f>ROUND(E2428*F2428,2)</f>
        <v>0</v>
      </c>
      <c r="H2428" s="261"/>
      <c r="I2428" s="262">
        <f>ROUND(E2428*H2428,2)</f>
        <v>0</v>
      </c>
      <c r="J2428" s="261"/>
      <c r="K2428" s="262">
        <f>ROUND(E2428*J2428,2)</f>
        <v>0</v>
      </c>
      <c r="L2428" s="262">
        <v>21</v>
      </c>
      <c r="M2428" s="262">
        <f>G2428*(1+L2428/100)</f>
        <v>0</v>
      </c>
      <c r="N2428" s="260">
        <v>0</v>
      </c>
      <c r="O2428" s="260">
        <f>ROUND(E2428*N2428,2)</f>
        <v>0</v>
      </c>
      <c r="P2428" s="260">
        <v>0</v>
      </c>
      <c r="Q2428" s="260">
        <f>ROUND(E2428*P2428,2)</f>
        <v>0</v>
      </c>
      <c r="R2428" s="262" t="s">
        <v>1176</v>
      </c>
      <c r="S2428" s="262" t="s">
        <v>277</v>
      </c>
      <c r="T2428" s="263" t="s">
        <v>277</v>
      </c>
      <c r="U2428" s="223">
        <v>0</v>
      </c>
      <c r="V2428" s="223">
        <f>ROUND(E2428*U2428,2)</f>
        <v>0</v>
      </c>
      <c r="W2428" s="223"/>
      <c r="X2428" s="223" t="s">
        <v>2854</v>
      </c>
      <c r="Y2428" s="223" t="s">
        <v>280</v>
      </c>
      <c r="Z2428" s="212"/>
      <c r="AA2428" s="212"/>
      <c r="AB2428" s="212"/>
      <c r="AC2428" s="212"/>
      <c r="AD2428" s="212"/>
      <c r="AE2428" s="212"/>
      <c r="AF2428" s="212"/>
      <c r="AG2428" s="212" t="s">
        <v>2855</v>
      </c>
      <c r="AH2428" s="212"/>
      <c r="AI2428" s="212"/>
      <c r="AJ2428" s="212"/>
      <c r="AK2428" s="212"/>
      <c r="AL2428" s="212"/>
      <c r="AM2428" s="212"/>
      <c r="AN2428" s="212"/>
      <c r="AO2428" s="212"/>
      <c r="AP2428" s="212"/>
      <c r="AQ2428" s="212"/>
      <c r="AR2428" s="212"/>
      <c r="AS2428" s="212"/>
      <c r="AT2428" s="212"/>
      <c r="AU2428" s="212"/>
      <c r="AV2428" s="212"/>
      <c r="AW2428" s="212"/>
      <c r="AX2428" s="212"/>
      <c r="AY2428" s="212"/>
      <c r="AZ2428" s="212"/>
      <c r="BA2428" s="212"/>
      <c r="BB2428" s="212"/>
      <c r="BC2428" s="212"/>
      <c r="BD2428" s="212"/>
      <c r="BE2428" s="212"/>
      <c r="BF2428" s="212"/>
      <c r="BG2428" s="212"/>
      <c r="BH2428" s="212"/>
    </row>
    <row r="2429" spans="1:60" outlineLevel="1" x14ac:dyDescent="0.2">
      <c r="A2429" s="235">
        <v>567</v>
      </c>
      <c r="B2429" s="236" t="s">
        <v>2870</v>
      </c>
      <c r="C2429" s="245" t="s">
        <v>2871</v>
      </c>
      <c r="D2429" s="237" t="s">
        <v>423</v>
      </c>
      <c r="E2429" s="238">
        <v>214.23669000000001</v>
      </c>
      <c r="F2429" s="239"/>
      <c r="G2429" s="240">
        <f>ROUND(E2429*F2429,2)</f>
        <v>0</v>
      </c>
      <c r="H2429" s="239"/>
      <c r="I2429" s="240">
        <f>ROUND(E2429*H2429,2)</f>
        <v>0</v>
      </c>
      <c r="J2429" s="239"/>
      <c r="K2429" s="240">
        <f>ROUND(E2429*J2429,2)</f>
        <v>0</v>
      </c>
      <c r="L2429" s="240">
        <v>21</v>
      </c>
      <c r="M2429" s="240">
        <f>G2429*(1+L2429/100)</f>
        <v>0</v>
      </c>
      <c r="N2429" s="238">
        <v>0</v>
      </c>
      <c r="O2429" s="238">
        <f>ROUND(E2429*N2429,2)</f>
        <v>0</v>
      </c>
      <c r="P2429" s="238">
        <v>0</v>
      </c>
      <c r="Q2429" s="238">
        <f>ROUND(E2429*P2429,2)</f>
        <v>0</v>
      </c>
      <c r="R2429" s="240" t="s">
        <v>2872</v>
      </c>
      <c r="S2429" s="240" t="s">
        <v>277</v>
      </c>
      <c r="T2429" s="241" t="s">
        <v>277</v>
      </c>
      <c r="U2429" s="223">
        <v>6.0000000000000001E-3</v>
      </c>
      <c r="V2429" s="223">
        <f>ROUND(E2429*U2429,2)</f>
        <v>1.29</v>
      </c>
      <c r="W2429" s="223"/>
      <c r="X2429" s="223" t="s">
        <v>2854</v>
      </c>
      <c r="Y2429" s="223" t="s">
        <v>280</v>
      </c>
      <c r="Z2429" s="212"/>
      <c r="AA2429" s="212"/>
      <c r="AB2429" s="212"/>
      <c r="AC2429" s="212"/>
      <c r="AD2429" s="212"/>
      <c r="AE2429" s="212"/>
      <c r="AF2429" s="212"/>
      <c r="AG2429" s="212" t="s">
        <v>2855</v>
      </c>
      <c r="AH2429" s="212"/>
      <c r="AI2429" s="212"/>
      <c r="AJ2429" s="212"/>
      <c r="AK2429" s="212"/>
      <c r="AL2429" s="212"/>
      <c r="AM2429" s="212"/>
      <c r="AN2429" s="212"/>
      <c r="AO2429" s="212"/>
      <c r="AP2429" s="212"/>
      <c r="AQ2429" s="212"/>
      <c r="AR2429" s="212"/>
      <c r="AS2429" s="212"/>
      <c r="AT2429" s="212"/>
      <c r="AU2429" s="212"/>
      <c r="AV2429" s="212"/>
      <c r="AW2429" s="212"/>
      <c r="AX2429" s="212"/>
      <c r="AY2429" s="212"/>
      <c r="AZ2429" s="212"/>
      <c r="BA2429" s="212"/>
      <c r="BB2429" s="212"/>
      <c r="BC2429" s="212"/>
      <c r="BD2429" s="212"/>
      <c r="BE2429" s="212"/>
      <c r="BF2429" s="212"/>
      <c r="BG2429" s="212"/>
      <c r="BH2429" s="212"/>
    </row>
    <row r="2430" spans="1:60" outlineLevel="2" x14ac:dyDescent="0.2">
      <c r="A2430" s="219"/>
      <c r="B2430" s="220"/>
      <c r="C2430" s="267" t="s">
        <v>2873</v>
      </c>
      <c r="D2430" s="256"/>
      <c r="E2430" s="256"/>
      <c r="F2430" s="256"/>
      <c r="G2430" s="256"/>
      <c r="H2430" s="223"/>
      <c r="I2430" s="223"/>
      <c r="J2430" s="223"/>
      <c r="K2430" s="223"/>
      <c r="L2430" s="223"/>
      <c r="M2430" s="223"/>
      <c r="N2430" s="222"/>
      <c r="O2430" s="222"/>
      <c r="P2430" s="222"/>
      <c r="Q2430" s="222"/>
      <c r="R2430" s="223"/>
      <c r="S2430" s="223"/>
      <c r="T2430" s="223"/>
      <c r="U2430" s="223"/>
      <c r="V2430" s="223"/>
      <c r="W2430" s="223"/>
      <c r="X2430" s="223"/>
      <c r="Y2430" s="223"/>
      <c r="Z2430" s="212"/>
      <c r="AA2430" s="212"/>
      <c r="AB2430" s="212"/>
      <c r="AC2430" s="212"/>
      <c r="AD2430" s="212"/>
      <c r="AE2430" s="212"/>
      <c r="AF2430" s="212"/>
      <c r="AG2430" s="212" t="s">
        <v>319</v>
      </c>
      <c r="AH2430" s="212"/>
      <c r="AI2430" s="212"/>
      <c r="AJ2430" s="212"/>
      <c r="AK2430" s="212"/>
      <c r="AL2430" s="212"/>
      <c r="AM2430" s="212"/>
      <c r="AN2430" s="212"/>
      <c r="AO2430" s="212"/>
      <c r="AP2430" s="212"/>
      <c r="AQ2430" s="212"/>
      <c r="AR2430" s="212"/>
      <c r="AS2430" s="212"/>
      <c r="AT2430" s="212"/>
      <c r="AU2430" s="212"/>
      <c r="AV2430" s="212"/>
      <c r="AW2430" s="212"/>
      <c r="AX2430" s="212"/>
      <c r="AY2430" s="212"/>
      <c r="AZ2430" s="212"/>
      <c r="BA2430" s="212"/>
      <c r="BB2430" s="212"/>
      <c r="BC2430" s="212"/>
      <c r="BD2430" s="212"/>
      <c r="BE2430" s="212"/>
      <c r="BF2430" s="212"/>
      <c r="BG2430" s="212"/>
      <c r="BH2430" s="212"/>
    </row>
    <row r="2431" spans="1:60" x14ac:dyDescent="0.2">
      <c r="A2431" s="3"/>
      <c r="B2431" s="4"/>
      <c r="C2431" s="248"/>
      <c r="D2431" s="6"/>
      <c r="E2431" s="3"/>
      <c r="F2431" s="3"/>
      <c r="G2431" s="3"/>
      <c r="H2431" s="3"/>
      <c r="I2431" s="3"/>
      <c r="J2431" s="3"/>
      <c r="K2431" s="3"/>
      <c r="L2431" s="3"/>
      <c r="M2431" s="3"/>
      <c r="N2431" s="3"/>
      <c r="O2431" s="3"/>
      <c r="P2431" s="3"/>
      <c r="Q2431" s="3"/>
      <c r="R2431" s="3"/>
      <c r="S2431" s="3"/>
      <c r="T2431" s="3"/>
      <c r="U2431" s="3"/>
      <c r="V2431" s="3"/>
      <c r="W2431" s="3"/>
      <c r="X2431" s="3"/>
      <c r="Y2431" s="3"/>
      <c r="AE2431">
        <v>15</v>
      </c>
      <c r="AF2431">
        <v>21</v>
      </c>
      <c r="AG2431" t="s">
        <v>258</v>
      </c>
    </row>
    <row r="2432" spans="1:60" x14ac:dyDescent="0.2">
      <c r="A2432" s="215"/>
      <c r="B2432" s="216" t="s">
        <v>29</v>
      </c>
      <c r="C2432" s="249"/>
      <c r="D2432" s="217"/>
      <c r="E2432" s="218"/>
      <c r="F2432" s="218"/>
      <c r="G2432" s="234">
        <f>G8+G24+G46+G178+G229+G233+G359+G395+G464+G493+G579+G619+G713+G792+G873+G890+G901+G1208+G1211+G1247+G1320+G1325+G1383+G1391+G1638+G1654+G1735+G1759+G1958+G2033+G2085+G2172+G2193+G2209+G2243+G2332+G2352+G2391+G2412+G2420</f>
        <v>0</v>
      </c>
      <c r="H2432" s="3"/>
      <c r="I2432" s="3"/>
      <c r="J2432" s="3"/>
      <c r="K2432" s="3"/>
      <c r="L2432" s="3"/>
      <c r="M2432" s="3"/>
      <c r="N2432" s="3"/>
      <c r="O2432" s="3"/>
      <c r="P2432" s="3"/>
      <c r="Q2432" s="3"/>
      <c r="R2432" s="3"/>
      <c r="S2432" s="3"/>
      <c r="T2432" s="3"/>
      <c r="U2432" s="3"/>
      <c r="V2432" s="3"/>
      <c r="W2432" s="3"/>
      <c r="X2432" s="3"/>
      <c r="Y2432" s="3"/>
      <c r="AE2432">
        <f>SUMIF(L7:L2430,AE2431,G7:G2430)</f>
        <v>0</v>
      </c>
      <c r="AF2432">
        <f>SUMIF(L7:L2430,AF2431,G7:G2430)</f>
        <v>0</v>
      </c>
      <c r="AG2432" t="s">
        <v>309</v>
      </c>
    </row>
    <row r="2433" spans="1:33" x14ac:dyDescent="0.2">
      <c r="A2433" s="251" t="s">
        <v>2874</v>
      </c>
      <c r="B2433" s="251"/>
      <c r="C2433" s="248"/>
      <c r="D2433" s="6"/>
      <c r="E2433" s="3"/>
      <c r="F2433" s="3"/>
      <c r="G2433" s="3"/>
      <c r="H2433" s="3"/>
      <c r="I2433" s="3"/>
      <c r="J2433" s="3"/>
      <c r="K2433" s="3"/>
      <c r="L2433" s="3"/>
      <c r="M2433" s="3"/>
      <c r="N2433" s="3"/>
      <c r="O2433" s="3"/>
      <c r="P2433" s="3"/>
      <c r="Q2433" s="3"/>
      <c r="R2433" s="3"/>
      <c r="S2433" s="3"/>
      <c r="T2433" s="3"/>
      <c r="U2433" s="3"/>
      <c r="V2433" s="3"/>
      <c r="W2433" s="3"/>
      <c r="X2433" s="3"/>
      <c r="Y2433" s="3"/>
    </row>
    <row r="2434" spans="1:33" x14ac:dyDescent="0.2">
      <c r="A2434" s="3"/>
      <c r="B2434" s="4" t="s">
        <v>2875</v>
      </c>
      <c r="C2434" s="248" t="s">
        <v>2876</v>
      </c>
      <c r="D2434" s="6"/>
      <c r="E2434" s="3"/>
      <c r="F2434" s="3"/>
      <c r="G2434" s="3"/>
      <c r="H2434" s="3"/>
      <c r="I2434" s="3"/>
      <c r="J2434" s="3"/>
      <c r="K2434" s="3"/>
      <c r="L2434" s="3"/>
      <c r="M2434" s="3"/>
      <c r="N2434" s="3"/>
      <c r="O2434" s="3"/>
      <c r="P2434" s="3"/>
      <c r="Q2434" s="3"/>
      <c r="R2434" s="3"/>
      <c r="S2434" s="3"/>
      <c r="T2434" s="3"/>
      <c r="U2434" s="3"/>
      <c r="V2434" s="3"/>
      <c r="W2434" s="3"/>
      <c r="X2434" s="3"/>
      <c r="Y2434" s="3"/>
      <c r="AG2434" t="s">
        <v>2877</v>
      </c>
    </row>
    <row r="2435" spans="1:33" x14ac:dyDescent="0.2">
      <c r="A2435" s="3"/>
      <c r="B2435" s="4" t="s">
        <v>2878</v>
      </c>
      <c r="C2435" s="248" t="s">
        <v>2879</v>
      </c>
      <c r="D2435" s="6"/>
      <c r="E2435" s="3"/>
      <c r="F2435" s="3"/>
      <c r="G2435" s="3"/>
      <c r="H2435" s="3"/>
      <c r="I2435" s="3"/>
      <c r="J2435" s="3"/>
      <c r="K2435" s="3"/>
      <c r="L2435" s="3"/>
      <c r="M2435" s="3"/>
      <c r="N2435" s="3"/>
      <c r="O2435" s="3"/>
      <c r="P2435" s="3"/>
      <c r="Q2435" s="3"/>
      <c r="R2435" s="3"/>
      <c r="S2435" s="3"/>
      <c r="T2435" s="3"/>
      <c r="U2435" s="3"/>
      <c r="V2435" s="3"/>
      <c r="W2435" s="3"/>
      <c r="X2435" s="3"/>
      <c r="Y2435" s="3"/>
      <c r="AG2435" t="s">
        <v>2880</v>
      </c>
    </row>
    <row r="2436" spans="1:33" x14ac:dyDescent="0.2">
      <c r="A2436" s="3"/>
      <c r="B2436" s="4"/>
      <c r="C2436" s="248" t="s">
        <v>2881</v>
      </c>
      <c r="D2436" s="6"/>
      <c r="E2436" s="3"/>
      <c r="F2436" s="3"/>
      <c r="G2436" s="3"/>
      <c r="H2436" s="3"/>
      <c r="I2436" s="3"/>
      <c r="J2436" s="3"/>
      <c r="K2436" s="3"/>
      <c r="L2436" s="3"/>
      <c r="M2436" s="3"/>
      <c r="N2436" s="3"/>
      <c r="O2436" s="3"/>
      <c r="P2436" s="3"/>
      <c r="Q2436" s="3"/>
      <c r="R2436" s="3"/>
      <c r="S2436" s="3"/>
      <c r="T2436" s="3"/>
      <c r="U2436" s="3"/>
      <c r="V2436" s="3"/>
      <c r="W2436" s="3"/>
      <c r="X2436" s="3"/>
      <c r="Y2436" s="3"/>
      <c r="AG2436" t="s">
        <v>2882</v>
      </c>
    </row>
    <row r="2437" spans="1:33" x14ac:dyDescent="0.2">
      <c r="A2437" s="3"/>
      <c r="B2437" s="4"/>
      <c r="C2437" s="248"/>
      <c r="D2437" s="6"/>
      <c r="E2437" s="3"/>
      <c r="F2437" s="3"/>
      <c r="G2437" s="3"/>
      <c r="H2437" s="3"/>
      <c r="I2437" s="3"/>
      <c r="J2437" s="3"/>
      <c r="K2437" s="3"/>
      <c r="L2437" s="3"/>
      <c r="M2437" s="3"/>
      <c r="N2437" s="3"/>
      <c r="O2437" s="3"/>
      <c r="P2437" s="3"/>
      <c r="Q2437" s="3"/>
      <c r="R2437" s="3"/>
      <c r="S2437" s="3"/>
      <c r="T2437" s="3"/>
      <c r="U2437" s="3"/>
      <c r="V2437" s="3"/>
      <c r="W2437" s="3"/>
      <c r="X2437" s="3"/>
      <c r="Y2437" s="3"/>
    </row>
    <row r="2438" spans="1:33" x14ac:dyDescent="0.2">
      <c r="C2438" s="250"/>
      <c r="D2438" s="10"/>
      <c r="AG2438" t="s">
        <v>310</v>
      </c>
    </row>
    <row r="2439" spans="1:33" x14ac:dyDescent="0.2">
      <c r="D2439" s="10"/>
    </row>
    <row r="2440" spans="1:33" x14ac:dyDescent="0.2">
      <c r="D2440" s="10"/>
    </row>
    <row r="2441" spans="1:33" x14ac:dyDescent="0.2">
      <c r="D2441" s="10"/>
    </row>
    <row r="2442" spans="1:33" x14ac:dyDescent="0.2">
      <c r="D2442" s="10"/>
    </row>
    <row r="2443" spans="1:33" x14ac:dyDescent="0.2">
      <c r="D2443" s="10"/>
    </row>
    <row r="2444" spans="1:33" x14ac:dyDescent="0.2">
      <c r="D2444" s="10"/>
    </row>
    <row r="2445" spans="1:33" x14ac:dyDescent="0.2">
      <c r="D2445" s="10"/>
    </row>
    <row r="2446" spans="1:33" x14ac:dyDescent="0.2">
      <c r="D2446" s="10"/>
    </row>
    <row r="2447" spans="1:33" x14ac:dyDescent="0.2">
      <c r="D2447" s="10"/>
    </row>
    <row r="2448" spans="1:33"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GbdOA7ozZwS+kpSgCemJ8F8/qpORQfracs3LBiO5o5y/W+x010XTmrYS7XAqLpvVqNdHQHKfUQfatcW7UfD9A==" saltValue="zOT2dXUs6tmeRuKB9a9LIA==" spinCount="100000" sheet="1" formatRows="0"/>
  <mergeCells count="279">
    <mergeCell ref="C2248:G2248"/>
    <mergeCell ref="C2256:G2256"/>
    <mergeCell ref="C2334:G2334"/>
    <mergeCell ref="C2411:G2411"/>
    <mergeCell ref="C2430:G2430"/>
    <mergeCell ref="C2196:G2196"/>
    <mergeCell ref="C2211:G2211"/>
    <mergeCell ref="C2225:G2225"/>
    <mergeCell ref="C2239:G2239"/>
    <mergeCell ref="C2242:G2242"/>
    <mergeCell ref="C2245:G2245"/>
    <mergeCell ref="C2175:G2175"/>
    <mergeCell ref="C2176:G2176"/>
    <mergeCell ref="C2181:G2181"/>
    <mergeCell ref="C2182:G2182"/>
    <mergeCell ref="C2192:G2192"/>
    <mergeCell ref="C2195:G2195"/>
    <mergeCell ref="C2032:G2032"/>
    <mergeCell ref="C2035:G2035"/>
    <mergeCell ref="C2038:G2038"/>
    <mergeCell ref="C2084:G2084"/>
    <mergeCell ref="C2140:G2140"/>
    <mergeCell ref="C2171:G2171"/>
    <mergeCell ref="C1849:G1849"/>
    <mergeCell ref="C1850:G1850"/>
    <mergeCell ref="C1957:G1957"/>
    <mergeCell ref="C1962:G1962"/>
    <mergeCell ref="C1970:G1970"/>
    <mergeCell ref="C1991:G1991"/>
    <mergeCell ref="C1841:G1841"/>
    <mergeCell ref="C1844:G1844"/>
    <mergeCell ref="C1845:G1845"/>
    <mergeCell ref="C1846:G1846"/>
    <mergeCell ref="C1847:G1847"/>
    <mergeCell ref="C1848:G1848"/>
    <mergeCell ref="C1758:G1758"/>
    <mergeCell ref="C1766:G1766"/>
    <mergeCell ref="C1769:G1769"/>
    <mergeCell ref="C1779:G1779"/>
    <mergeCell ref="C1783:G1783"/>
    <mergeCell ref="C1839:G1839"/>
    <mergeCell ref="C1743:G1743"/>
    <mergeCell ref="C1745:G1745"/>
    <mergeCell ref="C1747:G1747"/>
    <mergeCell ref="C1750:G1750"/>
    <mergeCell ref="C1752:G1752"/>
    <mergeCell ref="C1754:G1754"/>
    <mergeCell ref="C1716:G1716"/>
    <mergeCell ref="C1719:G1719"/>
    <mergeCell ref="C1722:G1722"/>
    <mergeCell ref="C1725:G1725"/>
    <mergeCell ref="C1734:G1734"/>
    <mergeCell ref="C1741:G1741"/>
    <mergeCell ref="C1694:G1694"/>
    <mergeCell ref="C1700:G1700"/>
    <mergeCell ref="C1701:G1701"/>
    <mergeCell ref="C1708:G1708"/>
    <mergeCell ref="C1712:G1712"/>
    <mergeCell ref="C1713:G1713"/>
    <mergeCell ref="C1667:G1667"/>
    <mergeCell ref="C1670:G1670"/>
    <mergeCell ref="C1680:G1680"/>
    <mergeCell ref="C1684:G1684"/>
    <mergeCell ref="C1685:G1685"/>
    <mergeCell ref="C1689:G1689"/>
    <mergeCell ref="C1642:G1642"/>
    <mergeCell ref="C1648:G1648"/>
    <mergeCell ref="C1653:G1653"/>
    <mergeCell ref="C1660:G1660"/>
    <mergeCell ref="C1661:G1661"/>
    <mergeCell ref="C1664:G1664"/>
    <mergeCell ref="C1551:G1551"/>
    <mergeCell ref="C1552:G1552"/>
    <mergeCell ref="C1553:G1553"/>
    <mergeCell ref="C1554:G1554"/>
    <mergeCell ref="C1557:G1557"/>
    <mergeCell ref="C1637:G1637"/>
    <mergeCell ref="C1429:G1429"/>
    <mergeCell ref="C1478:G1478"/>
    <mergeCell ref="C1547:G1547"/>
    <mergeCell ref="C1548:G1548"/>
    <mergeCell ref="C1549:G1549"/>
    <mergeCell ref="C1550:G1550"/>
    <mergeCell ref="C1382:G1382"/>
    <mergeCell ref="C1385:G1385"/>
    <mergeCell ref="C1387:G1387"/>
    <mergeCell ref="C1390:G1390"/>
    <mergeCell ref="C1395:G1395"/>
    <mergeCell ref="C1424:G1424"/>
    <mergeCell ref="C1251:G1251"/>
    <mergeCell ref="C1264:G1264"/>
    <mergeCell ref="C1319:G1319"/>
    <mergeCell ref="C1324:G1324"/>
    <mergeCell ref="C1335:G1335"/>
    <mergeCell ref="C1340:G1340"/>
    <mergeCell ref="C1070:G1070"/>
    <mergeCell ref="C1074:G1074"/>
    <mergeCell ref="C1095:G1095"/>
    <mergeCell ref="C1210:G1210"/>
    <mergeCell ref="C1232:G1232"/>
    <mergeCell ref="C1246:G1246"/>
    <mergeCell ref="C1052:G1052"/>
    <mergeCell ref="C1056:G1056"/>
    <mergeCell ref="C1057:G1057"/>
    <mergeCell ref="C1062:G1062"/>
    <mergeCell ref="C1063:G1063"/>
    <mergeCell ref="C1069:G1069"/>
    <mergeCell ref="C1009:G1009"/>
    <mergeCell ref="C1019:G1019"/>
    <mergeCell ref="C1023:G1023"/>
    <mergeCell ref="C1028:G1028"/>
    <mergeCell ref="C1032:G1032"/>
    <mergeCell ref="C1051:G1051"/>
    <mergeCell ref="C930:G930"/>
    <mergeCell ref="C939:G939"/>
    <mergeCell ref="C966:G966"/>
    <mergeCell ref="C970:G970"/>
    <mergeCell ref="C985:G985"/>
    <mergeCell ref="C989:G989"/>
    <mergeCell ref="C876:G876"/>
    <mergeCell ref="C882:G882"/>
    <mergeCell ref="C903:G903"/>
    <mergeCell ref="C912:G912"/>
    <mergeCell ref="C918:G918"/>
    <mergeCell ref="C925:G925"/>
    <mergeCell ref="C835:G835"/>
    <mergeCell ref="C838:G838"/>
    <mergeCell ref="C841:G841"/>
    <mergeCell ref="C844:G844"/>
    <mergeCell ref="C847:G847"/>
    <mergeCell ref="C875:G875"/>
    <mergeCell ref="C794:G794"/>
    <mergeCell ref="C799:G799"/>
    <mergeCell ref="C803:G803"/>
    <mergeCell ref="C807:G807"/>
    <mergeCell ref="C810:G810"/>
    <mergeCell ref="C831:G831"/>
    <mergeCell ref="C724:G724"/>
    <mergeCell ref="C731:G731"/>
    <mergeCell ref="C736:G736"/>
    <mergeCell ref="C742:G742"/>
    <mergeCell ref="C746:G746"/>
    <mergeCell ref="C750:G750"/>
    <mergeCell ref="C708:G708"/>
    <mergeCell ref="C709:G709"/>
    <mergeCell ref="C710:G710"/>
    <mergeCell ref="C711:G711"/>
    <mergeCell ref="C712:G712"/>
    <mergeCell ref="C715:G715"/>
    <mergeCell ref="C679:G679"/>
    <mergeCell ref="C687:G687"/>
    <mergeCell ref="C688:G688"/>
    <mergeCell ref="C694:G694"/>
    <mergeCell ref="C695:G695"/>
    <mergeCell ref="C702:G702"/>
    <mergeCell ref="C657:G657"/>
    <mergeCell ref="C661:G661"/>
    <mergeCell ref="C666:G666"/>
    <mergeCell ref="C669:G669"/>
    <mergeCell ref="C675:G675"/>
    <mergeCell ref="C678:G678"/>
    <mergeCell ref="C626:G626"/>
    <mergeCell ref="C630:G630"/>
    <mergeCell ref="C633:G633"/>
    <mergeCell ref="C643:G643"/>
    <mergeCell ref="C646:G646"/>
    <mergeCell ref="C652:G652"/>
    <mergeCell ref="C607:G607"/>
    <mergeCell ref="C610:G610"/>
    <mergeCell ref="C613:G613"/>
    <mergeCell ref="C621:G621"/>
    <mergeCell ref="C622:G622"/>
    <mergeCell ref="C625:G625"/>
    <mergeCell ref="C588:G588"/>
    <mergeCell ref="C589:G589"/>
    <mergeCell ref="C592:G592"/>
    <mergeCell ref="C596:G596"/>
    <mergeCell ref="C602:G602"/>
    <mergeCell ref="C603:G603"/>
    <mergeCell ref="C519:G519"/>
    <mergeCell ref="C527:G527"/>
    <mergeCell ref="C536:G536"/>
    <mergeCell ref="C543:G543"/>
    <mergeCell ref="C581:G581"/>
    <mergeCell ref="C586:G586"/>
    <mergeCell ref="C495:G495"/>
    <mergeCell ref="C500:G500"/>
    <mergeCell ref="C504:G504"/>
    <mergeCell ref="C509:G509"/>
    <mergeCell ref="C512:G512"/>
    <mergeCell ref="C516:G516"/>
    <mergeCell ref="C430:G430"/>
    <mergeCell ref="C447:G447"/>
    <mergeCell ref="C451:G451"/>
    <mergeCell ref="C466:G466"/>
    <mergeCell ref="C475:G475"/>
    <mergeCell ref="C482:G482"/>
    <mergeCell ref="C364:G364"/>
    <mergeCell ref="C397:G397"/>
    <mergeCell ref="C405:G405"/>
    <mergeCell ref="C410:G410"/>
    <mergeCell ref="C415:G415"/>
    <mergeCell ref="C419:G419"/>
    <mergeCell ref="C325:G325"/>
    <mergeCell ref="C326:G326"/>
    <mergeCell ref="C348:G348"/>
    <mergeCell ref="C349:G349"/>
    <mergeCell ref="C350:G350"/>
    <mergeCell ref="C351:G351"/>
    <mergeCell ref="C316:G316"/>
    <mergeCell ref="C317:G317"/>
    <mergeCell ref="C318:G318"/>
    <mergeCell ref="C319:G319"/>
    <mergeCell ref="C323:G323"/>
    <mergeCell ref="C324:G324"/>
    <mergeCell ref="C300:G300"/>
    <mergeCell ref="C301:G301"/>
    <mergeCell ref="C310:G310"/>
    <mergeCell ref="C311:G311"/>
    <mergeCell ref="C312:G312"/>
    <mergeCell ref="C313:G313"/>
    <mergeCell ref="C291:G291"/>
    <mergeCell ref="C292:G292"/>
    <mergeCell ref="C293:G293"/>
    <mergeCell ref="C294:G294"/>
    <mergeCell ref="C298:G298"/>
    <mergeCell ref="C299:G299"/>
    <mergeCell ref="C239:G239"/>
    <mergeCell ref="C244:G244"/>
    <mergeCell ref="C249:G249"/>
    <mergeCell ref="C253:G253"/>
    <mergeCell ref="C257:G257"/>
    <mergeCell ref="C269:G269"/>
    <mergeCell ref="C220:G220"/>
    <mergeCell ref="C223:G223"/>
    <mergeCell ref="C224:G224"/>
    <mergeCell ref="C225:G225"/>
    <mergeCell ref="C231:G231"/>
    <mergeCell ref="C235:G235"/>
    <mergeCell ref="C204:G204"/>
    <mergeCell ref="C209:G209"/>
    <mergeCell ref="C213:G213"/>
    <mergeCell ref="C214:G214"/>
    <mergeCell ref="C218:G218"/>
    <mergeCell ref="C219:G219"/>
    <mergeCell ref="C185:G185"/>
    <mergeCell ref="C188:G188"/>
    <mergeCell ref="C194:G194"/>
    <mergeCell ref="C195:G195"/>
    <mergeCell ref="C199:G199"/>
    <mergeCell ref="C202:G202"/>
    <mergeCell ref="C78:G78"/>
    <mergeCell ref="C83:G83"/>
    <mergeCell ref="C107:G107"/>
    <mergeCell ref="C126:G126"/>
    <mergeCell ref="C143:G143"/>
    <mergeCell ref="C180:G180"/>
    <mergeCell ref="C45:G45"/>
    <mergeCell ref="C48:G48"/>
    <mergeCell ref="C63:G63"/>
    <mergeCell ref="C68:G68"/>
    <mergeCell ref="C72:G72"/>
    <mergeCell ref="C75:G75"/>
    <mergeCell ref="C32:G32"/>
    <mergeCell ref="C35:G35"/>
    <mergeCell ref="C36:G36"/>
    <mergeCell ref="C38:G38"/>
    <mergeCell ref="C41:G41"/>
    <mergeCell ref="C44:G44"/>
    <mergeCell ref="A1:G1"/>
    <mergeCell ref="C2:G2"/>
    <mergeCell ref="C3:G3"/>
    <mergeCell ref="C4:G4"/>
    <mergeCell ref="A2433:B2433"/>
    <mergeCell ref="C10:G10"/>
    <mergeCell ref="C13:G13"/>
    <mergeCell ref="C15:G15"/>
    <mergeCell ref="C21:G21"/>
    <mergeCell ref="C29:G2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93EBD-0843-42E0-8ACB-2CE9F83B4B1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55</v>
      </c>
      <c r="C3" s="201" t="s">
        <v>56</v>
      </c>
      <c r="D3" s="199"/>
      <c r="E3" s="199"/>
      <c r="F3" s="199"/>
      <c r="G3" s="200"/>
      <c r="AC3" s="176" t="s">
        <v>245</v>
      </c>
      <c r="AG3" t="s">
        <v>248</v>
      </c>
    </row>
    <row r="4" spans="1:60" ht="24.95" customHeight="1" x14ac:dyDescent="0.2">
      <c r="A4" s="202" t="s">
        <v>9</v>
      </c>
      <c r="B4" s="203" t="s">
        <v>59</v>
      </c>
      <c r="C4" s="204" t="s">
        <v>60</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124</v>
      </c>
      <c r="C8" s="244" t="s">
        <v>125</v>
      </c>
      <c r="D8" s="230"/>
      <c r="E8" s="231"/>
      <c r="F8" s="232"/>
      <c r="G8" s="232">
        <f>SUMIF(AG9:AG10,"&lt;&gt;NOR",G9:G10)</f>
        <v>0</v>
      </c>
      <c r="H8" s="232"/>
      <c r="I8" s="232">
        <f>SUM(I9:I10)</f>
        <v>0</v>
      </c>
      <c r="J8" s="232"/>
      <c r="K8" s="232">
        <f>SUM(K9:K10)</f>
        <v>0</v>
      </c>
      <c r="L8" s="232"/>
      <c r="M8" s="232">
        <f>SUM(M9:M10)</f>
        <v>0</v>
      </c>
      <c r="N8" s="231"/>
      <c r="O8" s="231">
        <f>SUM(O9:O10)</f>
        <v>0</v>
      </c>
      <c r="P8" s="231"/>
      <c r="Q8" s="231">
        <f>SUM(Q9:Q10)</f>
        <v>0</v>
      </c>
      <c r="R8" s="232"/>
      <c r="S8" s="232"/>
      <c r="T8" s="233"/>
      <c r="U8" s="227"/>
      <c r="V8" s="227">
        <f>SUM(V9:V10)</f>
        <v>24</v>
      </c>
      <c r="W8" s="227"/>
      <c r="X8" s="227"/>
      <c r="Y8" s="227"/>
      <c r="AG8" t="s">
        <v>273</v>
      </c>
    </row>
    <row r="9" spans="1:60" outlineLevel="1" x14ac:dyDescent="0.2">
      <c r="A9" s="235">
        <v>1</v>
      </c>
      <c r="B9" s="236" t="s">
        <v>2884</v>
      </c>
      <c r="C9" s="245" t="s">
        <v>2885</v>
      </c>
      <c r="D9" s="237" t="s">
        <v>823</v>
      </c>
      <c r="E9" s="238">
        <v>24</v>
      </c>
      <c r="F9" s="239"/>
      <c r="G9" s="240">
        <f>ROUND(E9*F9,2)</f>
        <v>0</v>
      </c>
      <c r="H9" s="239"/>
      <c r="I9" s="240">
        <f>ROUND(E9*H9,2)</f>
        <v>0</v>
      </c>
      <c r="J9" s="239"/>
      <c r="K9" s="240">
        <f>ROUND(E9*J9,2)</f>
        <v>0</v>
      </c>
      <c r="L9" s="240">
        <v>21</v>
      </c>
      <c r="M9" s="240">
        <f>G9*(1+L9/100)</f>
        <v>0</v>
      </c>
      <c r="N9" s="238">
        <v>0</v>
      </c>
      <c r="O9" s="238">
        <f>ROUND(E9*N9,2)</f>
        <v>0</v>
      </c>
      <c r="P9" s="238">
        <v>0</v>
      </c>
      <c r="Q9" s="238">
        <f>ROUND(E9*P9,2)</f>
        <v>0</v>
      </c>
      <c r="R9" s="240"/>
      <c r="S9" s="240" t="s">
        <v>668</v>
      </c>
      <c r="T9" s="241" t="s">
        <v>278</v>
      </c>
      <c r="U9" s="223">
        <v>1</v>
      </c>
      <c r="V9" s="223">
        <f>ROUND(E9*U9,2)</f>
        <v>24</v>
      </c>
      <c r="W9" s="223"/>
      <c r="X9" s="223" t="s">
        <v>316</v>
      </c>
      <c r="Y9" s="223" t="s">
        <v>280</v>
      </c>
      <c r="Z9" s="212"/>
      <c r="AA9" s="212"/>
      <c r="AB9" s="212"/>
      <c r="AC9" s="212"/>
      <c r="AD9" s="212"/>
      <c r="AE9" s="212"/>
      <c r="AF9" s="212"/>
      <c r="AG9" s="212" t="s">
        <v>317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7" t="s">
        <v>2886</v>
      </c>
      <c r="D10" s="225"/>
      <c r="E10" s="226">
        <v>24</v>
      </c>
      <c r="F10" s="223"/>
      <c r="G10" s="22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308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x14ac:dyDescent="0.2">
      <c r="A11" s="228" t="s">
        <v>272</v>
      </c>
      <c r="B11" s="229" t="s">
        <v>142</v>
      </c>
      <c r="C11" s="244" t="s">
        <v>143</v>
      </c>
      <c r="D11" s="230"/>
      <c r="E11" s="231"/>
      <c r="F11" s="232"/>
      <c r="G11" s="232">
        <f>SUMIF(AG12:AG42,"&lt;&gt;NOR",G12:G42)</f>
        <v>0</v>
      </c>
      <c r="H11" s="232"/>
      <c r="I11" s="232">
        <f>SUM(I12:I42)</f>
        <v>0</v>
      </c>
      <c r="J11" s="232"/>
      <c r="K11" s="232">
        <f>SUM(K12:K42)</f>
        <v>0</v>
      </c>
      <c r="L11" s="232"/>
      <c r="M11" s="232">
        <f>SUM(M12:M42)</f>
        <v>0</v>
      </c>
      <c r="N11" s="231"/>
      <c r="O11" s="231">
        <f>SUM(O12:O42)</f>
        <v>0.01</v>
      </c>
      <c r="P11" s="231"/>
      <c r="Q11" s="231">
        <f>SUM(Q12:Q42)</f>
        <v>3.0200000000000005</v>
      </c>
      <c r="R11" s="232"/>
      <c r="S11" s="232"/>
      <c r="T11" s="233"/>
      <c r="U11" s="227"/>
      <c r="V11" s="227">
        <f>SUM(V12:V42)</f>
        <v>68.069999999999993</v>
      </c>
      <c r="W11" s="227"/>
      <c r="X11" s="227"/>
      <c r="Y11" s="227"/>
      <c r="AG11" t="s">
        <v>273</v>
      </c>
    </row>
    <row r="12" spans="1:60" outlineLevel="1" x14ac:dyDescent="0.2">
      <c r="A12" s="235">
        <v>2</v>
      </c>
      <c r="B12" s="236" t="s">
        <v>2887</v>
      </c>
      <c r="C12" s="245" t="s">
        <v>2888</v>
      </c>
      <c r="D12" s="237" t="s">
        <v>543</v>
      </c>
      <c r="E12" s="238">
        <v>50</v>
      </c>
      <c r="F12" s="239"/>
      <c r="G12" s="240">
        <f>ROUND(E12*F12,2)</f>
        <v>0</v>
      </c>
      <c r="H12" s="239"/>
      <c r="I12" s="240">
        <f>ROUND(E12*H12,2)</f>
        <v>0</v>
      </c>
      <c r="J12" s="239"/>
      <c r="K12" s="240">
        <f>ROUND(E12*J12,2)</f>
        <v>0</v>
      </c>
      <c r="L12" s="240">
        <v>21</v>
      </c>
      <c r="M12" s="240">
        <f>G12*(1+L12/100)</f>
        <v>0</v>
      </c>
      <c r="N12" s="238">
        <v>0</v>
      </c>
      <c r="O12" s="238">
        <f>ROUND(E12*N12,2)</f>
        <v>0</v>
      </c>
      <c r="P12" s="238">
        <v>2.0999999999999999E-3</v>
      </c>
      <c r="Q12" s="238">
        <f>ROUND(E12*P12,2)</f>
        <v>0.11</v>
      </c>
      <c r="R12" s="240" t="s">
        <v>1298</v>
      </c>
      <c r="S12" s="240" t="s">
        <v>277</v>
      </c>
      <c r="T12" s="241" t="s">
        <v>277</v>
      </c>
      <c r="U12" s="223">
        <v>3.1E-2</v>
      </c>
      <c r="V12" s="223">
        <f>ROUND(E12*U12,2)</f>
        <v>1.55</v>
      </c>
      <c r="W12" s="223"/>
      <c r="X12" s="223" t="s">
        <v>316</v>
      </c>
      <c r="Y12" s="223" t="s">
        <v>280</v>
      </c>
      <c r="Z12" s="212"/>
      <c r="AA12" s="212"/>
      <c r="AB12" s="212"/>
      <c r="AC12" s="212"/>
      <c r="AD12" s="212"/>
      <c r="AE12" s="212"/>
      <c r="AF12" s="212"/>
      <c r="AG12" s="212" t="s">
        <v>317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67" t="s">
        <v>2889</v>
      </c>
      <c r="D13" s="256"/>
      <c r="E13" s="256"/>
      <c r="F13" s="256"/>
      <c r="G13" s="25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319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35">
        <v>3</v>
      </c>
      <c r="B14" s="236" t="s">
        <v>2890</v>
      </c>
      <c r="C14" s="245" t="s">
        <v>2891</v>
      </c>
      <c r="D14" s="237" t="s">
        <v>543</v>
      </c>
      <c r="E14" s="238">
        <v>25</v>
      </c>
      <c r="F14" s="239"/>
      <c r="G14" s="240">
        <f>ROUND(E14*F14,2)</f>
        <v>0</v>
      </c>
      <c r="H14" s="239"/>
      <c r="I14" s="240">
        <f>ROUND(E14*H14,2)</f>
        <v>0</v>
      </c>
      <c r="J14" s="239"/>
      <c r="K14" s="240">
        <f>ROUND(E14*J14,2)</f>
        <v>0</v>
      </c>
      <c r="L14" s="240">
        <v>21</v>
      </c>
      <c r="M14" s="240">
        <f>G14*(1+L14/100)</f>
        <v>0</v>
      </c>
      <c r="N14" s="238">
        <v>0</v>
      </c>
      <c r="O14" s="238">
        <f>ROUND(E14*N14,2)</f>
        <v>0</v>
      </c>
      <c r="P14" s="238">
        <v>1.98E-3</v>
      </c>
      <c r="Q14" s="238">
        <f>ROUND(E14*P14,2)</f>
        <v>0.05</v>
      </c>
      <c r="R14" s="240" t="s">
        <v>1298</v>
      </c>
      <c r="S14" s="240" t="s">
        <v>277</v>
      </c>
      <c r="T14" s="241" t="s">
        <v>277</v>
      </c>
      <c r="U14" s="223">
        <v>8.3000000000000004E-2</v>
      </c>
      <c r="V14" s="223">
        <f>ROUND(E14*U14,2)</f>
        <v>2.08</v>
      </c>
      <c r="W14" s="223"/>
      <c r="X14" s="223" t="s">
        <v>316</v>
      </c>
      <c r="Y14" s="223" t="s">
        <v>280</v>
      </c>
      <c r="Z14" s="212"/>
      <c r="AA14" s="212"/>
      <c r="AB14" s="212"/>
      <c r="AC14" s="212"/>
      <c r="AD14" s="212"/>
      <c r="AE14" s="212"/>
      <c r="AF14" s="212"/>
      <c r="AG14" s="212" t="s">
        <v>317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7" t="s">
        <v>2889</v>
      </c>
      <c r="D15" s="256"/>
      <c r="E15" s="256"/>
      <c r="F15" s="256"/>
      <c r="G15" s="25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319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35">
        <v>4</v>
      </c>
      <c r="B16" s="236" t="s">
        <v>2892</v>
      </c>
      <c r="C16" s="245" t="s">
        <v>2893</v>
      </c>
      <c r="D16" s="237" t="s">
        <v>423</v>
      </c>
      <c r="E16" s="238">
        <v>7.7249999999999999E-2</v>
      </c>
      <c r="F16" s="239"/>
      <c r="G16" s="240">
        <f>ROUND(E16*F16,2)</f>
        <v>0</v>
      </c>
      <c r="H16" s="239"/>
      <c r="I16" s="240">
        <f>ROUND(E16*H16,2)</f>
        <v>0</v>
      </c>
      <c r="J16" s="239"/>
      <c r="K16" s="240">
        <f>ROUND(E16*J16,2)</f>
        <v>0</v>
      </c>
      <c r="L16" s="240">
        <v>21</v>
      </c>
      <c r="M16" s="240">
        <f>G16*(1+L16/100)</f>
        <v>0</v>
      </c>
      <c r="N16" s="238">
        <v>0</v>
      </c>
      <c r="O16" s="238">
        <f>ROUND(E16*N16,2)</f>
        <v>0</v>
      </c>
      <c r="P16" s="238">
        <v>0</v>
      </c>
      <c r="Q16" s="238">
        <f>ROUND(E16*P16,2)</f>
        <v>0</v>
      </c>
      <c r="R16" s="240" t="s">
        <v>1298</v>
      </c>
      <c r="S16" s="240" t="s">
        <v>277</v>
      </c>
      <c r="T16" s="241" t="s">
        <v>277</v>
      </c>
      <c r="U16" s="223">
        <v>3.379</v>
      </c>
      <c r="V16" s="223">
        <f>ROUND(E16*U16,2)</f>
        <v>0.26</v>
      </c>
      <c r="W16" s="223"/>
      <c r="X16" s="223" t="s">
        <v>316</v>
      </c>
      <c r="Y16" s="223" t="s">
        <v>280</v>
      </c>
      <c r="Z16" s="212"/>
      <c r="AA16" s="212"/>
      <c r="AB16" s="212"/>
      <c r="AC16" s="212"/>
      <c r="AD16" s="212"/>
      <c r="AE16" s="212"/>
      <c r="AF16" s="212"/>
      <c r="AG16" s="212" t="s">
        <v>317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67" t="s">
        <v>2894</v>
      </c>
      <c r="D17" s="256"/>
      <c r="E17" s="256"/>
      <c r="F17" s="256"/>
      <c r="G17" s="256"/>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319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2.5" outlineLevel="1" x14ac:dyDescent="0.2">
      <c r="A18" s="235">
        <v>5</v>
      </c>
      <c r="B18" s="236" t="s">
        <v>2895</v>
      </c>
      <c r="C18" s="245" t="s">
        <v>2896</v>
      </c>
      <c r="D18" s="237" t="s">
        <v>423</v>
      </c>
      <c r="E18" s="238">
        <v>7.7249999999999999E-2</v>
      </c>
      <c r="F18" s="239"/>
      <c r="G18" s="240">
        <f>ROUND(E18*F18,2)</f>
        <v>0</v>
      </c>
      <c r="H18" s="239"/>
      <c r="I18" s="240">
        <f>ROUND(E18*H18,2)</f>
        <v>0</v>
      </c>
      <c r="J18" s="239"/>
      <c r="K18" s="240">
        <f>ROUND(E18*J18,2)</f>
        <v>0</v>
      </c>
      <c r="L18" s="240">
        <v>21</v>
      </c>
      <c r="M18" s="240">
        <f>G18*(1+L18/100)</f>
        <v>0</v>
      </c>
      <c r="N18" s="238">
        <v>0</v>
      </c>
      <c r="O18" s="238">
        <f>ROUND(E18*N18,2)</f>
        <v>0</v>
      </c>
      <c r="P18" s="238">
        <v>0</v>
      </c>
      <c r="Q18" s="238">
        <f>ROUND(E18*P18,2)</f>
        <v>0</v>
      </c>
      <c r="R18" s="240" t="s">
        <v>1298</v>
      </c>
      <c r="S18" s="240" t="s">
        <v>277</v>
      </c>
      <c r="T18" s="241" t="s">
        <v>277</v>
      </c>
      <c r="U18" s="223">
        <v>4.1550000000000002</v>
      </c>
      <c r="V18" s="223">
        <f>ROUND(E18*U18,2)</f>
        <v>0.32</v>
      </c>
      <c r="W18" s="223"/>
      <c r="X18" s="223" t="s">
        <v>316</v>
      </c>
      <c r="Y18" s="223" t="s">
        <v>280</v>
      </c>
      <c r="Z18" s="212"/>
      <c r="AA18" s="212"/>
      <c r="AB18" s="212"/>
      <c r="AC18" s="212"/>
      <c r="AD18" s="212"/>
      <c r="AE18" s="212"/>
      <c r="AF18" s="212"/>
      <c r="AG18" s="212" t="s">
        <v>317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67" t="s">
        <v>2894</v>
      </c>
      <c r="D19" s="256"/>
      <c r="E19" s="256"/>
      <c r="F19" s="256"/>
      <c r="G19" s="25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319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7">
        <v>6</v>
      </c>
      <c r="B20" s="258" t="s">
        <v>2897</v>
      </c>
      <c r="C20" s="268" t="s">
        <v>2898</v>
      </c>
      <c r="D20" s="259" t="s">
        <v>543</v>
      </c>
      <c r="E20" s="260">
        <v>70</v>
      </c>
      <c r="F20" s="261"/>
      <c r="G20" s="262">
        <f>ROUND(E20*F20,2)</f>
        <v>0</v>
      </c>
      <c r="H20" s="261"/>
      <c r="I20" s="262">
        <f>ROUND(E20*H20,2)</f>
        <v>0</v>
      </c>
      <c r="J20" s="261"/>
      <c r="K20" s="262">
        <f>ROUND(E20*J20,2)</f>
        <v>0</v>
      </c>
      <c r="L20" s="262">
        <v>21</v>
      </c>
      <c r="M20" s="262">
        <f>G20*(1+L20/100)</f>
        <v>0</v>
      </c>
      <c r="N20" s="260">
        <v>0</v>
      </c>
      <c r="O20" s="260">
        <f>ROUND(E20*N20,2)</f>
        <v>0</v>
      </c>
      <c r="P20" s="260">
        <v>2.1299999999999999E-3</v>
      </c>
      <c r="Q20" s="260">
        <f>ROUND(E20*P20,2)</f>
        <v>0.15</v>
      </c>
      <c r="R20" s="262" t="s">
        <v>1298</v>
      </c>
      <c r="S20" s="262" t="s">
        <v>277</v>
      </c>
      <c r="T20" s="263" t="s">
        <v>277</v>
      </c>
      <c r="U20" s="223">
        <v>0.17299999999999999</v>
      </c>
      <c r="V20" s="223">
        <f>ROUND(E20*U20,2)</f>
        <v>12.11</v>
      </c>
      <c r="W20" s="223"/>
      <c r="X20" s="223" t="s">
        <v>316</v>
      </c>
      <c r="Y20" s="223" t="s">
        <v>280</v>
      </c>
      <c r="Z20" s="212"/>
      <c r="AA20" s="212"/>
      <c r="AB20" s="212"/>
      <c r="AC20" s="212"/>
      <c r="AD20" s="212"/>
      <c r="AE20" s="212"/>
      <c r="AF20" s="212"/>
      <c r="AG20" s="212" t="s">
        <v>317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7">
        <v>7</v>
      </c>
      <c r="B21" s="258" t="s">
        <v>2899</v>
      </c>
      <c r="C21" s="268" t="s">
        <v>2900</v>
      </c>
      <c r="D21" s="259" t="s">
        <v>543</v>
      </c>
      <c r="E21" s="260">
        <v>20</v>
      </c>
      <c r="F21" s="261"/>
      <c r="G21" s="262">
        <f>ROUND(E21*F21,2)</f>
        <v>0</v>
      </c>
      <c r="H21" s="261"/>
      <c r="I21" s="262">
        <f>ROUND(E21*H21,2)</f>
        <v>0</v>
      </c>
      <c r="J21" s="261"/>
      <c r="K21" s="262">
        <f>ROUND(E21*J21,2)</f>
        <v>0</v>
      </c>
      <c r="L21" s="262">
        <v>21</v>
      </c>
      <c r="M21" s="262">
        <f>G21*(1+L21/100)</f>
        <v>0</v>
      </c>
      <c r="N21" s="260">
        <v>0</v>
      </c>
      <c r="O21" s="260">
        <f>ROUND(E21*N21,2)</f>
        <v>0</v>
      </c>
      <c r="P21" s="260">
        <v>4.9699999999999996E-3</v>
      </c>
      <c r="Q21" s="260">
        <f>ROUND(E21*P21,2)</f>
        <v>0.1</v>
      </c>
      <c r="R21" s="262" t="s">
        <v>1298</v>
      </c>
      <c r="S21" s="262" t="s">
        <v>277</v>
      </c>
      <c r="T21" s="263" t="s">
        <v>277</v>
      </c>
      <c r="U21" s="223">
        <v>0.20399999999999999</v>
      </c>
      <c r="V21" s="223">
        <f>ROUND(E21*U21,2)</f>
        <v>4.08</v>
      </c>
      <c r="W21" s="223"/>
      <c r="X21" s="223" t="s">
        <v>316</v>
      </c>
      <c r="Y21" s="223" t="s">
        <v>280</v>
      </c>
      <c r="Z21" s="212"/>
      <c r="AA21" s="212"/>
      <c r="AB21" s="212"/>
      <c r="AC21" s="212"/>
      <c r="AD21" s="212"/>
      <c r="AE21" s="212"/>
      <c r="AF21" s="212"/>
      <c r="AG21" s="212" t="s">
        <v>317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7">
        <v>8</v>
      </c>
      <c r="B22" s="258" t="s">
        <v>2901</v>
      </c>
      <c r="C22" s="268" t="s">
        <v>2902</v>
      </c>
      <c r="D22" s="259" t="s">
        <v>543</v>
      </c>
      <c r="E22" s="260">
        <v>90</v>
      </c>
      <c r="F22" s="261"/>
      <c r="G22" s="262">
        <f>ROUND(E22*F22,2)</f>
        <v>0</v>
      </c>
      <c r="H22" s="261"/>
      <c r="I22" s="262">
        <f>ROUND(E22*H22,2)</f>
        <v>0</v>
      </c>
      <c r="J22" s="261"/>
      <c r="K22" s="262">
        <f>ROUND(E22*J22,2)</f>
        <v>0</v>
      </c>
      <c r="L22" s="262">
        <v>21</v>
      </c>
      <c r="M22" s="262">
        <f>G22*(1+L22/100)</f>
        <v>0</v>
      </c>
      <c r="N22" s="260">
        <v>0</v>
      </c>
      <c r="O22" s="260">
        <f>ROUND(E22*N22,2)</f>
        <v>0</v>
      </c>
      <c r="P22" s="260">
        <v>2.3000000000000001E-4</v>
      </c>
      <c r="Q22" s="260">
        <f>ROUND(E22*P22,2)</f>
        <v>0.02</v>
      </c>
      <c r="R22" s="262" t="s">
        <v>1298</v>
      </c>
      <c r="S22" s="262" t="s">
        <v>277</v>
      </c>
      <c r="T22" s="263" t="s">
        <v>277</v>
      </c>
      <c r="U22" s="223">
        <v>7.1999999999999995E-2</v>
      </c>
      <c r="V22" s="223">
        <f>ROUND(E22*U22,2)</f>
        <v>6.48</v>
      </c>
      <c r="W22" s="223"/>
      <c r="X22" s="223" t="s">
        <v>316</v>
      </c>
      <c r="Y22" s="223" t="s">
        <v>280</v>
      </c>
      <c r="Z22" s="212"/>
      <c r="AA22" s="212"/>
      <c r="AB22" s="212"/>
      <c r="AC22" s="212"/>
      <c r="AD22" s="212"/>
      <c r="AE22" s="212"/>
      <c r="AF22" s="212"/>
      <c r="AG22" s="212" t="s">
        <v>317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5">
        <v>9</v>
      </c>
      <c r="B23" s="236" t="s">
        <v>2903</v>
      </c>
      <c r="C23" s="245" t="s">
        <v>2904</v>
      </c>
      <c r="D23" s="237" t="s">
        <v>423</v>
      </c>
      <c r="E23" s="238">
        <v>0.1346</v>
      </c>
      <c r="F23" s="239"/>
      <c r="G23" s="240">
        <f>ROUND(E23*F23,2)</f>
        <v>0</v>
      </c>
      <c r="H23" s="239"/>
      <c r="I23" s="240">
        <f>ROUND(E23*H23,2)</f>
        <v>0</v>
      </c>
      <c r="J23" s="239"/>
      <c r="K23" s="240">
        <f>ROUND(E23*J23,2)</f>
        <v>0</v>
      </c>
      <c r="L23" s="240">
        <v>21</v>
      </c>
      <c r="M23" s="240">
        <f>G23*(1+L23/100)</f>
        <v>0</v>
      </c>
      <c r="N23" s="238">
        <v>0</v>
      </c>
      <c r="O23" s="238">
        <f>ROUND(E23*N23,2)</f>
        <v>0</v>
      </c>
      <c r="P23" s="238">
        <v>0</v>
      </c>
      <c r="Q23" s="238">
        <f>ROUND(E23*P23,2)</f>
        <v>0</v>
      </c>
      <c r="R23" s="240" t="s">
        <v>1298</v>
      </c>
      <c r="S23" s="240" t="s">
        <v>277</v>
      </c>
      <c r="T23" s="241" t="s">
        <v>277</v>
      </c>
      <c r="U23" s="223">
        <v>3.379</v>
      </c>
      <c r="V23" s="223">
        <f>ROUND(E23*U23,2)</f>
        <v>0.45</v>
      </c>
      <c r="W23" s="223"/>
      <c r="X23" s="223" t="s">
        <v>316</v>
      </c>
      <c r="Y23" s="223" t="s">
        <v>280</v>
      </c>
      <c r="Z23" s="212"/>
      <c r="AA23" s="212"/>
      <c r="AB23" s="212"/>
      <c r="AC23" s="212"/>
      <c r="AD23" s="212"/>
      <c r="AE23" s="212"/>
      <c r="AF23" s="212"/>
      <c r="AG23" s="212" t="s">
        <v>317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67" t="s">
        <v>2905</v>
      </c>
      <c r="D24" s="256"/>
      <c r="E24" s="256"/>
      <c r="F24" s="256"/>
      <c r="G24" s="256"/>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319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35">
        <v>10</v>
      </c>
      <c r="B25" s="236" t="s">
        <v>2906</v>
      </c>
      <c r="C25" s="245" t="s">
        <v>2907</v>
      </c>
      <c r="D25" s="237" t="s">
        <v>423</v>
      </c>
      <c r="E25" s="238">
        <v>0.1346</v>
      </c>
      <c r="F25" s="239"/>
      <c r="G25" s="240">
        <f>ROUND(E25*F25,2)</f>
        <v>0</v>
      </c>
      <c r="H25" s="239"/>
      <c r="I25" s="240">
        <f>ROUND(E25*H25,2)</f>
        <v>0</v>
      </c>
      <c r="J25" s="239"/>
      <c r="K25" s="240">
        <f>ROUND(E25*J25,2)</f>
        <v>0</v>
      </c>
      <c r="L25" s="240">
        <v>21</v>
      </c>
      <c r="M25" s="240">
        <f>G25*(1+L25/100)</f>
        <v>0</v>
      </c>
      <c r="N25" s="238">
        <v>0</v>
      </c>
      <c r="O25" s="238">
        <f>ROUND(E25*N25,2)</f>
        <v>0</v>
      </c>
      <c r="P25" s="238">
        <v>0</v>
      </c>
      <c r="Q25" s="238">
        <f>ROUND(E25*P25,2)</f>
        <v>0</v>
      </c>
      <c r="R25" s="240" t="s">
        <v>1298</v>
      </c>
      <c r="S25" s="240" t="s">
        <v>277</v>
      </c>
      <c r="T25" s="241" t="s">
        <v>277</v>
      </c>
      <c r="U25" s="223">
        <v>4.1550000000000002</v>
      </c>
      <c r="V25" s="223">
        <f>ROUND(E25*U25,2)</f>
        <v>0.56000000000000005</v>
      </c>
      <c r="W25" s="223"/>
      <c r="X25" s="223" t="s">
        <v>316</v>
      </c>
      <c r="Y25" s="223" t="s">
        <v>280</v>
      </c>
      <c r="Z25" s="212"/>
      <c r="AA25" s="212"/>
      <c r="AB25" s="212"/>
      <c r="AC25" s="212"/>
      <c r="AD25" s="212"/>
      <c r="AE25" s="212"/>
      <c r="AF25" s="212"/>
      <c r="AG25" s="212" t="s">
        <v>317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67" t="s">
        <v>2905</v>
      </c>
      <c r="D26" s="256"/>
      <c r="E26" s="256"/>
      <c r="F26" s="256"/>
      <c r="G26" s="256"/>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319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7">
        <v>11</v>
      </c>
      <c r="B27" s="258" t="s">
        <v>2908</v>
      </c>
      <c r="C27" s="268" t="s">
        <v>2909</v>
      </c>
      <c r="D27" s="259" t="s">
        <v>543</v>
      </c>
      <c r="E27" s="260">
        <v>12</v>
      </c>
      <c r="F27" s="261"/>
      <c r="G27" s="262">
        <f>ROUND(E27*F27,2)</f>
        <v>0</v>
      </c>
      <c r="H27" s="261"/>
      <c r="I27" s="262">
        <f>ROUND(E27*H27,2)</f>
        <v>0</v>
      </c>
      <c r="J27" s="261"/>
      <c r="K27" s="262">
        <f>ROUND(E27*J27,2)</f>
        <v>0</v>
      </c>
      <c r="L27" s="262">
        <v>21</v>
      </c>
      <c r="M27" s="262">
        <f>G27*(1+L27/100)</f>
        <v>0</v>
      </c>
      <c r="N27" s="260">
        <v>2.5000000000000001E-4</v>
      </c>
      <c r="O27" s="260">
        <f>ROUND(E27*N27,2)</f>
        <v>0</v>
      </c>
      <c r="P27" s="260">
        <v>4.7299999999999998E-3</v>
      </c>
      <c r="Q27" s="260">
        <f>ROUND(E27*P27,2)</f>
        <v>0.06</v>
      </c>
      <c r="R27" s="262" t="s">
        <v>1298</v>
      </c>
      <c r="S27" s="262" t="s">
        <v>277</v>
      </c>
      <c r="T27" s="263" t="s">
        <v>277</v>
      </c>
      <c r="U27" s="223">
        <v>3.7999999999999999E-2</v>
      </c>
      <c r="V27" s="223">
        <f>ROUND(E27*U27,2)</f>
        <v>0.46</v>
      </c>
      <c r="W27" s="223"/>
      <c r="X27" s="223" t="s">
        <v>316</v>
      </c>
      <c r="Y27" s="223" t="s">
        <v>654</v>
      </c>
      <c r="Z27" s="212"/>
      <c r="AA27" s="212"/>
      <c r="AB27" s="212"/>
      <c r="AC27" s="212"/>
      <c r="AD27" s="212"/>
      <c r="AE27" s="212"/>
      <c r="AF27" s="212"/>
      <c r="AG27" s="212" t="s">
        <v>317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12</v>
      </c>
      <c r="B28" s="258" t="s">
        <v>2910</v>
      </c>
      <c r="C28" s="268" t="s">
        <v>2911</v>
      </c>
      <c r="D28" s="259" t="s">
        <v>543</v>
      </c>
      <c r="E28" s="260">
        <v>25</v>
      </c>
      <c r="F28" s="261"/>
      <c r="G28" s="262">
        <f>ROUND(E28*F28,2)</f>
        <v>0</v>
      </c>
      <c r="H28" s="261"/>
      <c r="I28" s="262">
        <f>ROUND(E28*H28,2)</f>
        <v>0</v>
      </c>
      <c r="J28" s="261"/>
      <c r="K28" s="262">
        <f>ROUND(E28*J28,2)</f>
        <v>0</v>
      </c>
      <c r="L28" s="262">
        <v>21</v>
      </c>
      <c r="M28" s="262">
        <f>G28*(1+L28/100)</f>
        <v>0</v>
      </c>
      <c r="N28" s="260">
        <v>2.5000000000000001E-4</v>
      </c>
      <c r="O28" s="260">
        <f>ROUND(E28*N28,2)</f>
        <v>0.01</v>
      </c>
      <c r="P28" s="260">
        <v>5.5300000000000002E-3</v>
      </c>
      <c r="Q28" s="260">
        <f>ROUND(E28*P28,2)</f>
        <v>0.14000000000000001</v>
      </c>
      <c r="R28" s="262" t="s">
        <v>1298</v>
      </c>
      <c r="S28" s="262" t="s">
        <v>277</v>
      </c>
      <c r="T28" s="263" t="s">
        <v>277</v>
      </c>
      <c r="U28" s="223">
        <v>4.8000000000000001E-2</v>
      </c>
      <c r="V28" s="223">
        <f>ROUND(E28*U28,2)</f>
        <v>1.2</v>
      </c>
      <c r="W28" s="223"/>
      <c r="X28" s="223" t="s">
        <v>316</v>
      </c>
      <c r="Y28" s="223" t="s">
        <v>280</v>
      </c>
      <c r="Z28" s="212"/>
      <c r="AA28" s="212"/>
      <c r="AB28" s="212"/>
      <c r="AC28" s="212"/>
      <c r="AD28" s="212"/>
      <c r="AE28" s="212"/>
      <c r="AF28" s="212"/>
      <c r="AG28" s="212" t="s">
        <v>317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5">
        <v>13</v>
      </c>
      <c r="B29" s="236" t="s">
        <v>2912</v>
      </c>
      <c r="C29" s="245" t="s">
        <v>2904</v>
      </c>
      <c r="D29" s="237" t="s">
        <v>423</v>
      </c>
      <c r="E29" s="238">
        <v>0.19500999999999999</v>
      </c>
      <c r="F29" s="239"/>
      <c r="G29" s="240">
        <f>ROUND(E29*F29,2)</f>
        <v>0</v>
      </c>
      <c r="H29" s="239"/>
      <c r="I29" s="240">
        <f>ROUND(E29*H29,2)</f>
        <v>0</v>
      </c>
      <c r="J29" s="239"/>
      <c r="K29" s="240">
        <f>ROUND(E29*J29,2)</f>
        <v>0</v>
      </c>
      <c r="L29" s="240">
        <v>21</v>
      </c>
      <c r="M29" s="240">
        <f>G29*(1+L29/100)</f>
        <v>0</v>
      </c>
      <c r="N29" s="238">
        <v>0</v>
      </c>
      <c r="O29" s="238">
        <f>ROUND(E29*N29,2)</f>
        <v>0</v>
      </c>
      <c r="P29" s="238">
        <v>0</v>
      </c>
      <c r="Q29" s="238">
        <f>ROUND(E29*P29,2)</f>
        <v>0</v>
      </c>
      <c r="R29" s="240" t="s">
        <v>1298</v>
      </c>
      <c r="S29" s="240" t="s">
        <v>277</v>
      </c>
      <c r="T29" s="241" t="s">
        <v>277</v>
      </c>
      <c r="U29" s="223">
        <v>3.379</v>
      </c>
      <c r="V29" s="223">
        <f>ROUND(E29*U29,2)</f>
        <v>0.66</v>
      </c>
      <c r="W29" s="223"/>
      <c r="X29" s="223" t="s">
        <v>316</v>
      </c>
      <c r="Y29" s="223" t="s">
        <v>280</v>
      </c>
      <c r="Z29" s="212"/>
      <c r="AA29" s="212"/>
      <c r="AB29" s="212"/>
      <c r="AC29" s="212"/>
      <c r="AD29" s="212"/>
      <c r="AE29" s="212"/>
      <c r="AF29" s="212"/>
      <c r="AG29" s="212" t="s">
        <v>317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7" t="s">
        <v>2905</v>
      </c>
      <c r="D30" s="256"/>
      <c r="E30" s="256"/>
      <c r="F30" s="256"/>
      <c r="G30" s="25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319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7">
        <v>14</v>
      </c>
      <c r="B31" s="258" t="s">
        <v>2913</v>
      </c>
      <c r="C31" s="268" t="s">
        <v>2914</v>
      </c>
      <c r="D31" s="259" t="s">
        <v>1297</v>
      </c>
      <c r="E31" s="260">
        <v>7</v>
      </c>
      <c r="F31" s="261"/>
      <c r="G31" s="262">
        <f>ROUND(E31*F31,2)</f>
        <v>0</v>
      </c>
      <c r="H31" s="261"/>
      <c r="I31" s="262">
        <f>ROUND(E31*H31,2)</f>
        <v>0</v>
      </c>
      <c r="J31" s="261"/>
      <c r="K31" s="262">
        <f>ROUND(E31*J31,2)</f>
        <v>0</v>
      </c>
      <c r="L31" s="262">
        <v>21</v>
      </c>
      <c r="M31" s="262">
        <f>G31*(1+L31/100)</f>
        <v>0</v>
      </c>
      <c r="N31" s="260">
        <v>0</v>
      </c>
      <c r="O31" s="260">
        <f>ROUND(E31*N31,2)</f>
        <v>0</v>
      </c>
      <c r="P31" s="260">
        <v>3.4200000000000001E-2</v>
      </c>
      <c r="Q31" s="260">
        <f>ROUND(E31*P31,2)</f>
        <v>0.24</v>
      </c>
      <c r="R31" s="262" t="s">
        <v>1298</v>
      </c>
      <c r="S31" s="262" t="s">
        <v>277</v>
      </c>
      <c r="T31" s="263" t="s">
        <v>277</v>
      </c>
      <c r="U31" s="223">
        <v>0.46500000000000002</v>
      </c>
      <c r="V31" s="223">
        <f>ROUND(E31*U31,2)</f>
        <v>3.26</v>
      </c>
      <c r="W31" s="223"/>
      <c r="X31" s="223" t="s">
        <v>316</v>
      </c>
      <c r="Y31" s="223" t="s">
        <v>280</v>
      </c>
      <c r="Z31" s="212"/>
      <c r="AA31" s="212"/>
      <c r="AB31" s="212"/>
      <c r="AC31" s="212"/>
      <c r="AD31" s="212"/>
      <c r="AE31" s="212"/>
      <c r="AF31" s="212"/>
      <c r="AG31" s="212" t="s">
        <v>317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7">
        <v>15</v>
      </c>
      <c r="B32" s="258" t="s">
        <v>2915</v>
      </c>
      <c r="C32" s="268" t="s">
        <v>2916</v>
      </c>
      <c r="D32" s="259" t="s">
        <v>1297</v>
      </c>
      <c r="E32" s="260">
        <v>4</v>
      </c>
      <c r="F32" s="261"/>
      <c r="G32" s="262">
        <f>ROUND(E32*F32,2)</f>
        <v>0</v>
      </c>
      <c r="H32" s="261"/>
      <c r="I32" s="262">
        <f>ROUND(E32*H32,2)</f>
        <v>0</v>
      </c>
      <c r="J32" s="261"/>
      <c r="K32" s="262">
        <f>ROUND(E32*J32,2)</f>
        <v>0</v>
      </c>
      <c r="L32" s="262">
        <v>21</v>
      </c>
      <c r="M32" s="262">
        <f>G32*(1+L32/100)</f>
        <v>0</v>
      </c>
      <c r="N32" s="260">
        <v>0</v>
      </c>
      <c r="O32" s="260">
        <f>ROUND(E32*N32,2)</f>
        <v>0</v>
      </c>
      <c r="P32" s="260">
        <v>1.72E-2</v>
      </c>
      <c r="Q32" s="260">
        <f>ROUND(E32*P32,2)</f>
        <v>7.0000000000000007E-2</v>
      </c>
      <c r="R32" s="262" t="s">
        <v>1298</v>
      </c>
      <c r="S32" s="262" t="s">
        <v>277</v>
      </c>
      <c r="T32" s="263" t="s">
        <v>277</v>
      </c>
      <c r="U32" s="223">
        <v>0.40300000000000002</v>
      </c>
      <c r="V32" s="223">
        <f>ROUND(E32*U32,2)</f>
        <v>1.61</v>
      </c>
      <c r="W32" s="223"/>
      <c r="X32" s="223" t="s">
        <v>316</v>
      </c>
      <c r="Y32" s="223" t="s">
        <v>280</v>
      </c>
      <c r="Z32" s="212"/>
      <c r="AA32" s="212"/>
      <c r="AB32" s="212"/>
      <c r="AC32" s="212"/>
      <c r="AD32" s="212"/>
      <c r="AE32" s="212"/>
      <c r="AF32" s="212"/>
      <c r="AG32" s="212" t="s">
        <v>317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7">
        <v>16</v>
      </c>
      <c r="B33" s="258" t="s">
        <v>2917</v>
      </c>
      <c r="C33" s="268" t="s">
        <v>2918</v>
      </c>
      <c r="D33" s="259" t="s">
        <v>1297</v>
      </c>
      <c r="E33" s="260">
        <v>17</v>
      </c>
      <c r="F33" s="261"/>
      <c r="G33" s="262">
        <f>ROUND(E33*F33,2)</f>
        <v>0</v>
      </c>
      <c r="H33" s="261"/>
      <c r="I33" s="262">
        <f>ROUND(E33*H33,2)</f>
        <v>0</v>
      </c>
      <c r="J33" s="261"/>
      <c r="K33" s="262">
        <f>ROUND(E33*J33,2)</f>
        <v>0</v>
      </c>
      <c r="L33" s="262">
        <v>21</v>
      </c>
      <c r="M33" s="262">
        <f>G33*(1+L33/100)</f>
        <v>0</v>
      </c>
      <c r="N33" s="260">
        <v>0</v>
      </c>
      <c r="O33" s="260">
        <f>ROUND(E33*N33,2)</f>
        <v>0</v>
      </c>
      <c r="P33" s="260">
        <v>1.9460000000000002E-2</v>
      </c>
      <c r="Q33" s="260">
        <f>ROUND(E33*P33,2)</f>
        <v>0.33</v>
      </c>
      <c r="R33" s="262" t="s">
        <v>1298</v>
      </c>
      <c r="S33" s="262" t="s">
        <v>277</v>
      </c>
      <c r="T33" s="263" t="s">
        <v>277</v>
      </c>
      <c r="U33" s="223">
        <v>0.38200000000000001</v>
      </c>
      <c r="V33" s="223">
        <f>ROUND(E33*U33,2)</f>
        <v>6.49</v>
      </c>
      <c r="W33" s="223"/>
      <c r="X33" s="223" t="s">
        <v>316</v>
      </c>
      <c r="Y33" s="223" t="s">
        <v>280</v>
      </c>
      <c r="Z33" s="212"/>
      <c r="AA33" s="212"/>
      <c r="AB33" s="212"/>
      <c r="AC33" s="212"/>
      <c r="AD33" s="212"/>
      <c r="AE33" s="212"/>
      <c r="AF33" s="212"/>
      <c r="AG33" s="212" t="s">
        <v>317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7">
        <v>17</v>
      </c>
      <c r="B34" s="258" t="s">
        <v>2919</v>
      </c>
      <c r="C34" s="268" t="s">
        <v>2920</v>
      </c>
      <c r="D34" s="259" t="s">
        <v>387</v>
      </c>
      <c r="E34" s="260">
        <v>7</v>
      </c>
      <c r="F34" s="261"/>
      <c r="G34" s="262">
        <f>ROUND(E34*F34,2)</f>
        <v>0</v>
      </c>
      <c r="H34" s="261"/>
      <c r="I34" s="262">
        <f>ROUND(E34*H34,2)</f>
        <v>0</v>
      </c>
      <c r="J34" s="261"/>
      <c r="K34" s="262">
        <f>ROUND(E34*J34,2)</f>
        <v>0</v>
      </c>
      <c r="L34" s="262">
        <v>21</v>
      </c>
      <c r="M34" s="262">
        <f>G34*(1+L34/100)</f>
        <v>0</v>
      </c>
      <c r="N34" s="260">
        <v>0</v>
      </c>
      <c r="O34" s="260">
        <f>ROUND(E34*N34,2)</f>
        <v>0</v>
      </c>
      <c r="P34" s="260">
        <v>0</v>
      </c>
      <c r="Q34" s="260">
        <f>ROUND(E34*P34,2)</f>
        <v>0</v>
      </c>
      <c r="R34" s="262" t="s">
        <v>1298</v>
      </c>
      <c r="S34" s="262" t="s">
        <v>277</v>
      </c>
      <c r="T34" s="263" t="s">
        <v>277</v>
      </c>
      <c r="U34" s="223">
        <v>8.1000000000000003E-2</v>
      </c>
      <c r="V34" s="223">
        <f>ROUND(E34*U34,2)</f>
        <v>0.56999999999999995</v>
      </c>
      <c r="W34" s="223"/>
      <c r="X34" s="223" t="s">
        <v>316</v>
      </c>
      <c r="Y34" s="223" t="s">
        <v>280</v>
      </c>
      <c r="Z34" s="212"/>
      <c r="AA34" s="212"/>
      <c r="AB34" s="212"/>
      <c r="AC34" s="212"/>
      <c r="AD34" s="212"/>
      <c r="AE34" s="212"/>
      <c r="AF34" s="212"/>
      <c r="AG34" s="212" t="s">
        <v>317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7">
        <v>18</v>
      </c>
      <c r="B35" s="258" t="s">
        <v>2921</v>
      </c>
      <c r="C35" s="268" t="s">
        <v>2922</v>
      </c>
      <c r="D35" s="259" t="s">
        <v>1297</v>
      </c>
      <c r="E35" s="260">
        <v>1</v>
      </c>
      <c r="F35" s="261"/>
      <c r="G35" s="262">
        <f>ROUND(E35*F35,2)</f>
        <v>0</v>
      </c>
      <c r="H35" s="261"/>
      <c r="I35" s="262">
        <f>ROUND(E35*H35,2)</f>
        <v>0</v>
      </c>
      <c r="J35" s="261"/>
      <c r="K35" s="262">
        <f>ROUND(E35*J35,2)</f>
        <v>0</v>
      </c>
      <c r="L35" s="262">
        <v>21</v>
      </c>
      <c r="M35" s="262">
        <f>G35*(1+L35/100)</f>
        <v>0</v>
      </c>
      <c r="N35" s="260">
        <v>0</v>
      </c>
      <c r="O35" s="260">
        <f>ROUND(E35*N35,2)</f>
        <v>0</v>
      </c>
      <c r="P35" s="260">
        <v>3.2899999999999999E-2</v>
      </c>
      <c r="Q35" s="260">
        <f>ROUND(E35*P35,2)</f>
        <v>0.03</v>
      </c>
      <c r="R35" s="262" t="s">
        <v>1298</v>
      </c>
      <c r="S35" s="262" t="s">
        <v>277</v>
      </c>
      <c r="T35" s="263" t="s">
        <v>277</v>
      </c>
      <c r="U35" s="223">
        <v>0.432</v>
      </c>
      <c r="V35" s="223">
        <f>ROUND(E35*U35,2)</f>
        <v>0.43</v>
      </c>
      <c r="W35" s="223"/>
      <c r="X35" s="223" t="s">
        <v>316</v>
      </c>
      <c r="Y35" s="223" t="s">
        <v>280</v>
      </c>
      <c r="Z35" s="212"/>
      <c r="AA35" s="212"/>
      <c r="AB35" s="212"/>
      <c r="AC35" s="212"/>
      <c r="AD35" s="212"/>
      <c r="AE35" s="212"/>
      <c r="AF35" s="212"/>
      <c r="AG35" s="212" t="s">
        <v>317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5">
        <v>19</v>
      </c>
      <c r="B36" s="236" t="s">
        <v>2923</v>
      </c>
      <c r="C36" s="245" t="s">
        <v>2924</v>
      </c>
      <c r="D36" s="237" t="s">
        <v>1297</v>
      </c>
      <c r="E36" s="238">
        <v>4</v>
      </c>
      <c r="F36" s="239"/>
      <c r="G36" s="240">
        <f>ROUND(E36*F36,2)</f>
        <v>0</v>
      </c>
      <c r="H36" s="239"/>
      <c r="I36" s="240">
        <f>ROUND(E36*H36,2)</f>
        <v>0</v>
      </c>
      <c r="J36" s="239"/>
      <c r="K36" s="240">
        <f>ROUND(E36*J36,2)</f>
        <v>0</v>
      </c>
      <c r="L36" s="240">
        <v>21</v>
      </c>
      <c r="M36" s="240">
        <f>G36*(1+L36/100)</f>
        <v>0</v>
      </c>
      <c r="N36" s="238">
        <v>0</v>
      </c>
      <c r="O36" s="238">
        <f>ROUND(E36*N36,2)</f>
        <v>0</v>
      </c>
      <c r="P36" s="238">
        <v>3.4700000000000002E-2</v>
      </c>
      <c r="Q36" s="238">
        <f>ROUND(E36*P36,2)</f>
        <v>0.14000000000000001</v>
      </c>
      <c r="R36" s="240" t="s">
        <v>1298</v>
      </c>
      <c r="S36" s="240" t="s">
        <v>277</v>
      </c>
      <c r="T36" s="241" t="s">
        <v>277</v>
      </c>
      <c r="U36" s="223">
        <v>0.56899999999999995</v>
      </c>
      <c r="V36" s="223">
        <f>ROUND(E36*U36,2)</f>
        <v>2.2799999999999998</v>
      </c>
      <c r="W36" s="223"/>
      <c r="X36" s="223" t="s">
        <v>316</v>
      </c>
      <c r="Y36" s="223" t="s">
        <v>280</v>
      </c>
      <c r="Z36" s="212"/>
      <c r="AA36" s="212"/>
      <c r="AB36" s="212"/>
      <c r="AC36" s="212"/>
      <c r="AD36" s="212"/>
      <c r="AE36" s="212"/>
      <c r="AF36" s="212"/>
      <c r="AG36" s="212" t="s">
        <v>317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7" t="s">
        <v>2925</v>
      </c>
      <c r="D37" s="256"/>
      <c r="E37" s="256"/>
      <c r="F37" s="256"/>
      <c r="G37" s="256"/>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319</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5">
        <v>20</v>
      </c>
      <c r="B38" s="236" t="s">
        <v>2926</v>
      </c>
      <c r="C38" s="245" t="s">
        <v>2927</v>
      </c>
      <c r="D38" s="237" t="s">
        <v>423</v>
      </c>
      <c r="E38" s="238">
        <v>1.87832</v>
      </c>
      <c r="F38" s="239"/>
      <c r="G38" s="240">
        <f>ROUND(E38*F38,2)</f>
        <v>0</v>
      </c>
      <c r="H38" s="239"/>
      <c r="I38" s="240">
        <f>ROUND(E38*H38,2)</f>
        <v>0</v>
      </c>
      <c r="J38" s="239"/>
      <c r="K38" s="240">
        <f>ROUND(E38*J38,2)</f>
        <v>0</v>
      </c>
      <c r="L38" s="240">
        <v>21</v>
      </c>
      <c r="M38" s="240">
        <f>G38*(1+L38/100)</f>
        <v>0</v>
      </c>
      <c r="N38" s="238">
        <v>0</v>
      </c>
      <c r="O38" s="238">
        <f>ROUND(E38*N38,2)</f>
        <v>0</v>
      </c>
      <c r="P38" s="238">
        <v>0</v>
      </c>
      <c r="Q38" s="238">
        <f>ROUND(E38*P38,2)</f>
        <v>0</v>
      </c>
      <c r="R38" s="240" t="s">
        <v>1298</v>
      </c>
      <c r="S38" s="240" t="s">
        <v>277</v>
      </c>
      <c r="T38" s="241" t="s">
        <v>277</v>
      </c>
      <c r="U38" s="223">
        <v>3.97</v>
      </c>
      <c r="V38" s="223">
        <f>ROUND(E38*U38,2)</f>
        <v>7.46</v>
      </c>
      <c r="W38" s="223"/>
      <c r="X38" s="223" t="s">
        <v>316</v>
      </c>
      <c r="Y38" s="223" t="s">
        <v>280</v>
      </c>
      <c r="Z38" s="212"/>
      <c r="AA38" s="212"/>
      <c r="AB38" s="212"/>
      <c r="AC38" s="212"/>
      <c r="AD38" s="212"/>
      <c r="AE38" s="212"/>
      <c r="AF38" s="212"/>
      <c r="AG38" s="212" t="s">
        <v>317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67" t="s">
        <v>2905</v>
      </c>
      <c r="D39" s="256"/>
      <c r="E39" s="256"/>
      <c r="F39" s="256"/>
      <c r="G39" s="256"/>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319</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57">
        <v>21</v>
      </c>
      <c r="B40" s="258" t="s">
        <v>2928</v>
      </c>
      <c r="C40" s="268" t="s">
        <v>2929</v>
      </c>
      <c r="D40" s="259" t="s">
        <v>1297</v>
      </c>
      <c r="E40" s="260">
        <v>28</v>
      </c>
      <c r="F40" s="261"/>
      <c r="G40" s="262">
        <f>ROUND(E40*F40,2)</f>
        <v>0</v>
      </c>
      <c r="H40" s="261"/>
      <c r="I40" s="262">
        <f>ROUND(E40*H40,2)</f>
        <v>0</v>
      </c>
      <c r="J40" s="261"/>
      <c r="K40" s="262">
        <f>ROUND(E40*J40,2)</f>
        <v>0</v>
      </c>
      <c r="L40" s="262">
        <v>21</v>
      </c>
      <c r="M40" s="262">
        <f>G40*(1+L40/100)</f>
        <v>0</v>
      </c>
      <c r="N40" s="260">
        <v>0</v>
      </c>
      <c r="O40" s="260">
        <f>ROUND(E40*N40,2)</f>
        <v>0</v>
      </c>
      <c r="P40" s="260">
        <v>1.56E-3</v>
      </c>
      <c r="Q40" s="260">
        <f>ROUND(E40*P40,2)</f>
        <v>0.04</v>
      </c>
      <c r="R40" s="262" t="s">
        <v>1298</v>
      </c>
      <c r="S40" s="262" t="s">
        <v>277</v>
      </c>
      <c r="T40" s="263" t="s">
        <v>277</v>
      </c>
      <c r="U40" s="223">
        <v>0.217</v>
      </c>
      <c r="V40" s="223">
        <f>ROUND(E40*U40,2)</f>
        <v>6.08</v>
      </c>
      <c r="W40" s="223"/>
      <c r="X40" s="223" t="s">
        <v>316</v>
      </c>
      <c r="Y40" s="223" t="s">
        <v>280</v>
      </c>
      <c r="Z40" s="212"/>
      <c r="AA40" s="212"/>
      <c r="AB40" s="212"/>
      <c r="AC40" s="212"/>
      <c r="AD40" s="212"/>
      <c r="AE40" s="212"/>
      <c r="AF40" s="212"/>
      <c r="AG40" s="212" t="s">
        <v>317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7">
        <v>22</v>
      </c>
      <c r="B41" s="258" t="s">
        <v>2930</v>
      </c>
      <c r="C41" s="268" t="s">
        <v>2931</v>
      </c>
      <c r="D41" s="259" t="s">
        <v>387</v>
      </c>
      <c r="E41" s="260">
        <v>3</v>
      </c>
      <c r="F41" s="261"/>
      <c r="G41" s="262">
        <f>ROUND(E41*F41,2)</f>
        <v>0</v>
      </c>
      <c r="H41" s="261"/>
      <c r="I41" s="262">
        <f>ROUND(E41*H41,2)</f>
        <v>0</v>
      </c>
      <c r="J41" s="261"/>
      <c r="K41" s="262">
        <f>ROUND(E41*J41,2)</f>
        <v>0</v>
      </c>
      <c r="L41" s="262">
        <v>21</v>
      </c>
      <c r="M41" s="262">
        <f>G41*(1+L41/100)</f>
        <v>0</v>
      </c>
      <c r="N41" s="260">
        <v>0</v>
      </c>
      <c r="O41" s="260">
        <f>ROUND(E41*N41,2)</f>
        <v>0</v>
      </c>
      <c r="P41" s="260">
        <v>0.51195999999999997</v>
      </c>
      <c r="Q41" s="260">
        <f>ROUND(E41*P41,2)</f>
        <v>1.54</v>
      </c>
      <c r="R41" s="262" t="s">
        <v>2932</v>
      </c>
      <c r="S41" s="262" t="s">
        <v>277</v>
      </c>
      <c r="T41" s="263" t="s">
        <v>277</v>
      </c>
      <c r="U41" s="223">
        <v>2.4780000000000002</v>
      </c>
      <c r="V41" s="223">
        <f>ROUND(E41*U41,2)</f>
        <v>7.43</v>
      </c>
      <c r="W41" s="223"/>
      <c r="X41" s="223" t="s">
        <v>316</v>
      </c>
      <c r="Y41" s="223" t="s">
        <v>280</v>
      </c>
      <c r="Z41" s="212"/>
      <c r="AA41" s="212"/>
      <c r="AB41" s="212"/>
      <c r="AC41" s="212"/>
      <c r="AD41" s="212"/>
      <c r="AE41" s="212"/>
      <c r="AF41" s="212"/>
      <c r="AG41" s="212" t="s">
        <v>317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7">
        <v>23</v>
      </c>
      <c r="B42" s="258" t="s">
        <v>2933</v>
      </c>
      <c r="C42" s="268" t="s">
        <v>2934</v>
      </c>
      <c r="D42" s="259" t="s">
        <v>387</v>
      </c>
      <c r="E42" s="260">
        <v>3</v>
      </c>
      <c r="F42" s="261"/>
      <c r="G42" s="262">
        <f>ROUND(E42*F42,2)</f>
        <v>0</v>
      </c>
      <c r="H42" s="261"/>
      <c r="I42" s="262">
        <f>ROUND(E42*H42,2)</f>
        <v>0</v>
      </c>
      <c r="J42" s="261"/>
      <c r="K42" s="262">
        <f>ROUND(E42*J42,2)</f>
        <v>0</v>
      </c>
      <c r="L42" s="262">
        <v>21</v>
      </c>
      <c r="M42" s="262">
        <f>G42*(1+L42/100)</f>
        <v>0</v>
      </c>
      <c r="N42" s="260">
        <v>0</v>
      </c>
      <c r="O42" s="260">
        <f>ROUND(E42*N42,2)</f>
        <v>0</v>
      </c>
      <c r="P42" s="260">
        <v>0</v>
      </c>
      <c r="Q42" s="260">
        <f>ROUND(E42*P42,2)</f>
        <v>0</v>
      </c>
      <c r="R42" s="262" t="s">
        <v>2932</v>
      </c>
      <c r="S42" s="262" t="s">
        <v>277</v>
      </c>
      <c r="T42" s="263" t="s">
        <v>277</v>
      </c>
      <c r="U42" s="223">
        <v>0.75</v>
      </c>
      <c r="V42" s="223">
        <f>ROUND(E42*U42,2)</f>
        <v>2.25</v>
      </c>
      <c r="W42" s="223"/>
      <c r="X42" s="223" t="s">
        <v>316</v>
      </c>
      <c r="Y42" s="223" t="s">
        <v>280</v>
      </c>
      <c r="Z42" s="212"/>
      <c r="AA42" s="212"/>
      <c r="AB42" s="212"/>
      <c r="AC42" s="212"/>
      <c r="AD42" s="212"/>
      <c r="AE42" s="212"/>
      <c r="AF42" s="212"/>
      <c r="AG42" s="212" t="s">
        <v>317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x14ac:dyDescent="0.2">
      <c r="A43" s="228" t="s">
        <v>272</v>
      </c>
      <c r="B43" s="229" t="s">
        <v>152</v>
      </c>
      <c r="C43" s="244" t="s">
        <v>153</v>
      </c>
      <c r="D43" s="230"/>
      <c r="E43" s="231"/>
      <c r="F43" s="232"/>
      <c r="G43" s="232">
        <f>SUMIF(AG44:AG91,"&lt;&gt;NOR",G44:G91)</f>
        <v>0</v>
      </c>
      <c r="H43" s="232"/>
      <c r="I43" s="232">
        <f>SUM(I44:I91)</f>
        <v>0</v>
      </c>
      <c r="J43" s="232"/>
      <c r="K43" s="232">
        <f>SUM(K44:K91)</f>
        <v>0</v>
      </c>
      <c r="L43" s="232"/>
      <c r="M43" s="232">
        <f>SUM(M44:M91)</f>
        <v>0</v>
      </c>
      <c r="N43" s="231"/>
      <c r="O43" s="231">
        <f>SUM(O44:O91)</f>
        <v>2.76</v>
      </c>
      <c r="P43" s="231"/>
      <c r="Q43" s="231">
        <f>SUM(Q44:Q91)</f>
        <v>0</v>
      </c>
      <c r="R43" s="232"/>
      <c r="S43" s="232"/>
      <c r="T43" s="233"/>
      <c r="U43" s="227"/>
      <c r="V43" s="227">
        <f>SUM(V44:V91)</f>
        <v>160.65</v>
      </c>
      <c r="W43" s="227"/>
      <c r="X43" s="227"/>
      <c r="Y43" s="227"/>
      <c r="AG43" t="s">
        <v>273</v>
      </c>
    </row>
    <row r="44" spans="1:60" outlineLevel="1" x14ac:dyDescent="0.2">
      <c r="A44" s="257">
        <v>24</v>
      </c>
      <c r="B44" s="258" t="s">
        <v>2935</v>
      </c>
      <c r="C44" s="268" t="s">
        <v>2936</v>
      </c>
      <c r="D44" s="259" t="s">
        <v>543</v>
      </c>
      <c r="E44" s="260">
        <v>157</v>
      </c>
      <c r="F44" s="261"/>
      <c r="G44" s="262">
        <f>ROUND(E44*F44,2)</f>
        <v>0</v>
      </c>
      <c r="H44" s="261"/>
      <c r="I44" s="262">
        <f>ROUND(E44*H44,2)</f>
        <v>0</v>
      </c>
      <c r="J44" s="261"/>
      <c r="K44" s="262">
        <f>ROUND(E44*J44,2)</f>
        <v>0</v>
      </c>
      <c r="L44" s="262">
        <v>21</v>
      </c>
      <c r="M44" s="262">
        <f>G44*(1+L44/100)</f>
        <v>0</v>
      </c>
      <c r="N44" s="260">
        <v>0</v>
      </c>
      <c r="O44" s="260">
        <f>ROUND(E44*N44,2)</f>
        <v>0</v>
      </c>
      <c r="P44" s="260">
        <v>0</v>
      </c>
      <c r="Q44" s="260">
        <f>ROUND(E44*P44,2)</f>
        <v>0</v>
      </c>
      <c r="R44" s="262" t="s">
        <v>2937</v>
      </c>
      <c r="S44" s="262" t="s">
        <v>277</v>
      </c>
      <c r="T44" s="263" t="s">
        <v>277</v>
      </c>
      <c r="U44" s="223">
        <v>4.5999999999999999E-2</v>
      </c>
      <c r="V44" s="223">
        <f>ROUND(E44*U44,2)</f>
        <v>7.22</v>
      </c>
      <c r="W44" s="223"/>
      <c r="X44" s="223" t="s">
        <v>316</v>
      </c>
      <c r="Y44" s="223" t="s">
        <v>280</v>
      </c>
      <c r="Z44" s="212"/>
      <c r="AA44" s="212"/>
      <c r="AB44" s="212"/>
      <c r="AC44" s="212"/>
      <c r="AD44" s="212"/>
      <c r="AE44" s="212"/>
      <c r="AF44" s="212"/>
      <c r="AG44" s="212" t="s">
        <v>317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7">
        <v>25</v>
      </c>
      <c r="B45" s="258" t="s">
        <v>2938</v>
      </c>
      <c r="C45" s="268" t="s">
        <v>2939</v>
      </c>
      <c r="D45" s="259" t="s">
        <v>387</v>
      </c>
      <c r="E45" s="260">
        <v>3</v>
      </c>
      <c r="F45" s="261"/>
      <c r="G45" s="262">
        <f>ROUND(E45*F45,2)</f>
        <v>0</v>
      </c>
      <c r="H45" s="261"/>
      <c r="I45" s="262">
        <f>ROUND(E45*H45,2)</f>
        <v>0</v>
      </c>
      <c r="J45" s="261"/>
      <c r="K45" s="262">
        <f>ROUND(E45*J45,2)</f>
        <v>0</v>
      </c>
      <c r="L45" s="262">
        <v>21</v>
      </c>
      <c r="M45" s="262">
        <f>G45*(1+L45/100)</f>
        <v>0</v>
      </c>
      <c r="N45" s="260">
        <v>0</v>
      </c>
      <c r="O45" s="260">
        <f>ROUND(E45*N45,2)</f>
        <v>0</v>
      </c>
      <c r="P45" s="260">
        <v>0</v>
      </c>
      <c r="Q45" s="260">
        <f>ROUND(E45*P45,2)</f>
        <v>0</v>
      </c>
      <c r="R45" s="262" t="s">
        <v>1298</v>
      </c>
      <c r="S45" s="262" t="s">
        <v>277</v>
      </c>
      <c r="T45" s="263" t="s">
        <v>277</v>
      </c>
      <c r="U45" s="223">
        <v>1.1679999999999999</v>
      </c>
      <c r="V45" s="223">
        <f>ROUND(E45*U45,2)</f>
        <v>3.5</v>
      </c>
      <c r="W45" s="223"/>
      <c r="X45" s="223" t="s">
        <v>316</v>
      </c>
      <c r="Y45" s="223" t="s">
        <v>280</v>
      </c>
      <c r="Z45" s="212"/>
      <c r="AA45" s="212"/>
      <c r="AB45" s="212"/>
      <c r="AC45" s="212"/>
      <c r="AD45" s="212"/>
      <c r="AE45" s="212"/>
      <c r="AF45" s="212"/>
      <c r="AG45" s="212" t="s">
        <v>317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35">
        <v>26</v>
      </c>
      <c r="B46" s="236" t="s">
        <v>2940</v>
      </c>
      <c r="C46" s="245" t="s">
        <v>2941</v>
      </c>
      <c r="D46" s="237" t="s">
        <v>543</v>
      </c>
      <c r="E46" s="238">
        <v>14</v>
      </c>
      <c r="F46" s="239"/>
      <c r="G46" s="240">
        <f>ROUND(E46*F46,2)</f>
        <v>0</v>
      </c>
      <c r="H46" s="239"/>
      <c r="I46" s="240">
        <f>ROUND(E46*H46,2)</f>
        <v>0</v>
      </c>
      <c r="J46" s="239"/>
      <c r="K46" s="240">
        <f>ROUND(E46*J46,2)</f>
        <v>0</v>
      </c>
      <c r="L46" s="240">
        <v>21</v>
      </c>
      <c r="M46" s="240">
        <f>G46*(1+L46/100)</f>
        <v>0</v>
      </c>
      <c r="N46" s="238">
        <v>3.8000000000000002E-4</v>
      </c>
      <c r="O46" s="238">
        <f>ROUND(E46*N46,2)</f>
        <v>0.01</v>
      </c>
      <c r="P46" s="238">
        <v>0</v>
      </c>
      <c r="Q46" s="238">
        <f>ROUND(E46*P46,2)</f>
        <v>0</v>
      </c>
      <c r="R46" s="240" t="s">
        <v>1298</v>
      </c>
      <c r="S46" s="240" t="s">
        <v>277</v>
      </c>
      <c r="T46" s="241" t="s">
        <v>277</v>
      </c>
      <c r="U46" s="223">
        <v>0.32</v>
      </c>
      <c r="V46" s="223">
        <f>ROUND(E46*U46,2)</f>
        <v>4.4800000000000004</v>
      </c>
      <c r="W46" s="223"/>
      <c r="X46" s="223" t="s">
        <v>316</v>
      </c>
      <c r="Y46" s="223" t="s">
        <v>280</v>
      </c>
      <c r="Z46" s="212"/>
      <c r="AA46" s="212"/>
      <c r="AB46" s="212"/>
      <c r="AC46" s="212"/>
      <c r="AD46" s="212"/>
      <c r="AE46" s="212"/>
      <c r="AF46" s="212"/>
      <c r="AG46" s="212" t="s">
        <v>317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67" t="s">
        <v>2942</v>
      </c>
      <c r="D47" s="256"/>
      <c r="E47" s="256"/>
      <c r="F47" s="256"/>
      <c r="G47" s="256"/>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319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69" t="s">
        <v>2943</v>
      </c>
      <c r="D48" s="264"/>
      <c r="E48" s="264"/>
      <c r="F48" s="264"/>
      <c r="G48" s="264"/>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283</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5">
        <v>27</v>
      </c>
      <c r="B49" s="236" t="s">
        <v>2944</v>
      </c>
      <c r="C49" s="245" t="s">
        <v>2945</v>
      </c>
      <c r="D49" s="237" t="s">
        <v>543</v>
      </c>
      <c r="E49" s="238">
        <v>42</v>
      </c>
      <c r="F49" s="239"/>
      <c r="G49" s="240">
        <f>ROUND(E49*F49,2)</f>
        <v>0</v>
      </c>
      <c r="H49" s="239"/>
      <c r="I49" s="240">
        <f>ROUND(E49*H49,2)</f>
        <v>0</v>
      </c>
      <c r="J49" s="239"/>
      <c r="K49" s="240">
        <f>ROUND(E49*J49,2)</f>
        <v>0</v>
      </c>
      <c r="L49" s="240">
        <v>21</v>
      </c>
      <c r="M49" s="240">
        <f>G49*(1+L49/100)</f>
        <v>0</v>
      </c>
      <c r="N49" s="238">
        <v>4.6999999999999999E-4</v>
      </c>
      <c r="O49" s="238">
        <f>ROUND(E49*N49,2)</f>
        <v>0.02</v>
      </c>
      <c r="P49" s="238">
        <v>0</v>
      </c>
      <c r="Q49" s="238">
        <f>ROUND(E49*P49,2)</f>
        <v>0</v>
      </c>
      <c r="R49" s="240" t="s">
        <v>1298</v>
      </c>
      <c r="S49" s="240" t="s">
        <v>277</v>
      </c>
      <c r="T49" s="241" t="s">
        <v>277</v>
      </c>
      <c r="U49" s="223">
        <v>0.35899999999999999</v>
      </c>
      <c r="V49" s="223">
        <f>ROUND(E49*U49,2)</f>
        <v>15.08</v>
      </c>
      <c r="W49" s="223"/>
      <c r="X49" s="223" t="s">
        <v>316</v>
      </c>
      <c r="Y49" s="223" t="s">
        <v>280</v>
      </c>
      <c r="Z49" s="212"/>
      <c r="AA49" s="212"/>
      <c r="AB49" s="212"/>
      <c r="AC49" s="212"/>
      <c r="AD49" s="212"/>
      <c r="AE49" s="212"/>
      <c r="AF49" s="212"/>
      <c r="AG49" s="212" t="s">
        <v>317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67" t="s">
        <v>2942</v>
      </c>
      <c r="D50" s="256"/>
      <c r="E50" s="256"/>
      <c r="F50" s="256"/>
      <c r="G50" s="256"/>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319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69" t="s">
        <v>2943</v>
      </c>
      <c r="D51" s="264"/>
      <c r="E51" s="264"/>
      <c r="F51" s="264"/>
      <c r="G51" s="264"/>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283</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35">
        <v>28</v>
      </c>
      <c r="B52" s="236" t="s">
        <v>2946</v>
      </c>
      <c r="C52" s="245" t="s">
        <v>2947</v>
      </c>
      <c r="D52" s="237" t="s">
        <v>543</v>
      </c>
      <c r="E52" s="238">
        <v>8</v>
      </c>
      <c r="F52" s="239"/>
      <c r="G52" s="240">
        <f>ROUND(E52*F52,2)</f>
        <v>0</v>
      </c>
      <c r="H52" s="239"/>
      <c r="I52" s="240">
        <f>ROUND(E52*H52,2)</f>
        <v>0</v>
      </c>
      <c r="J52" s="239"/>
      <c r="K52" s="240">
        <f>ROUND(E52*J52,2)</f>
        <v>0</v>
      </c>
      <c r="L52" s="240">
        <v>21</v>
      </c>
      <c r="M52" s="240">
        <f>G52*(1+L52/100)</f>
        <v>0</v>
      </c>
      <c r="N52" s="238">
        <v>6.9999999999999999E-4</v>
      </c>
      <c r="O52" s="238">
        <f>ROUND(E52*N52,2)</f>
        <v>0.01</v>
      </c>
      <c r="P52" s="238">
        <v>0</v>
      </c>
      <c r="Q52" s="238">
        <f>ROUND(E52*P52,2)</f>
        <v>0</v>
      </c>
      <c r="R52" s="240" t="s">
        <v>1298</v>
      </c>
      <c r="S52" s="240" t="s">
        <v>277</v>
      </c>
      <c r="T52" s="241" t="s">
        <v>277</v>
      </c>
      <c r="U52" s="223">
        <v>0.45200000000000001</v>
      </c>
      <c r="V52" s="223">
        <f>ROUND(E52*U52,2)</f>
        <v>3.62</v>
      </c>
      <c r="W52" s="223"/>
      <c r="X52" s="223" t="s">
        <v>316</v>
      </c>
      <c r="Y52" s="223" t="s">
        <v>280</v>
      </c>
      <c r="Z52" s="212"/>
      <c r="AA52" s="212"/>
      <c r="AB52" s="212"/>
      <c r="AC52" s="212"/>
      <c r="AD52" s="212"/>
      <c r="AE52" s="212"/>
      <c r="AF52" s="212"/>
      <c r="AG52" s="212" t="s">
        <v>317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67" t="s">
        <v>2942</v>
      </c>
      <c r="D53" s="256"/>
      <c r="E53" s="256"/>
      <c r="F53" s="256"/>
      <c r="G53" s="256"/>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319</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69" t="s">
        <v>2943</v>
      </c>
      <c r="D54" s="264"/>
      <c r="E54" s="264"/>
      <c r="F54" s="264"/>
      <c r="G54" s="264"/>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283</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5">
        <v>29</v>
      </c>
      <c r="B55" s="236" t="s">
        <v>2948</v>
      </c>
      <c r="C55" s="245" t="s">
        <v>2949</v>
      </c>
      <c r="D55" s="237" t="s">
        <v>543</v>
      </c>
      <c r="E55" s="238">
        <v>26</v>
      </c>
      <c r="F55" s="239"/>
      <c r="G55" s="240">
        <f>ROUND(E55*F55,2)</f>
        <v>0</v>
      </c>
      <c r="H55" s="239"/>
      <c r="I55" s="240">
        <f>ROUND(E55*H55,2)</f>
        <v>0</v>
      </c>
      <c r="J55" s="239"/>
      <c r="K55" s="240">
        <f>ROUND(E55*J55,2)</f>
        <v>0</v>
      </c>
      <c r="L55" s="240">
        <v>21</v>
      </c>
      <c r="M55" s="240">
        <f>G55*(1+L55/100)</f>
        <v>0</v>
      </c>
      <c r="N55" s="238">
        <v>1.5200000000000001E-3</v>
      </c>
      <c r="O55" s="238">
        <f>ROUND(E55*N55,2)</f>
        <v>0.04</v>
      </c>
      <c r="P55" s="238">
        <v>0</v>
      </c>
      <c r="Q55" s="238">
        <f>ROUND(E55*P55,2)</f>
        <v>0</v>
      </c>
      <c r="R55" s="240" t="s">
        <v>1298</v>
      </c>
      <c r="S55" s="240" t="s">
        <v>277</v>
      </c>
      <c r="T55" s="241" t="s">
        <v>277</v>
      </c>
      <c r="U55" s="223">
        <v>1.173</v>
      </c>
      <c r="V55" s="223">
        <f>ROUND(E55*U55,2)</f>
        <v>30.5</v>
      </c>
      <c r="W55" s="223"/>
      <c r="X55" s="223" t="s">
        <v>316</v>
      </c>
      <c r="Y55" s="223" t="s">
        <v>280</v>
      </c>
      <c r="Z55" s="212"/>
      <c r="AA55" s="212"/>
      <c r="AB55" s="212"/>
      <c r="AC55" s="212"/>
      <c r="AD55" s="212"/>
      <c r="AE55" s="212"/>
      <c r="AF55" s="212"/>
      <c r="AG55" s="212" t="s">
        <v>317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7" t="s">
        <v>2942</v>
      </c>
      <c r="D56" s="256"/>
      <c r="E56" s="256"/>
      <c r="F56" s="256"/>
      <c r="G56" s="256"/>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319</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69" t="s">
        <v>2943</v>
      </c>
      <c r="D57" s="264"/>
      <c r="E57" s="264"/>
      <c r="F57" s="264"/>
      <c r="G57" s="264"/>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283</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35">
        <v>30</v>
      </c>
      <c r="B58" s="236" t="s">
        <v>2950</v>
      </c>
      <c r="C58" s="245" t="s">
        <v>2951</v>
      </c>
      <c r="D58" s="237" t="s">
        <v>543</v>
      </c>
      <c r="E58" s="238">
        <v>29</v>
      </c>
      <c r="F58" s="239"/>
      <c r="G58" s="240">
        <f>ROUND(E58*F58,2)</f>
        <v>0</v>
      </c>
      <c r="H58" s="239"/>
      <c r="I58" s="240">
        <f>ROUND(E58*H58,2)</f>
        <v>0</v>
      </c>
      <c r="J58" s="239"/>
      <c r="K58" s="240">
        <f>ROUND(E58*J58,2)</f>
        <v>0</v>
      </c>
      <c r="L58" s="240">
        <v>21</v>
      </c>
      <c r="M58" s="240">
        <f>G58*(1+L58/100)</f>
        <v>0</v>
      </c>
      <c r="N58" s="238">
        <v>7.7999999999999999E-4</v>
      </c>
      <c r="O58" s="238">
        <f>ROUND(E58*N58,2)</f>
        <v>0.02</v>
      </c>
      <c r="P58" s="238">
        <v>0</v>
      </c>
      <c r="Q58" s="238">
        <f>ROUND(E58*P58,2)</f>
        <v>0</v>
      </c>
      <c r="R58" s="240" t="s">
        <v>1298</v>
      </c>
      <c r="S58" s="240" t="s">
        <v>277</v>
      </c>
      <c r="T58" s="241" t="s">
        <v>277</v>
      </c>
      <c r="U58" s="223">
        <v>0.81899999999999995</v>
      </c>
      <c r="V58" s="223">
        <f>ROUND(E58*U58,2)</f>
        <v>23.75</v>
      </c>
      <c r="W58" s="223"/>
      <c r="X58" s="223" t="s">
        <v>316</v>
      </c>
      <c r="Y58" s="223" t="s">
        <v>280</v>
      </c>
      <c r="Z58" s="212"/>
      <c r="AA58" s="212"/>
      <c r="AB58" s="212"/>
      <c r="AC58" s="212"/>
      <c r="AD58" s="212"/>
      <c r="AE58" s="212"/>
      <c r="AF58" s="212"/>
      <c r="AG58" s="212" t="s">
        <v>317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67" t="s">
        <v>2942</v>
      </c>
      <c r="D59" s="256"/>
      <c r="E59" s="256"/>
      <c r="F59" s="256"/>
      <c r="G59" s="256"/>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319</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69" t="s">
        <v>2952</v>
      </c>
      <c r="D60" s="264"/>
      <c r="E60" s="264"/>
      <c r="F60" s="264"/>
      <c r="G60" s="264"/>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283</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69" t="s">
        <v>2953</v>
      </c>
      <c r="D61" s="264"/>
      <c r="E61" s="264"/>
      <c r="F61" s="264"/>
      <c r="G61" s="264"/>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283</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35">
        <v>31</v>
      </c>
      <c r="B62" s="236" t="s">
        <v>2954</v>
      </c>
      <c r="C62" s="245" t="s">
        <v>2955</v>
      </c>
      <c r="D62" s="237" t="s">
        <v>543</v>
      </c>
      <c r="E62" s="238">
        <v>28</v>
      </c>
      <c r="F62" s="239"/>
      <c r="G62" s="240">
        <f>ROUND(E62*F62,2)</f>
        <v>0</v>
      </c>
      <c r="H62" s="239"/>
      <c r="I62" s="240">
        <f>ROUND(E62*H62,2)</f>
        <v>0</v>
      </c>
      <c r="J62" s="239"/>
      <c r="K62" s="240">
        <f>ROUND(E62*J62,2)</f>
        <v>0</v>
      </c>
      <c r="L62" s="240">
        <v>21</v>
      </c>
      <c r="M62" s="240">
        <f>G62*(1+L62/100)</f>
        <v>0</v>
      </c>
      <c r="N62" s="238">
        <v>1.31E-3</v>
      </c>
      <c r="O62" s="238">
        <f>ROUND(E62*N62,2)</f>
        <v>0.04</v>
      </c>
      <c r="P62" s="238">
        <v>0</v>
      </c>
      <c r="Q62" s="238">
        <f>ROUND(E62*P62,2)</f>
        <v>0</v>
      </c>
      <c r="R62" s="240" t="s">
        <v>1298</v>
      </c>
      <c r="S62" s="240" t="s">
        <v>277</v>
      </c>
      <c r="T62" s="241" t="s">
        <v>277</v>
      </c>
      <c r="U62" s="223">
        <v>0.79700000000000004</v>
      </c>
      <c r="V62" s="223">
        <f>ROUND(E62*U62,2)</f>
        <v>22.32</v>
      </c>
      <c r="W62" s="223"/>
      <c r="X62" s="223" t="s">
        <v>316</v>
      </c>
      <c r="Y62" s="223" t="s">
        <v>280</v>
      </c>
      <c r="Z62" s="212"/>
      <c r="AA62" s="212"/>
      <c r="AB62" s="212"/>
      <c r="AC62" s="212"/>
      <c r="AD62" s="212"/>
      <c r="AE62" s="212"/>
      <c r="AF62" s="212"/>
      <c r="AG62" s="212" t="s">
        <v>317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67" t="s">
        <v>2942</v>
      </c>
      <c r="D63" s="256"/>
      <c r="E63" s="256"/>
      <c r="F63" s="256"/>
      <c r="G63" s="256"/>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319</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69" t="s">
        <v>2952</v>
      </c>
      <c r="D64" s="264"/>
      <c r="E64" s="264"/>
      <c r="F64" s="264"/>
      <c r="G64" s="264"/>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283</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69" t="s">
        <v>2953</v>
      </c>
      <c r="D65" s="264"/>
      <c r="E65" s="264"/>
      <c r="F65" s="264"/>
      <c r="G65" s="264"/>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283</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1" x14ac:dyDescent="0.2">
      <c r="A66" s="235">
        <v>32</v>
      </c>
      <c r="B66" s="236" t="s">
        <v>2956</v>
      </c>
      <c r="C66" s="245" t="s">
        <v>2957</v>
      </c>
      <c r="D66" s="237" t="s">
        <v>543</v>
      </c>
      <c r="E66" s="238">
        <v>10</v>
      </c>
      <c r="F66" s="239"/>
      <c r="G66" s="240">
        <f>ROUND(E66*F66,2)</f>
        <v>0</v>
      </c>
      <c r="H66" s="239"/>
      <c r="I66" s="240">
        <f>ROUND(E66*H66,2)</f>
        <v>0</v>
      </c>
      <c r="J66" s="239"/>
      <c r="K66" s="240">
        <f>ROUND(E66*J66,2)</f>
        <v>0</v>
      </c>
      <c r="L66" s="240">
        <v>21</v>
      </c>
      <c r="M66" s="240">
        <f>G66*(1+L66/100)</f>
        <v>0</v>
      </c>
      <c r="N66" s="238">
        <v>1.73E-3</v>
      </c>
      <c r="O66" s="238">
        <f>ROUND(E66*N66,2)</f>
        <v>0.02</v>
      </c>
      <c r="P66" s="238">
        <v>0</v>
      </c>
      <c r="Q66" s="238">
        <f>ROUND(E66*P66,2)</f>
        <v>0</v>
      </c>
      <c r="R66" s="240" t="s">
        <v>1298</v>
      </c>
      <c r="S66" s="240" t="s">
        <v>277</v>
      </c>
      <c r="T66" s="241" t="s">
        <v>277</v>
      </c>
      <c r="U66" s="223">
        <v>0.82899999999999996</v>
      </c>
      <c r="V66" s="223">
        <f>ROUND(E66*U66,2)</f>
        <v>8.2899999999999991</v>
      </c>
      <c r="W66" s="223"/>
      <c r="X66" s="223" t="s">
        <v>316</v>
      </c>
      <c r="Y66" s="223" t="s">
        <v>280</v>
      </c>
      <c r="Z66" s="212"/>
      <c r="AA66" s="212"/>
      <c r="AB66" s="212"/>
      <c r="AC66" s="212"/>
      <c r="AD66" s="212"/>
      <c r="AE66" s="212"/>
      <c r="AF66" s="212"/>
      <c r="AG66" s="212" t="s">
        <v>317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67" t="s">
        <v>2942</v>
      </c>
      <c r="D67" s="256"/>
      <c r="E67" s="256"/>
      <c r="F67" s="256"/>
      <c r="G67" s="25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319</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69" t="s">
        <v>2952</v>
      </c>
      <c r="D68" s="264"/>
      <c r="E68" s="264"/>
      <c r="F68" s="264"/>
      <c r="G68" s="264"/>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283</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69" t="s">
        <v>2953</v>
      </c>
      <c r="D69" s="264"/>
      <c r="E69" s="264"/>
      <c r="F69" s="264"/>
      <c r="G69" s="264"/>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283</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35">
        <v>33</v>
      </c>
      <c r="B70" s="236" t="s">
        <v>2958</v>
      </c>
      <c r="C70" s="245" t="s">
        <v>2959</v>
      </c>
      <c r="D70" s="237" t="s">
        <v>387</v>
      </c>
      <c r="E70" s="238">
        <v>19</v>
      </c>
      <c r="F70" s="239"/>
      <c r="G70" s="240">
        <f>ROUND(E70*F70,2)</f>
        <v>0</v>
      </c>
      <c r="H70" s="239"/>
      <c r="I70" s="240">
        <f>ROUND(E70*H70,2)</f>
        <v>0</v>
      </c>
      <c r="J70" s="239"/>
      <c r="K70" s="240">
        <f>ROUND(E70*J70,2)</f>
        <v>0</v>
      </c>
      <c r="L70" s="240">
        <v>21</v>
      </c>
      <c r="M70" s="240">
        <f>G70*(1+L70/100)</f>
        <v>0</v>
      </c>
      <c r="N70" s="238">
        <v>0</v>
      </c>
      <c r="O70" s="238">
        <f>ROUND(E70*N70,2)</f>
        <v>0</v>
      </c>
      <c r="P70" s="238">
        <v>0</v>
      </c>
      <c r="Q70" s="238">
        <f>ROUND(E70*P70,2)</f>
        <v>0</v>
      </c>
      <c r="R70" s="240" t="s">
        <v>1298</v>
      </c>
      <c r="S70" s="240" t="s">
        <v>277</v>
      </c>
      <c r="T70" s="241" t="s">
        <v>277</v>
      </c>
      <c r="U70" s="223">
        <v>0.157</v>
      </c>
      <c r="V70" s="223">
        <f>ROUND(E70*U70,2)</f>
        <v>2.98</v>
      </c>
      <c r="W70" s="223"/>
      <c r="X70" s="223" t="s">
        <v>316</v>
      </c>
      <c r="Y70" s="223" t="s">
        <v>280</v>
      </c>
      <c r="Z70" s="212"/>
      <c r="AA70" s="212"/>
      <c r="AB70" s="212"/>
      <c r="AC70" s="212"/>
      <c r="AD70" s="212"/>
      <c r="AE70" s="212"/>
      <c r="AF70" s="212"/>
      <c r="AG70" s="212" t="s">
        <v>317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67" t="s">
        <v>2960</v>
      </c>
      <c r="D71" s="256"/>
      <c r="E71" s="256"/>
      <c r="F71" s="256"/>
      <c r="G71" s="256"/>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319</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5">
        <v>34</v>
      </c>
      <c r="B72" s="236" t="s">
        <v>2961</v>
      </c>
      <c r="C72" s="245" t="s">
        <v>2962</v>
      </c>
      <c r="D72" s="237" t="s">
        <v>387</v>
      </c>
      <c r="E72" s="238">
        <v>7</v>
      </c>
      <c r="F72" s="239"/>
      <c r="G72" s="240">
        <f>ROUND(E72*F72,2)</f>
        <v>0</v>
      </c>
      <c r="H72" s="239"/>
      <c r="I72" s="240">
        <f>ROUND(E72*H72,2)</f>
        <v>0</v>
      </c>
      <c r="J72" s="239"/>
      <c r="K72" s="240">
        <f>ROUND(E72*J72,2)</f>
        <v>0</v>
      </c>
      <c r="L72" s="240">
        <v>21</v>
      </c>
      <c r="M72" s="240">
        <f>G72*(1+L72/100)</f>
        <v>0</v>
      </c>
      <c r="N72" s="238">
        <v>0</v>
      </c>
      <c r="O72" s="238">
        <f>ROUND(E72*N72,2)</f>
        <v>0</v>
      </c>
      <c r="P72" s="238">
        <v>0</v>
      </c>
      <c r="Q72" s="238">
        <f>ROUND(E72*P72,2)</f>
        <v>0</v>
      </c>
      <c r="R72" s="240" t="s">
        <v>1298</v>
      </c>
      <c r="S72" s="240" t="s">
        <v>277</v>
      </c>
      <c r="T72" s="241" t="s">
        <v>277</v>
      </c>
      <c r="U72" s="223">
        <v>0.17399999999999999</v>
      </c>
      <c r="V72" s="223">
        <f>ROUND(E72*U72,2)</f>
        <v>1.22</v>
      </c>
      <c r="W72" s="223"/>
      <c r="X72" s="223" t="s">
        <v>316</v>
      </c>
      <c r="Y72" s="223" t="s">
        <v>280</v>
      </c>
      <c r="Z72" s="212"/>
      <c r="AA72" s="212"/>
      <c r="AB72" s="212"/>
      <c r="AC72" s="212"/>
      <c r="AD72" s="212"/>
      <c r="AE72" s="212"/>
      <c r="AF72" s="212"/>
      <c r="AG72" s="212" t="s">
        <v>317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67" t="s">
        <v>2960</v>
      </c>
      <c r="D73" s="256"/>
      <c r="E73" s="256"/>
      <c r="F73" s="256"/>
      <c r="G73" s="256"/>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319</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35">
        <v>35</v>
      </c>
      <c r="B74" s="236" t="s">
        <v>2963</v>
      </c>
      <c r="C74" s="245" t="s">
        <v>2964</v>
      </c>
      <c r="D74" s="237" t="s">
        <v>387</v>
      </c>
      <c r="E74" s="238">
        <v>2</v>
      </c>
      <c r="F74" s="239"/>
      <c r="G74" s="240">
        <f>ROUND(E74*F74,2)</f>
        <v>0</v>
      </c>
      <c r="H74" s="239"/>
      <c r="I74" s="240">
        <f>ROUND(E74*H74,2)</f>
        <v>0</v>
      </c>
      <c r="J74" s="239"/>
      <c r="K74" s="240">
        <f>ROUND(E74*J74,2)</f>
        <v>0</v>
      </c>
      <c r="L74" s="240">
        <v>21</v>
      </c>
      <c r="M74" s="240">
        <f>G74*(1+L74/100)</f>
        <v>0</v>
      </c>
      <c r="N74" s="238">
        <v>0</v>
      </c>
      <c r="O74" s="238">
        <f>ROUND(E74*N74,2)</f>
        <v>0</v>
      </c>
      <c r="P74" s="238">
        <v>0</v>
      </c>
      <c r="Q74" s="238">
        <f>ROUND(E74*P74,2)</f>
        <v>0</v>
      </c>
      <c r="R74" s="240" t="s">
        <v>1298</v>
      </c>
      <c r="S74" s="240" t="s">
        <v>277</v>
      </c>
      <c r="T74" s="241" t="s">
        <v>277</v>
      </c>
      <c r="U74" s="223">
        <v>0.21099999999999999</v>
      </c>
      <c r="V74" s="223">
        <f>ROUND(E74*U74,2)</f>
        <v>0.42</v>
      </c>
      <c r="W74" s="223"/>
      <c r="X74" s="223" t="s">
        <v>316</v>
      </c>
      <c r="Y74" s="223" t="s">
        <v>280</v>
      </c>
      <c r="Z74" s="212"/>
      <c r="AA74" s="212"/>
      <c r="AB74" s="212"/>
      <c r="AC74" s="212"/>
      <c r="AD74" s="212"/>
      <c r="AE74" s="212"/>
      <c r="AF74" s="212"/>
      <c r="AG74" s="212" t="s">
        <v>317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67" t="s">
        <v>2960</v>
      </c>
      <c r="D75" s="256"/>
      <c r="E75" s="256"/>
      <c r="F75" s="256"/>
      <c r="G75" s="256"/>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319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35">
        <v>36</v>
      </c>
      <c r="B76" s="236" t="s">
        <v>2965</v>
      </c>
      <c r="C76" s="245" t="s">
        <v>2966</v>
      </c>
      <c r="D76" s="237" t="s">
        <v>387</v>
      </c>
      <c r="E76" s="238">
        <v>14</v>
      </c>
      <c r="F76" s="239"/>
      <c r="G76" s="240">
        <f>ROUND(E76*F76,2)</f>
        <v>0</v>
      </c>
      <c r="H76" s="239"/>
      <c r="I76" s="240">
        <f>ROUND(E76*H76,2)</f>
        <v>0</v>
      </c>
      <c r="J76" s="239"/>
      <c r="K76" s="240">
        <f>ROUND(E76*J76,2)</f>
        <v>0</v>
      </c>
      <c r="L76" s="240">
        <v>21</v>
      </c>
      <c r="M76" s="240">
        <f>G76*(1+L76/100)</f>
        <v>0</v>
      </c>
      <c r="N76" s="238">
        <v>0</v>
      </c>
      <c r="O76" s="238">
        <f>ROUND(E76*N76,2)</f>
        <v>0</v>
      </c>
      <c r="P76" s="238">
        <v>0</v>
      </c>
      <c r="Q76" s="238">
        <f>ROUND(E76*P76,2)</f>
        <v>0</v>
      </c>
      <c r="R76" s="240" t="s">
        <v>1298</v>
      </c>
      <c r="S76" s="240" t="s">
        <v>277</v>
      </c>
      <c r="T76" s="241" t="s">
        <v>277</v>
      </c>
      <c r="U76" s="223">
        <v>0.25900000000000001</v>
      </c>
      <c r="V76" s="223">
        <f>ROUND(E76*U76,2)</f>
        <v>3.63</v>
      </c>
      <c r="W76" s="223"/>
      <c r="X76" s="223" t="s">
        <v>316</v>
      </c>
      <c r="Y76" s="223" t="s">
        <v>280</v>
      </c>
      <c r="Z76" s="212"/>
      <c r="AA76" s="212"/>
      <c r="AB76" s="212"/>
      <c r="AC76" s="212"/>
      <c r="AD76" s="212"/>
      <c r="AE76" s="212"/>
      <c r="AF76" s="212"/>
      <c r="AG76" s="212" t="s">
        <v>317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67" t="s">
        <v>2960</v>
      </c>
      <c r="D77" s="256"/>
      <c r="E77" s="256"/>
      <c r="F77" s="256"/>
      <c r="G77" s="256"/>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319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57">
        <v>37</v>
      </c>
      <c r="B78" s="258" t="s">
        <v>2967</v>
      </c>
      <c r="C78" s="268" t="s">
        <v>2968</v>
      </c>
      <c r="D78" s="259" t="s">
        <v>387</v>
      </c>
      <c r="E78" s="260">
        <v>2</v>
      </c>
      <c r="F78" s="261"/>
      <c r="G78" s="262">
        <f>ROUND(E78*F78,2)</f>
        <v>0</v>
      </c>
      <c r="H78" s="261"/>
      <c r="I78" s="262">
        <f>ROUND(E78*H78,2)</f>
        <v>0</v>
      </c>
      <c r="J78" s="261"/>
      <c r="K78" s="262">
        <f>ROUND(E78*J78,2)</f>
        <v>0</v>
      </c>
      <c r="L78" s="262">
        <v>21</v>
      </c>
      <c r="M78" s="262">
        <f>G78*(1+L78/100)</f>
        <v>0</v>
      </c>
      <c r="N78" s="260">
        <v>2.7E-4</v>
      </c>
      <c r="O78" s="260">
        <f>ROUND(E78*N78,2)</f>
        <v>0</v>
      </c>
      <c r="P78" s="260">
        <v>0</v>
      </c>
      <c r="Q78" s="260">
        <f>ROUND(E78*P78,2)</f>
        <v>0</v>
      </c>
      <c r="R78" s="262" t="s">
        <v>1298</v>
      </c>
      <c r="S78" s="262" t="s">
        <v>277</v>
      </c>
      <c r="T78" s="263" t="s">
        <v>277</v>
      </c>
      <c r="U78" s="223">
        <v>0.33300000000000002</v>
      </c>
      <c r="V78" s="223">
        <f>ROUND(E78*U78,2)</f>
        <v>0.67</v>
      </c>
      <c r="W78" s="223"/>
      <c r="X78" s="223" t="s">
        <v>316</v>
      </c>
      <c r="Y78" s="223" t="s">
        <v>280</v>
      </c>
      <c r="Z78" s="212"/>
      <c r="AA78" s="212"/>
      <c r="AB78" s="212"/>
      <c r="AC78" s="212"/>
      <c r="AD78" s="212"/>
      <c r="AE78" s="212"/>
      <c r="AF78" s="212"/>
      <c r="AG78" s="212" t="s">
        <v>317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35">
        <v>38</v>
      </c>
      <c r="B79" s="236" t="s">
        <v>2969</v>
      </c>
      <c r="C79" s="245" t="s">
        <v>2970</v>
      </c>
      <c r="D79" s="237" t="s">
        <v>543</v>
      </c>
      <c r="E79" s="238">
        <v>157</v>
      </c>
      <c r="F79" s="239"/>
      <c r="G79" s="240">
        <f>ROUND(E79*F79,2)</f>
        <v>0</v>
      </c>
      <c r="H79" s="239"/>
      <c r="I79" s="240">
        <f>ROUND(E79*H79,2)</f>
        <v>0</v>
      </c>
      <c r="J79" s="239"/>
      <c r="K79" s="240">
        <f>ROUND(E79*J79,2)</f>
        <v>0</v>
      </c>
      <c r="L79" s="240">
        <v>21</v>
      </c>
      <c r="M79" s="240">
        <f>G79*(1+L79/100)</f>
        <v>0</v>
      </c>
      <c r="N79" s="238">
        <v>0</v>
      </c>
      <c r="O79" s="238">
        <f>ROUND(E79*N79,2)</f>
        <v>0</v>
      </c>
      <c r="P79" s="238">
        <v>0</v>
      </c>
      <c r="Q79" s="238">
        <f>ROUND(E79*P79,2)</f>
        <v>0</v>
      </c>
      <c r="R79" s="240" t="s">
        <v>1298</v>
      </c>
      <c r="S79" s="240" t="s">
        <v>277</v>
      </c>
      <c r="T79" s="241" t="s">
        <v>277</v>
      </c>
      <c r="U79" s="223">
        <v>4.8000000000000001E-2</v>
      </c>
      <c r="V79" s="223">
        <f>ROUND(E79*U79,2)</f>
        <v>7.54</v>
      </c>
      <c r="W79" s="223"/>
      <c r="X79" s="223" t="s">
        <v>316</v>
      </c>
      <c r="Y79" s="223" t="s">
        <v>280</v>
      </c>
      <c r="Z79" s="212"/>
      <c r="AA79" s="212"/>
      <c r="AB79" s="212"/>
      <c r="AC79" s="212"/>
      <c r="AD79" s="212"/>
      <c r="AE79" s="212"/>
      <c r="AF79" s="212"/>
      <c r="AG79" s="212" t="s">
        <v>317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47" t="s">
        <v>2971</v>
      </c>
      <c r="D80" s="225"/>
      <c r="E80" s="226">
        <v>157</v>
      </c>
      <c r="F80" s="223"/>
      <c r="G80" s="223"/>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308</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35">
        <v>39</v>
      </c>
      <c r="B81" s="236" t="s">
        <v>2972</v>
      </c>
      <c r="C81" s="245" t="s">
        <v>2973</v>
      </c>
      <c r="D81" s="237" t="s">
        <v>387</v>
      </c>
      <c r="E81" s="238">
        <v>12</v>
      </c>
      <c r="F81" s="239"/>
      <c r="G81" s="240">
        <f>ROUND(E81*F81,2)</f>
        <v>0</v>
      </c>
      <c r="H81" s="239"/>
      <c r="I81" s="240">
        <f>ROUND(E81*H81,2)</f>
        <v>0</v>
      </c>
      <c r="J81" s="239"/>
      <c r="K81" s="240">
        <f>ROUND(E81*J81,2)</f>
        <v>0</v>
      </c>
      <c r="L81" s="240">
        <v>21</v>
      </c>
      <c r="M81" s="240">
        <f>G81*(1+L81/100)</f>
        <v>0</v>
      </c>
      <c r="N81" s="238">
        <v>9.0000000000000006E-5</v>
      </c>
      <c r="O81" s="238">
        <f>ROUND(E81*N81,2)</f>
        <v>0</v>
      </c>
      <c r="P81" s="238">
        <v>0</v>
      </c>
      <c r="Q81" s="238">
        <f>ROUND(E81*P81,2)</f>
        <v>0</v>
      </c>
      <c r="R81" s="240" t="s">
        <v>1298</v>
      </c>
      <c r="S81" s="240" t="s">
        <v>277</v>
      </c>
      <c r="T81" s="241" t="s">
        <v>277</v>
      </c>
      <c r="U81" s="223">
        <v>0.18</v>
      </c>
      <c r="V81" s="223">
        <f>ROUND(E81*U81,2)</f>
        <v>2.16</v>
      </c>
      <c r="W81" s="223"/>
      <c r="X81" s="223" t="s">
        <v>316</v>
      </c>
      <c r="Y81" s="223" t="s">
        <v>280</v>
      </c>
      <c r="Z81" s="212"/>
      <c r="AA81" s="212"/>
      <c r="AB81" s="212"/>
      <c r="AC81" s="212"/>
      <c r="AD81" s="212"/>
      <c r="AE81" s="212"/>
      <c r="AF81" s="212"/>
      <c r="AG81" s="212" t="s">
        <v>317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7" t="s">
        <v>2974</v>
      </c>
      <c r="D82" s="256"/>
      <c r="E82" s="256"/>
      <c r="F82" s="256"/>
      <c r="G82" s="256"/>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319</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33.75" outlineLevel="1" x14ac:dyDescent="0.2">
      <c r="A83" s="257">
        <v>40</v>
      </c>
      <c r="B83" s="258" t="s">
        <v>2975</v>
      </c>
      <c r="C83" s="268" t="s">
        <v>2976</v>
      </c>
      <c r="D83" s="259" t="s">
        <v>387</v>
      </c>
      <c r="E83" s="260">
        <v>1</v>
      </c>
      <c r="F83" s="261"/>
      <c r="G83" s="262">
        <f>ROUND(E83*F83,2)</f>
        <v>0</v>
      </c>
      <c r="H83" s="261"/>
      <c r="I83" s="262">
        <f>ROUND(E83*H83,2)</f>
        <v>0</v>
      </c>
      <c r="J83" s="261"/>
      <c r="K83" s="262">
        <f>ROUND(E83*J83,2)</f>
        <v>0</v>
      </c>
      <c r="L83" s="262">
        <v>21</v>
      </c>
      <c r="M83" s="262">
        <f>G83*(1+L83/100)</f>
        <v>0</v>
      </c>
      <c r="N83" s="260">
        <v>2.3000000000000001E-4</v>
      </c>
      <c r="O83" s="260">
        <f>ROUND(E83*N83,2)</f>
        <v>0</v>
      </c>
      <c r="P83" s="260">
        <v>0</v>
      </c>
      <c r="Q83" s="260">
        <f>ROUND(E83*P83,2)</f>
        <v>0</v>
      </c>
      <c r="R83" s="262" t="s">
        <v>1298</v>
      </c>
      <c r="S83" s="262" t="s">
        <v>277</v>
      </c>
      <c r="T83" s="263" t="s">
        <v>277</v>
      </c>
      <c r="U83" s="223">
        <v>0.23699999999999999</v>
      </c>
      <c r="V83" s="223">
        <f>ROUND(E83*U83,2)</f>
        <v>0.24</v>
      </c>
      <c r="W83" s="223"/>
      <c r="X83" s="223" t="s">
        <v>316</v>
      </c>
      <c r="Y83" s="223" t="s">
        <v>280</v>
      </c>
      <c r="Z83" s="212"/>
      <c r="AA83" s="212"/>
      <c r="AB83" s="212"/>
      <c r="AC83" s="212"/>
      <c r="AD83" s="212"/>
      <c r="AE83" s="212"/>
      <c r="AF83" s="212"/>
      <c r="AG83" s="212" t="s">
        <v>317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57">
        <v>41</v>
      </c>
      <c r="B84" s="258" t="s">
        <v>2977</v>
      </c>
      <c r="C84" s="268" t="s">
        <v>2978</v>
      </c>
      <c r="D84" s="259" t="s">
        <v>543</v>
      </c>
      <c r="E84" s="260">
        <v>6</v>
      </c>
      <c r="F84" s="261"/>
      <c r="G84" s="262">
        <f>ROUND(E84*F84,2)</f>
        <v>0</v>
      </c>
      <c r="H84" s="261"/>
      <c r="I84" s="262">
        <f>ROUND(E84*H84,2)</f>
        <v>0</v>
      </c>
      <c r="J84" s="261"/>
      <c r="K84" s="262">
        <f>ROUND(E84*J84,2)</f>
        <v>0</v>
      </c>
      <c r="L84" s="262">
        <v>21</v>
      </c>
      <c r="M84" s="262">
        <f>G84*(1+L84/100)</f>
        <v>0</v>
      </c>
      <c r="N84" s="260">
        <v>0.21664</v>
      </c>
      <c r="O84" s="260">
        <f>ROUND(E84*N84,2)</f>
        <v>1.3</v>
      </c>
      <c r="P84" s="260">
        <v>0</v>
      </c>
      <c r="Q84" s="260">
        <f>ROUND(E84*P84,2)</f>
        <v>0</v>
      </c>
      <c r="R84" s="262" t="s">
        <v>1703</v>
      </c>
      <c r="S84" s="262" t="s">
        <v>277</v>
      </c>
      <c r="T84" s="263" t="s">
        <v>277</v>
      </c>
      <c r="U84" s="223">
        <v>1.89974</v>
      </c>
      <c r="V84" s="223">
        <f>ROUND(E84*U84,2)</f>
        <v>11.4</v>
      </c>
      <c r="W84" s="223"/>
      <c r="X84" s="223" t="s">
        <v>828</v>
      </c>
      <c r="Y84" s="223" t="s">
        <v>280</v>
      </c>
      <c r="Z84" s="212"/>
      <c r="AA84" s="212"/>
      <c r="AB84" s="212"/>
      <c r="AC84" s="212"/>
      <c r="AD84" s="212"/>
      <c r="AE84" s="212"/>
      <c r="AF84" s="212"/>
      <c r="AG84" s="212" t="s">
        <v>829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ht="22.5" outlineLevel="1" x14ac:dyDescent="0.2">
      <c r="A85" s="257">
        <v>42</v>
      </c>
      <c r="B85" s="258" t="s">
        <v>2979</v>
      </c>
      <c r="C85" s="268" t="s">
        <v>2980</v>
      </c>
      <c r="D85" s="259" t="s">
        <v>543</v>
      </c>
      <c r="E85" s="260">
        <v>6</v>
      </c>
      <c r="F85" s="261"/>
      <c r="G85" s="262">
        <f>ROUND(E85*F85,2)</f>
        <v>0</v>
      </c>
      <c r="H85" s="261"/>
      <c r="I85" s="262">
        <f>ROUND(E85*H85,2)</f>
        <v>0</v>
      </c>
      <c r="J85" s="261"/>
      <c r="K85" s="262">
        <f>ROUND(E85*J85,2)</f>
        <v>0</v>
      </c>
      <c r="L85" s="262">
        <v>21</v>
      </c>
      <c r="M85" s="262">
        <f>G85*(1+L85/100)</f>
        <v>0</v>
      </c>
      <c r="N85" s="260">
        <v>0.21706</v>
      </c>
      <c r="O85" s="260">
        <f>ROUND(E85*N85,2)</f>
        <v>1.3</v>
      </c>
      <c r="P85" s="260">
        <v>0</v>
      </c>
      <c r="Q85" s="260">
        <f>ROUND(E85*P85,2)</f>
        <v>0</v>
      </c>
      <c r="R85" s="262" t="s">
        <v>1703</v>
      </c>
      <c r="S85" s="262" t="s">
        <v>277</v>
      </c>
      <c r="T85" s="263" t="s">
        <v>277</v>
      </c>
      <c r="U85" s="223">
        <v>1.90038</v>
      </c>
      <c r="V85" s="223">
        <f>ROUND(E85*U85,2)</f>
        <v>11.4</v>
      </c>
      <c r="W85" s="223"/>
      <c r="X85" s="223" t="s">
        <v>828</v>
      </c>
      <c r="Y85" s="223" t="s">
        <v>280</v>
      </c>
      <c r="Z85" s="212"/>
      <c r="AA85" s="212"/>
      <c r="AB85" s="212"/>
      <c r="AC85" s="212"/>
      <c r="AD85" s="212"/>
      <c r="AE85" s="212"/>
      <c r="AF85" s="212"/>
      <c r="AG85" s="212" t="s">
        <v>829</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1" x14ac:dyDescent="0.2">
      <c r="A86" s="257">
        <v>43</v>
      </c>
      <c r="B86" s="258" t="s">
        <v>2981</v>
      </c>
      <c r="C86" s="268" t="s">
        <v>2982</v>
      </c>
      <c r="D86" s="259" t="s">
        <v>387</v>
      </c>
      <c r="E86" s="260">
        <v>5</v>
      </c>
      <c r="F86" s="261"/>
      <c r="G86" s="262">
        <f>ROUND(E86*F86,2)</f>
        <v>0</v>
      </c>
      <c r="H86" s="261"/>
      <c r="I86" s="262">
        <f>ROUND(E86*H86,2)</f>
        <v>0</v>
      </c>
      <c r="J86" s="261"/>
      <c r="K86" s="262">
        <f>ROUND(E86*J86,2)</f>
        <v>0</v>
      </c>
      <c r="L86" s="262">
        <v>21</v>
      </c>
      <c r="M86" s="262">
        <f>G86*(1+L86/100)</f>
        <v>0</v>
      </c>
      <c r="N86" s="260">
        <v>3.0000000000000001E-5</v>
      </c>
      <c r="O86" s="260">
        <f>ROUND(E86*N86,2)</f>
        <v>0</v>
      </c>
      <c r="P86" s="260">
        <v>0</v>
      </c>
      <c r="Q86" s="260">
        <f>ROUND(E86*P86,2)</f>
        <v>0</v>
      </c>
      <c r="R86" s="262" t="s">
        <v>480</v>
      </c>
      <c r="S86" s="262" t="s">
        <v>277</v>
      </c>
      <c r="T86" s="263" t="s">
        <v>277</v>
      </c>
      <c r="U86" s="223">
        <v>0</v>
      </c>
      <c r="V86" s="223">
        <f>ROUND(E86*U86,2)</f>
        <v>0</v>
      </c>
      <c r="W86" s="223"/>
      <c r="X86" s="223" t="s">
        <v>481</v>
      </c>
      <c r="Y86" s="223" t="s">
        <v>280</v>
      </c>
      <c r="Z86" s="212"/>
      <c r="AA86" s="212"/>
      <c r="AB86" s="212"/>
      <c r="AC86" s="212"/>
      <c r="AD86" s="212"/>
      <c r="AE86" s="212"/>
      <c r="AF86" s="212"/>
      <c r="AG86" s="212" t="s">
        <v>482</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57">
        <v>44</v>
      </c>
      <c r="B87" s="258" t="s">
        <v>2983</v>
      </c>
      <c r="C87" s="268" t="s">
        <v>2984</v>
      </c>
      <c r="D87" s="259" t="s">
        <v>387</v>
      </c>
      <c r="E87" s="260">
        <v>2</v>
      </c>
      <c r="F87" s="261"/>
      <c r="G87" s="262">
        <f>ROUND(E87*F87,2)</f>
        <v>0</v>
      </c>
      <c r="H87" s="261"/>
      <c r="I87" s="262">
        <f>ROUND(E87*H87,2)</f>
        <v>0</v>
      </c>
      <c r="J87" s="261"/>
      <c r="K87" s="262">
        <f>ROUND(E87*J87,2)</f>
        <v>0</v>
      </c>
      <c r="L87" s="262">
        <v>21</v>
      </c>
      <c r="M87" s="262">
        <f>G87*(1+L87/100)</f>
        <v>0</v>
      </c>
      <c r="N87" s="260">
        <v>6.0000000000000002E-5</v>
      </c>
      <c r="O87" s="260">
        <f>ROUND(E87*N87,2)</f>
        <v>0</v>
      </c>
      <c r="P87" s="260">
        <v>0</v>
      </c>
      <c r="Q87" s="260">
        <f>ROUND(E87*P87,2)</f>
        <v>0</v>
      </c>
      <c r="R87" s="262" t="s">
        <v>480</v>
      </c>
      <c r="S87" s="262" t="s">
        <v>277</v>
      </c>
      <c r="T87" s="263" t="s">
        <v>277</v>
      </c>
      <c r="U87" s="223">
        <v>0</v>
      </c>
      <c r="V87" s="223">
        <f>ROUND(E87*U87,2)</f>
        <v>0</v>
      </c>
      <c r="W87" s="223"/>
      <c r="X87" s="223" t="s">
        <v>481</v>
      </c>
      <c r="Y87" s="223" t="s">
        <v>280</v>
      </c>
      <c r="Z87" s="212"/>
      <c r="AA87" s="212"/>
      <c r="AB87" s="212"/>
      <c r="AC87" s="212"/>
      <c r="AD87" s="212"/>
      <c r="AE87" s="212"/>
      <c r="AF87" s="212"/>
      <c r="AG87" s="212" t="s">
        <v>482</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57">
        <v>45</v>
      </c>
      <c r="B88" s="258" t="s">
        <v>2985</v>
      </c>
      <c r="C88" s="268" t="s">
        <v>2986</v>
      </c>
      <c r="D88" s="259" t="s">
        <v>387</v>
      </c>
      <c r="E88" s="260">
        <v>2</v>
      </c>
      <c r="F88" s="261"/>
      <c r="G88" s="262">
        <f>ROUND(E88*F88,2)</f>
        <v>0</v>
      </c>
      <c r="H88" s="261"/>
      <c r="I88" s="262">
        <f>ROUND(E88*H88,2)</f>
        <v>0</v>
      </c>
      <c r="J88" s="261"/>
      <c r="K88" s="262">
        <f>ROUND(E88*J88,2)</f>
        <v>0</v>
      </c>
      <c r="L88" s="262">
        <v>21</v>
      </c>
      <c r="M88" s="262">
        <f>G88*(1+L88/100)</f>
        <v>0</v>
      </c>
      <c r="N88" s="260">
        <v>2.0000000000000001E-4</v>
      </c>
      <c r="O88" s="260">
        <f>ROUND(E88*N88,2)</f>
        <v>0</v>
      </c>
      <c r="P88" s="260">
        <v>0</v>
      </c>
      <c r="Q88" s="260">
        <f>ROUND(E88*P88,2)</f>
        <v>0</v>
      </c>
      <c r="R88" s="262" t="s">
        <v>480</v>
      </c>
      <c r="S88" s="262" t="s">
        <v>277</v>
      </c>
      <c r="T88" s="263" t="s">
        <v>277</v>
      </c>
      <c r="U88" s="223">
        <v>0</v>
      </c>
      <c r="V88" s="223">
        <f>ROUND(E88*U88,2)</f>
        <v>0</v>
      </c>
      <c r="W88" s="223"/>
      <c r="X88" s="223" t="s">
        <v>481</v>
      </c>
      <c r="Y88" s="223" t="s">
        <v>280</v>
      </c>
      <c r="Z88" s="212"/>
      <c r="AA88" s="212"/>
      <c r="AB88" s="212"/>
      <c r="AC88" s="212"/>
      <c r="AD88" s="212"/>
      <c r="AE88" s="212"/>
      <c r="AF88" s="212"/>
      <c r="AG88" s="212" t="s">
        <v>482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1" x14ac:dyDescent="0.2">
      <c r="A89" s="257">
        <v>46</v>
      </c>
      <c r="B89" s="258" t="s">
        <v>2987</v>
      </c>
      <c r="C89" s="268" t="s">
        <v>2988</v>
      </c>
      <c r="D89" s="259" t="s">
        <v>387</v>
      </c>
      <c r="E89" s="260">
        <v>2</v>
      </c>
      <c r="F89" s="261"/>
      <c r="G89" s="262">
        <f>ROUND(E89*F89,2)</f>
        <v>0</v>
      </c>
      <c r="H89" s="261"/>
      <c r="I89" s="262">
        <f>ROUND(E89*H89,2)</f>
        <v>0</v>
      </c>
      <c r="J89" s="261"/>
      <c r="K89" s="262">
        <f>ROUND(E89*J89,2)</f>
        <v>0</v>
      </c>
      <c r="L89" s="262">
        <v>21</v>
      </c>
      <c r="M89" s="262">
        <f>G89*(1+L89/100)</f>
        <v>0</v>
      </c>
      <c r="N89" s="260">
        <v>3.8000000000000002E-4</v>
      </c>
      <c r="O89" s="260">
        <f>ROUND(E89*N89,2)</f>
        <v>0</v>
      </c>
      <c r="P89" s="260">
        <v>0</v>
      </c>
      <c r="Q89" s="260">
        <f>ROUND(E89*P89,2)</f>
        <v>0</v>
      </c>
      <c r="R89" s="262" t="s">
        <v>480</v>
      </c>
      <c r="S89" s="262" t="s">
        <v>277</v>
      </c>
      <c r="T89" s="263" t="s">
        <v>277</v>
      </c>
      <c r="U89" s="223">
        <v>0</v>
      </c>
      <c r="V89" s="223">
        <f>ROUND(E89*U89,2)</f>
        <v>0</v>
      </c>
      <c r="W89" s="223"/>
      <c r="X89" s="223" t="s">
        <v>481</v>
      </c>
      <c r="Y89" s="223" t="s">
        <v>280</v>
      </c>
      <c r="Z89" s="212"/>
      <c r="AA89" s="212"/>
      <c r="AB89" s="212"/>
      <c r="AC89" s="212"/>
      <c r="AD89" s="212"/>
      <c r="AE89" s="212"/>
      <c r="AF89" s="212"/>
      <c r="AG89" s="212" t="s">
        <v>482</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5">
        <v>47</v>
      </c>
      <c r="B90" s="236" t="s">
        <v>2989</v>
      </c>
      <c r="C90" s="245" t="s">
        <v>2990</v>
      </c>
      <c r="D90" s="237" t="s">
        <v>423</v>
      </c>
      <c r="E90" s="238">
        <v>0.15006</v>
      </c>
      <c r="F90" s="239"/>
      <c r="G90" s="240">
        <f>ROUND(E90*F90,2)</f>
        <v>0</v>
      </c>
      <c r="H90" s="239"/>
      <c r="I90" s="240">
        <f>ROUND(E90*H90,2)</f>
        <v>0</v>
      </c>
      <c r="J90" s="239"/>
      <c r="K90" s="240">
        <f>ROUND(E90*J90,2)</f>
        <v>0</v>
      </c>
      <c r="L90" s="240">
        <v>21</v>
      </c>
      <c r="M90" s="240">
        <f>G90*(1+L90/100)</f>
        <v>0</v>
      </c>
      <c r="N90" s="238">
        <v>0</v>
      </c>
      <c r="O90" s="238">
        <f>ROUND(E90*N90,2)</f>
        <v>0</v>
      </c>
      <c r="P90" s="238">
        <v>0</v>
      </c>
      <c r="Q90" s="238">
        <f>ROUND(E90*P90,2)</f>
        <v>0</v>
      </c>
      <c r="R90" s="240" t="s">
        <v>1298</v>
      </c>
      <c r="S90" s="240" t="s">
        <v>277</v>
      </c>
      <c r="T90" s="241" t="s">
        <v>277</v>
      </c>
      <c r="U90" s="223">
        <v>1.5229999999999999</v>
      </c>
      <c r="V90" s="223">
        <f>ROUND(E90*U90,2)</f>
        <v>0.23</v>
      </c>
      <c r="W90" s="223"/>
      <c r="X90" s="223" t="s">
        <v>1599</v>
      </c>
      <c r="Y90" s="223" t="s">
        <v>280</v>
      </c>
      <c r="Z90" s="212"/>
      <c r="AA90" s="212"/>
      <c r="AB90" s="212"/>
      <c r="AC90" s="212"/>
      <c r="AD90" s="212"/>
      <c r="AE90" s="212"/>
      <c r="AF90" s="212"/>
      <c r="AG90" s="212" t="s">
        <v>1600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67" t="s">
        <v>1788</v>
      </c>
      <c r="D91" s="256"/>
      <c r="E91" s="256"/>
      <c r="F91" s="256"/>
      <c r="G91" s="256"/>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319</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x14ac:dyDescent="0.2">
      <c r="A92" s="228" t="s">
        <v>272</v>
      </c>
      <c r="B92" s="229" t="s">
        <v>154</v>
      </c>
      <c r="C92" s="244" t="s">
        <v>155</v>
      </c>
      <c r="D92" s="230"/>
      <c r="E92" s="231"/>
      <c r="F92" s="232"/>
      <c r="G92" s="232">
        <f>SUMIF(AG93:AG177,"&lt;&gt;NOR",G93:G177)</f>
        <v>0</v>
      </c>
      <c r="H92" s="232"/>
      <c r="I92" s="232">
        <f>SUM(I93:I177)</f>
        <v>0</v>
      </c>
      <c r="J92" s="232"/>
      <c r="K92" s="232">
        <f>SUM(K93:K177)</f>
        <v>0</v>
      </c>
      <c r="L92" s="232"/>
      <c r="M92" s="232">
        <f>SUM(M93:M177)</f>
        <v>0</v>
      </c>
      <c r="N92" s="231"/>
      <c r="O92" s="231">
        <f>SUM(O93:O177)</f>
        <v>0.78000000000000025</v>
      </c>
      <c r="P92" s="231"/>
      <c r="Q92" s="231">
        <f>SUM(Q93:Q177)</f>
        <v>0</v>
      </c>
      <c r="R92" s="232"/>
      <c r="S92" s="232"/>
      <c r="T92" s="233"/>
      <c r="U92" s="227"/>
      <c r="V92" s="227">
        <f>SUM(V93:V177)</f>
        <v>207.26999999999995</v>
      </c>
      <c r="W92" s="227"/>
      <c r="X92" s="227"/>
      <c r="Y92" s="227"/>
      <c r="AG92" t="s">
        <v>273</v>
      </c>
    </row>
    <row r="93" spans="1:60" ht="22.5" outlineLevel="1" x14ac:dyDescent="0.2">
      <c r="A93" s="235">
        <v>48</v>
      </c>
      <c r="B93" s="236" t="s">
        <v>2991</v>
      </c>
      <c r="C93" s="245" t="s">
        <v>2992</v>
      </c>
      <c r="D93" s="237" t="s">
        <v>543</v>
      </c>
      <c r="E93" s="238">
        <v>12</v>
      </c>
      <c r="F93" s="239"/>
      <c r="G93" s="240">
        <f>ROUND(E93*F93,2)</f>
        <v>0</v>
      </c>
      <c r="H93" s="239"/>
      <c r="I93" s="240">
        <f>ROUND(E93*H93,2)</f>
        <v>0</v>
      </c>
      <c r="J93" s="239"/>
      <c r="K93" s="240">
        <f>ROUND(E93*J93,2)</f>
        <v>0</v>
      </c>
      <c r="L93" s="240">
        <v>21</v>
      </c>
      <c r="M93" s="240">
        <f>G93*(1+L93/100)</f>
        <v>0</v>
      </c>
      <c r="N93" s="238">
        <v>1.6080000000000001E-2</v>
      </c>
      <c r="O93" s="238">
        <f>ROUND(E93*N93,2)</f>
        <v>0.19</v>
      </c>
      <c r="P93" s="238">
        <v>0</v>
      </c>
      <c r="Q93" s="238">
        <f>ROUND(E93*P93,2)</f>
        <v>0</v>
      </c>
      <c r="R93" s="240" t="s">
        <v>1298</v>
      </c>
      <c r="S93" s="240" t="s">
        <v>277</v>
      </c>
      <c r="T93" s="241" t="s">
        <v>277</v>
      </c>
      <c r="U93" s="223">
        <v>0.91800000000000004</v>
      </c>
      <c r="V93" s="223">
        <f>ROUND(E93*U93,2)</f>
        <v>11.02</v>
      </c>
      <c r="W93" s="223"/>
      <c r="X93" s="223" t="s">
        <v>316</v>
      </c>
      <c r="Y93" s="223" t="s">
        <v>280</v>
      </c>
      <c r="Z93" s="212"/>
      <c r="AA93" s="212"/>
      <c r="AB93" s="212"/>
      <c r="AC93" s="212"/>
      <c r="AD93" s="212"/>
      <c r="AE93" s="212"/>
      <c r="AF93" s="212"/>
      <c r="AG93" s="212" t="s">
        <v>317</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46" t="s">
        <v>2993</v>
      </c>
      <c r="D94" s="243"/>
      <c r="E94" s="243"/>
      <c r="F94" s="243"/>
      <c r="G94" s="243"/>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283</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47" t="s">
        <v>2994</v>
      </c>
      <c r="D95" s="225"/>
      <c r="E95" s="226">
        <v>12</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308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1" x14ac:dyDescent="0.2">
      <c r="A96" s="235">
        <v>49</v>
      </c>
      <c r="B96" s="236" t="s">
        <v>2995</v>
      </c>
      <c r="C96" s="245" t="s">
        <v>2996</v>
      </c>
      <c r="D96" s="237" t="s">
        <v>543</v>
      </c>
      <c r="E96" s="238">
        <v>20</v>
      </c>
      <c r="F96" s="239"/>
      <c r="G96" s="240">
        <f>ROUND(E96*F96,2)</f>
        <v>0</v>
      </c>
      <c r="H96" s="239"/>
      <c r="I96" s="240">
        <f>ROUND(E96*H96,2)</f>
        <v>0</v>
      </c>
      <c r="J96" s="239"/>
      <c r="K96" s="240">
        <f>ROUND(E96*J96,2)</f>
        <v>0</v>
      </c>
      <c r="L96" s="240">
        <v>21</v>
      </c>
      <c r="M96" s="240">
        <f>G96*(1+L96/100)</f>
        <v>0</v>
      </c>
      <c r="N96" s="238">
        <v>1.7930000000000001E-2</v>
      </c>
      <c r="O96" s="238">
        <f>ROUND(E96*N96,2)</f>
        <v>0.36</v>
      </c>
      <c r="P96" s="238">
        <v>0</v>
      </c>
      <c r="Q96" s="238">
        <f>ROUND(E96*P96,2)</f>
        <v>0</v>
      </c>
      <c r="R96" s="240" t="s">
        <v>1298</v>
      </c>
      <c r="S96" s="240" t="s">
        <v>277</v>
      </c>
      <c r="T96" s="241" t="s">
        <v>277</v>
      </c>
      <c r="U96" s="223">
        <v>1.0169999999999999</v>
      </c>
      <c r="V96" s="223">
        <f>ROUND(E96*U96,2)</f>
        <v>20.34</v>
      </c>
      <c r="W96" s="223"/>
      <c r="X96" s="223" t="s">
        <v>316</v>
      </c>
      <c r="Y96" s="223" t="s">
        <v>280</v>
      </c>
      <c r="Z96" s="212"/>
      <c r="AA96" s="212"/>
      <c r="AB96" s="212"/>
      <c r="AC96" s="212"/>
      <c r="AD96" s="212"/>
      <c r="AE96" s="212"/>
      <c r="AF96" s="212"/>
      <c r="AG96" s="212" t="s">
        <v>317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46" t="s">
        <v>2993</v>
      </c>
      <c r="D97" s="243"/>
      <c r="E97" s="243"/>
      <c r="F97" s="243"/>
      <c r="G97" s="24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283</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47" t="s">
        <v>2997</v>
      </c>
      <c r="D98" s="225"/>
      <c r="E98" s="226">
        <v>20</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308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57">
        <v>50</v>
      </c>
      <c r="B99" s="258" t="s">
        <v>2998</v>
      </c>
      <c r="C99" s="268" t="s">
        <v>2999</v>
      </c>
      <c r="D99" s="259" t="s">
        <v>387</v>
      </c>
      <c r="E99" s="260">
        <v>1</v>
      </c>
      <c r="F99" s="261"/>
      <c r="G99" s="262">
        <f>ROUND(E99*F99,2)</f>
        <v>0</v>
      </c>
      <c r="H99" s="261"/>
      <c r="I99" s="262">
        <f>ROUND(E99*H99,2)</f>
        <v>0</v>
      </c>
      <c r="J99" s="261"/>
      <c r="K99" s="262">
        <f>ROUND(E99*J99,2)</f>
        <v>0</v>
      </c>
      <c r="L99" s="262">
        <v>21</v>
      </c>
      <c r="M99" s="262">
        <f>G99*(1+L99/100)</f>
        <v>0</v>
      </c>
      <c r="N99" s="260">
        <v>0</v>
      </c>
      <c r="O99" s="260">
        <f>ROUND(E99*N99,2)</f>
        <v>0</v>
      </c>
      <c r="P99" s="260">
        <v>0</v>
      </c>
      <c r="Q99" s="260">
        <f>ROUND(E99*P99,2)</f>
        <v>0</v>
      </c>
      <c r="R99" s="262" t="s">
        <v>1298</v>
      </c>
      <c r="S99" s="262" t="s">
        <v>277</v>
      </c>
      <c r="T99" s="263" t="s">
        <v>277</v>
      </c>
      <c r="U99" s="223">
        <v>0.40600999999999998</v>
      </c>
      <c r="V99" s="223">
        <f>ROUND(E99*U99,2)</f>
        <v>0.41</v>
      </c>
      <c r="W99" s="223"/>
      <c r="X99" s="223" t="s">
        <v>316</v>
      </c>
      <c r="Y99" s="223" t="s">
        <v>280</v>
      </c>
      <c r="Z99" s="212"/>
      <c r="AA99" s="212"/>
      <c r="AB99" s="212"/>
      <c r="AC99" s="212"/>
      <c r="AD99" s="212"/>
      <c r="AE99" s="212"/>
      <c r="AF99" s="212"/>
      <c r="AG99" s="212" t="s">
        <v>317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ht="22.5" outlineLevel="1" x14ac:dyDescent="0.2">
      <c r="A100" s="235">
        <v>51</v>
      </c>
      <c r="B100" s="236" t="s">
        <v>3000</v>
      </c>
      <c r="C100" s="245" t="s">
        <v>3001</v>
      </c>
      <c r="D100" s="237" t="s">
        <v>543</v>
      </c>
      <c r="E100" s="238">
        <v>84</v>
      </c>
      <c r="F100" s="239"/>
      <c r="G100" s="240">
        <f>ROUND(E100*F100,2)</f>
        <v>0</v>
      </c>
      <c r="H100" s="239"/>
      <c r="I100" s="240">
        <f>ROUND(E100*H100,2)</f>
        <v>0</v>
      </c>
      <c r="J100" s="239"/>
      <c r="K100" s="240">
        <f>ROUND(E100*J100,2)</f>
        <v>0</v>
      </c>
      <c r="L100" s="240">
        <v>21</v>
      </c>
      <c r="M100" s="240">
        <f>G100*(1+L100/100)</f>
        <v>0</v>
      </c>
      <c r="N100" s="238">
        <v>4.2999999999999999E-4</v>
      </c>
      <c r="O100" s="238">
        <f>ROUND(E100*N100,2)</f>
        <v>0.04</v>
      </c>
      <c r="P100" s="238">
        <v>0</v>
      </c>
      <c r="Q100" s="238">
        <f>ROUND(E100*P100,2)</f>
        <v>0</v>
      </c>
      <c r="R100" s="240" t="s">
        <v>1298</v>
      </c>
      <c r="S100" s="240" t="s">
        <v>277</v>
      </c>
      <c r="T100" s="241" t="s">
        <v>277</v>
      </c>
      <c r="U100" s="223">
        <v>0.27889999999999998</v>
      </c>
      <c r="V100" s="223">
        <f>ROUND(E100*U100,2)</f>
        <v>23.43</v>
      </c>
      <c r="W100" s="223"/>
      <c r="X100" s="223" t="s">
        <v>316</v>
      </c>
      <c r="Y100" s="223" t="s">
        <v>280</v>
      </c>
      <c r="Z100" s="212"/>
      <c r="AA100" s="212"/>
      <c r="AB100" s="212"/>
      <c r="AC100" s="212"/>
      <c r="AD100" s="212"/>
      <c r="AE100" s="212"/>
      <c r="AF100" s="212"/>
      <c r="AG100" s="212" t="s">
        <v>317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67" t="s">
        <v>3002</v>
      </c>
      <c r="D101" s="256"/>
      <c r="E101" s="256"/>
      <c r="F101" s="256"/>
      <c r="G101" s="256"/>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319</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69" t="s">
        <v>3003</v>
      </c>
      <c r="D102" s="264"/>
      <c r="E102" s="264"/>
      <c r="F102" s="264"/>
      <c r="G102" s="264"/>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283</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47" t="s">
        <v>3004</v>
      </c>
      <c r="D103" s="225"/>
      <c r="E103" s="226">
        <v>36</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308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47" t="s">
        <v>3005</v>
      </c>
      <c r="D104" s="225"/>
      <c r="E104" s="226">
        <v>48</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308</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22.5" outlineLevel="1" x14ac:dyDescent="0.2">
      <c r="A105" s="235">
        <v>52</v>
      </c>
      <c r="B105" s="236" t="s">
        <v>3006</v>
      </c>
      <c r="C105" s="245" t="s">
        <v>3007</v>
      </c>
      <c r="D105" s="237" t="s">
        <v>543</v>
      </c>
      <c r="E105" s="238">
        <v>69</v>
      </c>
      <c r="F105" s="239"/>
      <c r="G105" s="240">
        <f>ROUND(E105*F105,2)</f>
        <v>0</v>
      </c>
      <c r="H105" s="239"/>
      <c r="I105" s="240">
        <f>ROUND(E105*H105,2)</f>
        <v>0</v>
      </c>
      <c r="J105" s="239"/>
      <c r="K105" s="240">
        <f>ROUND(E105*J105,2)</f>
        <v>0</v>
      </c>
      <c r="L105" s="240">
        <v>21</v>
      </c>
      <c r="M105" s="240">
        <f>G105*(1+L105/100)</f>
        <v>0</v>
      </c>
      <c r="N105" s="238">
        <v>5.2999999999999998E-4</v>
      </c>
      <c r="O105" s="238">
        <f>ROUND(E105*N105,2)</f>
        <v>0.04</v>
      </c>
      <c r="P105" s="238">
        <v>0</v>
      </c>
      <c r="Q105" s="238">
        <f>ROUND(E105*P105,2)</f>
        <v>0</v>
      </c>
      <c r="R105" s="240" t="s">
        <v>1298</v>
      </c>
      <c r="S105" s="240" t="s">
        <v>277</v>
      </c>
      <c r="T105" s="241" t="s">
        <v>277</v>
      </c>
      <c r="U105" s="223">
        <v>0.29730000000000001</v>
      </c>
      <c r="V105" s="223">
        <f>ROUND(E105*U105,2)</f>
        <v>20.51</v>
      </c>
      <c r="W105" s="223"/>
      <c r="X105" s="223" t="s">
        <v>316</v>
      </c>
      <c r="Y105" s="223" t="s">
        <v>280</v>
      </c>
      <c r="Z105" s="212"/>
      <c r="AA105" s="212"/>
      <c r="AB105" s="212"/>
      <c r="AC105" s="212"/>
      <c r="AD105" s="212"/>
      <c r="AE105" s="212"/>
      <c r="AF105" s="212"/>
      <c r="AG105" s="212" t="s">
        <v>317</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2" x14ac:dyDescent="0.2">
      <c r="A106" s="219"/>
      <c r="B106" s="220"/>
      <c r="C106" s="267" t="s">
        <v>3002</v>
      </c>
      <c r="D106" s="256"/>
      <c r="E106" s="256"/>
      <c r="F106" s="256"/>
      <c r="G106" s="256"/>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319</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69" t="s">
        <v>2993</v>
      </c>
      <c r="D107" s="264"/>
      <c r="E107" s="264"/>
      <c r="F107" s="264"/>
      <c r="G107" s="264"/>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283</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69" t="s">
        <v>3003</v>
      </c>
      <c r="D108" s="264"/>
      <c r="E108" s="264"/>
      <c r="F108" s="264"/>
      <c r="G108" s="264"/>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283</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
      <c r="A109" s="219"/>
      <c r="B109" s="220"/>
      <c r="C109" s="247" t="s">
        <v>3008</v>
      </c>
      <c r="D109" s="225"/>
      <c r="E109" s="226">
        <v>38</v>
      </c>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308</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47" t="s">
        <v>3009</v>
      </c>
      <c r="D110" s="225"/>
      <c r="E110" s="226">
        <v>31</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308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35">
        <v>53</v>
      </c>
      <c r="B111" s="236" t="s">
        <v>3010</v>
      </c>
      <c r="C111" s="245" t="s">
        <v>3011</v>
      </c>
      <c r="D111" s="237" t="s">
        <v>543</v>
      </c>
      <c r="E111" s="238">
        <v>34</v>
      </c>
      <c r="F111" s="239"/>
      <c r="G111" s="240">
        <f>ROUND(E111*F111,2)</f>
        <v>0</v>
      </c>
      <c r="H111" s="239"/>
      <c r="I111" s="240">
        <f>ROUND(E111*H111,2)</f>
        <v>0</v>
      </c>
      <c r="J111" s="239"/>
      <c r="K111" s="240">
        <f>ROUND(E111*J111,2)</f>
        <v>0</v>
      </c>
      <c r="L111" s="240">
        <v>21</v>
      </c>
      <c r="M111" s="240">
        <f>G111*(1+L111/100)</f>
        <v>0</v>
      </c>
      <c r="N111" s="238">
        <v>7.2999999999999996E-4</v>
      </c>
      <c r="O111" s="238">
        <f>ROUND(E111*N111,2)</f>
        <v>0.02</v>
      </c>
      <c r="P111" s="238">
        <v>0</v>
      </c>
      <c r="Q111" s="238">
        <f>ROUND(E111*P111,2)</f>
        <v>0</v>
      </c>
      <c r="R111" s="240" t="s">
        <v>1298</v>
      </c>
      <c r="S111" s="240" t="s">
        <v>277</v>
      </c>
      <c r="T111" s="241" t="s">
        <v>277</v>
      </c>
      <c r="U111" s="223">
        <v>0.33279999999999998</v>
      </c>
      <c r="V111" s="223">
        <f>ROUND(E111*U111,2)</f>
        <v>11.32</v>
      </c>
      <c r="W111" s="223"/>
      <c r="X111" s="223" t="s">
        <v>316</v>
      </c>
      <c r="Y111" s="223" t="s">
        <v>280</v>
      </c>
      <c r="Z111" s="212"/>
      <c r="AA111" s="212"/>
      <c r="AB111" s="212"/>
      <c r="AC111" s="212"/>
      <c r="AD111" s="212"/>
      <c r="AE111" s="212"/>
      <c r="AF111" s="212"/>
      <c r="AG111" s="212" t="s">
        <v>317</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67" t="s">
        <v>3002</v>
      </c>
      <c r="D112" s="256"/>
      <c r="E112" s="256"/>
      <c r="F112" s="256"/>
      <c r="G112" s="256"/>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319</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69" t="s">
        <v>2993</v>
      </c>
      <c r="D113" s="264"/>
      <c r="E113" s="264"/>
      <c r="F113" s="264"/>
      <c r="G113" s="264"/>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283</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69" t="s">
        <v>3003</v>
      </c>
      <c r="D114" s="264"/>
      <c r="E114" s="264"/>
      <c r="F114" s="264"/>
      <c r="G114" s="264"/>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283</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47" t="s">
        <v>3012</v>
      </c>
      <c r="D115" s="225"/>
      <c r="E115" s="226">
        <v>34</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308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ht="22.5" outlineLevel="1" x14ac:dyDescent="0.2">
      <c r="A116" s="235">
        <v>54</v>
      </c>
      <c r="B116" s="236" t="s">
        <v>3013</v>
      </c>
      <c r="C116" s="245" t="s">
        <v>3014</v>
      </c>
      <c r="D116" s="237" t="s">
        <v>543</v>
      </c>
      <c r="E116" s="238">
        <v>9</v>
      </c>
      <c r="F116" s="239"/>
      <c r="G116" s="240">
        <f>ROUND(E116*F116,2)</f>
        <v>0</v>
      </c>
      <c r="H116" s="239"/>
      <c r="I116" s="240">
        <f>ROUND(E116*H116,2)</f>
        <v>0</v>
      </c>
      <c r="J116" s="239"/>
      <c r="K116" s="240">
        <f>ROUND(E116*J116,2)</f>
        <v>0</v>
      </c>
      <c r="L116" s="240">
        <v>21</v>
      </c>
      <c r="M116" s="240">
        <f>G116*(1+L116/100)</f>
        <v>0</v>
      </c>
      <c r="N116" s="238">
        <v>1.0200000000000001E-3</v>
      </c>
      <c r="O116" s="238">
        <f>ROUND(E116*N116,2)</f>
        <v>0.01</v>
      </c>
      <c r="P116" s="238">
        <v>0</v>
      </c>
      <c r="Q116" s="238">
        <f>ROUND(E116*P116,2)</f>
        <v>0</v>
      </c>
      <c r="R116" s="240" t="s">
        <v>1298</v>
      </c>
      <c r="S116" s="240" t="s">
        <v>277</v>
      </c>
      <c r="T116" s="241" t="s">
        <v>277</v>
      </c>
      <c r="U116" s="223">
        <v>0.38469999999999999</v>
      </c>
      <c r="V116" s="223">
        <f>ROUND(E116*U116,2)</f>
        <v>3.46</v>
      </c>
      <c r="W116" s="223"/>
      <c r="X116" s="223" t="s">
        <v>316</v>
      </c>
      <c r="Y116" s="223" t="s">
        <v>280</v>
      </c>
      <c r="Z116" s="212"/>
      <c r="AA116" s="212"/>
      <c r="AB116" s="212"/>
      <c r="AC116" s="212"/>
      <c r="AD116" s="212"/>
      <c r="AE116" s="212"/>
      <c r="AF116" s="212"/>
      <c r="AG116" s="212" t="s">
        <v>317</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67" t="s">
        <v>3002</v>
      </c>
      <c r="D117" s="256"/>
      <c r="E117" s="256"/>
      <c r="F117" s="256"/>
      <c r="G117" s="256"/>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319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69" t="s">
        <v>2993</v>
      </c>
      <c r="D118" s="264"/>
      <c r="E118" s="264"/>
      <c r="F118" s="264"/>
      <c r="G118" s="264"/>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283</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69" t="s">
        <v>3003</v>
      </c>
      <c r="D119" s="264"/>
      <c r="E119" s="264"/>
      <c r="F119" s="264"/>
      <c r="G119" s="264"/>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283</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47" t="s">
        <v>3015</v>
      </c>
      <c r="D120" s="225"/>
      <c r="E120" s="226">
        <v>9</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308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ht="22.5" outlineLevel="1" x14ac:dyDescent="0.2">
      <c r="A121" s="235">
        <v>55</v>
      </c>
      <c r="B121" s="236" t="s">
        <v>3016</v>
      </c>
      <c r="C121" s="245" t="s">
        <v>3017</v>
      </c>
      <c r="D121" s="237" t="s">
        <v>543</v>
      </c>
      <c r="E121" s="238">
        <v>22</v>
      </c>
      <c r="F121" s="239"/>
      <c r="G121" s="240">
        <f>ROUND(E121*F121,2)</f>
        <v>0</v>
      </c>
      <c r="H121" s="239"/>
      <c r="I121" s="240">
        <f>ROUND(E121*H121,2)</f>
        <v>0</v>
      </c>
      <c r="J121" s="239"/>
      <c r="K121" s="240">
        <f>ROUND(E121*J121,2)</f>
        <v>0</v>
      </c>
      <c r="L121" s="240">
        <v>21</v>
      </c>
      <c r="M121" s="240">
        <f>G121*(1+L121/100)</f>
        <v>0</v>
      </c>
      <c r="N121" s="238">
        <v>2.0999999999999999E-3</v>
      </c>
      <c r="O121" s="238">
        <f>ROUND(E121*N121,2)</f>
        <v>0.05</v>
      </c>
      <c r="P121" s="238">
        <v>0</v>
      </c>
      <c r="Q121" s="238">
        <f>ROUND(E121*P121,2)</f>
        <v>0</v>
      </c>
      <c r="R121" s="240" t="s">
        <v>1298</v>
      </c>
      <c r="S121" s="240" t="s">
        <v>277</v>
      </c>
      <c r="T121" s="241" t="s">
        <v>277</v>
      </c>
      <c r="U121" s="223">
        <v>0.56179999999999997</v>
      </c>
      <c r="V121" s="223">
        <f>ROUND(E121*U121,2)</f>
        <v>12.36</v>
      </c>
      <c r="W121" s="223"/>
      <c r="X121" s="223" t="s">
        <v>316</v>
      </c>
      <c r="Y121" s="223" t="s">
        <v>280</v>
      </c>
      <c r="Z121" s="212"/>
      <c r="AA121" s="212"/>
      <c r="AB121" s="212"/>
      <c r="AC121" s="212"/>
      <c r="AD121" s="212"/>
      <c r="AE121" s="212"/>
      <c r="AF121" s="212"/>
      <c r="AG121" s="212" t="s">
        <v>317</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67" t="s">
        <v>3002</v>
      </c>
      <c r="D122" s="256"/>
      <c r="E122" s="256"/>
      <c r="F122" s="256"/>
      <c r="G122" s="256"/>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319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69" t="s">
        <v>2993</v>
      </c>
      <c r="D123" s="264"/>
      <c r="E123" s="264"/>
      <c r="F123" s="264"/>
      <c r="G123" s="264"/>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283</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69" t="s">
        <v>3003</v>
      </c>
      <c r="D124" s="264"/>
      <c r="E124" s="264"/>
      <c r="F124" s="264"/>
      <c r="G124" s="264"/>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283</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47" t="s">
        <v>3018</v>
      </c>
      <c r="D125" s="225"/>
      <c r="E125" s="226">
        <v>22</v>
      </c>
      <c r="F125" s="223"/>
      <c r="G125" s="223"/>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308</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ht="22.5" outlineLevel="1" x14ac:dyDescent="0.2">
      <c r="A126" s="235">
        <v>56</v>
      </c>
      <c r="B126" s="236" t="s">
        <v>3019</v>
      </c>
      <c r="C126" s="245" t="s">
        <v>3020</v>
      </c>
      <c r="D126" s="237" t="s">
        <v>543</v>
      </c>
      <c r="E126" s="238">
        <v>38</v>
      </c>
      <c r="F126" s="239"/>
      <c r="G126" s="240">
        <f>ROUND(E126*F126,2)</f>
        <v>0</v>
      </c>
      <c r="H126" s="239"/>
      <c r="I126" s="240">
        <f>ROUND(E126*H126,2)</f>
        <v>0</v>
      </c>
      <c r="J126" s="239"/>
      <c r="K126" s="240">
        <f>ROUND(E126*J126,2)</f>
        <v>0</v>
      </c>
      <c r="L126" s="240">
        <v>21</v>
      </c>
      <c r="M126" s="240">
        <f>G126*(1+L126/100)</f>
        <v>0</v>
      </c>
      <c r="N126" s="238">
        <v>6.0000000000000002E-5</v>
      </c>
      <c r="O126" s="238">
        <f>ROUND(E126*N126,2)</f>
        <v>0</v>
      </c>
      <c r="P126" s="238">
        <v>0</v>
      </c>
      <c r="Q126" s="238">
        <f>ROUND(E126*P126,2)</f>
        <v>0</v>
      </c>
      <c r="R126" s="240" t="s">
        <v>1298</v>
      </c>
      <c r="S126" s="240" t="s">
        <v>277</v>
      </c>
      <c r="T126" s="241" t="s">
        <v>277</v>
      </c>
      <c r="U126" s="223">
        <v>0.129</v>
      </c>
      <c r="V126" s="223">
        <f>ROUND(E126*U126,2)</f>
        <v>4.9000000000000004</v>
      </c>
      <c r="W126" s="223"/>
      <c r="X126" s="223" t="s">
        <v>316</v>
      </c>
      <c r="Y126" s="223" t="s">
        <v>280</v>
      </c>
      <c r="Z126" s="212"/>
      <c r="AA126" s="212"/>
      <c r="AB126" s="212"/>
      <c r="AC126" s="212"/>
      <c r="AD126" s="212"/>
      <c r="AE126" s="212"/>
      <c r="AF126" s="212"/>
      <c r="AG126" s="212" t="s">
        <v>317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46" t="s">
        <v>3021</v>
      </c>
      <c r="D127" s="243"/>
      <c r="E127" s="243"/>
      <c r="F127" s="243"/>
      <c r="G127" s="24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283</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ht="22.5" outlineLevel="1" x14ac:dyDescent="0.2">
      <c r="A128" s="235">
        <v>57</v>
      </c>
      <c r="B128" s="236" t="s">
        <v>3022</v>
      </c>
      <c r="C128" s="245" t="s">
        <v>3023</v>
      </c>
      <c r="D128" s="237" t="s">
        <v>543</v>
      </c>
      <c r="E128" s="238">
        <v>34</v>
      </c>
      <c r="F128" s="239"/>
      <c r="G128" s="240">
        <f>ROUND(E128*F128,2)</f>
        <v>0</v>
      </c>
      <c r="H128" s="239"/>
      <c r="I128" s="240">
        <f>ROUND(E128*H128,2)</f>
        <v>0</v>
      </c>
      <c r="J128" s="239"/>
      <c r="K128" s="240">
        <f>ROUND(E128*J128,2)</f>
        <v>0</v>
      </c>
      <c r="L128" s="240">
        <v>21</v>
      </c>
      <c r="M128" s="240">
        <f>G128*(1+L128/100)</f>
        <v>0</v>
      </c>
      <c r="N128" s="238">
        <v>5.0000000000000002E-5</v>
      </c>
      <c r="O128" s="238">
        <f>ROUND(E128*N128,2)</f>
        <v>0</v>
      </c>
      <c r="P128" s="238">
        <v>0</v>
      </c>
      <c r="Q128" s="238">
        <f>ROUND(E128*P128,2)</f>
        <v>0</v>
      </c>
      <c r="R128" s="240" t="s">
        <v>1298</v>
      </c>
      <c r="S128" s="240" t="s">
        <v>277</v>
      </c>
      <c r="T128" s="241" t="s">
        <v>277</v>
      </c>
      <c r="U128" s="223">
        <v>0.14199999999999999</v>
      </c>
      <c r="V128" s="223">
        <f>ROUND(E128*U128,2)</f>
        <v>4.83</v>
      </c>
      <c r="W128" s="223"/>
      <c r="X128" s="223" t="s">
        <v>316</v>
      </c>
      <c r="Y128" s="223" t="s">
        <v>280</v>
      </c>
      <c r="Z128" s="212"/>
      <c r="AA128" s="212"/>
      <c r="AB128" s="212"/>
      <c r="AC128" s="212"/>
      <c r="AD128" s="212"/>
      <c r="AE128" s="212"/>
      <c r="AF128" s="212"/>
      <c r="AG128" s="212" t="s">
        <v>317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46" t="s">
        <v>3021</v>
      </c>
      <c r="D129" s="243"/>
      <c r="E129" s="243"/>
      <c r="F129" s="243"/>
      <c r="G129" s="24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283</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22.5" outlineLevel="1" x14ac:dyDescent="0.2">
      <c r="A130" s="235">
        <v>58</v>
      </c>
      <c r="B130" s="236" t="s">
        <v>3024</v>
      </c>
      <c r="C130" s="245" t="s">
        <v>3025</v>
      </c>
      <c r="D130" s="237" t="s">
        <v>543</v>
      </c>
      <c r="E130" s="238">
        <v>9</v>
      </c>
      <c r="F130" s="239"/>
      <c r="G130" s="240">
        <f>ROUND(E130*F130,2)</f>
        <v>0</v>
      </c>
      <c r="H130" s="239"/>
      <c r="I130" s="240">
        <f>ROUND(E130*H130,2)</f>
        <v>0</v>
      </c>
      <c r="J130" s="239"/>
      <c r="K130" s="240">
        <f>ROUND(E130*J130,2)</f>
        <v>0</v>
      </c>
      <c r="L130" s="240">
        <v>21</v>
      </c>
      <c r="M130" s="240">
        <f>G130*(1+L130/100)</f>
        <v>0</v>
      </c>
      <c r="N130" s="238">
        <v>9.0000000000000006E-5</v>
      </c>
      <c r="O130" s="238">
        <f>ROUND(E130*N130,2)</f>
        <v>0</v>
      </c>
      <c r="P130" s="238">
        <v>0</v>
      </c>
      <c r="Q130" s="238">
        <f>ROUND(E130*P130,2)</f>
        <v>0</v>
      </c>
      <c r="R130" s="240" t="s">
        <v>1298</v>
      </c>
      <c r="S130" s="240" t="s">
        <v>277</v>
      </c>
      <c r="T130" s="241" t="s">
        <v>277</v>
      </c>
      <c r="U130" s="223">
        <v>0.157</v>
      </c>
      <c r="V130" s="223">
        <f>ROUND(E130*U130,2)</f>
        <v>1.41</v>
      </c>
      <c r="W130" s="223"/>
      <c r="X130" s="223" t="s">
        <v>316</v>
      </c>
      <c r="Y130" s="223" t="s">
        <v>280</v>
      </c>
      <c r="Z130" s="212"/>
      <c r="AA130" s="212"/>
      <c r="AB130" s="212"/>
      <c r="AC130" s="212"/>
      <c r="AD130" s="212"/>
      <c r="AE130" s="212"/>
      <c r="AF130" s="212"/>
      <c r="AG130" s="212" t="s">
        <v>317</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46" t="s">
        <v>3021</v>
      </c>
      <c r="D131" s="243"/>
      <c r="E131" s="243"/>
      <c r="F131" s="243"/>
      <c r="G131" s="24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283</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22.5" outlineLevel="1" x14ac:dyDescent="0.2">
      <c r="A132" s="235">
        <v>59</v>
      </c>
      <c r="B132" s="236" t="s">
        <v>3026</v>
      </c>
      <c r="C132" s="245" t="s">
        <v>3027</v>
      </c>
      <c r="D132" s="237" t="s">
        <v>543</v>
      </c>
      <c r="E132" s="238">
        <v>12</v>
      </c>
      <c r="F132" s="239"/>
      <c r="G132" s="240">
        <f>ROUND(E132*F132,2)</f>
        <v>0</v>
      </c>
      <c r="H132" s="239"/>
      <c r="I132" s="240">
        <f>ROUND(E132*H132,2)</f>
        <v>0</v>
      </c>
      <c r="J132" s="239"/>
      <c r="K132" s="240">
        <f>ROUND(E132*J132,2)</f>
        <v>0</v>
      </c>
      <c r="L132" s="240">
        <v>21</v>
      </c>
      <c r="M132" s="240">
        <f>G132*(1+L132/100)</f>
        <v>0</v>
      </c>
      <c r="N132" s="238">
        <v>1.2E-4</v>
      </c>
      <c r="O132" s="238">
        <f>ROUND(E132*N132,2)</f>
        <v>0</v>
      </c>
      <c r="P132" s="238">
        <v>0</v>
      </c>
      <c r="Q132" s="238">
        <f>ROUND(E132*P132,2)</f>
        <v>0</v>
      </c>
      <c r="R132" s="240" t="s">
        <v>1298</v>
      </c>
      <c r="S132" s="240" t="s">
        <v>277</v>
      </c>
      <c r="T132" s="241" t="s">
        <v>277</v>
      </c>
      <c r="U132" s="223">
        <v>0.17</v>
      </c>
      <c r="V132" s="223">
        <f>ROUND(E132*U132,2)</f>
        <v>2.04</v>
      </c>
      <c r="W132" s="223"/>
      <c r="X132" s="223" t="s">
        <v>316</v>
      </c>
      <c r="Y132" s="223" t="s">
        <v>280</v>
      </c>
      <c r="Z132" s="212"/>
      <c r="AA132" s="212"/>
      <c r="AB132" s="212"/>
      <c r="AC132" s="212"/>
      <c r="AD132" s="212"/>
      <c r="AE132" s="212"/>
      <c r="AF132" s="212"/>
      <c r="AG132" s="212" t="s">
        <v>317</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
      <c r="A133" s="219"/>
      <c r="B133" s="220"/>
      <c r="C133" s="246" t="s">
        <v>3021</v>
      </c>
      <c r="D133" s="243"/>
      <c r="E133" s="243"/>
      <c r="F133" s="243"/>
      <c r="G133" s="24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283</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22.5" outlineLevel="1" x14ac:dyDescent="0.2">
      <c r="A134" s="235">
        <v>60</v>
      </c>
      <c r="B134" s="236" t="s">
        <v>3028</v>
      </c>
      <c r="C134" s="245" t="s">
        <v>3029</v>
      </c>
      <c r="D134" s="237" t="s">
        <v>543</v>
      </c>
      <c r="E134" s="238">
        <v>20</v>
      </c>
      <c r="F134" s="239"/>
      <c r="G134" s="240">
        <f>ROUND(E134*F134,2)</f>
        <v>0</v>
      </c>
      <c r="H134" s="239"/>
      <c r="I134" s="240">
        <f>ROUND(E134*H134,2)</f>
        <v>0</v>
      </c>
      <c r="J134" s="239"/>
      <c r="K134" s="240">
        <f>ROUND(E134*J134,2)</f>
        <v>0</v>
      </c>
      <c r="L134" s="240">
        <v>21</v>
      </c>
      <c r="M134" s="240">
        <f>G134*(1+L134/100)</f>
        <v>0</v>
      </c>
      <c r="N134" s="238">
        <v>1.2999999999999999E-4</v>
      </c>
      <c r="O134" s="238">
        <f>ROUND(E134*N134,2)</f>
        <v>0</v>
      </c>
      <c r="P134" s="238">
        <v>0</v>
      </c>
      <c r="Q134" s="238">
        <f>ROUND(E134*P134,2)</f>
        <v>0</v>
      </c>
      <c r="R134" s="240" t="s">
        <v>1298</v>
      </c>
      <c r="S134" s="240" t="s">
        <v>277</v>
      </c>
      <c r="T134" s="241" t="s">
        <v>277</v>
      </c>
      <c r="U134" s="223">
        <v>0.185</v>
      </c>
      <c r="V134" s="223">
        <f>ROUND(E134*U134,2)</f>
        <v>3.7</v>
      </c>
      <c r="W134" s="223"/>
      <c r="X134" s="223" t="s">
        <v>316</v>
      </c>
      <c r="Y134" s="223" t="s">
        <v>280</v>
      </c>
      <c r="Z134" s="212"/>
      <c r="AA134" s="212"/>
      <c r="AB134" s="212"/>
      <c r="AC134" s="212"/>
      <c r="AD134" s="212"/>
      <c r="AE134" s="212"/>
      <c r="AF134" s="212"/>
      <c r="AG134" s="212" t="s">
        <v>317</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46" t="s">
        <v>3021</v>
      </c>
      <c r="D135" s="243"/>
      <c r="E135" s="243"/>
      <c r="F135" s="243"/>
      <c r="G135" s="243"/>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283</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22.5" outlineLevel="1" x14ac:dyDescent="0.2">
      <c r="A136" s="235">
        <v>61</v>
      </c>
      <c r="B136" s="236" t="s">
        <v>3030</v>
      </c>
      <c r="C136" s="245" t="s">
        <v>3031</v>
      </c>
      <c r="D136" s="237" t="s">
        <v>543</v>
      </c>
      <c r="E136" s="238">
        <v>22</v>
      </c>
      <c r="F136" s="239"/>
      <c r="G136" s="240">
        <f>ROUND(E136*F136,2)</f>
        <v>0</v>
      </c>
      <c r="H136" s="239"/>
      <c r="I136" s="240">
        <f>ROUND(E136*H136,2)</f>
        <v>0</v>
      </c>
      <c r="J136" s="239"/>
      <c r="K136" s="240">
        <f>ROUND(E136*J136,2)</f>
        <v>0</v>
      </c>
      <c r="L136" s="240">
        <v>21</v>
      </c>
      <c r="M136" s="240">
        <f>G136*(1+L136/100)</f>
        <v>0</v>
      </c>
      <c r="N136" s="238">
        <v>1.8000000000000001E-4</v>
      </c>
      <c r="O136" s="238">
        <f>ROUND(E136*N136,2)</f>
        <v>0</v>
      </c>
      <c r="P136" s="238">
        <v>0</v>
      </c>
      <c r="Q136" s="238">
        <f>ROUND(E136*P136,2)</f>
        <v>0</v>
      </c>
      <c r="R136" s="240" t="s">
        <v>1298</v>
      </c>
      <c r="S136" s="240" t="s">
        <v>277</v>
      </c>
      <c r="T136" s="241" t="s">
        <v>277</v>
      </c>
      <c r="U136" s="223">
        <v>0.2</v>
      </c>
      <c r="V136" s="223">
        <f>ROUND(E136*U136,2)</f>
        <v>4.4000000000000004</v>
      </c>
      <c r="W136" s="223"/>
      <c r="X136" s="223" t="s">
        <v>316</v>
      </c>
      <c r="Y136" s="223" t="s">
        <v>280</v>
      </c>
      <c r="Z136" s="212"/>
      <c r="AA136" s="212"/>
      <c r="AB136" s="212"/>
      <c r="AC136" s="212"/>
      <c r="AD136" s="212"/>
      <c r="AE136" s="212"/>
      <c r="AF136" s="212"/>
      <c r="AG136" s="212" t="s">
        <v>317</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46" t="s">
        <v>3021</v>
      </c>
      <c r="D137" s="243"/>
      <c r="E137" s="243"/>
      <c r="F137" s="243"/>
      <c r="G137" s="24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283</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2.5" outlineLevel="1" x14ac:dyDescent="0.2">
      <c r="A138" s="235">
        <v>62</v>
      </c>
      <c r="B138" s="236" t="s">
        <v>3032</v>
      </c>
      <c r="C138" s="245" t="s">
        <v>3033</v>
      </c>
      <c r="D138" s="237" t="s">
        <v>543</v>
      </c>
      <c r="E138" s="238">
        <v>36</v>
      </c>
      <c r="F138" s="239"/>
      <c r="G138" s="240">
        <f>ROUND(E138*F138,2)</f>
        <v>0</v>
      </c>
      <c r="H138" s="239"/>
      <c r="I138" s="240">
        <f>ROUND(E138*H138,2)</f>
        <v>0</v>
      </c>
      <c r="J138" s="239"/>
      <c r="K138" s="240">
        <f>ROUND(E138*J138,2)</f>
        <v>0</v>
      </c>
      <c r="L138" s="240">
        <v>21</v>
      </c>
      <c r="M138" s="240">
        <f>G138*(1+L138/100)</f>
        <v>0</v>
      </c>
      <c r="N138" s="238">
        <v>2.0000000000000002E-5</v>
      </c>
      <c r="O138" s="238">
        <f>ROUND(E138*N138,2)</f>
        <v>0</v>
      </c>
      <c r="P138" s="238">
        <v>0</v>
      </c>
      <c r="Q138" s="238">
        <f>ROUND(E138*P138,2)</f>
        <v>0</v>
      </c>
      <c r="R138" s="240" t="s">
        <v>1298</v>
      </c>
      <c r="S138" s="240" t="s">
        <v>277</v>
      </c>
      <c r="T138" s="241" t="s">
        <v>277</v>
      </c>
      <c r="U138" s="223">
        <v>0.129</v>
      </c>
      <c r="V138" s="223">
        <f>ROUND(E138*U138,2)</f>
        <v>4.6399999999999997</v>
      </c>
      <c r="W138" s="223"/>
      <c r="X138" s="223" t="s">
        <v>316</v>
      </c>
      <c r="Y138" s="223" t="s">
        <v>280</v>
      </c>
      <c r="Z138" s="212"/>
      <c r="AA138" s="212"/>
      <c r="AB138" s="212"/>
      <c r="AC138" s="212"/>
      <c r="AD138" s="212"/>
      <c r="AE138" s="212"/>
      <c r="AF138" s="212"/>
      <c r="AG138" s="212" t="s">
        <v>317</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46" t="s">
        <v>3021</v>
      </c>
      <c r="D139" s="243"/>
      <c r="E139" s="243"/>
      <c r="F139" s="243"/>
      <c r="G139" s="24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283</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22.5" outlineLevel="1" x14ac:dyDescent="0.2">
      <c r="A140" s="235">
        <v>63</v>
      </c>
      <c r="B140" s="236" t="s">
        <v>3034</v>
      </c>
      <c r="C140" s="245" t="s">
        <v>3035</v>
      </c>
      <c r="D140" s="237" t="s">
        <v>543</v>
      </c>
      <c r="E140" s="238">
        <v>31</v>
      </c>
      <c r="F140" s="239"/>
      <c r="G140" s="240">
        <f>ROUND(E140*F140,2)</f>
        <v>0</v>
      </c>
      <c r="H140" s="239"/>
      <c r="I140" s="240">
        <f>ROUND(E140*H140,2)</f>
        <v>0</v>
      </c>
      <c r="J140" s="239"/>
      <c r="K140" s="240">
        <f>ROUND(E140*J140,2)</f>
        <v>0</v>
      </c>
      <c r="L140" s="240">
        <v>21</v>
      </c>
      <c r="M140" s="240">
        <f>G140*(1+L140/100)</f>
        <v>0</v>
      </c>
      <c r="N140" s="238">
        <v>6.0000000000000002E-5</v>
      </c>
      <c r="O140" s="238">
        <f>ROUND(E140*N140,2)</f>
        <v>0</v>
      </c>
      <c r="P140" s="238">
        <v>0</v>
      </c>
      <c r="Q140" s="238">
        <f>ROUND(E140*P140,2)</f>
        <v>0</v>
      </c>
      <c r="R140" s="240" t="s">
        <v>1298</v>
      </c>
      <c r="S140" s="240" t="s">
        <v>277</v>
      </c>
      <c r="T140" s="241" t="s">
        <v>277</v>
      </c>
      <c r="U140" s="223">
        <v>0.129</v>
      </c>
      <c r="V140" s="223">
        <f>ROUND(E140*U140,2)</f>
        <v>4</v>
      </c>
      <c r="W140" s="223"/>
      <c r="X140" s="223" t="s">
        <v>316</v>
      </c>
      <c r="Y140" s="223" t="s">
        <v>280</v>
      </c>
      <c r="Z140" s="212"/>
      <c r="AA140" s="212"/>
      <c r="AB140" s="212"/>
      <c r="AC140" s="212"/>
      <c r="AD140" s="212"/>
      <c r="AE140" s="212"/>
      <c r="AF140" s="212"/>
      <c r="AG140" s="212" t="s">
        <v>317</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46" t="s">
        <v>3021</v>
      </c>
      <c r="D141" s="243"/>
      <c r="E141" s="243"/>
      <c r="F141" s="243"/>
      <c r="G141" s="24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283</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35">
        <v>64</v>
      </c>
      <c r="B142" s="236" t="s">
        <v>3036</v>
      </c>
      <c r="C142" s="245" t="s">
        <v>3037</v>
      </c>
      <c r="D142" s="237" t="s">
        <v>543</v>
      </c>
      <c r="E142" s="238">
        <v>48</v>
      </c>
      <c r="F142" s="239"/>
      <c r="G142" s="240">
        <f>ROUND(E142*F142,2)</f>
        <v>0</v>
      </c>
      <c r="H142" s="239"/>
      <c r="I142" s="240">
        <f>ROUND(E142*H142,2)</f>
        <v>0</v>
      </c>
      <c r="J142" s="239"/>
      <c r="K142" s="240">
        <f>ROUND(E142*J142,2)</f>
        <v>0</v>
      </c>
      <c r="L142" s="240">
        <v>21</v>
      </c>
      <c r="M142" s="240">
        <f>G142*(1+L142/100)</f>
        <v>0</v>
      </c>
      <c r="N142" s="238">
        <v>3.0000000000000001E-5</v>
      </c>
      <c r="O142" s="238">
        <f>ROUND(E142*N142,2)</f>
        <v>0</v>
      </c>
      <c r="P142" s="238">
        <v>0</v>
      </c>
      <c r="Q142" s="238">
        <f>ROUND(E142*P142,2)</f>
        <v>0</v>
      </c>
      <c r="R142" s="240" t="s">
        <v>1298</v>
      </c>
      <c r="S142" s="240" t="s">
        <v>277</v>
      </c>
      <c r="T142" s="241" t="s">
        <v>277</v>
      </c>
      <c r="U142" s="223">
        <v>0.129</v>
      </c>
      <c r="V142" s="223">
        <f>ROUND(E142*U142,2)</f>
        <v>6.19</v>
      </c>
      <c r="W142" s="223"/>
      <c r="X142" s="223" t="s">
        <v>316</v>
      </c>
      <c r="Y142" s="223" t="s">
        <v>280</v>
      </c>
      <c r="Z142" s="212"/>
      <c r="AA142" s="212"/>
      <c r="AB142" s="212"/>
      <c r="AC142" s="212"/>
      <c r="AD142" s="212"/>
      <c r="AE142" s="212"/>
      <c r="AF142" s="212"/>
      <c r="AG142" s="212" t="s">
        <v>317</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46" t="s">
        <v>3021</v>
      </c>
      <c r="D143" s="243"/>
      <c r="E143" s="243"/>
      <c r="F143" s="243"/>
      <c r="G143" s="243"/>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283</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57">
        <v>65</v>
      </c>
      <c r="B144" s="258" t="s">
        <v>3038</v>
      </c>
      <c r="C144" s="268" t="s">
        <v>3039</v>
      </c>
      <c r="D144" s="259" t="s">
        <v>387</v>
      </c>
      <c r="E144" s="260">
        <v>70</v>
      </c>
      <c r="F144" s="261"/>
      <c r="G144" s="262">
        <f>ROUND(E144*F144,2)</f>
        <v>0</v>
      </c>
      <c r="H144" s="261"/>
      <c r="I144" s="262">
        <f>ROUND(E144*H144,2)</f>
        <v>0</v>
      </c>
      <c r="J144" s="261"/>
      <c r="K144" s="262">
        <f>ROUND(E144*J144,2)</f>
        <v>0</v>
      </c>
      <c r="L144" s="262">
        <v>21</v>
      </c>
      <c r="M144" s="262">
        <f>G144*(1+L144/100)</f>
        <v>0</v>
      </c>
      <c r="N144" s="260">
        <v>0</v>
      </c>
      <c r="O144" s="260">
        <f>ROUND(E144*N144,2)</f>
        <v>0</v>
      </c>
      <c r="P144" s="260">
        <v>0</v>
      </c>
      <c r="Q144" s="260">
        <f>ROUND(E144*P144,2)</f>
        <v>0</v>
      </c>
      <c r="R144" s="262" t="s">
        <v>1298</v>
      </c>
      <c r="S144" s="262" t="s">
        <v>277</v>
      </c>
      <c r="T144" s="263" t="s">
        <v>277</v>
      </c>
      <c r="U144" s="223">
        <v>0.42499999999999999</v>
      </c>
      <c r="V144" s="223">
        <f>ROUND(E144*U144,2)</f>
        <v>29.75</v>
      </c>
      <c r="W144" s="223"/>
      <c r="X144" s="223" t="s">
        <v>316</v>
      </c>
      <c r="Y144" s="223" t="s">
        <v>280</v>
      </c>
      <c r="Z144" s="212"/>
      <c r="AA144" s="212"/>
      <c r="AB144" s="212"/>
      <c r="AC144" s="212"/>
      <c r="AD144" s="212"/>
      <c r="AE144" s="212"/>
      <c r="AF144" s="212"/>
      <c r="AG144" s="212" t="s">
        <v>317</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57">
        <v>66</v>
      </c>
      <c r="B145" s="258" t="s">
        <v>3040</v>
      </c>
      <c r="C145" s="268" t="s">
        <v>3041</v>
      </c>
      <c r="D145" s="259" t="s">
        <v>387</v>
      </c>
      <c r="E145" s="260">
        <v>1</v>
      </c>
      <c r="F145" s="261"/>
      <c r="G145" s="262">
        <f>ROUND(E145*F145,2)</f>
        <v>0</v>
      </c>
      <c r="H145" s="261"/>
      <c r="I145" s="262">
        <f>ROUND(E145*H145,2)</f>
        <v>0</v>
      </c>
      <c r="J145" s="261"/>
      <c r="K145" s="262">
        <f>ROUND(E145*J145,2)</f>
        <v>0</v>
      </c>
      <c r="L145" s="262">
        <v>21</v>
      </c>
      <c r="M145" s="262">
        <f>G145*(1+L145/100)</f>
        <v>0</v>
      </c>
      <c r="N145" s="260">
        <v>1.3600000000000001E-3</v>
      </c>
      <c r="O145" s="260">
        <f>ROUND(E145*N145,2)</f>
        <v>0</v>
      </c>
      <c r="P145" s="260">
        <v>0</v>
      </c>
      <c r="Q145" s="260">
        <f>ROUND(E145*P145,2)</f>
        <v>0</v>
      </c>
      <c r="R145" s="262" t="s">
        <v>1298</v>
      </c>
      <c r="S145" s="262" t="s">
        <v>277</v>
      </c>
      <c r="T145" s="263" t="s">
        <v>277</v>
      </c>
      <c r="U145" s="223">
        <v>0.27200000000000002</v>
      </c>
      <c r="V145" s="223">
        <f>ROUND(E145*U145,2)</f>
        <v>0.27</v>
      </c>
      <c r="W145" s="223"/>
      <c r="X145" s="223" t="s">
        <v>316</v>
      </c>
      <c r="Y145" s="223" t="s">
        <v>280</v>
      </c>
      <c r="Z145" s="212"/>
      <c r="AA145" s="212"/>
      <c r="AB145" s="212"/>
      <c r="AC145" s="212"/>
      <c r="AD145" s="212"/>
      <c r="AE145" s="212"/>
      <c r="AF145" s="212"/>
      <c r="AG145" s="212" t="s">
        <v>317</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57">
        <v>67</v>
      </c>
      <c r="B146" s="258" t="s">
        <v>3042</v>
      </c>
      <c r="C146" s="268" t="s">
        <v>3043</v>
      </c>
      <c r="D146" s="259" t="s">
        <v>387</v>
      </c>
      <c r="E146" s="260">
        <v>1</v>
      </c>
      <c r="F146" s="261"/>
      <c r="G146" s="262">
        <f>ROUND(E146*F146,2)</f>
        <v>0</v>
      </c>
      <c r="H146" s="261"/>
      <c r="I146" s="262">
        <f>ROUND(E146*H146,2)</f>
        <v>0</v>
      </c>
      <c r="J146" s="261"/>
      <c r="K146" s="262">
        <f>ROUND(E146*J146,2)</f>
        <v>0</v>
      </c>
      <c r="L146" s="262">
        <v>21</v>
      </c>
      <c r="M146" s="262">
        <f>G146*(1+L146/100)</f>
        <v>0</v>
      </c>
      <c r="N146" s="260">
        <v>1.1E-4</v>
      </c>
      <c r="O146" s="260">
        <f>ROUND(E146*N146,2)</f>
        <v>0</v>
      </c>
      <c r="P146" s="260">
        <v>0</v>
      </c>
      <c r="Q146" s="260">
        <f>ROUND(E146*P146,2)</f>
        <v>0</v>
      </c>
      <c r="R146" s="262" t="s">
        <v>1298</v>
      </c>
      <c r="S146" s="262" t="s">
        <v>277</v>
      </c>
      <c r="T146" s="263" t="s">
        <v>277</v>
      </c>
      <c r="U146" s="223">
        <v>0.16500000000000001</v>
      </c>
      <c r="V146" s="223">
        <f>ROUND(E146*U146,2)</f>
        <v>0.17</v>
      </c>
      <c r="W146" s="223"/>
      <c r="X146" s="223" t="s">
        <v>316</v>
      </c>
      <c r="Y146" s="223" t="s">
        <v>280</v>
      </c>
      <c r="Z146" s="212"/>
      <c r="AA146" s="212"/>
      <c r="AB146" s="212"/>
      <c r="AC146" s="212"/>
      <c r="AD146" s="212"/>
      <c r="AE146" s="212"/>
      <c r="AF146" s="212"/>
      <c r="AG146" s="212" t="s">
        <v>317</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57">
        <v>68</v>
      </c>
      <c r="B147" s="258" t="s">
        <v>3044</v>
      </c>
      <c r="C147" s="268" t="s">
        <v>3045</v>
      </c>
      <c r="D147" s="259" t="s">
        <v>387</v>
      </c>
      <c r="E147" s="260">
        <v>2</v>
      </c>
      <c r="F147" s="261"/>
      <c r="G147" s="262">
        <f>ROUND(E147*F147,2)</f>
        <v>0</v>
      </c>
      <c r="H147" s="261"/>
      <c r="I147" s="262">
        <f>ROUND(E147*H147,2)</f>
        <v>0</v>
      </c>
      <c r="J147" s="261"/>
      <c r="K147" s="262">
        <f>ROUND(E147*J147,2)</f>
        <v>0</v>
      </c>
      <c r="L147" s="262">
        <v>21</v>
      </c>
      <c r="M147" s="262">
        <f>G147*(1+L147/100)</f>
        <v>0</v>
      </c>
      <c r="N147" s="260">
        <v>2.0000000000000001E-4</v>
      </c>
      <c r="O147" s="260">
        <f>ROUND(E147*N147,2)</f>
        <v>0</v>
      </c>
      <c r="P147" s="260">
        <v>0</v>
      </c>
      <c r="Q147" s="260">
        <f>ROUND(E147*P147,2)</f>
        <v>0</v>
      </c>
      <c r="R147" s="262" t="s">
        <v>1298</v>
      </c>
      <c r="S147" s="262" t="s">
        <v>277</v>
      </c>
      <c r="T147" s="263" t="s">
        <v>277</v>
      </c>
      <c r="U147" s="223">
        <v>0.20699999999999999</v>
      </c>
      <c r="V147" s="223">
        <f>ROUND(E147*U147,2)</f>
        <v>0.41</v>
      </c>
      <c r="W147" s="223"/>
      <c r="X147" s="223" t="s">
        <v>316</v>
      </c>
      <c r="Y147" s="223" t="s">
        <v>280</v>
      </c>
      <c r="Z147" s="212"/>
      <c r="AA147" s="212"/>
      <c r="AB147" s="212"/>
      <c r="AC147" s="212"/>
      <c r="AD147" s="212"/>
      <c r="AE147" s="212"/>
      <c r="AF147" s="212"/>
      <c r="AG147" s="212" t="s">
        <v>317</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1" x14ac:dyDescent="0.2">
      <c r="A148" s="257">
        <v>69</v>
      </c>
      <c r="B148" s="258" t="s">
        <v>3046</v>
      </c>
      <c r="C148" s="268" t="s">
        <v>3047</v>
      </c>
      <c r="D148" s="259" t="s">
        <v>387</v>
      </c>
      <c r="E148" s="260">
        <v>3</v>
      </c>
      <c r="F148" s="261"/>
      <c r="G148" s="262">
        <f>ROUND(E148*F148,2)</f>
        <v>0</v>
      </c>
      <c r="H148" s="261"/>
      <c r="I148" s="262">
        <f>ROUND(E148*H148,2)</f>
        <v>0</v>
      </c>
      <c r="J148" s="261"/>
      <c r="K148" s="262">
        <f>ROUND(E148*J148,2)</f>
        <v>0</v>
      </c>
      <c r="L148" s="262">
        <v>21</v>
      </c>
      <c r="M148" s="262">
        <f>G148*(1+L148/100)</f>
        <v>0</v>
      </c>
      <c r="N148" s="260">
        <v>2.7E-4</v>
      </c>
      <c r="O148" s="260">
        <f>ROUND(E148*N148,2)</f>
        <v>0</v>
      </c>
      <c r="P148" s="260">
        <v>0</v>
      </c>
      <c r="Q148" s="260">
        <f>ROUND(E148*P148,2)</f>
        <v>0</v>
      </c>
      <c r="R148" s="262" t="s">
        <v>1298</v>
      </c>
      <c r="S148" s="262" t="s">
        <v>277</v>
      </c>
      <c r="T148" s="263" t="s">
        <v>277</v>
      </c>
      <c r="U148" s="223">
        <v>0.22700000000000001</v>
      </c>
      <c r="V148" s="223">
        <f>ROUND(E148*U148,2)</f>
        <v>0.68</v>
      </c>
      <c r="W148" s="223"/>
      <c r="X148" s="223" t="s">
        <v>316</v>
      </c>
      <c r="Y148" s="223" t="s">
        <v>280</v>
      </c>
      <c r="Z148" s="212"/>
      <c r="AA148" s="212"/>
      <c r="AB148" s="212"/>
      <c r="AC148" s="212"/>
      <c r="AD148" s="212"/>
      <c r="AE148" s="212"/>
      <c r="AF148" s="212"/>
      <c r="AG148" s="212" t="s">
        <v>317</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57">
        <v>70</v>
      </c>
      <c r="B149" s="258" t="s">
        <v>3048</v>
      </c>
      <c r="C149" s="268" t="s">
        <v>3049</v>
      </c>
      <c r="D149" s="259" t="s">
        <v>387</v>
      </c>
      <c r="E149" s="260">
        <v>9</v>
      </c>
      <c r="F149" s="261"/>
      <c r="G149" s="262">
        <f>ROUND(E149*F149,2)</f>
        <v>0</v>
      </c>
      <c r="H149" s="261"/>
      <c r="I149" s="262">
        <f>ROUND(E149*H149,2)</f>
        <v>0</v>
      </c>
      <c r="J149" s="261"/>
      <c r="K149" s="262">
        <f>ROUND(E149*J149,2)</f>
        <v>0</v>
      </c>
      <c r="L149" s="262">
        <v>21</v>
      </c>
      <c r="M149" s="262">
        <f>G149*(1+L149/100)</f>
        <v>0</v>
      </c>
      <c r="N149" s="260">
        <v>1.8000000000000001E-4</v>
      </c>
      <c r="O149" s="260">
        <f>ROUND(E149*N149,2)</f>
        <v>0</v>
      </c>
      <c r="P149" s="260">
        <v>0</v>
      </c>
      <c r="Q149" s="260">
        <f>ROUND(E149*P149,2)</f>
        <v>0</v>
      </c>
      <c r="R149" s="262" t="s">
        <v>1298</v>
      </c>
      <c r="S149" s="262" t="s">
        <v>277</v>
      </c>
      <c r="T149" s="263" t="s">
        <v>277</v>
      </c>
      <c r="U149" s="223">
        <v>0.16500000000000001</v>
      </c>
      <c r="V149" s="223">
        <f>ROUND(E149*U149,2)</f>
        <v>1.49</v>
      </c>
      <c r="W149" s="223"/>
      <c r="X149" s="223" t="s">
        <v>316</v>
      </c>
      <c r="Y149" s="223" t="s">
        <v>280</v>
      </c>
      <c r="Z149" s="212"/>
      <c r="AA149" s="212"/>
      <c r="AB149" s="212"/>
      <c r="AC149" s="212"/>
      <c r="AD149" s="212"/>
      <c r="AE149" s="212"/>
      <c r="AF149" s="212"/>
      <c r="AG149" s="212" t="s">
        <v>317</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57">
        <v>71</v>
      </c>
      <c r="B150" s="258" t="s">
        <v>3050</v>
      </c>
      <c r="C150" s="268" t="s">
        <v>3051</v>
      </c>
      <c r="D150" s="259" t="s">
        <v>387</v>
      </c>
      <c r="E150" s="260">
        <v>8</v>
      </c>
      <c r="F150" s="261"/>
      <c r="G150" s="262">
        <f>ROUND(E150*F150,2)</f>
        <v>0</v>
      </c>
      <c r="H150" s="261"/>
      <c r="I150" s="262">
        <f>ROUND(E150*H150,2)</f>
        <v>0</v>
      </c>
      <c r="J150" s="261"/>
      <c r="K150" s="262">
        <f>ROUND(E150*J150,2)</f>
        <v>0</v>
      </c>
      <c r="L150" s="262">
        <v>21</v>
      </c>
      <c r="M150" s="262">
        <f>G150*(1+L150/100)</f>
        <v>0</v>
      </c>
      <c r="N150" s="260">
        <v>3.1E-4</v>
      </c>
      <c r="O150" s="260">
        <f>ROUND(E150*N150,2)</f>
        <v>0</v>
      </c>
      <c r="P150" s="260">
        <v>0</v>
      </c>
      <c r="Q150" s="260">
        <f>ROUND(E150*P150,2)</f>
        <v>0</v>
      </c>
      <c r="R150" s="262" t="s">
        <v>1298</v>
      </c>
      <c r="S150" s="262" t="s">
        <v>277</v>
      </c>
      <c r="T150" s="263" t="s">
        <v>277</v>
      </c>
      <c r="U150" s="223">
        <v>0.20699999999999999</v>
      </c>
      <c r="V150" s="223">
        <f>ROUND(E150*U150,2)</f>
        <v>1.66</v>
      </c>
      <c r="W150" s="223"/>
      <c r="X150" s="223" t="s">
        <v>316</v>
      </c>
      <c r="Y150" s="223" t="s">
        <v>280</v>
      </c>
      <c r="Z150" s="212"/>
      <c r="AA150" s="212"/>
      <c r="AB150" s="212"/>
      <c r="AC150" s="212"/>
      <c r="AD150" s="212"/>
      <c r="AE150" s="212"/>
      <c r="AF150" s="212"/>
      <c r="AG150" s="212" t="s">
        <v>317</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57">
        <v>72</v>
      </c>
      <c r="B151" s="258" t="s">
        <v>3052</v>
      </c>
      <c r="C151" s="268" t="s">
        <v>3053</v>
      </c>
      <c r="D151" s="259" t="s">
        <v>387</v>
      </c>
      <c r="E151" s="260">
        <v>4</v>
      </c>
      <c r="F151" s="261"/>
      <c r="G151" s="262">
        <f>ROUND(E151*F151,2)</f>
        <v>0</v>
      </c>
      <c r="H151" s="261"/>
      <c r="I151" s="262">
        <f>ROUND(E151*H151,2)</f>
        <v>0</v>
      </c>
      <c r="J151" s="261"/>
      <c r="K151" s="262">
        <f>ROUND(E151*J151,2)</f>
        <v>0</v>
      </c>
      <c r="L151" s="262">
        <v>21</v>
      </c>
      <c r="M151" s="262">
        <f>G151*(1+L151/100)</f>
        <v>0</v>
      </c>
      <c r="N151" s="260">
        <v>4.8000000000000001E-4</v>
      </c>
      <c r="O151" s="260">
        <f>ROUND(E151*N151,2)</f>
        <v>0</v>
      </c>
      <c r="P151" s="260">
        <v>0</v>
      </c>
      <c r="Q151" s="260">
        <f>ROUND(E151*P151,2)</f>
        <v>0</v>
      </c>
      <c r="R151" s="262" t="s">
        <v>1298</v>
      </c>
      <c r="S151" s="262" t="s">
        <v>277</v>
      </c>
      <c r="T151" s="263" t="s">
        <v>277</v>
      </c>
      <c r="U151" s="223">
        <v>0.22700000000000001</v>
      </c>
      <c r="V151" s="223">
        <f>ROUND(E151*U151,2)</f>
        <v>0.91</v>
      </c>
      <c r="W151" s="223"/>
      <c r="X151" s="223" t="s">
        <v>316</v>
      </c>
      <c r="Y151" s="223" t="s">
        <v>280</v>
      </c>
      <c r="Z151" s="212"/>
      <c r="AA151" s="212"/>
      <c r="AB151" s="212"/>
      <c r="AC151" s="212"/>
      <c r="AD151" s="212"/>
      <c r="AE151" s="212"/>
      <c r="AF151" s="212"/>
      <c r="AG151" s="212" t="s">
        <v>317</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
      <c r="A152" s="257">
        <v>73</v>
      </c>
      <c r="B152" s="258" t="s">
        <v>3054</v>
      </c>
      <c r="C152" s="268" t="s">
        <v>3055</v>
      </c>
      <c r="D152" s="259" t="s">
        <v>387</v>
      </c>
      <c r="E152" s="260">
        <v>1</v>
      </c>
      <c r="F152" s="261"/>
      <c r="G152" s="262">
        <f>ROUND(E152*F152,2)</f>
        <v>0</v>
      </c>
      <c r="H152" s="261"/>
      <c r="I152" s="262">
        <f>ROUND(E152*H152,2)</f>
        <v>0</v>
      </c>
      <c r="J152" s="261"/>
      <c r="K152" s="262">
        <f>ROUND(E152*J152,2)</f>
        <v>0</v>
      </c>
      <c r="L152" s="262">
        <v>21</v>
      </c>
      <c r="M152" s="262">
        <f>G152*(1+L152/100)</f>
        <v>0</v>
      </c>
      <c r="N152" s="260">
        <v>1.6299999999999999E-3</v>
      </c>
      <c r="O152" s="260">
        <f>ROUND(E152*N152,2)</f>
        <v>0</v>
      </c>
      <c r="P152" s="260">
        <v>0</v>
      </c>
      <c r="Q152" s="260">
        <f>ROUND(E152*P152,2)</f>
        <v>0</v>
      </c>
      <c r="R152" s="262" t="s">
        <v>1298</v>
      </c>
      <c r="S152" s="262" t="s">
        <v>277</v>
      </c>
      <c r="T152" s="263" t="s">
        <v>277</v>
      </c>
      <c r="U152" s="223">
        <v>0.42399999999999999</v>
      </c>
      <c r="V152" s="223">
        <f>ROUND(E152*U152,2)</f>
        <v>0.42</v>
      </c>
      <c r="W152" s="223"/>
      <c r="X152" s="223" t="s">
        <v>316</v>
      </c>
      <c r="Y152" s="223" t="s">
        <v>280</v>
      </c>
      <c r="Z152" s="212"/>
      <c r="AA152" s="212"/>
      <c r="AB152" s="212"/>
      <c r="AC152" s="212"/>
      <c r="AD152" s="212"/>
      <c r="AE152" s="212"/>
      <c r="AF152" s="212"/>
      <c r="AG152" s="212" t="s">
        <v>317</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ht="22.5" outlineLevel="1" x14ac:dyDescent="0.2">
      <c r="A153" s="257">
        <v>74</v>
      </c>
      <c r="B153" s="258" t="s">
        <v>3056</v>
      </c>
      <c r="C153" s="268" t="s">
        <v>3057</v>
      </c>
      <c r="D153" s="259" t="s">
        <v>387</v>
      </c>
      <c r="E153" s="260">
        <v>5</v>
      </c>
      <c r="F153" s="261"/>
      <c r="G153" s="262">
        <f>ROUND(E153*F153,2)</f>
        <v>0</v>
      </c>
      <c r="H153" s="261"/>
      <c r="I153" s="262">
        <f>ROUND(E153*H153,2)</f>
        <v>0</v>
      </c>
      <c r="J153" s="261"/>
      <c r="K153" s="262">
        <f>ROUND(E153*J153,2)</f>
        <v>0</v>
      </c>
      <c r="L153" s="262">
        <v>21</v>
      </c>
      <c r="M153" s="262">
        <f>G153*(1+L153/100)</f>
        <v>0</v>
      </c>
      <c r="N153" s="260">
        <v>2.5999999999999998E-4</v>
      </c>
      <c r="O153" s="260">
        <f>ROUND(E153*N153,2)</f>
        <v>0</v>
      </c>
      <c r="P153" s="260">
        <v>0</v>
      </c>
      <c r="Q153" s="260">
        <f>ROUND(E153*P153,2)</f>
        <v>0</v>
      </c>
      <c r="R153" s="262" t="s">
        <v>1298</v>
      </c>
      <c r="S153" s="262" t="s">
        <v>277</v>
      </c>
      <c r="T153" s="263" t="s">
        <v>277</v>
      </c>
      <c r="U153" s="223">
        <v>0.16500000000000001</v>
      </c>
      <c r="V153" s="223">
        <f>ROUND(E153*U153,2)</f>
        <v>0.83</v>
      </c>
      <c r="W153" s="223"/>
      <c r="X153" s="223" t="s">
        <v>316</v>
      </c>
      <c r="Y153" s="223" t="s">
        <v>280</v>
      </c>
      <c r="Z153" s="212"/>
      <c r="AA153" s="212"/>
      <c r="AB153" s="212"/>
      <c r="AC153" s="212"/>
      <c r="AD153" s="212"/>
      <c r="AE153" s="212"/>
      <c r="AF153" s="212"/>
      <c r="AG153" s="212" t="s">
        <v>317</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22.5" outlineLevel="1" x14ac:dyDescent="0.2">
      <c r="A154" s="257">
        <v>75</v>
      </c>
      <c r="B154" s="258" t="s">
        <v>3058</v>
      </c>
      <c r="C154" s="268" t="s">
        <v>3059</v>
      </c>
      <c r="D154" s="259" t="s">
        <v>387</v>
      </c>
      <c r="E154" s="260">
        <v>2</v>
      </c>
      <c r="F154" s="261"/>
      <c r="G154" s="262">
        <f>ROUND(E154*F154,2)</f>
        <v>0</v>
      </c>
      <c r="H154" s="261"/>
      <c r="I154" s="262">
        <f>ROUND(E154*H154,2)</f>
        <v>0</v>
      </c>
      <c r="J154" s="261"/>
      <c r="K154" s="262">
        <f>ROUND(E154*J154,2)</f>
        <v>0</v>
      </c>
      <c r="L154" s="262">
        <v>21</v>
      </c>
      <c r="M154" s="262">
        <f>G154*(1+L154/100)</f>
        <v>0</v>
      </c>
      <c r="N154" s="260">
        <v>5.6999999999999998E-4</v>
      </c>
      <c r="O154" s="260">
        <f>ROUND(E154*N154,2)</f>
        <v>0</v>
      </c>
      <c r="P154" s="260">
        <v>0</v>
      </c>
      <c r="Q154" s="260">
        <f>ROUND(E154*P154,2)</f>
        <v>0</v>
      </c>
      <c r="R154" s="262" t="s">
        <v>1298</v>
      </c>
      <c r="S154" s="262" t="s">
        <v>277</v>
      </c>
      <c r="T154" s="263" t="s">
        <v>277</v>
      </c>
      <c r="U154" s="223">
        <v>0.22700000000000001</v>
      </c>
      <c r="V154" s="223">
        <f>ROUND(E154*U154,2)</f>
        <v>0.45</v>
      </c>
      <c r="W154" s="223"/>
      <c r="X154" s="223" t="s">
        <v>316</v>
      </c>
      <c r="Y154" s="223" t="s">
        <v>280</v>
      </c>
      <c r="Z154" s="212"/>
      <c r="AA154" s="212"/>
      <c r="AB154" s="212"/>
      <c r="AC154" s="212"/>
      <c r="AD154" s="212"/>
      <c r="AE154" s="212"/>
      <c r="AF154" s="212"/>
      <c r="AG154" s="212" t="s">
        <v>317</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57">
        <v>76</v>
      </c>
      <c r="B155" s="258" t="s">
        <v>3060</v>
      </c>
      <c r="C155" s="268" t="s">
        <v>3061</v>
      </c>
      <c r="D155" s="259" t="s">
        <v>387</v>
      </c>
      <c r="E155" s="260">
        <v>1</v>
      </c>
      <c r="F155" s="261"/>
      <c r="G155" s="262">
        <f>ROUND(E155*F155,2)</f>
        <v>0</v>
      </c>
      <c r="H155" s="261"/>
      <c r="I155" s="262">
        <f>ROUND(E155*H155,2)</f>
        <v>0</v>
      </c>
      <c r="J155" s="261"/>
      <c r="K155" s="262">
        <f>ROUND(E155*J155,2)</f>
        <v>0</v>
      </c>
      <c r="L155" s="262">
        <v>21</v>
      </c>
      <c r="M155" s="262">
        <f>G155*(1+L155/100)</f>
        <v>0</v>
      </c>
      <c r="N155" s="260">
        <v>8.0000000000000004E-4</v>
      </c>
      <c r="O155" s="260">
        <f>ROUND(E155*N155,2)</f>
        <v>0</v>
      </c>
      <c r="P155" s="260">
        <v>0</v>
      </c>
      <c r="Q155" s="260">
        <f>ROUND(E155*P155,2)</f>
        <v>0</v>
      </c>
      <c r="R155" s="262" t="s">
        <v>1298</v>
      </c>
      <c r="S155" s="262" t="s">
        <v>277</v>
      </c>
      <c r="T155" s="263" t="s">
        <v>277</v>
      </c>
      <c r="U155" s="223">
        <v>0.26900000000000002</v>
      </c>
      <c r="V155" s="223">
        <f>ROUND(E155*U155,2)</f>
        <v>0.27</v>
      </c>
      <c r="W155" s="223"/>
      <c r="X155" s="223" t="s">
        <v>316</v>
      </c>
      <c r="Y155" s="223" t="s">
        <v>280</v>
      </c>
      <c r="Z155" s="212"/>
      <c r="AA155" s="212"/>
      <c r="AB155" s="212"/>
      <c r="AC155" s="212"/>
      <c r="AD155" s="212"/>
      <c r="AE155" s="212"/>
      <c r="AF155" s="212"/>
      <c r="AG155" s="212" t="s">
        <v>317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
      <c r="A156" s="257">
        <v>77</v>
      </c>
      <c r="B156" s="258" t="s">
        <v>3062</v>
      </c>
      <c r="C156" s="268" t="s">
        <v>3063</v>
      </c>
      <c r="D156" s="259" t="s">
        <v>387</v>
      </c>
      <c r="E156" s="260">
        <v>1</v>
      </c>
      <c r="F156" s="261"/>
      <c r="G156" s="262">
        <f>ROUND(E156*F156,2)</f>
        <v>0</v>
      </c>
      <c r="H156" s="261"/>
      <c r="I156" s="262">
        <f>ROUND(E156*H156,2)</f>
        <v>0</v>
      </c>
      <c r="J156" s="261"/>
      <c r="K156" s="262">
        <f>ROUND(E156*J156,2)</f>
        <v>0</v>
      </c>
      <c r="L156" s="262">
        <v>21</v>
      </c>
      <c r="M156" s="262">
        <f>G156*(1+L156/100)</f>
        <v>0</v>
      </c>
      <c r="N156" s="260">
        <v>0</v>
      </c>
      <c r="O156" s="260">
        <f>ROUND(E156*N156,2)</f>
        <v>0</v>
      </c>
      <c r="P156" s="260">
        <v>0</v>
      </c>
      <c r="Q156" s="260">
        <f>ROUND(E156*P156,2)</f>
        <v>0</v>
      </c>
      <c r="R156" s="262" t="s">
        <v>1298</v>
      </c>
      <c r="S156" s="262" t="s">
        <v>277</v>
      </c>
      <c r="T156" s="263" t="s">
        <v>277</v>
      </c>
      <c r="U156" s="223">
        <v>0.16500000000000001</v>
      </c>
      <c r="V156" s="223">
        <f>ROUND(E156*U156,2)</f>
        <v>0.17</v>
      </c>
      <c r="W156" s="223"/>
      <c r="X156" s="223" t="s">
        <v>316</v>
      </c>
      <c r="Y156" s="223" t="s">
        <v>280</v>
      </c>
      <c r="Z156" s="212"/>
      <c r="AA156" s="212"/>
      <c r="AB156" s="212"/>
      <c r="AC156" s="212"/>
      <c r="AD156" s="212"/>
      <c r="AE156" s="212"/>
      <c r="AF156" s="212"/>
      <c r="AG156" s="212" t="s">
        <v>317</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57">
        <v>78</v>
      </c>
      <c r="B157" s="258" t="s">
        <v>3064</v>
      </c>
      <c r="C157" s="268" t="s">
        <v>3065</v>
      </c>
      <c r="D157" s="259" t="s">
        <v>387</v>
      </c>
      <c r="E157" s="260">
        <v>1</v>
      </c>
      <c r="F157" s="261"/>
      <c r="G157" s="262">
        <f>ROUND(E157*F157,2)</f>
        <v>0</v>
      </c>
      <c r="H157" s="261"/>
      <c r="I157" s="262">
        <f>ROUND(E157*H157,2)</f>
        <v>0</v>
      </c>
      <c r="J157" s="261"/>
      <c r="K157" s="262">
        <f>ROUND(E157*J157,2)</f>
        <v>0</v>
      </c>
      <c r="L157" s="262">
        <v>21</v>
      </c>
      <c r="M157" s="262">
        <f>G157*(1+L157/100)</f>
        <v>0</v>
      </c>
      <c r="N157" s="260">
        <v>0</v>
      </c>
      <c r="O157" s="260">
        <f>ROUND(E157*N157,2)</f>
        <v>0</v>
      </c>
      <c r="P157" s="260">
        <v>0</v>
      </c>
      <c r="Q157" s="260">
        <f>ROUND(E157*P157,2)</f>
        <v>0</v>
      </c>
      <c r="R157" s="262" t="s">
        <v>1298</v>
      </c>
      <c r="S157" s="262" t="s">
        <v>277</v>
      </c>
      <c r="T157" s="263" t="s">
        <v>277</v>
      </c>
      <c r="U157" s="223">
        <v>0.20699999999999999</v>
      </c>
      <c r="V157" s="223">
        <f>ROUND(E157*U157,2)</f>
        <v>0.21</v>
      </c>
      <c r="W157" s="223"/>
      <c r="X157" s="223" t="s">
        <v>316</v>
      </c>
      <c r="Y157" s="223" t="s">
        <v>280</v>
      </c>
      <c r="Z157" s="212"/>
      <c r="AA157" s="212"/>
      <c r="AB157" s="212"/>
      <c r="AC157" s="212"/>
      <c r="AD157" s="212"/>
      <c r="AE157" s="212"/>
      <c r="AF157" s="212"/>
      <c r="AG157" s="212" t="s">
        <v>317</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ht="22.5" outlineLevel="1" x14ac:dyDescent="0.2">
      <c r="A158" s="257">
        <v>79</v>
      </c>
      <c r="B158" s="258" t="s">
        <v>3066</v>
      </c>
      <c r="C158" s="268" t="s">
        <v>3067</v>
      </c>
      <c r="D158" s="259" t="s">
        <v>387</v>
      </c>
      <c r="E158" s="260">
        <v>2</v>
      </c>
      <c r="F158" s="261"/>
      <c r="G158" s="262">
        <f>ROUND(E158*F158,2)</f>
        <v>0</v>
      </c>
      <c r="H158" s="261"/>
      <c r="I158" s="262">
        <f>ROUND(E158*H158,2)</f>
        <v>0</v>
      </c>
      <c r="J158" s="261"/>
      <c r="K158" s="262">
        <f>ROUND(E158*J158,2)</f>
        <v>0</v>
      </c>
      <c r="L158" s="262">
        <v>21</v>
      </c>
      <c r="M158" s="262">
        <f>G158*(1+L158/100)</f>
        <v>0</v>
      </c>
      <c r="N158" s="260">
        <v>0.03</v>
      </c>
      <c r="O158" s="260">
        <f>ROUND(E158*N158,2)</f>
        <v>0.06</v>
      </c>
      <c r="P158" s="260">
        <v>0</v>
      </c>
      <c r="Q158" s="260">
        <f>ROUND(E158*P158,2)</f>
        <v>0</v>
      </c>
      <c r="R158" s="262" t="s">
        <v>1298</v>
      </c>
      <c r="S158" s="262" t="s">
        <v>277</v>
      </c>
      <c r="T158" s="263" t="s">
        <v>277</v>
      </c>
      <c r="U158" s="223">
        <v>1.6439999999999999</v>
      </c>
      <c r="V158" s="223">
        <f>ROUND(E158*U158,2)</f>
        <v>3.29</v>
      </c>
      <c r="W158" s="223"/>
      <c r="X158" s="223" t="s">
        <v>316</v>
      </c>
      <c r="Y158" s="223" t="s">
        <v>280</v>
      </c>
      <c r="Z158" s="212"/>
      <c r="AA158" s="212"/>
      <c r="AB158" s="212"/>
      <c r="AC158" s="212"/>
      <c r="AD158" s="212"/>
      <c r="AE158" s="212"/>
      <c r="AF158" s="212"/>
      <c r="AG158" s="212" t="s">
        <v>317</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57">
        <v>80</v>
      </c>
      <c r="B159" s="258" t="s">
        <v>3068</v>
      </c>
      <c r="C159" s="268" t="s">
        <v>3069</v>
      </c>
      <c r="D159" s="259" t="s">
        <v>387</v>
      </c>
      <c r="E159" s="260">
        <v>2</v>
      </c>
      <c r="F159" s="261"/>
      <c r="G159" s="262">
        <f>ROUND(E159*F159,2)</f>
        <v>0</v>
      </c>
      <c r="H159" s="261"/>
      <c r="I159" s="262">
        <f>ROUND(E159*H159,2)</f>
        <v>0</v>
      </c>
      <c r="J159" s="261"/>
      <c r="K159" s="262">
        <f>ROUND(E159*J159,2)</f>
        <v>0</v>
      </c>
      <c r="L159" s="262">
        <v>21</v>
      </c>
      <c r="M159" s="262">
        <f>G159*(1+L159/100)</f>
        <v>0</v>
      </c>
      <c r="N159" s="260">
        <v>0</v>
      </c>
      <c r="O159" s="260">
        <f>ROUND(E159*N159,2)</f>
        <v>0</v>
      </c>
      <c r="P159" s="260">
        <v>0</v>
      </c>
      <c r="Q159" s="260">
        <f>ROUND(E159*P159,2)</f>
        <v>0</v>
      </c>
      <c r="R159" s="262" t="s">
        <v>1298</v>
      </c>
      <c r="S159" s="262" t="s">
        <v>277</v>
      </c>
      <c r="T159" s="263" t="s">
        <v>277</v>
      </c>
      <c r="U159" s="223">
        <v>0.29060000000000002</v>
      </c>
      <c r="V159" s="223">
        <f>ROUND(E159*U159,2)</f>
        <v>0.57999999999999996</v>
      </c>
      <c r="W159" s="223"/>
      <c r="X159" s="223" t="s">
        <v>316</v>
      </c>
      <c r="Y159" s="223" t="s">
        <v>280</v>
      </c>
      <c r="Z159" s="212"/>
      <c r="AA159" s="212"/>
      <c r="AB159" s="212"/>
      <c r="AC159" s="212"/>
      <c r="AD159" s="212"/>
      <c r="AE159" s="212"/>
      <c r="AF159" s="212"/>
      <c r="AG159" s="212" t="s">
        <v>317</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57">
        <v>81</v>
      </c>
      <c r="B160" s="258" t="s">
        <v>3070</v>
      </c>
      <c r="C160" s="268" t="s">
        <v>3071</v>
      </c>
      <c r="D160" s="259" t="s">
        <v>387</v>
      </c>
      <c r="E160" s="260">
        <v>2</v>
      </c>
      <c r="F160" s="261"/>
      <c r="G160" s="262">
        <f>ROUND(E160*F160,2)</f>
        <v>0</v>
      </c>
      <c r="H160" s="261"/>
      <c r="I160" s="262">
        <f>ROUND(E160*H160,2)</f>
        <v>0</v>
      </c>
      <c r="J160" s="261"/>
      <c r="K160" s="262">
        <f>ROUND(E160*J160,2)</f>
        <v>0</v>
      </c>
      <c r="L160" s="262">
        <v>21</v>
      </c>
      <c r="M160" s="262">
        <f>G160*(1+L160/100)</f>
        <v>0</v>
      </c>
      <c r="N160" s="260">
        <v>0</v>
      </c>
      <c r="O160" s="260">
        <f>ROUND(E160*N160,2)</f>
        <v>0</v>
      </c>
      <c r="P160" s="260">
        <v>0</v>
      </c>
      <c r="Q160" s="260">
        <f>ROUND(E160*P160,2)</f>
        <v>0</v>
      </c>
      <c r="R160" s="262" t="s">
        <v>1298</v>
      </c>
      <c r="S160" s="262" t="s">
        <v>277</v>
      </c>
      <c r="T160" s="263" t="s">
        <v>277</v>
      </c>
      <c r="U160" s="223">
        <v>0.1321</v>
      </c>
      <c r="V160" s="223">
        <f>ROUND(E160*U160,2)</f>
        <v>0.26</v>
      </c>
      <c r="W160" s="223"/>
      <c r="X160" s="223" t="s">
        <v>316</v>
      </c>
      <c r="Y160" s="223" t="s">
        <v>280</v>
      </c>
      <c r="Z160" s="212"/>
      <c r="AA160" s="212"/>
      <c r="AB160" s="212"/>
      <c r="AC160" s="212"/>
      <c r="AD160" s="212"/>
      <c r="AE160" s="212"/>
      <c r="AF160" s="212"/>
      <c r="AG160" s="212" t="s">
        <v>317</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
      <c r="A161" s="257">
        <v>82</v>
      </c>
      <c r="B161" s="258" t="s">
        <v>3072</v>
      </c>
      <c r="C161" s="268" t="s">
        <v>3073</v>
      </c>
      <c r="D161" s="259" t="s">
        <v>387</v>
      </c>
      <c r="E161" s="260">
        <v>2</v>
      </c>
      <c r="F161" s="261"/>
      <c r="G161" s="262">
        <f>ROUND(E161*F161,2)</f>
        <v>0</v>
      </c>
      <c r="H161" s="261"/>
      <c r="I161" s="262">
        <f>ROUND(E161*H161,2)</f>
        <v>0</v>
      </c>
      <c r="J161" s="261"/>
      <c r="K161" s="262">
        <f>ROUND(E161*J161,2)</f>
        <v>0</v>
      </c>
      <c r="L161" s="262">
        <v>21</v>
      </c>
      <c r="M161" s="262">
        <f>G161*(1+L161/100)</f>
        <v>0</v>
      </c>
      <c r="N161" s="260">
        <v>0</v>
      </c>
      <c r="O161" s="260">
        <f>ROUND(E161*N161,2)</f>
        <v>0</v>
      </c>
      <c r="P161" s="260">
        <v>0</v>
      </c>
      <c r="Q161" s="260">
        <f>ROUND(E161*P161,2)</f>
        <v>0</v>
      </c>
      <c r="R161" s="262" t="s">
        <v>1298</v>
      </c>
      <c r="S161" s="262" t="s">
        <v>277</v>
      </c>
      <c r="T161" s="263" t="s">
        <v>277</v>
      </c>
      <c r="U161" s="223">
        <v>0.26419999999999999</v>
      </c>
      <c r="V161" s="223">
        <f>ROUND(E161*U161,2)</f>
        <v>0.53</v>
      </c>
      <c r="W161" s="223"/>
      <c r="X161" s="223" t="s">
        <v>316</v>
      </c>
      <c r="Y161" s="223" t="s">
        <v>280</v>
      </c>
      <c r="Z161" s="212"/>
      <c r="AA161" s="212"/>
      <c r="AB161" s="212"/>
      <c r="AC161" s="212"/>
      <c r="AD161" s="212"/>
      <c r="AE161" s="212"/>
      <c r="AF161" s="212"/>
      <c r="AG161" s="212" t="s">
        <v>317</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
      <c r="A162" s="235">
        <v>83</v>
      </c>
      <c r="B162" s="236" t="s">
        <v>3074</v>
      </c>
      <c r="C162" s="245" t="s">
        <v>3075</v>
      </c>
      <c r="D162" s="237" t="s">
        <v>543</v>
      </c>
      <c r="E162" s="238">
        <v>187</v>
      </c>
      <c r="F162" s="239"/>
      <c r="G162" s="240">
        <f>ROUND(E162*F162,2)</f>
        <v>0</v>
      </c>
      <c r="H162" s="239"/>
      <c r="I162" s="240">
        <f>ROUND(E162*H162,2)</f>
        <v>0</v>
      </c>
      <c r="J162" s="239"/>
      <c r="K162" s="240">
        <f>ROUND(E162*J162,2)</f>
        <v>0</v>
      </c>
      <c r="L162" s="240">
        <v>21</v>
      </c>
      <c r="M162" s="240">
        <f>G162*(1+L162/100)</f>
        <v>0</v>
      </c>
      <c r="N162" s="238">
        <v>0</v>
      </c>
      <c r="O162" s="238">
        <f>ROUND(E162*N162,2)</f>
        <v>0</v>
      </c>
      <c r="P162" s="238">
        <v>0</v>
      </c>
      <c r="Q162" s="238">
        <f>ROUND(E162*P162,2)</f>
        <v>0</v>
      </c>
      <c r="R162" s="240" t="s">
        <v>1298</v>
      </c>
      <c r="S162" s="240" t="s">
        <v>277</v>
      </c>
      <c r="T162" s="241" t="s">
        <v>277</v>
      </c>
      <c r="U162" s="223">
        <v>2.9000000000000001E-2</v>
      </c>
      <c r="V162" s="223">
        <f>ROUND(E162*U162,2)</f>
        <v>5.42</v>
      </c>
      <c r="W162" s="223"/>
      <c r="X162" s="223" t="s">
        <v>316</v>
      </c>
      <c r="Y162" s="223" t="s">
        <v>280</v>
      </c>
      <c r="Z162" s="212"/>
      <c r="AA162" s="212"/>
      <c r="AB162" s="212"/>
      <c r="AC162" s="212"/>
      <c r="AD162" s="212"/>
      <c r="AE162" s="212"/>
      <c r="AF162" s="212"/>
      <c r="AG162" s="212" t="s">
        <v>317</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46" t="s">
        <v>3076</v>
      </c>
      <c r="D163" s="243"/>
      <c r="E163" s="243"/>
      <c r="F163" s="243"/>
      <c r="G163" s="24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283</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
      <c r="A164" s="219"/>
      <c r="B164" s="220"/>
      <c r="C164" s="247" t="s">
        <v>3077</v>
      </c>
      <c r="D164" s="225"/>
      <c r="E164" s="226">
        <v>187</v>
      </c>
      <c r="F164" s="223"/>
      <c r="G164" s="223"/>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308</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35">
        <v>84</v>
      </c>
      <c r="B165" s="236" t="s">
        <v>3078</v>
      </c>
      <c r="C165" s="245" t="s">
        <v>3079</v>
      </c>
      <c r="D165" s="237" t="s">
        <v>543</v>
      </c>
      <c r="E165" s="238">
        <v>9</v>
      </c>
      <c r="F165" s="239"/>
      <c r="G165" s="240">
        <f>ROUND(E165*F165,2)</f>
        <v>0</v>
      </c>
      <c r="H165" s="239"/>
      <c r="I165" s="240">
        <f>ROUND(E165*H165,2)</f>
        <v>0</v>
      </c>
      <c r="J165" s="239"/>
      <c r="K165" s="240">
        <f>ROUND(E165*J165,2)</f>
        <v>0</v>
      </c>
      <c r="L165" s="240">
        <v>21</v>
      </c>
      <c r="M165" s="240">
        <f>G165*(1+L165/100)</f>
        <v>0</v>
      </c>
      <c r="N165" s="238">
        <v>0</v>
      </c>
      <c r="O165" s="238">
        <f>ROUND(E165*N165,2)</f>
        <v>0</v>
      </c>
      <c r="P165" s="238">
        <v>0</v>
      </c>
      <c r="Q165" s="238">
        <f>ROUND(E165*P165,2)</f>
        <v>0</v>
      </c>
      <c r="R165" s="240" t="s">
        <v>1298</v>
      </c>
      <c r="S165" s="240" t="s">
        <v>277</v>
      </c>
      <c r="T165" s="241" t="s">
        <v>277</v>
      </c>
      <c r="U165" s="223">
        <v>3.1E-2</v>
      </c>
      <c r="V165" s="223">
        <f>ROUND(E165*U165,2)</f>
        <v>0.28000000000000003</v>
      </c>
      <c r="W165" s="223"/>
      <c r="X165" s="223" t="s">
        <v>316</v>
      </c>
      <c r="Y165" s="223" t="s">
        <v>280</v>
      </c>
      <c r="Z165" s="212"/>
      <c r="AA165" s="212"/>
      <c r="AB165" s="212"/>
      <c r="AC165" s="212"/>
      <c r="AD165" s="212"/>
      <c r="AE165" s="212"/>
      <c r="AF165" s="212"/>
      <c r="AG165" s="212" t="s">
        <v>317</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46" t="s">
        <v>3076</v>
      </c>
      <c r="D166" s="243"/>
      <c r="E166" s="243"/>
      <c r="F166" s="243"/>
      <c r="G166" s="243"/>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283</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35">
        <v>85</v>
      </c>
      <c r="B167" s="236" t="s">
        <v>3080</v>
      </c>
      <c r="C167" s="245" t="s">
        <v>3081</v>
      </c>
      <c r="D167" s="237" t="s">
        <v>543</v>
      </c>
      <c r="E167" s="238">
        <v>22</v>
      </c>
      <c r="F167" s="239"/>
      <c r="G167" s="240">
        <f>ROUND(E167*F167,2)</f>
        <v>0</v>
      </c>
      <c r="H167" s="239"/>
      <c r="I167" s="240">
        <f>ROUND(E167*H167,2)</f>
        <v>0</v>
      </c>
      <c r="J167" s="239"/>
      <c r="K167" s="240">
        <f>ROUND(E167*J167,2)</f>
        <v>0</v>
      </c>
      <c r="L167" s="240">
        <v>21</v>
      </c>
      <c r="M167" s="240">
        <f>G167*(1+L167/100)</f>
        <v>0</v>
      </c>
      <c r="N167" s="238">
        <v>0</v>
      </c>
      <c r="O167" s="238">
        <f>ROUND(E167*N167,2)</f>
        <v>0</v>
      </c>
      <c r="P167" s="238">
        <v>0</v>
      </c>
      <c r="Q167" s="238">
        <f>ROUND(E167*P167,2)</f>
        <v>0</v>
      </c>
      <c r="R167" s="240" t="s">
        <v>1298</v>
      </c>
      <c r="S167" s="240" t="s">
        <v>277</v>
      </c>
      <c r="T167" s="241" t="s">
        <v>277</v>
      </c>
      <c r="U167" s="223">
        <v>0.05</v>
      </c>
      <c r="V167" s="223">
        <f>ROUND(E167*U167,2)</f>
        <v>1.1000000000000001</v>
      </c>
      <c r="W167" s="223"/>
      <c r="X167" s="223" t="s">
        <v>316</v>
      </c>
      <c r="Y167" s="223" t="s">
        <v>280</v>
      </c>
      <c r="Z167" s="212"/>
      <c r="AA167" s="212"/>
      <c r="AB167" s="212"/>
      <c r="AC167" s="212"/>
      <c r="AD167" s="212"/>
      <c r="AE167" s="212"/>
      <c r="AF167" s="212"/>
      <c r="AG167" s="212" t="s">
        <v>317</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
      <c r="A168" s="219"/>
      <c r="B168" s="220"/>
      <c r="C168" s="246" t="s">
        <v>3076</v>
      </c>
      <c r="D168" s="243"/>
      <c r="E168" s="243"/>
      <c r="F168" s="243"/>
      <c r="G168" s="24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283</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35">
        <v>86</v>
      </c>
      <c r="B169" s="236" t="s">
        <v>3082</v>
      </c>
      <c r="C169" s="245" t="s">
        <v>3083</v>
      </c>
      <c r="D169" s="237" t="s">
        <v>543</v>
      </c>
      <c r="E169" s="238">
        <v>32</v>
      </c>
      <c r="F169" s="239"/>
      <c r="G169" s="240">
        <f>ROUND(E169*F169,2)</f>
        <v>0</v>
      </c>
      <c r="H169" s="239"/>
      <c r="I169" s="240">
        <f>ROUND(E169*H169,2)</f>
        <v>0</v>
      </c>
      <c r="J169" s="239"/>
      <c r="K169" s="240">
        <f>ROUND(E169*J169,2)</f>
        <v>0</v>
      </c>
      <c r="L169" s="240">
        <v>21</v>
      </c>
      <c r="M169" s="240">
        <f>G169*(1+L169/100)</f>
        <v>0</v>
      </c>
      <c r="N169" s="238">
        <v>1.8000000000000001E-4</v>
      </c>
      <c r="O169" s="238">
        <f>ROUND(E169*N169,2)</f>
        <v>0.01</v>
      </c>
      <c r="P169" s="238">
        <v>0</v>
      </c>
      <c r="Q169" s="238">
        <f>ROUND(E169*P169,2)</f>
        <v>0</v>
      </c>
      <c r="R169" s="240" t="s">
        <v>1298</v>
      </c>
      <c r="S169" s="240" t="s">
        <v>277</v>
      </c>
      <c r="T169" s="241" t="s">
        <v>277</v>
      </c>
      <c r="U169" s="223">
        <v>6.7000000000000004E-2</v>
      </c>
      <c r="V169" s="223">
        <f>ROUND(E169*U169,2)</f>
        <v>2.14</v>
      </c>
      <c r="W169" s="223"/>
      <c r="X169" s="223" t="s">
        <v>316</v>
      </c>
      <c r="Y169" s="223" t="s">
        <v>280</v>
      </c>
      <c r="Z169" s="212"/>
      <c r="AA169" s="212"/>
      <c r="AB169" s="212"/>
      <c r="AC169" s="212"/>
      <c r="AD169" s="212"/>
      <c r="AE169" s="212"/>
      <c r="AF169" s="212"/>
      <c r="AG169" s="212" t="s">
        <v>317</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46" t="s">
        <v>3076</v>
      </c>
      <c r="D170" s="243"/>
      <c r="E170" s="243"/>
      <c r="F170" s="243"/>
      <c r="G170" s="243"/>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283</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47" t="s">
        <v>3084</v>
      </c>
      <c r="D171" s="225"/>
      <c r="E171" s="226">
        <v>32</v>
      </c>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308</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35">
        <v>87</v>
      </c>
      <c r="B172" s="236" t="s">
        <v>3085</v>
      </c>
      <c r="C172" s="245" t="s">
        <v>3086</v>
      </c>
      <c r="D172" s="237" t="s">
        <v>543</v>
      </c>
      <c r="E172" s="238">
        <v>250</v>
      </c>
      <c r="F172" s="239"/>
      <c r="G172" s="240">
        <f>ROUND(E172*F172,2)</f>
        <v>0</v>
      </c>
      <c r="H172" s="239"/>
      <c r="I172" s="240">
        <f>ROUND(E172*H172,2)</f>
        <v>0</v>
      </c>
      <c r="J172" s="239"/>
      <c r="K172" s="240">
        <f>ROUND(E172*J172,2)</f>
        <v>0</v>
      </c>
      <c r="L172" s="240">
        <v>21</v>
      </c>
      <c r="M172" s="240">
        <f>G172*(1+L172/100)</f>
        <v>0</v>
      </c>
      <c r="N172" s="238">
        <v>1.0000000000000001E-5</v>
      </c>
      <c r="O172" s="238">
        <f>ROUND(E172*N172,2)</f>
        <v>0</v>
      </c>
      <c r="P172" s="238">
        <v>0</v>
      </c>
      <c r="Q172" s="238">
        <f>ROUND(E172*P172,2)</f>
        <v>0</v>
      </c>
      <c r="R172" s="240" t="s">
        <v>1298</v>
      </c>
      <c r="S172" s="240" t="s">
        <v>277</v>
      </c>
      <c r="T172" s="241" t="s">
        <v>277</v>
      </c>
      <c r="U172" s="223">
        <v>6.2E-2</v>
      </c>
      <c r="V172" s="223">
        <f>ROUND(E172*U172,2)</f>
        <v>15.5</v>
      </c>
      <c r="W172" s="223"/>
      <c r="X172" s="223" t="s">
        <v>316</v>
      </c>
      <c r="Y172" s="223" t="s">
        <v>280</v>
      </c>
      <c r="Z172" s="212"/>
      <c r="AA172" s="212"/>
      <c r="AB172" s="212"/>
      <c r="AC172" s="212"/>
      <c r="AD172" s="212"/>
      <c r="AE172" s="212"/>
      <c r="AF172" s="212"/>
      <c r="AG172" s="212" t="s">
        <v>317</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46" t="s">
        <v>3087</v>
      </c>
      <c r="D173" s="243"/>
      <c r="E173" s="243"/>
      <c r="F173" s="243"/>
      <c r="G173" s="24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283</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2" x14ac:dyDescent="0.2">
      <c r="A174" s="219"/>
      <c r="B174" s="220"/>
      <c r="C174" s="247" t="s">
        <v>3088</v>
      </c>
      <c r="D174" s="225"/>
      <c r="E174" s="226">
        <v>250</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308</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57">
        <v>88</v>
      </c>
      <c r="B175" s="258" t="s">
        <v>3089</v>
      </c>
      <c r="C175" s="268" t="s">
        <v>3090</v>
      </c>
      <c r="D175" s="259" t="s">
        <v>387</v>
      </c>
      <c r="E175" s="260">
        <v>1</v>
      </c>
      <c r="F175" s="261"/>
      <c r="G175" s="262">
        <f>ROUND(E175*F175,2)</f>
        <v>0</v>
      </c>
      <c r="H175" s="261"/>
      <c r="I175" s="262">
        <f>ROUND(E175*H175,2)</f>
        <v>0</v>
      </c>
      <c r="J175" s="261"/>
      <c r="K175" s="262">
        <f>ROUND(E175*J175,2)</f>
        <v>0</v>
      </c>
      <c r="L175" s="262">
        <v>21</v>
      </c>
      <c r="M175" s="262">
        <f>G175*(1+L175/100)</f>
        <v>0</v>
      </c>
      <c r="N175" s="260">
        <v>1.06E-3</v>
      </c>
      <c r="O175" s="260">
        <f>ROUND(E175*N175,2)</f>
        <v>0</v>
      </c>
      <c r="P175" s="260">
        <v>0</v>
      </c>
      <c r="Q175" s="260">
        <f>ROUND(E175*P175,2)</f>
        <v>0</v>
      </c>
      <c r="R175" s="262"/>
      <c r="S175" s="262" t="s">
        <v>668</v>
      </c>
      <c r="T175" s="263" t="s">
        <v>278</v>
      </c>
      <c r="U175" s="223">
        <v>0.42399999999999999</v>
      </c>
      <c r="V175" s="223">
        <f>ROUND(E175*U175,2)</f>
        <v>0.42</v>
      </c>
      <c r="W175" s="223"/>
      <c r="X175" s="223" t="s">
        <v>316</v>
      </c>
      <c r="Y175" s="223" t="s">
        <v>280</v>
      </c>
      <c r="Z175" s="212"/>
      <c r="AA175" s="212"/>
      <c r="AB175" s="212"/>
      <c r="AC175" s="212"/>
      <c r="AD175" s="212"/>
      <c r="AE175" s="212"/>
      <c r="AF175" s="212"/>
      <c r="AG175" s="212" t="s">
        <v>317</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35">
        <v>89</v>
      </c>
      <c r="B176" s="236" t="s">
        <v>3091</v>
      </c>
      <c r="C176" s="245" t="s">
        <v>3092</v>
      </c>
      <c r="D176" s="237" t="s">
        <v>423</v>
      </c>
      <c r="E176" s="238">
        <v>0.80415000000000003</v>
      </c>
      <c r="F176" s="239"/>
      <c r="G176" s="240">
        <f>ROUND(E176*F176,2)</f>
        <v>0</v>
      </c>
      <c r="H176" s="239"/>
      <c r="I176" s="240">
        <f>ROUND(E176*H176,2)</f>
        <v>0</v>
      </c>
      <c r="J176" s="239"/>
      <c r="K176" s="240">
        <f>ROUND(E176*J176,2)</f>
        <v>0</v>
      </c>
      <c r="L176" s="240">
        <v>21</v>
      </c>
      <c r="M176" s="240">
        <f>G176*(1+L176/100)</f>
        <v>0</v>
      </c>
      <c r="N176" s="238">
        <v>0</v>
      </c>
      <c r="O176" s="238">
        <f>ROUND(E176*N176,2)</f>
        <v>0</v>
      </c>
      <c r="P176" s="238">
        <v>0</v>
      </c>
      <c r="Q176" s="238">
        <f>ROUND(E176*P176,2)</f>
        <v>0</v>
      </c>
      <c r="R176" s="240" t="s">
        <v>1298</v>
      </c>
      <c r="S176" s="240" t="s">
        <v>277</v>
      </c>
      <c r="T176" s="241" t="s">
        <v>277</v>
      </c>
      <c r="U176" s="223">
        <v>1.3740000000000001</v>
      </c>
      <c r="V176" s="223">
        <f>ROUND(E176*U176,2)</f>
        <v>1.1000000000000001</v>
      </c>
      <c r="W176" s="223"/>
      <c r="X176" s="223" t="s">
        <v>1599</v>
      </c>
      <c r="Y176" s="223" t="s">
        <v>280</v>
      </c>
      <c r="Z176" s="212"/>
      <c r="AA176" s="212"/>
      <c r="AB176" s="212"/>
      <c r="AC176" s="212"/>
      <c r="AD176" s="212"/>
      <c r="AE176" s="212"/>
      <c r="AF176" s="212"/>
      <c r="AG176" s="212" t="s">
        <v>1600</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2" x14ac:dyDescent="0.2">
      <c r="A177" s="219"/>
      <c r="B177" s="220"/>
      <c r="C177" s="267" t="s">
        <v>3093</v>
      </c>
      <c r="D177" s="256"/>
      <c r="E177" s="256"/>
      <c r="F177" s="256"/>
      <c r="G177" s="256"/>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319</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x14ac:dyDescent="0.2">
      <c r="A178" s="228" t="s">
        <v>272</v>
      </c>
      <c r="B178" s="229" t="s">
        <v>156</v>
      </c>
      <c r="C178" s="244" t="s">
        <v>157</v>
      </c>
      <c r="D178" s="230"/>
      <c r="E178" s="231"/>
      <c r="F178" s="232"/>
      <c r="G178" s="232">
        <f>SUMIF(AG179:AG199,"&lt;&gt;NOR",G179:G199)</f>
        <v>0</v>
      </c>
      <c r="H178" s="232"/>
      <c r="I178" s="232">
        <f>SUM(I179:I199)</f>
        <v>0</v>
      </c>
      <c r="J178" s="232"/>
      <c r="K178" s="232">
        <f>SUM(K179:K199)</f>
        <v>0</v>
      </c>
      <c r="L178" s="232"/>
      <c r="M178" s="232">
        <f>SUM(M179:M199)</f>
        <v>0</v>
      </c>
      <c r="N178" s="231"/>
      <c r="O178" s="231">
        <f>SUM(O179:O199)</f>
        <v>0.51</v>
      </c>
      <c r="P178" s="231"/>
      <c r="Q178" s="231">
        <f>SUM(Q179:Q199)</f>
        <v>0</v>
      </c>
      <c r="R178" s="232"/>
      <c r="S178" s="232"/>
      <c r="T178" s="233"/>
      <c r="U178" s="227"/>
      <c r="V178" s="227">
        <f>SUM(V179:V199)</f>
        <v>26.63</v>
      </c>
      <c r="W178" s="227"/>
      <c r="X178" s="227"/>
      <c r="Y178" s="227"/>
      <c r="AG178" t="s">
        <v>273</v>
      </c>
    </row>
    <row r="179" spans="1:60" outlineLevel="1" x14ac:dyDescent="0.2">
      <c r="A179" s="235">
        <v>90</v>
      </c>
      <c r="B179" s="236" t="s">
        <v>3094</v>
      </c>
      <c r="C179" s="245" t="s">
        <v>3095</v>
      </c>
      <c r="D179" s="237" t="s">
        <v>543</v>
      </c>
      <c r="E179" s="238">
        <v>23</v>
      </c>
      <c r="F179" s="239"/>
      <c r="G179" s="240">
        <f>ROUND(E179*F179,2)</f>
        <v>0</v>
      </c>
      <c r="H179" s="239"/>
      <c r="I179" s="240">
        <f>ROUND(E179*H179,2)</f>
        <v>0</v>
      </c>
      <c r="J179" s="239"/>
      <c r="K179" s="240">
        <f>ROUND(E179*J179,2)</f>
        <v>0</v>
      </c>
      <c r="L179" s="240">
        <v>21</v>
      </c>
      <c r="M179" s="240">
        <f>G179*(1+L179/100)</f>
        <v>0</v>
      </c>
      <c r="N179" s="238">
        <v>2.1690000000000001E-2</v>
      </c>
      <c r="O179" s="238">
        <f>ROUND(E179*N179,2)</f>
        <v>0.5</v>
      </c>
      <c r="P179" s="238">
        <v>0</v>
      </c>
      <c r="Q179" s="238">
        <f>ROUND(E179*P179,2)</f>
        <v>0</v>
      </c>
      <c r="R179" s="240" t="s">
        <v>1298</v>
      </c>
      <c r="S179" s="240" t="s">
        <v>277</v>
      </c>
      <c r="T179" s="241" t="s">
        <v>277</v>
      </c>
      <c r="U179" s="223">
        <v>0.79300000000000004</v>
      </c>
      <c r="V179" s="223">
        <f>ROUND(E179*U179,2)</f>
        <v>18.239999999999998</v>
      </c>
      <c r="W179" s="223"/>
      <c r="X179" s="223" t="s">
        <v>316</v>
      </c>
      <c r="Y179" s="223" t="s">
        <v>280</v>
      </c>
      <c r="Z179" s="212"/>
      <c r="AA179" s="212"/>
      <c r="AB179" s="212"/>
      <c r="AC179" s="212"/>
      <c r="AD179" s="212"/>
      <c r="AE179" s="212"/>
      <c r="AF179" s="212"/>
      <c r="AG179" s="212" t="s">
        <v>317</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67" t="s">
        <v>3096</v>
      </c>
      <c r="D180" s="256"/>
      <c r="E180" s="256"/>
      <c r="F180" s="256"/>
      <c r="G180" s="256"/>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319</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69" t="s">
        <v>2993</v>
      </c>
      <c r="D181" s="264"/>
      <c r="E181" s="264"/>
      <c r="F181" s="264"/>
      <c r="G181" s="264"/>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283</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69" t="s">
        <v>3003</v>
      </c>
      <c r="D182" s="264"/>
      <c r="E182" s="264"/>
      <c r="F182" s="264"/>
      <c r="G182" s="264"/>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283</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57">
        <v>91</v>
      </c>
      <c r="B183" s="258" t="s">
        <v>3097</v>
      </c>
      <c r="C183" s="268" t="s">
        <v>3098</v>
      </c>
      <c r="D183" s="259" t="s">
        <v>387</v>
      </c>
      <c r="E183" s="260">
        <v>1</v>
      </c>
      <c r="F183" s="261"/>
      <c r="G183" s="262">
        <f>ROUND(E183*F183,2)</f>
        <v>0</v>
      </c>
      <c r="H183" s="261"/>
      <c r="I183" s="262">
        <f>ROUND(E183*H183,2)</f>
        <v>0</v>
      </c>
      <c r="J183" s="261"/>
      <c r="K183" s="262">
        <f>ROUND(E183*J183,2)</f>
        <v>0</v>
      </c>
      <c r="L183" s="262">
        <v>21</v>
      </c>
      <c r="M183" s="262">
        <f>G183*(1+L183/100)</f>
        <v>0</v>
      </c>
      <c r="N183" s="260">
        <v>1.5E-3</v>
      </c>
      <c r="O183" s="260">
        <f>ROUND(E183*N183,2)</f>
        <v>0</v>
      </c>
      <c r="P183" s="260">
        <v>0</v>
      </c>
      <c r="Q183" s="260">
        <f>ROUND(E183*P183,2)</f>
        <v>0</v>
      </c>
      <c r="R183" s="262" t="s">
        <v>1298</v>
      </c>
      <c r="S183" s="262" t="s">
        <v>277</v>
      </c>
      <c r="T183" s="263" t="s">
        <v>277</v>
      </c>
      <c r="U183" s="223">
        <v>0.84799999999999998</v>
      </c>
      <c r="V183" s="223">
        <f>ROUND(E183*U183,2)</f>
        <v>0.85</v>
      </c>
      <c r="W183" s="223"/>
      <c r="X183" s="223" t="s">
        <v>316</v>
      </c>
      <c r="Y183" s="223" t="s">
        <v>280</v>
      </c>
      <c r="Z183" s="212"/>
      <c r="AA183" s="212"/>
      <c r="AB183" s="212"/>
      <c r="AC183" s="212"/>
      <c r="AD183" s="212"/>
      <c r="AE183" s="212"/>
      <c r="AF183" s="212"/>
      <c r="AG183" s="212" t="s">
        <v>317</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
      <c r="A184" s="257">
        <v>92</v>
      </c>
      <c r="B184" s="258" t="s">
        <v>3099</v>
      </c>
      <c r="C184" s="268" t="s">
        <v>3100</v>
      </c>
      <c r="D184" s="259" t="s">
        <v>543</v>
      </c>
      <c r="E184" s="260">
        <v>2</v>
      </c>
      <c r="F184" s="261"/>
      <c r="G184" s="262">
        <f>ROUND(E184*F184,2)</f>
        <v>0</v>
      </c>
      <c r="H184" s="261"/>
      <c r="I184" s="262">
        <f>ROUND(E184*H184,2)</f>
        <v>0</v>
      </c>
      <c r="J184" s="261"/>
      <c r="K184" s="262">
        <f>ROUND(E184*J184,2)</f>
        <v>0</v>
      </c>
      <c r="L184" s="262">
        <v>21</v>
      </c>
      <c r="M184" s="262">
        <f>G184*(1+L184/100)</f>
        <v>0</v>
      </c>
      <c r="N184" s="260">
        <v>4.2900000000000004E-3</v>
      </c>
      <c r="O184" s="260">
        <f>ROUND(E184*N184,2)</f>
        <v>0.01</v>
      </c>
      <c r="P184" s="260">
        <v>0</v>
      </c>
      <c r="Q184" s="260">
        <f>ROUND(E184*P184,2)</f>
        <v>0</v>
      </c>
      <c r="R184" s="262" t="s">
        <v>1298</v>
      </c>
      <c r="S184" s="262" t="s">
        <v>277</v>
      </c>
      <c r="T184" s="263" t="s">
        <v>277</v>
      </c>
      <c r="U184" s="223">
        <v>0.36199999999999999</v>
      </c>
      <c r="V184" s="223">
        <f>ROUND(E184*U184,2)</f>
        <v>0.72</v>
      </c>
      <c r="W184" s="223"/>
      <c r="X184" s="223" t="s">
        <v>316</v>
      </c>
      <c r="Y184" s="223" t="s">
        <v>280</v>
      </c>
      <c r="Z184" s="212"/>
      <c r="AA184" s="212"/>
      <c r="AB184" s="212"/>
      <c r="AC184" s="212"/>
      <c r="AD184" s="212"/>
      <c r="AE184" s="212"/>
      <c r="AF184" s="212"/>
      <c r="AG184" s="212" t="s">
        <v>317</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ht="22.5" outlineLevel="1" x14ac:dyDescent="0.2">
      <c r="A185" s="235">
        <v>93</v>
      </c>
      <c r="B185" s="236" t="s">
        <v>3101</v>
      </c>
      <c r="C185" s="245" t="s">
        <v>3102</v>
      </c>
      <c r="D185" s="237" t="s">
        <v>543</v>
      </c>
      <c r="E185" s="238">
        <v>0.5</v>
      </c>
      <c r="F185" s="239"/>
      <c r="G185" s="240">
        <f>ROUND(E185*F185,2)</f>
        <v>0</v>
      </c>
      <c r="H185" s="239"/>
      <c r="I185" s="240">
        <f>ROUND(E185*H185,2)</f>
        <v>0</v>
      </c>
      <c r="J185" s="239"/>
      <c r="K185" s="240">
        <f>ROUND(E185*J185,2)</f>
        <v>0</v>
      </c>
      <c r="L185" s="240">
        <v>21</v>
      </c>
      <c r="M185" s="240">
        <f>G185*(1+L185/100)</f>
        <v>0</v>
      </c>
      <c r="N185" s="238">
        <v>2.7999999999999998E-4</v>
      </c>
      <c r="O185" s="238">
        <f>ROUND(E185*N185,2)</f>
        <v>0</v>
      </c>
      <c r="P185" s="238">
        <v>0</v>
      </c>
      <c r="Q185" s="238">
        <f>ROUND(E185*P185,2)</f>
        <v>0</v>
      </c>
      <c r="R185" s="240" t="s">
        <v>1298</v>
      </c>
      <c r="S185" s="240" t="s">
        <v>277</v>
      </c>
      <c r="T185" s="241" t="s">
        <v>277</v>
      </c>
      <c r="U185" s="223">
        <v>0.26300000000000001</v>
      </c>
      <c r="V185" s="223">
        <f>ROUND(E185*U185,2)</f>
        <v>0.13</v>
      </c>
      <c r="W185" s="223"/>
      <c r="X185" s="223" t="s">
        <v>316</v>
      </c>
      <c r="Y185" s="223" t="s">
        <v>280</v>
      </c>
      <c r="Z185" s="212"/>
      <c r="AA185" s="212"/>
      <c r="AB185" s="212"/>
      <c r="AC185" s="212"/>
      <c r="AD185" s="212"/>
      <c r="AE185" s="212"/>
      <c r="AF185" s="212"/>
      <c r="AG185" s="212" t="s">
        <v>317</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
      <c r="A186" s="219"/>
      <c r="B186" s="220"/>
      <c r="C186" s="267" t="s">
        <v>3103</v>
      </c>
      <c r="D186" s="256"/>
      <c r="E186" s="256"/>
      <c r="F186" s="256"/>
      <c r="G186" s="256"/>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319</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
      <c r="A187" s="235">
        <v>94</v>
      </c>
      <c r="B187" s="236" t="s">
        <v>3104</v>
      </c>
      <c r="C187" s="245" t="s">
        <v>3105</v>
      </c>
      <c r="D187" s="237" t="s">
        <v>1297</v>
      </c>
      <c r="E187" s="238">
        <v>1</v>
      </c>
      <c r="F187" s="239"/>
      <c r="G187" s="240">
        <f>ROUND(E187*F187,2)</f>
        <v>0</v>
      </c>
      <c r="H187" s="239"/>
      <c r="I187" s="240">
        <f>ROUND(E187*H187,2)</f>
        <v>0</v>
      </c>
      <c r="J187" s="239"/>
      <c r="K187" s="240">
        <f>ROUND(E187*J187,2)</f>
        <v>0</v>
      </c>
      <c r="L187" s="240">
        <v>21</v>
      </c>
      <c r="M187" s="240">
        <f>G187*(1+L187/100)</f>
        <v>0</v>
      </c>
      <c r="N187" s="238">
        <v>4.0400000000000002E-3</v>
      </c>
      <c r="O187" s="238">
        <f>ROUND(E187*N187,2)</f>
        <v>0</v>
      </c>
      <c r="P187" s="238">
        <v>0</v>
      </c>
      <c r="Q187" s="238">
        <f>ROUND(E187*P187,2)</f>
        <v>0</v>
      </c>
      <c r="R187" s="240" t="s">
        <v>1298</v>
      </c>
      <c r="S187" s="240" t="s">
        <v>277</v>
      </c>
      <c r="T187" s="241" t="s">
        <v>277</v>
      </c>
      <c r="U187" s="223">
        <v>1.59</v>
      </c>
      <c r="V187" s="223">
        <f>ROUND(E187*U187,2)</f>
        <v>1.59</v>
      </c>
      <c r="W187" s="223"/>
      <c r="X187" s="223" t="s">
        <v>316</v>
      </c>
      <c r="Y187" s="223" t="s">
        <v>280</v>
      </c>
      <c r="Z187" s="212"/>
      <c r="AA187" s="212"/>
      <c r="AB187" s="212"/>
      <c r="AC187" s="212"/>
      <c r="AD187" s="212"/>
      <c r="AE187" s="212"/>
      <c r="AF187" s="212"/>
      <c r="AG187" s="212" t="s">
        <v>317</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67" t="s">
        <v>3103</v>
      </c>
      <c r="D188" s="256"/>
      <c r="E188" s="256"/>
      <c r="F188" s="256"/>
      <c r="G188" s="256"/>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319</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69" t="s">
        <v>3106</v>
      </c>
      <c r="D189" s="264"/>
      <c r="E189" s="264"/>
      <c r="F189" s="264"/>
      <c r="G189" s="264"/>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283</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2" x14ac:dyDescent="0.2">
      <c r="A190" s="219"/>
      <c r="B190" s="220"/>
      <c r="C190" s="247" t="s">
        <v>3107</v>
      </c>
      <c r="D190" s="225"/>
      <c r="E190" s="226">
        <v>1</v>
      </c>
      <c r="F190" s="223"/>
      <c r="G190" s="223"/>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308</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ht="22.5" outlineLevel="1" x14ac:dyDescent="0.2">
      <c r="A191" s="257">
        <v>95</v>
      </c>
      <c r="B191" s="258" t="s">
        <v>3108</v>
      </c>
      <c r="C191" s="268" t="s">
        <v>3109</v>
      </c>
      <c r="D191" s="259" t="s">
        <v>387</v>
      </c>
      <c r="E191" s="260">
        <v>2</v>
      </c>
      <c r="F191" s="261"/>
      <c r="G191" s="262">
        <f>ROUND(E191*F191,2)</f>
        <v>0</v>
      </c>
      <c r="H191" s="261"/>
      <c r="I191" s="262">
        <f>ROUND(E191*H191,2)</f>
        <v>0</v>
      </c>
      <c r="J191" s="261"/>
      <c r="K191" s="262">
        <f>ROUND(E191*J191,2)</f>
        <v>0</v>
      </c>
      <c r="L191" s="262">
        <v>21</v>
      </c>
      <c r="M191" s="262">
        <f>G191*(1+L191/100)</f>
        <v>0</v>
      </c>
      <c r="N191" s="260">
        <v>0</v>
      </c>
      <c r="O191" s="260">
        <f>ROUND(E191*N191,2)</f>
        <v>0</v>
      </c>
      <c r="P191" s="260">
        <v>0</v>
      </c>
      <c r="Q191" s="260">
        <f>ROUND(E191*P191,2)</f>
        <v>0</v>
      </c>
      <c r="R191" s="262" t="s">
        <v>1298</v>
      </c>
      <c r="S191" s="262" t="s">
        <v>277</v>
      </c>
      <c r="T191" s="263" t="s">
        <v>277</v>
      </c>
      <c r="U191" s="223">
        <v>6.4000000000000001E-2</v>
      </c>
      <c r="V191" s="223">
        <f>ROUND(E191*U191,2)</f>
        <v>0.13</v>
      </c>
      <c r="W191" s="223"/>
      <c r="X191" s="223" t="s">
        <v>316</v>
      </c>
      <c r="Y191" s="223" t="s">
        <v>280</v>
      </c>
      <c r="Z191" s="212"/>
      <c r="AA191" s="212"/>
      <c r="AB191" s="212"/>
      <c r="AC191" s="212"/>
      <c r="AD191" s="212"/>
      <c r="AE191" s="212"/>
      <c r="AF191" s="212"/>
      <c r="AG191" s="212" t="s">
        <v>317</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ht="22.5" outlineLevel="1" x14ac:dyDescent="0.2">
      <c r="A192" s="257">
        <v>96</v>
      </c>
      <c r="B192" s="258" t="s">
        <v>3110</v>
      </c>
      <c r="C192" s="268" t="s">
        <v>3111</v>
      </c>
      <c r="D192" s="259" t="s">
        <v>543</v>
      </c>
      <c r="E192" s="260">
        <v>50</v>
      </c>
      <c r="F192" s="261"/>
      <c r="G192" s="262">
        <f>ROUND(E192*F192,2)</f>
        <v>0</v>
      </c>
      <c r="H192" s="261"/>
      <c r="I192" s="262">
        <f>ROUND(E192*H192,2)</f>
        <v>0</v>
      </c>
      <c r="J192" s="261"/>
      <c r="K192" s="262">
        <f>ROUND(E192*J192,2)</f>
        <v>0</v>
      </c>
      <c r="L192" s="262">
        <v>21</v>
      </c>
      <c r="M192" s="262">
        <f>G192*(1+L192/100)</f>
        <v>0</v>
      </c>
      <c r="N192" s="260">
        <v>0</v>
      </c>
      <c r="O192" s="260">
        <f>ROUND(E192*N192,2)</f>
        <v>0</v>
      </c>
      <c r="P192" s="260">
        <v>0</v>
      </c>
      <c r="Q192" s="260">
        <f>ROUND(E192*P192,2)</f>
        <v>0</v>
      </c>
      <c r="R192" s="262" t="s">
        <v>1298</v>
      </c>
      <c r="S192" s="262" t="s">
        <v>277</v>
      </c>
      <c r="T192" s="263" t="s">
        <v>277</v>
      </c>
      <c r="U192" s="223">
        <v>6.2E-2</v>
      </c>
      <c r="V192" s="223">
        <f>ROUND(E192*U192,2)</f>
        <v>3.1</v>
      </c>
      <c r="W192" s="223"/>
      <c r="X192" s="223" t="s">
        <v>316</v>
      </c>
      <c r="Y192" s="223" t="s">
        <v>280</v>
      </c>
      <c r="Z192" s="212"/>
      <c r="AA192" s="212"/>
      <c r="AB192" s="212"/>
      <c r="AC192" s="212"/>
      <c r="AD192" s="212"/>
      <c r="AE192" s="212"/>
      <c r="AF192" s="212"/>
      <c r="AG192" s="212" t="s">
        <v>317</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ht="22.5" outlineLevel="1" x14ac:dyDescent="0.2">
      <c r="A193" s="257">
        <v>97</v>
      </c>
      <c r="B193" s="258" t="s">
        <v>3112</v>
      </c>
      <c r="C193" s="268" t="s">
        <v>3113</v>
      </c>
      <c r="D193" s="259" t="s">
        <v>387</v>
      </c>
      <c r="E193" s="260">
        <v>1</v>
      </c>
      <c r="F193" s="261"/>
      <c r="G193" s="262">
        <f>ROUND(E193*F193,2)</f>
        <v>0</v>
      </c>
      <c r="H193" s="261"/>
      <c r="I193" s="262">
        <f>ROUND(E193*H193,2)</f>
        <v>0</v>
      </c>
      <c r="J193" s="261"/>
      <c r="K193" s="262">
        <f>ROUND(E193*J193,2)</f>
        <v>0</v>
      </c>
      <c r="L193" s="262">
        <v>21</v>
      </c>
      <c r="M193" s="262">
        <f>G193*(1+L193/100)</f>
        <v>0</v>
      </c>
      <c r="N193" s="260">
        <v>0</v>
      </c>
      <c r="O193" s="260">
        <f>ROUND(E193*N193,2)</f>
        <v>0</v>
      </c>
      <c r="P193" s="260">
        <v>0</v>
      </c>
      <c r="Q193" s="260">
        <f>ROUND(E193*P193,2)</f>
        <v>0</v>
      </c>
      <c r="R193" s="262" t="s">
        <v>1298</v>
      </c>
      <c r="S193" s="262" t="s">
        <v>277</v>
      </c>
      <c r="T193" s="263" t="s">
        <v>277</v>
      </c>
      <c r="U193" s="223">
        <v>0.48199999999999998</v>
      </c>
      <c r="V193" s="223">
        <f>ROUND(E193*U193,2)</f>
        <v>0.48</v>
      </c>
      <c r="W193" s="223"/>
      <c r="X193" s="223" t="s">
        <v>316</v>
      </c>
      <c r="Y193" s="223" t="s">
        <v>280</v>
      </c>
      <c r="Z193" s="212"/>
      <c r="AA193" s="212"/>
      <c r="AB193" s="212"/>
      <c r="AC193" s="212"/>
      <c r="AD193" s="212"/>
      <c r="AE193" s="212"/>
      <c r="AF193" s="212"/>
      <c r="AG193" s="212" t="s">
        <v>317</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
      <c r="A194" s="257">
        <v>98</v>
      </c>
      <c r="B194" s="258" t="s">
        <v>3114</v>
      </c>
      <c r="C194" s="268" t="s">
        <v>3115</v>
      </c>
      <c r="D194" s="259" t="s">
        <v>387</v>
      </c>
      <c r="E194" s="260">
        <v>1</v>
      </c>
      <c r="F194" s="261"/>
      <c r="G194" s="262">
        <f>ROUND(E194*F194,2)</f>
        <v>0</v>
      </c>
      <c r="H194" s="261"/>
      <c r="I194" s="262">
        <f>ROUND(E194*H194,2)</f>
        <v>0</v>
      </c>
      <c r="J194" s="261"/>
      <c r="K194" s="262">
        <f>ROUND(E194*J194,2)</f>
        <v>0</v>
      </c>
      <c r="L194" s="262">
        <v>21</v>
      </c>
      <c r="M194" s="262">
        <f>G194*(1+L194/100)</f>
        <v>0</v>
      </c>
      <c r="N194" s="260">
        <v>3.8000000000000002E-4</v>
      </c>
      <c r="O194" s="260">
        <f>ROUND(E194*N194,2)</f>
        <v>0</v>
      </c>
      <c r="P194" s="260">
        <v>0</v>
      </c>
      <c r="Q194" s="260">
        <f>ROUND(E194*P194,2)</f>
        <v>0</v>
      </c>
      <c r="R194" s="262" t="s">
        <v>1298</v>
      </c>
      <c r="S194" s="262" t="s">
        <v>277</v>
      </c>
      <c r="T194" s="263" t="s">
        <v>277</v>
      </c>
      <c r="U194" s="223">
        <v>0.20599999999999999</v>
      </c>
      <c r="V194" s="223">
        <f>ROUND(E194*U194,2)</f>
        <v>0.21</v>
      </c>
      <c r="W194" s="223"/>
      <c r="X194" s="223" t="s">
        <v>316</v>
      </c>
      <c r="Y194" s="223" t="s">
        <v>280</v>
      </c>
      <c r="Z194" s="212"/>
      <c r="AA194" s="212"/>
      <c r="AB194" s="212"/>
      <c r="AC194" s="212"/>
      <c r="AD194" s="212"/>
      <c r="AE194" s="212"/>
      <c r="AF194" s="212"/>
      <c r="AG194" s="212" t="s">
        <v>317</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57">
        <v>99</v>
      </c>
      <c r="B195" s="258" t="s">
        <v>3116</v>
      </c>
      <c r="C195" s="268" t="s">
        <v>3117</v>
      </c>
      <c r="D195" s="259" t="s">
        <v>387</v>
      </c>
      <c r="E195" s="260">
        <v>1</v>
      </c>
      <c r="F195" s="261"/>
      <c r="G195" s="262">
        <f>ROUND(E195*F195,2)</f>
        <v>0</v>
      </c>
      <c r="H195" s="261"/>
      <c r="I195" s="262">
        <f>ROUND(E195*H195,2)</f>
        <v>0</v>
      </c>
      <c r="J195" s="261"/>
      <c r="K195" s="262">
        <f>ROUND(E195*J195,2)</f>
        <v>0</v>
      </c>
      <c r="L195" s="262">
        <v>21</v>
      </c>
      <c r="M195" s="262">
        <f>G195*(1+L195/100)</f>
        <v>0</v>
      </c>
      <c r="N195" s="260">
        <v>2.5000000000000001E-4</v>
      </c>
      <c r="O195" s="260">
        <f>ROUND(E195*N195,2)</f>
        <v>0</v>
      </c>
      <c r="P195" s="260">
        <v>0</v>
      </c>
      <c r="Q195" s="260">
        <f>ROUND(E195*P195,2)</f>
        <v>0</v>
      </c>
      <c r="R195" s="262"/>
      <c r="S195" s="262" t="s">
        <v>668</v>
      </c>
      <c r="T195" s="263" t="s">
        <v>278</v>
      </c>
      <c r="U195" s="223">
        <v>0.47199999999999998</v>
      </c>
      <c r="V195" s="223">
        <f>ROUND(E195*U195,2)</f>
        <v>0.47</v>
      </c>
      <c r="W195" s="223"/>
      <c r="X195" s="223" t="s">
        <v>316</v>
      </c>
      <c r="Y195" s="223" t="s">
        <v>280</v>
      </c>
      <c r="Z195" s="212"/>
      <c r="AA195" s="212"/>
      <c r="AB195" s="212"/>
      <c r="AC195" s="212"/>
      <c r="AD195" s="212"/>
      <c r="AE195" s="212"/>
      <c r="AF195" s="212"/>
      <c r="AG195" s="212" t="s">
        <v>317</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35">
        <v>100</v>
      </c>
      <c r="B196" s="236" t="s">
        <v>3118</v>
      </c>
      <c r="C196" s="245" t="s">
        <v>3119</v>
      </c>
      <c r="D196" s="237" t="s">
        <v>423</v>
      </c>
      <c r="E196" s="238">
        <v>0.51375999999999999</v>
      </c>
      <c r="F196" s="239"/>
      <c r="G196" s="240">
        <f>ROUND(E196*F196,2)</f>
        <v>0</v>
      </c>
      <c r="H196" s="239"/>
      <c r="I196" s="240">
        <f>ROUND(E196*H196,2)</f>
        <v>0</v>
      </c>
      <c r="J196" s="239"/>
      <c r="K196" s="240">
        <f>ROUND(E196*J196,2)</f>
        <v>0</v>
      </c>
      <c r="L196" s="240">
        <v>21</v>
      </c>
      <c r="M196" s="240">
        <f>G196*(1+L196/100)</f>
        <v>0</v>
      </c>
      <c r="N196" s="238">
        <v>0</v>
      </c>
      <c r="O196" s="238">
        <f>ROUND(E196*N196,2)</f>
        <v>0</v>
      </c>
      <c r="P196" s="238">
        <v>0</v>
      </c>
      <c r="Q196" s="238">
        <f>ROUND(E196*P196,2)</f>
        <v>0</v>
      </c>
      <c r="R196" s="240" t="s">
        <v>1298</v>
      </c>
      <c r="S196" s="240" t="s">
        <v>277</v>
      </c>
      <c r="T196" s="241" t="s">
        <v>277</v>
      </c>
      <c r="U196" s="223">
        <v>1.379</v>
      </c>
      <c r="V196" s="223">
        <f>ROUND(E196*U196,2)</f>
        <v>0.71</v>
      </c>
      <c r="W196" s="223"/>
      <c r="X196" s="223" t="s">
        <v>1599</v>
      </c>
      <c r="Y196" s="223" t="s">
        <v>280</v>
      </c>
      <c r="Z196" s="212"/>
      <c r="AA196" s="212"/>
      <c r="AB196" s="212"/>
      <c r="AC196" s="212"/>
      <c r="AD196" s="212"/>
      <c r="AE196" s="212"/>
      <c r="AF196" s="212"/>
      <c r="AG196" s="212" t="s">
        <v>1600</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67" t="s">
        <v>3093</v>
      </c>
      <c r="D197" s="256"/>
      <c r="E197" s="256"/>
      <c r="F197" s="256"/>
      <c r="G197" s="256"/>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319</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
      <c r="A198" s="235">
        <v>101</v>
      </c>
      <c r="B198" s="236" t="s">
        <v>3120</v>
      </c>
      <c r="C198" s="245" t="s">
        <v>3121</v>
      </c>
      <c r="D198" s="237" t="s">
        <v>276</v>
      </c>
      <c r="E198" s="238">
        <v>1</v>
      </c>
      <c r="F198" s="239"/>
      <c r="G198" s="240">
        <f>ROUND(E198*F198,2)</f>
        <v>0</v>
      </c>
      <c r="H198" s="239"/>
      <c r="I198" s="240">
        <f>ROUND(E198*H198,2)</f>
        <v>0</v>
      </c>
      <c r="J198" s="239"/>
      <c r="K198" s="240">
        <f>ROUND(E198*J198,2)</f>
        <v>0</v>
      </c>
      <c r="L198" s="240">
        <v>21</v>
      </c>
      <c r="M198" s="240">
        <f>G198*(1+L198/100)</f>
        <v>0</v>
      </c>
      <c r="N198" s="238">
        <v>0</v>
      </c>
      <c r="O198" s="238">
        <f>ROUND(E198*N198,2)</f>
        <v>0</v>
      </c>
      <c r="P198" s="238">
        <v>0</v>
      </c>
      <c r="Q198" s="238">
        <f>ROUND(E198*P198,2)</f>
        <v>0</v>
      </c>
      <c r="R198" s="240"/>
      <c r="S198" s="240" t="s">
        <v>277</v>
      </c>
      <c r="T198" s="241" t="s">
        <v>278</v>
      </c>
      <c r="U198" s="223">
        <v>0</v>
      </c>
      <c r="V198" s="223">
        <f>ROUND(E198*U198,2)</f>
        <v>0</v>
      </c>
      <c r="W198" s="223"/>
      <c r="X198" s="223" t="s">
        <v>279</v>
      </c>
      <c r="Y198" s="223" t="s">
        <v>280</v>
      </c>
      <c r="Z198" s="212"/>
      <c r="AA198" s="212"/>
      <c r="AB198" s="212"/>
      <c r="AC198" s="212"/>
      <c r="AD198" s="212"/>
      <c r="AE198" s="212"/>
      <c r="AF198" s="212"/>
      <c r="AG198" s="212" t="s">
        <v>281</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46" t="s">
        <v>3122</v>
      </c>
      <c r="D199" s="243"/>
      <c r="E199" s="243"/>
      <c r="F199" s="243"/>
      <c r="G199" s="24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283</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42" t="str">
        <f>C199</f>
        <v>náklady spojené s provedením všech technickými normami předepsaných zkoušek a revizí stavebních konstrukcí nebo stavebních prací.</v>
      </c>
      <c r="BB199" s="212"/>
      <c r="BC199" s="212"/>
      <c r="BD199" s="212"/>
      <c r="BE199" s="212"/>
      <c r="BF199" s="212"/>
      <c r="BG199" s="212"/>
      <c r="BH199" s="212"/>
    </row>
    <row r="200" spans="1:60" x14ac:dyDescent="0.2">
      <c r="A200" s="228" t="s">
        <v>272</v>
      </c>
      <c r="B200" s="229" t="s">
        <v>158</v>
      </c>
      <c r="C200" s="244" t="s">
        <v>159</v>
      </c>
      <c r="D200" s="230"/>
      <c r="E200" s="231"/>
      <c r="F200" s="232"/>
      <c r="G200" s="232">
        <f>SUMIF(AG201:AG213,"&lt;&gt;NOR",G201:G213)</f>
        <v>0</v>
      </c>
      <c r="H200" s="232"/>
      <c r="I200" s="232">
        <f>SUM(I201:I213)</f>
        <v>0</v>
      </c>
      <c r="J200" s="232"/>
      <c r="K200" s="232">
        <f>SUM(K201:K213)</f>
        <v>0</v>
      </c>
      <c r="L200" s="232"/>
      <c r="M200" s="232">
        <f>SUM(M201:M213)</f>
        <v>0</v>
      </c>
      <c r="N200" s="231"/>
      <c r="O200" s="231">
        <f>SUM(O201:O213)</f>
        <v>0.24000000000000005</v>
      </c>
      <c r="P200" s="231"/>
      <c r="Q200" s="231">
        <f>SUM(Q201:Q213)</f>
        <v>0</v>
      </c>
      <c r="R200" s="232"/>
      <c r="S200" s="232"/>
      <c r="T200" s="233"/>
      <c r="U200" s="227"/>
      <c r="V200" s="227">
        <f>SUM(V201:V213)</f>
        <v>20.96</v>
      </c>
      <c r="W200" s="227"/>
      <c r="X200" s="227"/>
      <c r="Y200" s="227"/>
      <c r="AG200" t="s">
        <v>273</v>
      </c>
    </row>
    <row r="201" spans="1:60" outlineLevel="1" x14ac:dyDescent="0.2">
      <c r="A201" s="257">
        <v>102</v>
      </c>
      <c r="B201" s="258" t="s">
        <v>3123</v>
      </c>
      <c r="C201" s="268" t="s">
        <v>3124</v>
      </c>
      <c r="D201" s="259" t="s">
        <v>387</v>
      </c>
      <c r="E201" s="260">
        <v>5</v>
      </c>
      <c r="F201" s="261"/>
      <c r="G201" s="262">
        <f>ROUND(E201*F201,2)</f>
        <v>0</v>
      </c>
      <c r="H201" s="261"/>
      <c r="I201" s="262">
        <f>ROUND(E201*H201,2)</f>
        <v>0</v>
      </c>
      <c r="J201" s="261"/>
      <c r="K201" s="262">
        <f>ROUND(E201*J201,2)</f>
        <v>0</v>
      </c>
      <c r="L201" s="262">
        <v>21</v>
      </c>
      <c r="M201" s="262">
        <f>G201*(1+L201/100)</f>
        <v>0</v>
      </c>
      <c r="N201" s="260">
        <v>7.2999999999999996E-4</v>
      </c>
      <c r="O201" s="260">
        <f>ROUND(E201*N201,2)</f>
        <v>0</v>
      </c>
      <c r="P201" s="260">
        <v>0</v>
      </c>
      <c r="Q201" s="260">
        <f>ROUND(E201*P201,2)</f>
        <v>0</v>
      </c>
      <c r="R201" s="262" t="s">
        <v>1298</v>
      </c>
      <c r="S201" s="262" t="s">
        <v>277</v>
      </c>
      <c r="T201" s="263" t="s">
        <v>277</v>
      </c>
      <c r="U201" s="223">
        <v>0.32100000000000001</v>
      </c>
      <c r="V201" s="223">
        <f>ROUND(E201*U201,2)</f>
        <v>1.61</v>
      </c>
      <c r="W201" s="223"/>
      <c r="X201" s="223" t="s">
        <v>316</v>
      </c>
      <c r="Y201" s="223" t="s">
        <v>280</v>
      </c>
      <c r="Z201" s="212"/>
      <c r="AA201" s="212"/>
      <c r="AB201" s="212"/>
      <c r="AC201" s="212"/>
      <c r="AD201" s="212"/>
      <c r="AE201" s="212"/>
      <c r="AF201" s="212"/>
      <c r="AG201" s="212" t="s">
        <v>317</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35">
        <v>103</v>
      </c>
      <c r="B202" s="236" t="s">
        <v>3125</v>
      </c>
      <c r="C202" s="245" t="s">
        <v>3126</v>
      </c>
      <c r="D202" s="237" t="s">
        <v>1297</v>
      </c>
      <c r="E202" s="238">
        <v>5</v>
      </c>
      <c r="F202" s="239"/>
      <c r="G202" s="240">
        <f>ROUND(E202*F202,2)</f>
        <v>0</v>
      </c>
      <c r="H202" s="239"/>
      <c r="I202" s="240">
        <f>ROUND(E202*H202,2)</f>
        <v>0</v>
      </c>
      <c r="J202" s="239"/>
      <c r="K202" s="240">
        <f>ROUND(E202*J202,2)</f>
        <v>0</v>
      </c>
      <c r="L202" s="240">
        <v>21</v>
      </c>
      <c r="M202" s="240">
        <f>G202*(1+L202/100)</f>
        <v>0</v>
      </c>
      <c r="N202" s="238">
        <v>6.6E-4</v>
      </c>
      <c r="O202" s="238">
        <f>ROUND(E202*N202,2)</f>
        <v>0</v>
      </c>
      <c r="P202" s="238">
        <v>0</v>
      </c>
      <c r="Q202" s="238">
        <f>ROUND(E202*P202,2)</f>
        <v>0</v>
      </c>
      <c r="R202" s="240"/>
      <c r="S202" s="240" t="s">
        <v>668</v>
      </c>
      <c r="T202" s="241" t="s">
        <v>3127</v>
      </c>
      <c r="U202" s="223">
        <v>0.50700000000000001</v>
      </c>
      <c r="V202" s="223">
        <f>ROUND(E202*U202,2)</f>
        <v>2.54</v>
      </c>
      <c r="W202" s="223"/>
      <c r="X202" s="223" t="s">
        <v>316</v>
      </c>
      <c r="Y202" s="223" t="s">
        <v>280</v>
      </c>
      <c r="Z202" s="212"/>
      <c r="AA202" s="212"/>
      <c r="AB202" s="212"/>
      <c r="AC202" s="212"/>
      <c r="AD202" s="212"/>
      <c r="AE202" s="212"/>
      <c r="AF202" s="212"/>
      <c r="AG202" s="212" t="s">
        <v>317</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46" t="s">
        <v>3128</v>
      </c>
      <c r="D203" s="243"/>
      <c r="E203" s="243"/>
      <c r="F203" s="243"/>
      <c r="G203" s="243"/>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283</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ht="22.5" outlineLevel="1" x14ac:dyDescent="0.2">
      <c r="A204" s="257">
        <v>104</v>
      </c>
      <c r="B204" s="258" t="s">
        <v>3129</v>
      </c>
      <c r="C204" s="268" t="s">
        <v>3130</v>
      </c>
      <c r="D204" s="259" t="s">
        <v>387</v>
      </c>
      <c r="E204" s="260">
        <v>5</v>
      </c>
      <c r="F204" s="261"/>
      <c r="G204" s="262">
        <f>ROUND(E204*F204,2)</f>
        <v>0</v>
      </c>
      <c r="H204" s="261"/>
      <c r="I204" s="262">
        <f>ROUND(E204*H204,2)</f>
        <v>0</v>
      </c>
      <c r="J204" s="261"/>
      <c r="K204" s="262">
        <f>ROUND(E204*J204,2)</f>
        <v>0</v>
      </c>
      <c r="L204" s="262">
        <v>21</v>
      </c>
      <c r="M204" s="262">
        <f>G204*(1+L204/100)</f>
        <v>0</v>
      </c>
      <c r="N204" s="260">
        <v>2.1000000000000001E-4</v>
      </c>
      <c r="O204" s="260">
        <f>ROUND(E204*N204,2)</f>
        <v>0</v>
      </c>
      <c r="P204" s="260">
        <v>0</v>
      </c>
      <c r="Q204" s="260">
        <f>ROUND(E204*P204,2)</f>
        <v>0</v>
      </c>
      <c r="R204" s="262" t="s">
        <v>2932</v>
      </c>
      <c r="S204" s="262" t="s">
        <v>277</v>
      </c>
      <c r="T204" s="263" t="s">
        <v>277</v>
      </c>
      <c r="U204" s="223">
        <v>0.16500000000000001</v>
      </c>
      <c r="V204" s="223">
        <f>ROUND(E204*U204,2)</f>
        <v>0.83</v>
      </c>
      <c r="W204" s="223"/>
      <c r="X204" s="223" t="s">
        <v>316</v>
      </c>
      <c r="Y204" s="223" t="s">
        <v>280</v>
      </c>
      <c r="Z204" s="212"/>
      <c r="AA204" s="212"/>
      <c r="AB204" s="212"/>
      <c r="AC204" s="212"/>
      <c r="AD204" s="212"/>
      <c r="AE204" s="212"/>
      <c r="AF204" s="212"/>
      <c r="AG204" s="212" t="s">
        <v>317</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1" x14ac:dyDescent="0.2">
      <c r="A205" s="257">
        <v>105</v>
      </c>
      <c r="B205" s="258" t="s">
        <v>3131</v>
      </c>
      <c r="C205" s="268" t="s">
        <v>3132</v>
      </c>
      <c r="D205" s="259" t="s">
        <v>1297</v>
      </c>
      <c r="E205" s="260">
        <v>4</v>
      </c>
      <c r="F205" s="261"/>
      <c r="G205" s="262">
        <f>ROUND(E205*F205,2)</f>
        <v>0</v>
      </c>
      <c r="H205" s="261"/>
      <c r="I205" s="262">
        <f>ROUND(E205*H205,2)</f>
        <v>0</v>
      </c>
      <c r="J205" s="261"/>
      <c r="K205" s="262">
        <f>ROUND(E205*J205,2)</f>
        <v>0</v>
      </c>
      <c r="L205" s="262">
        <v>21</v>
      </c>
      <c r="M205" s="262">
        <f>G205*(1+L205/100)</f>
        <v>0</v>
      </c>
      <c r="N205" s="260">
        <v>1.25E-3</v>
      </c>
      <c r="O205" s="260">
        <f>ROUND(E205*N205,2)</f>
        <v>0.01</v>
      </c>
      <c r="P205" s="260">
        <v>0</v>
      </c>
      <c r="Q205" s="260">
        <f>ROUND(E205*P205,2)</f>
        <v>0</v>
      </c>
      <c r="R205" s="262"/>
      <c r="S205" s="262" t="s">
        <v>668</v>
      </c>
      <c r="T205" s="263" t="s">
        <v>278</v>
      </c>
      <c r="U205" s="223">
        <v>0.14499999999999999</v>
      </c>
      <c r="V205" s="223">
        <f>ROUND(E205*U205,2)</f>
        <v>0.57999999999999996</v>
      </c>
      <c r="W205" s="223"/>
      <c r="X205" s="223" t="s">
        <v>316</v>
      </c>
      <c r="Y205" s="223" t="s">
        <v>280</v>
      </c>
      <c r="Z205" s="212"/>
      <c r="AA205" s="212"/>
      <c r="AB205" s="212"/>
      <c r="AC205" s="212"/>
      <c r="AD205" s="212"/>
      <c r="AE205" s="212"/>
      <c r="AF205" s="212"/>
      <c r="AG205" s="212" t="s">
        <v>317</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1" x14ac:dyDescent="0.2">
      <c r="A206" s="235">
        <v>106</v>
      </c>
      <c r="B206" s="236" t="s">
        <v>3133</v>
      </c>
      <c r="C206" s="245" t="s">
        <v>3134</v>
      </c>
      <c r="D206" s="237" t="s">
        <v>1297</v>
      </c>
      <c r="E206" s="238">
        <v>5</v>
      </c>
      <c r="F206" s="239"/>
      <c r="G206" s="240">
        <f>ROUND(E206*F206,2)</f>
        <v>0</v>
      </c>
      <c r="H206" s="239"/>
      <c r="I206" s="240">
        <f>ROUND(E206*H206,2)</f>
        <v>0</v>
      </c>
      <c r="J206" s="239"/>
      <c r="K206" s="240">
        <f>ROUND(E206*J206,2)</f>
        <v>0</v>
      </c>
      <c r="L206" s="240">
        <v>21</v>
      </c>
      <c r="M206" s="240">
        <f>G206*(1+L206/100)</f>
        <v>0</v>
      </c>
      <c r="N206" s="238">
        <v>2.8819999999999998E-2</v>
      </c>
      <c r="O206" s="238">
        <f>ROUND(E206*N206,2)</f>
        <v>0.14000000000000001</v>
      </c>
      <c r="P206" s="238">
        <v>0</v>
      </c>
      <c r="Q206" s="238">
        <f>ROUND(E206*P206,2)</f>
        <v>0</v>
      </c>
      <c r="R206" s="240"/>
      <c r="S206" s="240" t="s">
        <v>668</v>
      </c>
      <c r="T206" s="241" t="s">
        <v>278</v>
      </c>
      <c r="U206" s="223">
        <v>2.9580000000000002</v>
      </c>
      <c r="V206" s="223">
        <f>ROUND(E206*U206,2)</f>
        <v>14.79</v>
      </c>
      <c r="W206" s="223"/>
      <c r="X206" s="223" t="s">
        <v>316</v>
      </c>
      <c r="Y206" s="223" t="s">
        <v>280</v>
      </c>
      <c r="Z206" s="212"/>
      <c r="AA206" s="212"/>
      <c r="AB206" s="212"/>
      <c r="AC206" s="212"/>
      <c r="AD206" s="212"/>
      <c r="AE206" s="212"/>
      <c r="AF206" s="212"/>
      <c r="AG206" s="212" t="s">
        <v>317</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46" t="s">
        <v>3128</v>
      </c>
      <c r="D207" s="243"/>
      <c r="E207" s="243"/>
      <c r="F207" s="243"/>
      <c r="G207" s="24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283</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1" x14ac:dyDescent="0.2">
      <c r="A208" s="257">
        <v>107</v>
      </c>
      <c r="B208" s="258" t="s">
        <v>3135</v>
      </c>
      <c r="C208" s="268" t="s">
        <v>3136</v>
      </c>
      <c r="D208" s="259" t="s">
        <v>387</v>
      </c>
      <c r="E208" s="260">
        <v>1</v>
      </c>
      <c r="F208" s="261"/>
      <c r="G208" s="262">
        <f>ROUND(E208*F208,2)</f>
        <v>0</v>
      </c>
      <c r="H208" s="261"/>
      <c r="I208" s="262">
        <f>ROUND(E208*H208,2)</f>
        <v>0</v>
      </c>
      <c r="J208" s="261"/>
      <c r="K208" s="262">
        <f>ROUND(E208*J208,2)</f>
        <v>0</v>
      </c>
      <c r="L208" s="262">
        <v>21</v>
      </c>
      <c r="M208" s="262">
        <f>G208*(1+L208/100)</f>
        <v>0</v>
      </c>
      <c r="N208" s="260">
        <v>8.0000000000000002E-3</v>
      </c>
      <c r="O208" s="260">
        <f>ROUND(E208*N208,2)</f>
        <v>0.01</v>
      </c>
      <c r="P208" s="260">
        <v>0</v>
      </c>
      <c r="Q208" s="260">
        <f>ROUND(E208*P208,2)</f>
        <v>0</v>
      </c>
      <c r="R208" s="262"/>
      <c r="S208" s="262" t="s">
        <v>668</v>
      </c>
      <c r="T208" s="263" t="s">
        <v>278</v>
      </c>
      <c r="U208" s="223">
        <v>0</v>
      </c>
      <c r="V208" s="223">
        <f>ROUND(E208*U208,2)</f>
        <v>0</v>
      </c>
      <c r="W208" s="223"/>
      <c r="X208" s="223" t="s">
        <v>481</v>
      </c>
      <c r="Y208" s="223" t="s">
        <v>280</v>
      </c>
      <c r="Z208" s="212"/>
      <c r="AA208" s="212"/>
      <c r="AB208" s="212"/>
      <c r="AC208" s="212"/>
      <c r="AD208" s="212"/>
      <c r="AE208" s="212"/>
      <c r="AF208" s="212"/>
      <c r="AG208" s="212" t="s">
        <v>482</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
      <c r="A209" s="257">
        <v>108</v>
      </c>
      <c r="B209" s="258" t="s">
        <v>3137</v>
      </c>
      <c r="C209" s="268" t="s">
        <v>3138</v>
      </c>
      <c r="D209" s="259" t="s">
        <v>387</v>
      </c>
      <c r="E209" s="260">
        <v>4</v>
      </c>
      <c r="F209" s="261"/>
      <c r="G209" s="262">
        <f>ROUND(E209*F209,2)</f>
        <v>0</v>
      </c>
      <c r="H209" s="261"/>
      <c r="I209" s="262">
        <f>ROUND(E209*H209,2)</f>
        <v>0</v>
      </c>
      <c r="J209" s="261"/>
      <c r="K209" s="262">
        <f>ROUND(E209*J209,2)</f>
        <v>0</v>
      </c>
      <c r="L209" s="262">
        <v>21</v>
      </c>
      <c r="M209" s="262">
        <f>G209*(1+L209/100)</f>
        <v>0</v>
      </c>
      <c r="N209" s="260">
        <v>8.0000000000000002E-3</v>
      </c>
      <c r="O209" s="260">
        <f>ROUND(E209*N209,2)</f>
        <v>0.03</v>
      </c>
      <c r="P209" s="260">
        <v>0</v>
      </c>
      <c r="Q209" s="260">
        <f>ROUND(E209*P209,2)</f>
        <v>0</v>
      </c>
      <c r="R209" s="262"/>
      <c r="S209" s="262" t="s">
        <v>668</v>
      </c>
      <c r="T209" s="263" t="s">
        <v>277</v>
      </c>
      <c r="U209" s="223">
        <v>0</v>
      </c>
      <c r="V209" s="223">
        <f>ROUND(E209*U209,2)</f>
        <v>0</v>
      </c>
      <c r="W209" s="223"/>
      <c r="X209" s="223" t="s">
        <v>481</v>
      </c>
      <c r="Y209" s="223" t="s">
        <v>280</v>
      </c>
      <c r="Z209" s="212"/>
      <c r="AA209" s="212"/>
      <c r="AB209" s="212"/>
      <c r="AC209" s="212"/>
      <c r="AD209" s="212"/>
      <c r="AE209" s="212"/>
      <c r="AF209" s="212"/>
      <c r="AG209" s="212" t="s">
        <v>482</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57">
        <v>109</v>
      </c>
      <c r="B210" s="258" t="s">
        <v>3139</v>
      </c>
      <c r="C210" s="268" t="s">
        <v>3140</v>
      </c>
      <c r="D210" s="259" t="s">
        <v>387</v>
      </c>
      <c r="E210" s="260">
        <v>1</v>
      </c>
      <c r="F210" s="261"/>
      <c r="G210" s="262">
        <f>ROUND(E210*F210,2)</f>
        <v>0</v>
      </c>
      <c r="H210" s="261"/>
      <c r="I210" s="262">
        <f>ROUND(E210*H210,2)</f>
        <v>0</v>
      </c>
      <c r="J210" s="261"/>
      <c r="K210" s="262">
        <f>ROUND(E210*J210,2)</f>
        <v>0</v>
      </c>
      <c r="L210" s="262">
        <v>21</v>
      </c>
      <c r="M210" s="262">
        <f>G210*(1+L210/100)</f>
        <v>0</v>
      </c>
      <c r="N210" s="260">
        <v>1.0999999999999999E-2</v>
      </c>
      <c r="O210" s="260">
        <f>ROUND(E210*N210,2)</f>
        <v>0.01</v>
      </c>
      <c r="P210" s="260">
        <v>0</v>
      </c>
      <c r="Q210" s="260">
        <f>ROUND(E210*P210,2)</f>
        <v>0</v>
      </c>
      <c r="R210" s="262"/>
      <c r="S210" s="262" t="s">
        <v>668</v>
      </c>
      <c r="T210" s="263" t="s">
        <v>278</v>
      </c>
      <c r="U210" s="223">
        <v>0</v>
      </c>
      <c r="V210" s="223">
        <f>ROUND(E210*U210,2)</f>
        <v>0</v>
      </c>
      <c r="W210" s="223"/>
      <c r="X210" s="223" t="s">
        <v>481</v>
      </c>
      <c r="Y210" s="223" t="s">
        <v>280</v>
      </c>
      <c r="Z210" s="212"/>
      <c r="AA210" s="212"/>
      <c r="AB210" s="212"/>
      <c r="AC210" s="212"/>
      <c r="AD210" s="212"/>
      <c r="AE210" s="212"/>
      <c r="AF210" s="212"/>
      <c r="AG210" s="212" t="s">
        <v>482</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57">
        <v>110</v>
      </c>
      <c r="B211" s="258" t="s">
        <v>3141</v>
      </c>
      <c r="C211" s="268" t="s">
        <v>3142</v>
      </c>
      <c r="D211" s="259" t="s">
        <v>387</v>
      </c>
      <c r="E211" s="260">
        <v>4</v>
      </c>
      <c r="F211" s="261"/>
      <c r="G211" s="262">
        <f>ROUND(E211*F211,2)</f>
        <v>0</v>
      </c>
      <c r="H211" s="261"/>
      <c r="I211" s="262">
        <f>ROUND(E211*H211,2)</f>
        <v>0</v>
      </c>
      <c r="J211" s="261"/>
      <c r="K211" s="262">
        <f>ROUND(E211*J211,2)</f>
        <v>0</v>
      </c>
      <c r="L211" s="262">
        <v>21</v>
      </c>
      <c r="M211" s="262">
        <f>G211*(1+L211/100)</f>
        <v>0</v>
      </c>
      <c r="N211" s="260">
        <v>1.0999999999999999E-2</v>
      </c>
      <c r="O211" s="260">
        <f>ROUND(E211*N211,2)</f>
        <v>0.04</v>
      </c>
      <c r="P211" s="260">
        <v>0</v>
      </c>
      <c r="Q211" s="260">
        <f>ROUND(E211*P211,2)</f>
        <v>0</v>
      </c>
      <c r="R211" s="262"/>
      <c r="S211" s="262" t="s">
        <v>668</v>
      </c>
      <c r="T211" s="263" t="s">
        <v>278</v>
      </c>
      <c r="U211" s="223">
        <v>0</v>
      </c>
      <c r="V211" s="223">
        <f>ROUND(E211*U211,2)</f>
        <v>0</v>
      </c>
      <c r="W211" s="223"/>
      <c r="X211" s="223" t="s">
        <v>481</v>
      </c>
      <c r="Y211" s="223" t="s">
        <v>280</v>
      </c>
      <c r="Z211" s="212"/>
      <c r="AA211" s="212"/>
      <c r="AB211" s="212"/>
      <c r="AC211" s="212"/>
      <c r="AD211" s="212"/>
      <c r="AE211" s="212"/>
      <c r="AF211" s="212"/>
      <c r="AG211" s="212" t="s">
        <v>482</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5">
        <v>111</v>
      </c>
      <c r="B212" s="236" t="s">
        <v>3143</v>
      </c>
      <c r="C212" s="245" t="s">
        <v>3144</v>
      </c>
      <c r="D212" s="237" t="s">
        <v>423</v>
      </c>
      <c r="E212" s="238">
        <v>0.25209999999999999</v>
      </c>
      <c r="F212" s="239"/>
      <c r="G212" s="240">
        <f>ROUND(E212*F212,2)</f>
        <v>0</v>
      </c>
      <c r="H212" s="239"/>
      <c r="I212" s="240">
        <f>ROUND(E212*H212,2)</f>
        <v>0</v>
      </c>
      <c r="J212" s="239"/>
      <c r="K212" s="240">
        <f>ROUND(E212*J212,2)</f>
        <v>0</v>
      </c>
      <c r="L212" s="240">
        <v>21</v>
      </c>
      <c r="M212" s="240">
        <f>G212*(1+L212/100)</f>
        <v>0</v>
      </c>
      <c r="N212" s="238">
        <v>0</v>
      </c>
      <c r="O212" s="238">
        <f>ROUND(E212*N212,2)</f>
        <v>0</v>
      </c>
      <c r="P212" s="238">
        <v>0</v>
      </c>
      <c r="Q212" s="238">
        <f>ROUND(E212*P212,2)</f>
        <v>0</v>
      </c>
      <c r="R212" s="240" t="s">
        <v>1298</v>
      </c>
      <c r="S212" s="240" t="s">
        <v>277</v>
      </c>
      <c r="T212" s="241" t="s">
        <v>277</v>
      </c>
      <c r="U212" s="223">
        <v>2.4060000000000001</v>
      </c>
      <c r="V212" s="223">
        <f>ROUND(E212*U212,2)</f>
        <v>0.61</v>
      </c>
      <c r="W212" s="223"/>
      <c r="X212" s="223" t="s">
        <v>1599</v>
      </c>
      <c r="Y212" s="223" t="s">
        <v>280</v>
      </c>
      <c r="Z212" s="212"/>
      <c r="AA212" s="212"/>
      <c r="AB212" s="212"/>
      <c r="AC212" s="212"/>
      <c r="AD212" s="212"/>
      <c r="AE212" s="212"/>
      <c r="AF212" s="212"/>
      <c r="AG212" s="212" t="s">
        <v>1600</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67" t="s">
        <v>3093</v>
      </c>
      <c r="D213" s="256"/>
      <c r="E213" s="256"/>
      <c r="F213" s="256"/>
      <c r="G213" s="256"/>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319</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x14ac:dyDescent="0.2">
      <c r="A214" s="228" t="s">
        <v>272</v>
      </c>
      <c r="B214" s="229" t="s">
        <v>162</v>
      </c>
      <c r="C214" s="244" t="s">
        <v>163</v>
      </c>
      <c r="D214" s="230"/>
      <c r="E214" s="231"/>
      <c r="F214" s="232"/>
      <c r="G214" s="232">
        <f>SUMIF(AG215:AG265,"&lt;&gt;NOR",G215:G265)</f>
        <v>0</v>
      </c>
      <c r="H214" s="232"/>
      <c r="I214" s="232">
        <f>SUM(I215:I265)</f>
        <v>0</v>
      </c>
      <c r="J214" s="232"/>
      <c r="K214" s="232">
        <f>SUM(K215:K265)</f>
        <v>0</v>
      </c>
      <c r="L214" s="232"/>
      <c r="M214" s="232">
        <f>SUM(M215:M265)</f>
        <v>0</v>
      </c>
      <c r="N214" s="231"/>
      <c r="O214" s="231">
        <f>SUM(O215:O265)</f>
        <v>0.7200000000000002</v>
      </c>
      <c r="P214" s="231"/>
      <c r="Q214" s="231">
        <f>SUM(Q215:Q265)</f>
        <v>0</v>
      </c>
      <c r="R214" s="232"/>
      <c r="S214" s="232"/>
      <c r="T214" s="233"/>
      <c r="U214" s="227"/>
      <c r="V214" s="227">
        <f>SUM(V215:V265)</f>
        <v>84.660000000000011</v>
      </c>
      <c r="W214" s="227"/>
      <c r="X214" s="227"/>
      <c r="Y214" s="227"/>
      <c r="AG214" t="s">
        <v>273</v>
      </c>
    </row>
    <row r="215" spans="1:60" outlineLevel="1" x14ac:dyDescent="0.2">
      <c r="A215" s="235">
        <v>112</v>
      </c>
      <c r="B215" s="236" t="s">
        <v>3145</v>
      </c>
      <c r="C215" s="245" t="s">
        <v>3146</v>
      </c>
      <c r="D215" s="237" t="s">
        <v>1297</v>
      </c>
      <c r="E215" s="238">
        <v>11</v>
      </c>
      <c r="F215" s="239"/>
      <c r="G215" s="240">
        <f>ROUND(E215*F215,2)</f>
        <v>0</v>
      </c>
      <c r="H215" s="239"/>
      <c r="I215" s="240">
        <f>ROUND(E215*H215,2)</f>
        <v>0</v>
      </c>
      <c r="J215" s="239"/>
      <c r="K215" s="240">
        <f>ROUND(E215*J215,2)</f>
        <v>0</v>
      </c>
      <c r="L215" s="240">
        <v>21</v>
      </c>
      <c r="M215" s="240">
        <f>G215*(1+L215/100)</f>
        <v>0</v>
      </c>
      <c r="N215" s="238">
        <v>8.8999999999999995E-4</v>
      </c>
      <c r="O215" s="238">
        <f>ROUND(E215*N215,2)</f>
        <v>0.01</v>
      </c>
      <c r="P215" s="238">
        <v>0</v>
      </c>
      <c r="Q215" s="238">
        <f>ROUND(E215*P215,2)</f>
        <v>0</v>
      </c>
      <c r="R215" s="240" t="s">
        <v>1298</v>
      </c>
      <c r="S215" s="240" t="s">
        <v>277</v>
      </c>
      <c r="T215" s="241" t="s">
        <v>277</v>
      </c>
      <c r="U215" s="223">
        <v>1.1200000000000001</v>
      </c>
      <c r="V215" s="223">
        <f>ROUND(E215*U215,2)</f>
        <v>12.32</v>
      </c>
      <c r="W215" s="223"/>
      <c r="X215" s="223" t="s">
        <v>316</v>
      </c>
      <c r="Y215" s="223" t="s">
        <v>280</v>
      </c>
      <c r="Z215" s="212"/>
      <c r="AA215" s="212"/>
      <c r="AB215" s="212"/>
      <c r="AC215" s="212"/>
      <c r="AD215" s="212"/>
      <c r="AE215" s="212"/>
      <c r="AF215" s="212"/>
      <c r="AG215" s="212" t="s">
        <v>317</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47" t="s">
        <v>3147</v>
      </c>
      <c r="D216" s="225"/>
      <c r="E216" s="226">
        <v>10</v>
      </c>
      <c r="F216" s="223"/>
      <c r="G216" s="223"/>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308</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3" x14ac:dyDescent="0.2">
      <c r="A217" s="219"/>
      <c r="B217" s="220"/>
      <c r="C217" s="247" t="s">
        <v>3148</v>
      </c>
      <c r="D217" s="225"/>
      <c r="E217" s="226">
        <v>1</v>
      </c>
      <c r="F217" s="223"/>
      <c r="G217" s="223"/>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308</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
      <c r="A218" s="257">
        <v>113</v>
      </c>
      <c r="B218" s="258" t="s">
        <v>3149</v>
      </c>
      <c r="C218" s="268" t="s">
        <v>3150</v>
      </c>
      <c r="D218" s="259" t="s">
        <v>1297</v>
      </c>
      <c r="E218" s="260">
        <v>3</v>
      </c>
      <c r="F218" s="261"/>
      <c r="G218" s="262">
        <f>ROUND(E218*F218,2)</f>
        <v>0</v>
      </c>
      <c r="H218" s="261"/>
      <c r="I218" s="262">
        <f>ROUND(E218*H218,2)</f>
        <v>0</v>
      </c>
      <c r="J218" s="261"/>
      <c r="K218" s="262">
        <f>ROUND(E218*J218,2)</f>
        <v>0</v>
      </c>
      <c r="L218" s="262">
        <v>21</v>
      </c>
      <c r="M218" s="262">
        <f>G218*(1+L218/100)</f>
        <v>0</v>
      </c>
      <c r="N218" s="260">
        <v>3.9199999999999999E-3</v>
      </c>
      <c r="O218" s="260">
        <f>ROUND(E218*N218,2)</f>
        <v>0.01</v>
      </c>
      <c r="P218" s="260">
        <v>0</v>
      </c>
      <c r="Q218" s="260">
        <f>ROUND(E218*P218,2)</f>
        <v>0</v>
      </c>
      <c r="R218" s="262" t="s">
        <v>1298</v>
      </c>
      <c r="S218" s="262" t="s">
        <v>277</v>
      </c>
      <c r="T218" s="263" t="s">
        <v>277</v>
      </c>
      <c r="U218" s="223">
        <v>0.755</v>
      </c>
      <c r="V218" s="223">
        <f>ROUND(E218*U218,2)</f>
        <v>2.27</v>
      </c>
      <c r="W218" s="223"/>
      <c r="X218" s="223" t="s">
        <v>316</v>
      </c>
      <c r="Y218" s="223" t="s">
        <v>280</v>
      </c>
      <c r="Z218" s="212"/>
      <c r="AA218" s="212"/>
      <c r="AB218" s="212"/>
      <c r="AC218" s="212"/>
      <c r="AD218" s="212"/>
      <c r="AE218" s="212"/>
      <c r="AF218" s="212"/>
      <c r="AG218" s="212" t="s">
        <v>317</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35">
        <v>114</v>
      </c>
      <c r="B219" s="236" t="s">
        <v>3151</v>
      </c>
      <c r="C219" s="245" t="s">
        <v>3152</v>
      </c>
      <c r="D219" s="237" t="s">
        <v>1297</v>
      </c>
      <c r="E219" s="238">
        <v>19</v>
      </c>
      <c r="F219" s="239"/>
      <c r="G219" s="240">
        <f>ROUND(E219*F219,2)</f>
        <v>0</v>
      </c>
      <c r="H219" s="239"/>
      <c r="I219" s="240">
        <f>ROUND(E219*H219,2)</f>
        <v>0</v>
      </c>
      <c r="J219" s="239"/>
      <c r="K219" s="240">
        <f>ROUND(E219*J219,2)</f>
        <v>0</v>
      </c>
      <c r="L219" s="240">
        <v>21</v>
      </c>
      <c r="M219" s="240">
        <f>G219*(1+L219/100)</f>
        <v>0</v>
      </c>
      <c r="N219" s="238">
        <v>1.41E-3</v>
      </c>
      <c r="O219" s="238">
        <f>ROUND(E219*N219,2)</f>
        <v>0.03</v>
      </c>
      <c r="P219" s="238">
        <v>0</v>
      </c>
      <c r="Q219" s="238">
        <f>ROUND(E219*P219,2)</f>
        <v>0</v>
      </c>
      <c r="R219" s="240" t="s">
        <v>1298</v>
      </c>
      <c r="S219" s="240" t="s">
        <v>277</v>
      </c>
      <c r="T219" s="241" t="s">
        <v>277</v>
      </c>
      <c r="U219" s="223">
        <v>1.575</v>
      </c>
      <c r="V219" s="223">
        <f>ROUND(E219*U219,2)</f>
        <v>29.93</v>
      </c>
      <c r="W219" s="223"/>
      <c r="X219" s="223" t="s">
        <v>316</v>
      </c>
      <c r="Y219" s="223" t="s">
        <v>280</v>
      </c>
      <c r="Z219" s="212"/>
      <c r="AA219" s="212"/>
      <c r="AB219" s="212"/>
      <c r="AC219" s="212"/>
      <c r="AD219" s="212"/>
      <c r="AE219" s="212"/>
      <c r="AF219" s="212"/>
      <c r="AG219" s="212" t="s">
        <v>317</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
      <c r="A220" s="219"/>
      <c r="B220" s="220"/>
      <c r="C220" s="246" t="s">
        <v>3153</v>
      </c>
      <c r="D220" s="243"/>
      <c r="E220" s="243"/>
      <c r="F220" s="243"/>
      <c r="G220" s="243"/>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283</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47" t="s">
        <v>3154</v>
      </c>
      <c r="D221" s="225"/>
      <c r="E221" s="226">
        <v>14</v>
      </c>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308</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47" t="s">
        <v>3155</v>
      </c>
      <c r="D222" s="225"/>
      <c r="E222" s="226">
        <v>4</v>
      </c>
      <c r="F222" s="223"/>
      <c r="G222" s="223"/>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308</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47" t="s">
        <v>3156</v>
      </c>
      <c r="D223" s="225"/>
      <c r="E223" s="226">
        <v>1</v>
      </c>
      <c r="F223" s="223"/>
      <c r="G223" s="22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308</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1" x14ac:dyDescent="0.2">
      <c r="A224" s="257">
        <v>115</v>
      </c>
      <c r="B224" s="258" t="s">
        <v>3157</v>
      </c>
      <c r="C224" s="268" t="s">
        <v>3158</v>
      </c>
      <c r="D224" s="259" t="s">
        <v>1297</v>
      </c>
      <c r="E224" s="260">
        <v>2</v>
      </c>
      <c r="F224" s="261"/>
      <c r="G224" s="262">
        <f>ROUND(E224*F224,2)</f>
        <v>0</v>
      </c>
      <c r="H224" s="261"/>
      <c r="I224" s="262">
        <f>ROUND(E224*H224,2)</f>
        <v>0</v>
      </c>
      <c r="J224" s="261"/>
      <c r="K224" s="262">
        <f>ROUND(E224*J224,2)</f>
        <v>0</v>
      </c>
      <c r="L224" s="262">
        <v>21</v>
      </c>
      <c r="M224" s="262">
        <f>G224*(1+L224/100)</f>
        <v>0</v>
      </c>
      <c r="N224" s="260">
        <v>6.2E-4</v>
      </c>
      <c r="O224" s="260">
        <f>ROUND(E224*N224,2)</f>
        <v>0</v>
      </c>
      <c r="P224" s="260">
        <v>0</v>
      </c>
      <c r="Q224" s="260">
        <f>ROUND(E224*P224,2)</f>
        <v>0</v>
      </c>
      <c r="R224" s="262" t="s">
        <v>1298</v>
      </c>
      <c r="S224" s="262" t="s">
        <v>277</v>
      </c>
      <c r="T224" s="263" t="s">
        <v>277</v>
      </c>
      <c r="U224" s="223">
        <v>2.6</v>
      </c>
      <c r="V224" s="223">
        <f>ROUND(E224*U224,2)</f>
        <v>5.2</v>
      </c>
      <c r="W224" s="223"/>
      <c r="X224" s="223" t="s">
        <v>316</v>
      </c>
      <c r="Y224" s="223" t="s">
        <v>280</v>
      </c>
      <c r="Z224" s="212"/>
      <c r="AA224" s="212"/>
      <c r="AB224" s="212"/>
      <c r="AC224" s="212"/>
      <c r="AD224" s="212"/>
      <c r="AE224" s="212"/>
      <c r="AF224" s="212"/>
      <c r="AG224" s="212" t="s">
        <v>317</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1" x14ac:dyDescent="0.2">
      <c r="A225" s="257">
        <v>116</v>
      </c>
      <c r="B225" s="258" t="s">
        <v>3159</v>
      </c>
      <c r="C225" s="268" t="s">
        <v>3160</v>
      </c>
      <c r="D225" s="259" t="s">
        <v>1297</v>
      </c>
      <c r="E225" s="260">
        <v>2</v>
      </c>
      <c r="F225" s="261"/>
      <c r="G225" s="262">
        <f>ROUND(E225*F225,2)</f>
        <v>0</v>
      </c>
      <c r="H225" s="261"/>
      <c r="I225" s="262">
        <f>ROUND(E225*H225,2)</f>
        <v>0</v>
      </c>
      <c r="J225" s="261"/>
      <c r="K225" s="262">
        <f>ROUND(E225*J225,2)</f>
        <v>0</v>
      </c>
      <c r="L225" s="262">
        <v>21</v>
      </c>
      <c r="M225" s="262">
        <f>G225*(1+L225/100)</f>
        <v>0</v>
      </c>
      <c r="N225" s="260">
        <v>1.7000000000000001E-4</v>
      </c>
      <c r="O225" s="260">
        <f>ROUND(E225*N225,2)</f>
        <v>0</v>
      </c>
      <c r="P225" s="260">
        <v>0</v>
      </c>
      <c r="Q225" s="260">
        <f>ROUND(E225*P225,2)</f>
        <v>0</v>
      </c>
      <c r="R225" s="262" t="s">
        <v>1298</v>
      </c>
      <c r="S225" s="262" t="s">
        <v>277</v>
      </c>
      <c r="T225" s="263" t="s">
        <v>277</v>
      </c>
      <c r="U225" s="223">
        <v>2.9</v>
      </c>
      <c r="V225" s="223">
        <f>ROUND(E225*U225,2)</f>
        <v>5.8</v>
      </c>
      <c r="W225" s="223"/>
      <c r="X225" s="223" t="s">
        <v>316</v>
      </c>
      <c r="Y225" s="223" t="s">
        <v>280</v>
      </c>
      <c r="Z225" s="212"/>
      <c r="AA225" s="212"/>
      <c r="AB225" s="212"/>
      <c r="AC225" s="212"/>
      <c r="AD225" s="212"/>
      <c r="AE225" s="212"/>
      <c r="AF225" s="212"/>
      <c r="AG225" s="212" t="s">
        <v>317</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1" x14ac:dyDescent="0.2">
      <c r="A226" s="257">
        <v>117</v>
      </c>
      <c r="B226" s="258" t="s">
        <v>3161</v>
      </c>
      <c r="C226" s="268" t="s">
        <v>3162</v>
      </c>
      <c r="D226" s="259" t="s">
        <v>1297</v>
      </c>
      <c r="E226" s="260">
        <v>1</v>
      </c>
      <c r="F226" s="261"/>
      <c r="G226" s="262">
        <f>ROUND(E226*F226,2)</f>
        <v>0</v>
      </c>
      <c r="H226" s="261"/>
      <c r="I226" s="262">
        <f>ROUND(E226*H226,2)</f>
        <v>0</v>
      </c>
      <c r="J226" s="261"/>
      <c r="K226" s="262">
        <f>ROUND(E226*J226,2)</f>
        <v>0</v>
      </c>
      <c r="L226" s="262">
        <v>21</v>
      </c>
      <c r="M226" s="262">
        <f>G226*(1+L226/100)</f>
        <v>0</v>
      </c>
      <c r="N226" s="260">
        <v>2.3E-3</v>
      </c>
      <c r="O226" s="260">
        <f>ROUND(E226*N226,2)</f>
        <v>0</v>
      </c>
      <c r="P226" s="260">
        <v>0</v>
      </c>
      <c r="Q226" s="260">
        <f>ROUND(E226*P226,2)</f>
        <v>0</v>
      </c>
      <c r="R226" s="262" t="s">
        <v>1298</v>
      </c>
      <c r="S226" s="262" t="s">
        <v>277</v>
      </c>
      <c r="T226" s="263" t="s">
        <v>277</v>
      </c>
      <c r="U226" s="223">
        <v>0.38</v>
      </c>
      <c r="V226" s="223">
        <f>ROUND(E226*U226,2)</f>
        <v>0.38</v>
      </c>
      <c r="W226" s="223"/>
      <c r="X226" s="223" t="s">
        <v>316</v>
      </c>
      <c r="Y226" s="223" t="s">
        <v>280</v>
      </c>
      <c r="Z226" s="212"/>
      <c r="AA226" s="212"/>
      <c r="AB226" s="212"/>
      <c r="AC226" s="212"/>
      <c r="AD226" s="212"/>
      <c r="AE226" s="212"/>
      <c r="AF226" s="212"/>
      <c r="AG226" s="212" t="s">
        <v>317</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1" x14ac:dyDescent="0.2">
      <c r="A227" s="257">
        <v>118</v>
      </c>
      <c r="B227" s="258" t="s">
        <v>2843</v>
      </c>
      <c r="C227" s="268" t="s">
        <v>2844</v>
      </c>
      <c r="D227" s="259" t="s">
        <v>1297</v>
      </c>
      <c r="E227" s="260">
        <v>1</v>
      </c>
      <c r="F227" s="261"/>
      <c r="G227" s="262">
        <f>ROUND(E227*F227,2)</f>
        <v>0</v>
      </c>
      <c r="H227" s="261"/>
      <c r="I227" s="262">
        <f>ROUND(E227*H227,2)</f>
        <v>0</v>
      </c>
      <c r="J227" s="261"/>
      <c r="K227" s="262">
        <f>ROUND(E227*J227,2)</f>
        <v>0</v>
      </c>
      <c r="L227" s="262">
        <v>21</v>
      </c>
      <c r="M227" s="262">
        <f>G227*(1+L227/100)</f>
        <v>0</v>
      </c>
      <c r="N227" s="260">
        <v>2.3E-3</v>
      </c>
      <c r="O227" s="260">
        <f>ROUND(E227*N227,2)</f>
        <v>0</v>
      </c>
      <c r="P227" s="260">
        <v>0</v>
      </c>
      <c r="Q227" s="260">
        <f>ROUND(E227*P227,2)</f>
        <v>0</v>
      </c>
      <c r="R227" s="262" t="s">
        <v>1298</v>
      </c>
      <c r="S227" s="262" t="s">
        <v>277</v>
      </c>
      <c r="T227" s="263" t="s">
        <v>277</v>
      </c>
      <c r="U227" s="223">
        <v>0.38</v>
      </c>
      <c r="V227" s="223">
        <f>ROUND(E227*U227,2)</f>
        <v>0.38</v>
      </c>
      <c r="W227" s="223"/>
      <c r="X227" s="223" t="s">
        <v>316</v>
      </c>
      <c r="Y227" s="223" t="s">
        <v>280</v>
      </c>
      <c r="Z227" s="212"/>
      <c r="AA227" s="212"/>
      <c r="AB227" s="212"/>
      <c r="AC227" s="212"/>
      <c r="AD227" s="212"/>
      <c r="AE227" s="212"/>
      <c r="AF227" s="212"/>
      <c r="AG227" s="212" t="s">
        <v>317</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
      <c r="A228" s="257">
        <v>119</v>
      </c>
      <c r="B228" s="258" t="s">
        <v>3163</v>
      </c>
      <c r="C228" s="268" t="s">
        <v>3164</v>
      </c>
      <c r="D228" s="259" t="s">
        <v>1297</v>
      </c>
      <c r="E228" s="260">
        <v>2</v>
      </c>
      <c r="F228" s="261"/>
      <c r="G228" s="262">
        <f>ROUND(E228*F228,2)</f>
        <v>0</v>
      </c>
      <c r="H228" s="261"/>
      <c r="I228" s="262">
        <f>ROUND(E228*H228,2)</f>
        <v>0</v>
      </c>
      <c r="J228" s="261"/>
      <c r="K228" s="262">
        <f>ROUND(E228*J228,2)</f>
        <v>0</v>
      </c>
      <c r="L228" s="262">
        <v>21</v>
      </c>
      <c r="M228" s="262">
        <f>G228*(1+L228/100)</f>
        <v>0</v>
      </c>
      <c r="N228" s="260">
        <v>7.2000000000000005E-4</v>
      </c>
      <c r="O228" s="260">
        <f>ROUND(E228*N228,2)</f>
        <v>0</v>
      </c>
      <c r="P228" s="260">
        <v>0</v>
      </c>
      <c r="Q228" s="260">
        <f>ROUND(E228*P228,2)</f>
        <v>0</v>
      </c>
      <c r="R228" s="262" t="s">
        <v>1298</v>
      </c>
      <c r="S228" s="262" t="s">
        <v>277</v>
      </c>
      <c r="T228" s="263" t="s">
        <v>277</v>
      </c>
      <c r="U228" s="223">
        <v>0.50600000000000001</v>
      </c>
      <c r="V228" s="223">
        <f>ROUND(E228*U228,2)</f>
        <v>1.01</v>
      </c>
      <c r="W228" s="223"/>
      <c r="X228" s="223" t="s">
        <v>316</v>
      </c>
      <c r="Y228" s="223" t="s">
        <v>280</v>
      </c>
      <c r="Z228" s="212"/>
      <c r="AA228" s="212"/>
      <c r="AB228" s="212"/>
      <c r="AC228" s="212"/>
      <c r="AD228" s="212"/>
      <c r="AE228" s="212"/>
      <c r="AF228" s="212"/>
      <c r="AG228" s="212" t="s">
        <v>317</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1" x14ac:dyDescent="0.2">
      <c r="A229" s="257">
        <v>120</v>
      </c>
      <c r="B229" s="258" t="s">
        <v>3165</v>
      </c>
      <c r="C229" s="268" t="s">
        <v>3166</v>
      </c>
      <c r="D229" s="259" t="s">
        <v>1297</v>
      </c>
      <c r="E229" s="260">
        <v>1</v>
      </c>
      <c r="F229" s="261"/>
      <c r="G229" s="262">
        <f>ROUND(E229*F229,2)</f>
        <v>0</v>
      </c>
      <c r="H229" s="261"/>
      <c r="I229" s="262">
        <f>ROUND(E229*H229,2)</f>
        <v>0</v>
      </c>
      <c r="J229" s="261"/>
      <c r="K229" s="262">
        <f>ROUND(E229*J229,2)</f>
        <v>0</v>
      </c>
      <c r="L229" s="262">
        <v>21</v>
      </c>
      <c r="M229" s="262">
        <f>G229*(1+L229/100)</f>
        <v>0</v>
      </c>
      <c r="N229" s="260">
        <v>1.09E-3</v>
      </c>
      <c r="O229" s="260">
        <f>ROUND(E229*N229,2)</f>
        <v>0</v>
      </c>
      <c r="P229" s="260">
        <v>0</v>
      </c>
      <c r="Q229" s="260">
        <f>ROUND(E229*P229,2)</f>
        <v>0</v>
      </c>
      <c r="R229" s="262" t="s">
        <v>1298</v>
      </c>
      <c r="S229" s="262" t="s">
        <v>277</v>
      </c>
      <c r="T229" s="263" t="s">
        <v>277</v>
      </c>
      <c r="U229" s="223">
        <v>0.878</v>
      </c>
      <c r="V229" s="223">
        <f>ROUND(E229*U229,2)</f>
        <v>0.88</v>
      </c>
      <c r="W229" s="223"/>
      <c r="X229" s="223" t="s">
        <v>316</v>
      </c>
      <c r="Y229" s="223" t="s">
        <v>280</v>
      </c>
      <c r="Z229" s="212"/>
      <c r="AA229" s="212"/>
      <c r="AB229" s="212"/>
      <c r="AC229" s="212"/>
      <c r="AD229" s="212"/>
      <c r="AE229" s="212"/>
      <c r="AF229" s="212"/>
      <c r="AG229" s="212" t="s">
        <v>317</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
      <c r="A230" s="257">
        <v>121</v>
      </c>
      <c r="B230" s="258" t="s">
        <v>3167</v>
      </c>
      <c r="C230" s="268" t="s">
        <v>3168</v>
      </c>
      <c r="D230" s="259" t="s">
        <v>387</v>
      </c>
      <c r="E230" s="260">
        <v>3</v>
      </c>
      <c r="F230" s="261"/>
      <c r="G230" s="262">
        <f>ROUND(E230*F230,2)</f>
        <v>0</v>
      </c>
      <c r="H230" s="261"/>
      <c r="I230" s="262">
        <f>ROUND(E230*H230,2)</f>
        <v>0</v>
      </c>
      <c r="J230" s="261"/>
      <c r="K230" s="262">
        <f>ROUND(E230*J230,2)</f>
        <v>0</v>
      </c>
      <c r="L230" s="262">
        <v>21</v>
      </c>
      <c r="M230" s="262">
        <f>G230*(1+L230/100)</f>
        <v>0</v>
      </c>
      <c r="N230" s="260">
        <v>3.0899999999999999E-3</v>
      </c>
      <c r="O230" s="260">
        <f>ROUND(E230*N230,2)</f>
        <v>0.01</v>
      </c>
      <c r="P230" s="260">
        <v>0</v>
      </c>
      <c r="Q230" s="260">
        <f>ROUND(E230*P230,2)</f>
        <v>0</v>
      </c>
      <c r="R230" s="262" t="s">
        <v>1298</v>
      </c>
      <c r="S230" s="262" t="s">
        <v>277</v>
      </c>
      <c r="T230" s="263" t="s">
        <v>277</v>
      </c>
      <c r="U230" s="223">
        <v>1.25</v>
      </c>
      <c r="V230" s="223">
        <f>ROUND(E230*U230,2)</f>
        <v>3.75</v>
      </c>
      <c r="W230" s="223"/>
      <c r="X230" s="223" t="s">
        <v>316</v>
      </c>
      <c r="Y230" s="223" t="s">
        <v>280</v>
      </c>
      <c r="Z230" s="212"/>
      <c r="AA230" s="212"/>
      <c r="AB230" s="212"/>
      <c r="AC230" s="212"/>
      <c r="AD230" s="212"/>
      <c r="AE230" s="212"/>
      <c r="AF230" s="212"/>
      <c r="AG230" s="212" t="s">
        <v>317</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1" x14ac:dyDescent="0.2">
      <c r="A231" s="257">
        <v>122</v>
      </c>
      <c r="B231" s="258" t="s">
        <v>3169</v>
      </c>
      <c r="C231" s="268" t="s">
        <v>3170</v>
      </c>
      <c r="D231" s="259" t="s">
        <v>1297</v>
      </c>
      <c r="E231" s="260">
        <v>46</v>
      </c>
      <c r="F231" s="261"/>
      <c r="G231" s="262">
        <f>ROUND(E231*F231,2)</f>
        <v>0</v>
      </c>
      <c r="H231" s="261"/>
      <c r="I231" s="262">
        <f>ROUND(E231*H231,2)</f>
        <v>0</v>
      </c>
      <c r="J231" s="261"/>
      <c r="K231" s="262">
        <f>ROUND(E231*J231,2)</f>
        <v>0</v>
      </c>
      <c r="L231" s="262">
        <v>21</v>
      </c>
      <c r="M231" s="262">
        <f>G231*(1+L231/100)</f>
        <v>0</v>
      </c>
      <c r="N231" s="260">
        <v>2.4000000000000001E-4</v>
      </c>
      <c r="O231" s="260">
        <f>ROUND(E231*N231,2)</f>
        <v>0.01</v>
      </c>
      <c r="P231" s="260">
        <v>0</v>
      </c>
      <c r="Q231" s="260">
        <f>ROUND(E231*P231,2)</f>
        <v>0</v>
      </c>
      <c r="R231" s="262" t="s">
        <v>1298</v>
      </c>
      <c r="S231" s="262" t="s">
        <v>277</v>
      </c>
      <c r="T231" s="263" t="s">
        <v>277</v>
      </c>
      <c r="U231" s="223">
        <v>0.124</v>
      </c>
      <c r="V231" s="223">
        <f>ROUND(E231*U231,2)</f>
        <v>5.7</v>
      </c>
      <c r="W231" s="223"/>
      <c r="X231" s="223" t="s">
        <v>316</v>
      </c>
      <c r="Y231" s="223" t="s">
        <v>280</v>
      </c>
      <c r="Z231" s="212"/>
      <c r="AA231" s="212"/>
      <c r="AB231" s="212"/>
      <c r="AC231" s="212"/>
      <c r="AD231" s="212"/>
      <c r="AE231" s="212"/>
      <c r="AF231" s="212"/>
      <c r="AG231" s="212" t="s">
        <v>317</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ht="22.5" outlineLevel="1" x14ac:dyDescent="0.2">
      <c r="A232" s="257">
        <v>123</v>
      </c>
      <c r="B232" s="258" t="s">
        <v>3171</v>
      </c>
      <c r="C232" s="268" t="s">
        <v>3172</v>
      </c>
      <c r="D232" s="259" t="s">
        <v>1297</v>
      </c>
      <c r="E232" s="260">
        <v>1</v>
      </c>
      <c r="F232" s="261"/>
      <c r="G232" s="262">
        <f>ROUND(E232*F232,2)</f>
        <v>0</v>
      </c>
      <c r="H232" s="261"/>
      <c r="I232" s="262">
        <f>ROUND(E232*H232,2)</f>
        <v>0</v>
      </c>
      <c r="J232" s="261"/>
      <c r="K232" s="262">
        <f>ROUND(E232*J232,2)</f>
        <v>0</v>
      </c>
      <c r="L232" s="262">
        <v>21</v>
      </c>
      <c r="M232" s="262">
        <f>G232*(1+L232/100)</f>
        <v>0</v>
      </c>
      <c r="N232" s="260">
        <v>2.4000000000000001E-4</v>
      </c>
      <c r="O232" s="260">
        <f>ROUND(E232*N232,2)</f>
        <v>0</v>
      </c>
      <c r="P232" s="260">
        <v>0</v>
      </c>
      <c r="Q232" s="260">
        <f>ROUND(E232*P232,2)</f>
        <v>0</v>
      </c>
      <c r="R232" s="262" t="s">
        <v>1298</v>
      </c>
      <c r="S232" s="262" t="s">
        <v>277</v>
      </c>
      <c r="T232" s="263" t="s">
        <v>277</v>
      </c>
      <c r="U232" s="223">
        <v>0.124</v>
      </c>
      <c r="V232" s="223">
        <f>ROUND(E232*U232,2)</f>
        <v>0.12</v>
      </c>
      <c r="W232" s="223"/>
      <c r="X232" s="223" t="s">
        <v>316</v>
      </c>
      <c r="Y232" s="223" t="s">
        <v>280</v>
      </c>
      <c r="Z232" s="212"/>
      <c r="AA232" s="212"/>
      <c r="AB232" s="212"/>
      <c r="AC232" s="212"/>
      <c r="AD232" s="212"/>
      <c r="AE232" s="212"/>
      <c r="AF232" s="212"/>
      <c r="AG232" s="212" t="s">
        <v>317</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
      <c r="A233" s="235">
        <v>124</v>
      </c>
      <c r="B233" s="236" t="s">
        <v>3173</v>
      </c>
      <c r="C233" s="245" t="s">
        <v>3174</v>
      </c>
      <c r="D233" s="237" t="s">
        <v>387</v>
      </c>
      <c r="E233" s="238">
        <v>3</v>
      </c>
      <c r="F233" s="239"/>
      <c r="G233" s="240">
        <f>ROUND(E233*F233,2)</f>
        <v>0</v>
      </c>
      <c r="H233" s="239"/>
      <c r="I233" s="240">
        <f>ROUND(E233*H233,2)</f>
        <v>0</v>
      </c>
      <c r="J233" s="239"/>
      <c r="K233" s="240">
        <f>ROUND(E233*J233,2)</f>
        <v>0</v>
      </c>
      <c r="L233" s="240">
        <v>21</v>
      </c>
      <c r="M233" s="240">
        <f>G233*(1+L233/100)</f>
        <v>0</v>
      </c>
      <c r="N233" s="238">
        <v>1.8000000000000001E-4</v>
      </c>
      <c r="O233" s="238">
        <f>ROUND(E233*N233,2)</f>
        <v>0</v>
      </c>
      <c r="P233" s="238">
        <v>0</v>
      </c>
      <c r="Q233" s="238">
        <f>ROUND(E233*P233,2)</f>
        <v>0</v>
      </c>
      <c r="R233" s="240" t="s">
        <v>1298</v>
      </c>
      <c r="S233" s="240" t="s">
        <v>277</v>
      </c>
      <c r="T233" s="241" t="s">
        <v>277</v>
      </c>
      <c r="U233" s="223">
        <v>0.47599999999999998</v>
      </c>
      <c r="V233" s="223">
        <f>ROUND(E233*U233,2)</f>
        <v>1.43</v>
      </c>
      <c r="W233" s="223"/>
      <c r="X233" s="223" t="s">
        <v>316</v>
      </c>
      <c r="Y233" s="223" t="s">
        <v>280</v>
      </c>
      <c r="Z233" s="212"/>
      <c r="AA233" s="212"/>
      <c r="AB233" s="212"/>
      <c r="AC233" s="212"/>
      <c r="AD233" s="212"/>
      <c r="AE233" s="212"/>
      <c r="AF233" s="212"/>
      <c r="AG233" s="212" t="s">
        <v>317</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
      <c r="A234" s="219"/>
      <c r="B234" s="220"/>
      <c r="C234" s="247" t="s">
        <v>3175</v>
      </c>
      <c r="D234" s="225"/>
      <c r="E234" s="226">
        <v>3</v>
      </c>
      <c r="F234" s="223"/>
      <c r="G234" s="223"/>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308</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1" x14ac:dyDescent="0.2">
      <c r="A235" s="235">
        <v>125</v>
      </c>
      <c r="B235" s="236" t="s">
        <v>3176</v>
      </c>
      <c r="C235" s="245" t="s">
        <v>3177</v>
      </c>
      <c r="D235" s="237" t="s">
        <v>387</v>
      </c>
      <c r="E235" s="238">
        <v>23</v>
      </c>
      <c r="F235" s="239"/>
      <c r="G235" s="240">
        <f>ROUND(E235*F235,2)</f>
        <v>0</v>
      </c>
      <c r="H235" s="239"/>
      <c r="I235" s="240">
        <f>ROUND(E235*H235,2)</f>
        <v>0</v>
      </c>
      <c r="J235" s="239"/>
      <c r="K235" s="240">
        <f>ROUND(E235*J235,2)</f>
        <v>0</v>
      </c>
      <c r="L235" s="240">
        <v>21</v>
      </c>
      <c r="M235" s="240">
        <f>G235*(1+L235/100)</f>
        <v>0</v>
      </c>
      <c r="N235" s="238">
        <v>4.0000000000000003E-5</v>
      </c>
      <c r="O235" s="238">
        <f>ROUND(E235*N235,2)</f>
        <v>0</v>
      </c>
      <c r="P235" s="238">
        <v>0</v>
      </c>
      <c r="Q235" s="238">
        <f>ROUND(E235*P235,2)</f>
        <v>0</v>
      </c>
      <c r="R235" s="240" t="s">
        <v>1298</v>
      </c>
      <c r="S235" s="240" t="s">
        <v>277</v>
      </c>
      <c r="T235" s="241" t="s">
        <v>277</v>
      </c>
      <c r="U235" s="223">
        <v>0.44500000000000001</v>
      </c>
      <c r="V235" s="223">
        <f>ROUND(E235*U235,2)</f>
        <v>10.24</v>
      </c>
      <c r="W235" s="223"/>
      <c r="X235" s="223" t="s">
        <v>316</v>
      </c>
      <c r="Y235" s="223" t="s">
        <v>280</v>
      </c>
      <c r="Z235" s="212"/>
      <c r="AA235" s="212"/>
      <c r="AB235" s="212"/>
      <c r="AC235" s="212"/>
      <c r="AD235" s="212"/>
      <c r="AE235" s="212"/>
      <c r="AF235" s="212"/>
      <c r="AG235" s="212" t="s">
        <v>317</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2" x14ac:dyDescent="0.2">
      <c r="A236" s="219"/>
      <c r="B236" s="220"/>
      <c r="C236" s="247" t="s">
        <v>3154</v>
      </c>
      <c r="D236" s="225"/>
      <c r="E236" s="226">
        <v>14</v>
      </c>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308</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47" t="s">
        <v>3155</v>
      </c>
      <c r="D237" s="225"/>
      <c r="E237" s="226">
        <v>4</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308</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3" x14ac:dyDescent="0.2">
      <c r="A238" s="219"/>
      <c r="B238" s="220"/>
      <c r="C238" s="247" t="s">
        <v>3156</v>
      </c>
      <c r="D238" s="225"/>
      <c r="E238" s="226">
        <v>1</v>
      </c>
      <c r="F238" s="223"/>
      <c r="G238" s="223"/>
      <c r="H238" s="223"/>
      <c r="I238" s="223"/>
      <c r="J238" s="223"/>
      <c r="K238" s="223"/>
      <c r="L238" s="223"/>
      <c r="M238" s="223"/>
      <c r="N238" s="222"/>
      <c r="O238" s="222"/>
      <c r="P238" s="222"/>
      <c r="Q238" s="222"/>
      <c r="R238" s="223"/>
      <c r="S238" s="223"/>
      <c r="T238" s="223"/>
      <c r="U238" s="223"/>
      <c r="V238" s="223"/>
      <c r="W238" s="223"/>
      <c r="X238" s="223"/>
      <c r="Y238" s="223"/>
      <c r="Z238" s="212"/>
      <c r="AA238" s="212"/>
      <c r="AB238" s="212"/>
      <c r="AC238" s="212"/>
      <c r="AD238" s="212"/>
      <c r="AE238" s="212"/>
      <c r="AF238" s="212"/>
      <c r="AG238" s="212" t="s">
        <v>308</v>
      </c>
      <c r="AH238" s="212">
        <v>0</v>
      </c>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3" x14ac:dyDescent="0.2">
      <c r="A239" s="219"/>
      <c r="B239" s="220"/>
      <c r="C239" s="247" t="s">
        <v>3178</v>
      </c>
      <c r="D239" s="225"/>
      <c r="E239" s="226">
        <v>2</v>
      </c>
      <c r="F239" s="223"/>
      <c r="G239" s="223"/>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308</v>
      </c>
      <c r="AH239" s="212">
        <v>0</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3" x14ac:dyDescent="0.2">
      <c r="A240" s="219"/>
      <c r="B240" s="220"/>
      <c r="C240" s="247" t="s">
        <v>3179</v>
      </c>
      <c r="D240" s="225"/>
      <c r="E240" s="226">
        <v>2</v>
      </c>
      <c r="F240" s="223"/>
      <c r="G240" s="223"/>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308</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1" x14ac:dyDescent="0.2">
      <c r="A241" s="257">
        <v>126</v>
      </c>
      <c r="B241" s="258" t="s">
        <v>3180</v>
      </c>
      <c r="C241" s="268" t="s">
        <v>3181</v>
      </c>
      <c r="D241" s="259" t="s">
        <v>387</v>
      </c>
      <c r="E241" s="260">
        <v>2</v>
      </c>
      <c r="F241" s="261"/>
      <c r="G241" s="262">
        <f>ROUND(E241*F241,2)</f>
        <v>0</v>
      </c>
      <c r="H241" s="261"/>
      <c r="I241" s="262">
        <f>ROUND(E241*H241,2)</f>
        <v>0</v>
      </c>
      <c r="J241" s="261"/>
      <c r="K241" s="262">
        <f>ROUND(E241*J241,2)</f>
        <v>0</v>
      </c>
      <c r="L241" s="262">
        <v>21</v>
      </c>
      <c r="M241" s="262">
        <f>G241*(1+L241/100)</f>
        <v>0</v>
      </c>
      <c r="N241" s="260">
        <v>1.2999999999999999E-4</v>
      </c>
      <c r="O241" s="260">
        <f>ROUND(E241*N241,2)</f>
        <v>0</v>
      </c>
      <c r="P241" s="260">
        <v>0</v>
      </c>
      <c r="Q241" s="260">
        <f>ROUND(E241*P241,2)</f>
        <v>0</v>
      </c>
      <c r="R241" s="262" t="s">
        <v>1298</v>
      </c>
      <c r="S241" s="262" t="s">
        <v>277</v>
      </c>
      <c r="T241" s="263" t="s">
        <v>277</v>
      </c>
      <c r="U241" s="223">
        <v>0.65500000000000003</v>
      </c>
      <c r="V241" s="223">
        <f>ROUND(E241*U241,2)</f>
        <v>1.31</v>
      </c>
      <c r="W241" s="223"/>
      <c r="X241" s="223" t="s">
        <v>316</v>
      </c>
      <c r="Y241" s="223" t="s">
        <v>280</v>
      </c>
      <c r="Z241" s="212"/>
      <c r="AA241" s="212"/>
      <c r="AB241" s="212"/>
      <c r="AC241" s="212"/>
      <c r="AD241" s="212"/>
      <c r="AE241" s="212"/>
      <c r="AF241" s="212"/>
      <c r="AG241" s="212" t="s">
        <v>317</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1" x14ac:dyDescent="0.2">
      <c r="A242" s="257">
        <v>127</v>
      </c>
      <c r="B242" s="258" t="s">
        <v>3182</v>
      </c>
      <c r="C242" s="268" t="s">
        <v>3183</v>
      </c>
      <c r="D242" s="259" t="s">
        <v>387</v>
      </c>
      <c r="E242" s="260">
        <v>2</v>
      </c>
      <c r="F242" s="261"/>
      <c r="G242" s="262">
        <f>ROUND(E242*F242,2)</f>
        <v>0</v>
      </c>
      <c r="H242" s="261"/>
      <c r="I242" s="262">
        <f>ROUND(E242*H242,2)</f>
        <v>0</v>
      </c>
      <c r="J242" s="261"/>
      <c r="K242" s="262">
        <f>ROUND(E242*J242,2)</f>
        <v>0</v>
      </c>
      <c r="L242" s="262">
        <v>21</v>
      </c>
      <c r="M242" s="262">
        <f>G242*(1+L242/100)</f>
        <v>0</v>
      </c>
      <c r="N242" s="260">
        <v>2.0000000000000002E-5</v>
      </c>
      <c r="O242" s="260">
        <f>ROUND(E242*N242,2)</f>
        <v>0</v>
      </c>
      <c r="P242" s="260">
        <v>0</v>
      </c>
      <c r="Q242" s="260">
        <f>ROUND(E242*P242,2)</f>
        <v>0</v>
      </c>
      <c r="R242" s="262" t="s">
        <v>1298</v>
      </c>
      <c r="S242" s="262" t="s">
        <v>277</v>
      </c>
      <c r="T242" s="263" t="s">
        <v>277</v>
      </c>
      <c r="U242" s="223">
        <v>0.16800000000000001</v>
      </c>
      <c r="V242" s="223">
        <f>ROUND(E242*U242,2)</f>
        <v>0.34</v>
      </c>
      <c r="W242" s="223"/>
      <c r="X242" s="223" t="s">
        <v>316</v>
      </c>
      <c r="Y242" s="223" t="s">
        <v>280</v>
      </c>
      <c r="Z242" s="212"/>
      <c r="AA242" s="212"/>
      <c r="AB242" s="212"/>
      <c r="AC242" s="212"/>
      <c r="AD242" s="212"/>
      <c r="AE242" s="212"/>
      <c r="AF242" s="212"/>
      <c r="AG242" s="212" t="s">
        <v>317</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ht="33.75" outlineLevel="1" x14ac:dyDescent="0.2">
      <c r="A243" s="257">
        <v>128</v>
      </c>
      <c r="B243" s="258" t="s">
        <v>3184</v>
      </c>
      <c r="C243" s="268" t="s">
        <v>3185</v>
      </c>
      <c r="D243" s="259" t="s">
        <v>387</v>
      </c>
      <c r="E243" s="260">
        <v>1</v>
      </c>
      <c r="F243" s="261"/>
      <c r="G243" s="262">
        <f>ROUND(E243*F243,2)</f>
        <v>0</v>
      </c>
      <c r="H243" s="261"/>
      <c r="I243" s="262">
        <f>ROUND(E243*H243,2)</f>
        <v>0</v>
      </c>
      <c r="J243" s="261"/>
      <c r="K243" s="262">
        <f>ROUND(E243*J243,2)</f>
        <v>0</v>
      </c>
      <c r="L243" s="262">
        <v>21</v>
      </c>
      <c r="M243" s="262">
        <f>G243*(1+L243/100)</f>
        <v>0</v>
      </c>
      <c r="N243" s="260">
        <v>2.7999999999999998E-4</v>
      </c>
      <c r="O243" s="260">
        <f>ROUND(E243*N243,2)</f>
        <v>0</v>
      </c>
      <c r="P243" s="260">
        <v>0</v>
      </c>
      <c r="Q243" s="260">
        <f>ROUND(E243*P243,2)</f>
        <v>0</v>
      </c>
      <c r="R243" s="262" t="s">
        <v>1298</v>
      </c>
      <c r="S243" s="262" t="s">
        <v>277</v>
      </c>
      <c r="T243" s="263" t="s">
        <v>277</v>
      </c>
      <c r="U243" s="223">
        <v>0.246</v>
      </c>
      <c r="V243" s="223">
        <f>ROUND(E243*U243,2)</f>
        <v>0.25</v>
      </c>
      <c r="W243" s="223"/>
      <c r="X243" s="223" t="s">
        <v>316</v>
      </c>
      <c r="Y243" s="223" t="s">
        <v>280</v>
      </c>
      <c r="Z243" s="212"/>
      <c r="AA243" s="212"/>
      <c r="AB243" s="212"/>
      <c r="AC243" s="212"/>
      <c r="AD243" s="212"/>
      <c r="AE243" s="212"/>
      <c r="AF243" s="212"/>
      <c r="AG243" s="212" t="s">
        <v>317</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1" x14ac:dyDescent="0.2">
      <c r="A244" s="257">
        <v>129</v>
      </c>
      <c r="B244" s="258" t="s">
        <v>3186</v>
      </c>
      <c r="C244" s="268" t="s">
        <v>3187</v>
      </c>
      <c r="D244" s="259" t="s">
        <v>387</v>
      </c>
      <c r="E244" s="260">
        <v>6</v>
      </c>
      <c r="F244" s="261"/>
      <c r="G244" s="262">
        <f>ROUND(E244*F244,2)</f>
        <v>0</v>
      </c>
      <c r="H244" s="261"/>
      <c r="I244" s="262">
        <f>ROUND(E244*H244,2)</f>
        <v>0</v>
      </c>
      <c r="J244" s="261"/>
      <c r="K244" s="262">
        <f>ROUND(E244*J244,2)</f>
        <v>0</v>
      </c>
      <c r="L244" s="262">
        <v>21</v>
      </c>
      <c r="M244" s="262">
        <f>G244*(1+L244/100)</f>
        <v>0</v>
      </c>
      <c r="N244" s="260">
        <v>6.9999999999999999E-4</v>
      </c>
      <c r="O244" s="260">
        <f>ROUND(E244*N244,2)</f>
        <v>0</v>
      </c>
      <c r="P244" s="260">
        <v>0</v>
      </c>
      <c r="Q244" s="260">
        <f>ROUND(E244*P244,2)</f>
        <v>0</v>
      </c>
      <c r="R244" s="262"/>
      <c r="S244" s="262" t="s">
        <v>668</v>
      </c>
      <c r="T244" s="263" t="s">
        <v>277</v>
      </c>
      <c r="U244" s="223">
        <v>0.37</v>
      </c>
      <c r="V244" s="223">
        <f>ROUND(E244*U244,2)</f>
        <v>2.2200000000000002</v>
      </c>
      <c r="W244" s="223"/>
      <c r="X244" s="223" t="s">
        <v>316</v>
      </c>
      <c r="Y244" s="223" t="s">
        <v>280</v>
      </c>
      <c r="Z244" s="212"/>
      <c r="AA244" s="212"/>
      <c r="AB244" s="212"/>
      <c r="AC244" s="212"/>
      <c r="AD244" s="212"/>
      <c r="AE244" s="212"/>
      <c r="AF244" s="212"/>
      <c r="AG244" s="212" t="s">
        <v>317</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ht="22.5" outlineLevel="1" x14ac:dyDescent="0.2">
      <c r="A245" s="257">
        <v>130</v>
      </c>
      <c r="B245" s="258" t="s">
        <v>3188</v>
      </c>
      <c r="C245" s="268" t="s">
        <v>3189</v>
      </c>
      <c r="D245" s="259" t="s">
        <v>387</v>
      </c>
      <c r="E245" s="260">
        <v>3</v>
      </c>
      <c r="F245" s="261"/>
      <c r="G245" s="262">
        <f>ROUND(E245*F245,2)</f>
        <v>0</v>
      </c>
      <c r="H245" s="261"/>
      <c r="I245" s="262">
        <f>ROUND(E245*H245,2)</f>
        <v>0</v>
      </c>
      <c r="J245" s="261"/>
      <c r="K245" s="262">
        <f>ROUND(E245*J245,2)</f>
        <v>0</v>
      </c>
      <c r="L245" s="262">
        <v>21</v>
      </c>
      <c r="M245" s="262">
        <f>G245*(1+L245/100)</f>
        <v>0</v>
      </c>
      <c r="N245" s="260">
        <v>1.2999999999999999E-3</v>
      </c>
      <c r="O245" s="260">
        <f>ROUND(E245*N245,2)</f>
        <v>0</v>
      </c>
      <c r="P245" s="260">
        <v>0</v>
      </c>
      <c r="Q245" s="260">
        <f>ROUND(E245*P245,2)</f>
        <v>0</v>
      </c>
      <c r="R245" s="262" t="s">
        <v>480</v>
      </c>
      <c r="S245" s="262" t="s">
        <v>277</v>
      </c>
      <c r="T245" s="263" t="s">
        <v>277</v>
      </c>
      <c r="U245" s="223">
        <v>0</v>
      </c>
      <c r="V245" s="223">
        <f>ROUND(E245*U245,2)</f>
        <v>0</v>
      </c>
      <c r="W245" s="223"/>
      <c r="X245" s="223" t="s">
        <v>481</v>
      </c>
      <c r="Y245" s="223" t="s">
        <v>280</v>
      </c>
      <c r="Z245" s="212"/>
      <c r="AA245" s="212"/>
      <c r="AB245" s="212"/>
      <c r="AC245" s="212"/>
      <c r="AD245" s="212"/>
      <c r="AE245" s="212"/>
      <c r="AF245" s="212"/>
      <c r="AG245" s="212" t="s">
        <v>482</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ht="22.5" outlineLevel="1" x14ac:dyDescent="0.2">
      <c r="A246" s="257">
        <v>131</v>
      </c>
      <c r="B246" s="258" t="s">
        <v>3190</v>
      </c>
      <c r="C246" s="268" t="s">
        <v>3191</v>
      </c>
      <c r="D246" s="259" t="s">
        <v>387</v>
      </c>
      <c r="E246" s="260">
        <v>2</v>
      </c>
      <c r="F246" s="261"/>
      <c r="G246" s="262">
        <f>ROUND(E246*F246,2)</f>
        <v>0</v>
      </c>
      <c r="H246" s="261"/>
      <c r="I246" s="262">
        <f>ROUND(E246*H246,2)</f>
        <v>0</v>
      </c>
      <c r="J246" s="261"/>
      <c r="K246" s="262">
        <f>ROUND(E246*J246,2)</f>
        <v>0</v>
      </c>
      <c r="L246" s="262">
        <v>21</v>
      </c>
      <c r="M246" s="262">
        <f>G246*(1+L246/100)</f>
        <v>0</v>
      </c>
      <c r="N246" s="260">
        <v>1E-3</v>
      </c>
      <c r="O246" s="260">
        <f>ROUND(E246*N246,2)</f>
        <v>0</v>
      </c>
      <c r="P246" s="260">
        <v>0</v>
      </c>
      <c r="Q246" s="260">
        <f>ROUND(E246*P246,2)</f>
        <v>0</v>
      </c>
      <c r="R246" s="262" t="s">
        <v>480</v>
      </c>
      <c r="S246" s="262" t="s">
        <v>277</v>
      </c>
      <c r="T246" s="263" t="s">
        <v>277</v>
      </c>
      <c r="U246" s="223">
        <v>0</v>
      </c>
      <c r="V246" s="223">
        <f>ROUND(E246*U246,2)</f>
        <v>0</v>
      </c>
      <c r="W246" s="223"/>
      <c r="X246" s="223" t="s">
        <v>481</v>
      </c>
      <c r="Y246" s="223" t="s">
        <v>280</v>
      </c>
      <c r="Z246" s="212"/>
      <c r="AA246" s="212"/>
      <c r="AB246" s="212"/>
      <c r="AC246" s="212"/>
      <c r="AD246" s="212"/>
      <c r="AE246" s="212"/>
      <c r="AF246" s="212"/>
      <c r="AG246" s="212" t="s">
        <v>482</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ht="22.5" outlineLevel="1" x14ac:dyDescent="0.2">
      <c r="A247" s="257">
        <v>132</v>
      </c>
      <c r="B247" s="258" t="s">
        <v>3192</v>
      </c>
      <c r="C247" s="268" t="s">
        <v>3193</v>
      </c>
      <c r="D247" s="259" t="s">
        <v>387</v>
      </c>
      <c r="E247" s="260">
        <v>18</v>
      </c>
      <c r="F247" s="261"/>
      <c r="G247" s="262">
        <f>ROUND(E247*F247,2)</f>
        <v>0</v>
      </c>
      <c r="H247" s="261"/>
      <c r="I247" s="262">
        <f>ROUND(E247*H247,2)</f>
        <v>0</v>
      </c>
      <c r="J247" s="261"/>
      <c r="K247" s="262">
        <f>ROUND(E247*J247,2)</f>
        <v>0</v>
      </c>
      <c r="L247" s="262">
        <v>21</v>
      </c>
      <c r="M247" s="262">
        <f>G247*(1+L247/100)</f>
        <v>0</v>
      </c>
      <c r="N247" s="260">
        <v>1E-3</v>
      </c>
      <c r="O247" s="260">
        <f>ROUND(E247*N247,2)</f>
        <v>0.02</v>
      </c>
      <c r="P247" s="260">
        <v>0</v>
      </c>
      <c r="Q247" s="260">
        <f>ROUND(E247*P247,2)</f>
        <v>0</v>
      </c>
      <c r="R247" s="262" t="s">
        <v>480</v>
      </c>
      <c r="S247" s="262" t="s">
        <v>277</v>
      </c>
      <c r="T247" s="263" t="s">
        <v>277</v>
      </c>
      <c r="U247" s="223">
        <v>0</v>
      </c>
      <c r="V247" s="223">
        <f>ROUND(E247*U247,2)</f>
        <v>0</v>
      </c>
      <c r="W247" s="223"/>
      <c r="X247" s="223" t="s">
        <v>481</v>
      </c>
      <c r="Y247" s="223" t="s">
        <v>280</v>
      </c>
      <c r="Z247" s="212"/>
      <c r="AA247" s="212"/>
      <c r="AB247" s="212"/>
      <c r="AC247" s="212"/>
      <c r="AD247" s="212"/>
      <c r="AE247" s="212"/>
      <c r="AF247" s="212"/>
      <c r="AG247" s="212" t="s">
        <v>482</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1" x14ac:dyDescent="0.2">
      <c r="A248" s="257">
        <v>133</v>
      </c>
      <c r="B248" s="258" t="s">
        <v>3194</v>
      </c>
      <c r="C248" s="268" t="s">
        <v>3195</v>
      </c>
      <c r="D248" s="259" t="s">
        <v>387</v>
      </c>
      <c r="E248" s="260">
        <v>1</v>
      </c>
      <c r="F248" s="261"/>
      <c r="G248" s="262">
        <f>ROUND(E248*F248,2)</f>
        <v>0</v>
      </c>
      <c r="H248" s="261"/>
      <c r="I248" s="262">
        <f>ROUND(E248*H248,2)</f>
        <v>0</v>
      </c>
      <c r="J248" s="261"/>
      <c r="K248" s="262">
        <f>ROUND(E248*J248,2)</f>
        <v>0</v>
      </c>
      <c r="L248" s="262">
        <v>21</v>
      </c>
      <c r="M248" s="262">
        <f>G248*(1+L248/100)</f>
        <v>0</v>
      </c>
      <c r="N248" s="260">
        <v>1E-3</v>
      </c>
      <c r="O248" s="260">
        <f>ROUND(E248*N248,2)</f>
        <v>0</v>
      </c>
      <c r="P248" s="260">
        <v>0</v>
      </c>
      <c r="Q248" s="260">
        <f>ROUND(E248*P248,2)</f>
        <v>0</v>
      </c>
      <c r="R248" s="262"/>
      <c r="S248" s="262" t="s">
        <v>668</v>
      </c>
      <c r="T248" s="263" t="s">
        <v>278</v>
      </c>
      <c r="U248" s="223">
        <v>0</v>
      </c>
      <c r="V248" s="223">
        <f>ROUND(E248*U248,2)</f>
        <v>0</v>
      </c>
      <c r="W248" s="223"/>
      <c r="X248" s="223" t="s">
        <v>481</v>
      </c>
      <c r="Y248" s="223" t="s">
        <v>280</v>
      </c>
      <c r="Z248" s="212"/>
      <c r="AA248" s="212"/>
      <c r="AB248" s="212"/>
      <c r="AC248" s="212"/>
      <c r="AD248" s="212"/>
      <c r="AE248" s="212"/>
      <c r="AF248" s="212"/>
      <c r="AG248" s="212" t="s">
        <v>482</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ht="22.5" outlineLevel="1" x14ac:dyDescent="0.2">
      <c r="A249" s="257">
        <v>134</v>
      </c>
      <c r="B249" s="258" t="s">
        <v>3196</v>
      </c>
      <c r="C249" s="268" t="s">
        <v>3197</v>
      </c>
      <c r="D249" s="259" t="s">
        <v>387</v>
      </c>
      <c r="E249" s="260">
        <v>3</v>
      </c>
      <c r="F249" s="261"/>
      <c r="G249" s="262">
        <f>ROUND(E249*F249,2)</f>
        <v>0</v>
      </c>
      <c r="H249" s="261"/>
      <c r="I249" s="262">
        <f>ROUND(E249*H249,2)</f>
        <v>0</v>
      </c>
      <c r="J249" s="261"/>
      <c r="K249" s="262">
        <f>ROUND(E249*J249,2)</f>
        <v>0</v>
      </c>
      <c r="L249" s="262">
        <v>21</v>
      </c>
      <c r="M249" s="262">
        <f>G249*(1+L249/100)</f>
        <v>0</v>
      </c>
      <c r="N249" s="260">
        <v>1.64E-3</v>
      </c>
      <c r="O249" s="260">
        <f>ROUND(E249*N249,2)</f>
        <v>0</v>
      </c>
      <c r="P249" s="260">
        <v>0</v>
      </c>
      <c r="Q249" s="260">
        <f>ROUND(E249*P249,2)</f>
        <v>0</v>
      </c>
      <c r="R249" s="262" t="s">
        <v>480</v>
      </c>
      <c r="S249" s="262" t="s">
        <v>277</v>
      </c>
      <c r="T249" s="263" t="s">
        <v>277</v>
      </c>
      <c r="U249" s="223">
        <v>0</v>
      </c>
      <c r="V249" s="223">
        <f>ROUND(E249*U249,2)</f>
        <v>0</v>
      </c>
      <c r="W249" s="223"/>
      <c r="X249" s="223" t="s">
        <v>481</v>
      </c>
      <c r="Y249" s="223" t="s">
        <v>280</v>
      </c>
      <c r="Z249" s="212"/>
      <c r="AA249" s="212"/>
      <c r="AB249" s="212"/>
      <c r="AC249" s="212"/>
      <c r="AD249" s="212"/>
      <c r="AE249" s="212"/>
      <c r="AF249" s="212"/>
      <c r="AG249" s="212" t="s">
        <v>482</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
      <c r="A250" s="257">
        <v>135</v>
      </c>
      <c r="B250" s="258" t="s">
        <v>3198</v>
      </c>
      <c r="C250" s="268" t="s">
        <v>3199</v>
      </c>
      <c r="D250" s="259" t="s">
        <v>387</v>
      </c>
      <c r="E250" s="260">
        <v>2</v>
      </c>
      <c r="F250" s="261"/>
      <c r="G250" s="262">
        <f>ROUND(E250*F250,2)</f>
        <v>0</v>
      </c>
      <c r="H250" s="261"/>
      <c r="I250" s="262">
        <f>ROUND(E250*H250,2)</f>
        <v>0</v>
      </c>
      <c r="J250" s="261"/>
      <c r="K250" s="262">
        <f>ROUND(E250*J250,2)</f>
        <v>0</v>
      </c>
      <c r="L250" s="262">
        <v>21</v>
      </c>
      <c r="M250" s="262">
        <f>G250*(1+L250/100)</f>
        <v>0</v>
      </c>
      <c r="N250" s="260">
        <v>0</v>
      </c>
      <c r="O250" s="260">
        <f>ROUND(E250*N250,2)</f>
        <v>0</v>
      </c>
      <c r="P250" s="260">
        <v>0</v>
      </c>
      <c r="Q250" s="260">
        <f>ROUND(E250*P250,2)</f>
        <v>0</v>
      </c>
      <c r="R250" s="262" t="s">
        <v>480</v>
      </c>
      <c r="S250" s="262" t="s">
        <v>277</v>
      </c>
      <c r="T250" s="263" t="s">
        <v>277</v>
      </c>
      <c r="U250" s="223">
        <v>0</v>
      </c>
      <c r="V250" s="223">
        <f>ROUND(E250*U250,2)</f>
        <v>0</v>
      </c>
      <c r="W250" s="223"/>
      <c r="X250" s="223" t="s">
        <v>481</v>
      </c>
      <c r="Y250" s="223" t="s">
        <v>280</v>
      </c>
      <c r="Z250" s="212"/>
      <c r="AA250" s="212"/>
      <c r="AB250" s="212"/>
      <c r="AC250" s="212"/>
      <c r="AD250" s="212"/>
      <c r="AE250" s="212"/>
      <c r="AF250" s="212"/>
      <c r="AG250" s="212" t="s">
        <v>482</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57">
        <v>136</v>
      </c>
      <c r="B251" s="258" t="s">
        <v>3200</v>
      </c>
      <c r="C251" s="268" t="s">
        <v>3201</v>
      </c>
      <c r="D251" s="259" t="s">
        <v>387</v>
      </c>
      <c r="E251" s="260">
        <v>10</v>
      </c>
      <c r="F251" s="261"/>
      <c r="G251" s="262">
        <f>ROUND(E251*F251,2)</f>
        <v>0</v>
      </c>
      <c r="H251" s="261"/>
      <c r="I251" s="262">
        <f>ROUND(E251*H251,2)</f>
        <v>0</v>
      </c>
      <c r="J251" s="261"/>
      <c r="K251" s="262">
        <f>ROUND(E251*J251,2)</f>
        <v>0</v>
      </c>
      <c r="L251" s="262">
        <v>21</v>
      </c>
      <c r="M251" s="262">
        <f>G251*(1+L251/100)</f>
        <v>0</v>
      </c>
      <c r="N251" s="260">
        <v>2.5000000000000001E-3</v>
      </c>
      <c r="O251" s="260">
        <f>ROUND(E251*N251,2)</f>
        <v>0.03</v>
      </c>
      <c r="P251" s="260">
        <v>0</v>
      </c>
      <c r="Q251" s="260">
        <f>ROUND(E251*P251,2)</f>
        <v>0</v>
      </c>
      <c r="R251" s="262" t="s">
        <v>480</v>
      </c>
      <c r="S251" s="262" t="s">
        <v>277</v>
      </c>
      <c r="T251" s="263" t="s">
        <v>277</v>
      </c>
      <c r="U251" s="223">
        <v>0</v>
      </c>
      <c r="V251" s="223">
        <f>ROUND(E251*U251,2)</f>
        <v>0</v>
      </c>
      <c r="W251" s="223"/>
      <c r="X251" s="223" t="s">
        <v>481</v>
      </c>
      <c r="Y251" s="223" t="s">
        <v>280</v>
      </c>
      <c r="Z251" s="212"/>
      <c r="AA251" s="212"/>
      <c r="AB251" s="212"/>
      <c r="AC251" s="212"/>
      <c r="AD251" s="212"/>
      <c r="AE251" s="212"/>
      <c r="AF251" s="212"/>
      <c r="AG251" s="212" t="s">
        <v>482</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1" x14ac:dyDescent="0.2">
      <c r="A252" s="257">
        <v>137</v>
      </c>
      <c r="B252" s="258" t="s">
        <v>3202</v>
      </c>
      <c r="C252" s="268" t="s">
        <v>3203</v>
      </c>
      <c r="D252" s="259" t="s">
        <v>387</v>
      </c>
      <c r="E252" s="260">
        <v>1</v>
      </c>
      <c r="F252" s="261"/>
      <c r="G252" s="262">
        <f>ROUND(E252*F252,2)</f>
        <v>0</v>
      </c>
      <c r="H252" s="261"/>
      <c r="I252" s="262">
        <f>ROUND(E252*H252,2)</f>
        <v>0</v>
      </c>
      <c r="J252" s="261"/>
      <c r="K252" s="262">
        <f>ROUND(E252*J252,2)</f>
        <v>0</v>
      </c>
      <c r="L252" s="262">
        <v>21</v>
      </c>
      <c r="M252" s="262">
        <f>G252*(1+L252/100)</f>
        <v>0</v>
      </c>
      <c r="N252" s="260">
        <v>2.5000000000000001E-3</v>
      </c>
      <c r="O252" s="260">
        <f>ROUND(E252*N252,2)</f>
        <v>0</v>
      </c>
      <c r="P252" s="260">
        <v>0</v>
      </c>
      <c r="Q252" s="260">
        <f>ROUND(E252*P252,2)</f>
        <v>0</v>
      </c>
      <c r="R252" s="262"/>
      <c r="S252" s="262" t="s">
        <v>668</v>
      </c>
      <c r="T252" s="263" t="s">
        <v>278</v>
      </c>
      <c r="U252" s="223">
        <v>0</v>
      </c>
      <c r="V252" s="223">
        <f>ROUND(E252*U252,2)</f>
        <v>0</v>
      </c>
      <c r="W252" s="223"/>
      <c r="X252" s="223" t="s">
        <v>481</v>
      </c>
      <c r="Y252" s="223" t="s">
        <v>280</v>
      </c>
      <c r="Z252" s="212"/>
      <c r="AA252" s="212"/>
      <c r="AB252" s="212"/>
      <c r="AC252" s="212"/>
      <c r="AD252" s="212"/>
      <c r="AE252" s="212"/>
      <c r="AF252" s="212"/>
      <c r="AG252" s="212" t="s">
        <v>482</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ht="22.5" outlineLevel="1" x14ac:dyDescent="0.2">
      <c r="A253" s="257">
        <v>138</v>
      </c>
      <c r="B253" s="258" t="s">
        <v>3204</v>
      </c>
      <c r="C253" s="268" t="s">
        <v>3205</v>
      </c>
      <c r="D253" s="259" t="s">
        <v>387</v>
      </c>
      <c r="E253" s="260">
        <v>2</v>
      </c>
      <c r="F253" s="261"/>
      <c r="G253" s="262">
        <f>ROUND(E253*F253,2)</f>
        <v>0</v>
      </c>
      <c r="H253" s="261"/>
      <c r="I253" s="262">
        <f>ROUND(E253*H253,2)</f>
        <v>0</v>
      </c>
      <c r="J253" s="261"/>
      <c r="K253" s="262">
        <f>ROUND(E253*J253,2)</f>
        <v>0</v>
      </c>
      <c r="L253" s="262">
        <v>21</v>
      </c>
      <c r="M253" s="262">
        <f>G253*(1+L253/100)</f>
        <v>0</v>
      </c>
      <c r="N253" s="260">
        <v>6.0000000000000001E-3</v>
      </c>
      <c r="O253" s="260">
        <f>ROUND(E253*N253,2)</f>
        <v>0.01</v>
      </c>
      <c r="P253" s="260">
        <v>0</v>
      </c>
      <c r="Q253" s="260">
        <f>ROUND(E253*P253,2)</f>
        <v>0</v>
      </c>
      <c r="R253" s="262" t="s">
        <v>480</v>
      </c>
      <c r="S253" s="262" t="s">
        <v>277</v>
      </c>
      <c r="T253" s="263" t="s">
        <v>277</v>
      </c>
      <c r="U253" s="223">
        <v>0</v>
      </c>
      <c r="V253" s="223">
        <f>ROUND(E253*U253,2)</f>
        <v>0</v>
      </c>
      <c r="W253" s="223"/>
      <c r="X253" s="223" t="s">
        <v>481</v>
      </c>
      <c r="Y253" s="223" t="s">
        <v>280</v>
      </c>
      <c r="Z253" s="212"/>
      <c r="AA253" s="212"/>
      <c r="AB253" s="212"/>
      <c r="AC253" s="212"/>
      <c r="AD253" s="212"/>
      <c r="AE253" s="212"/>
      <c r="AF253" s="212"/>
      <c r="AG253" s="212" t="s">
        <v>482</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ht="22.5" outlineLevel="1" x14ac:dyDescent="0.2">
      <c r="A254" s="257">
        <v>139</v>
      </c>
      <c r="B254" s="258" t="s">
        <v>3206</v>
      </c>
      <c r="C254" s="268" t="s">
        <v>3207</v>
      </c>
      <c r="D254" s="259" t="s">
        <v>387</v>
      </c>
      <c r="E254" s="260">
        <v>1</v>
      </c>
      <c r="F254" s="261"/>
      <c r="G254" s="262">
        <f>ROUND(E254*F254,2)</f>
        <v>0</v>
      </c>
      <c r="H254" s="261"/>
      <c r="I254" s="262">
        <f>ROUND(E254*H254,2)</f>
        <v>0</v>
      </c>
      <c r="J254" s="261"/>
      <c r="K254" s="262">
        <f>ROUND(E254*J254,2)</f>
        <v>0</v>
      </c>
      <c r="L254" s="262">
        <v>21</v>
      </c>
      <c r="M254" s="262">
        <f>G254*(1+L254/100)</f>
        <v>0</v>
      </c>
      <c r="N254" s="260">
        <v>8.6999999999999994E-3</v>
      </c>
      <c r="O254" s="260">
        <f>ROUND(E254*N254,2)</f>
        <v>0.01</v>
      </c>
      <c r="P254" s="260">
        <v>0</v>
      </c>
      <c r="Q254" s="260">
        <f>ROUND(E254*P254,2)</f>
        <v>0</v>
      </c>
      <c r="R254" s="262" t="s">
        <v>480</v>
      </c>
      <c r="S254" s="262" t="s">
        <v>277</v>
      </c>
      <c r="T254" s="263" t="s">
        <v>277</v>
      </c>
      <c r="U254" s="223">
        <v>0</v>
      </c>
      <c r="V254" s="223">
        <f>ROUND(E254*U254,2)</f>
        <v>0</v>
      </c>
      <c r="W254" s="223"/>
      <c r="X254" s="223" t="s">
        <v>481</v>
      </c>
      <c r="Y254" s="223" t="s">
        <v>280</v>
      </c>
      <c r="Z254" s="212"/>
      <c r="AA254" s="212"/>
      <c r="AB254" s="212"/>
      <c r="AC254" s="212"/>
      <c r="AD254" s="212"/>
      <c r="AE254" s="212"/>
      <c r="AF254" s="212"/>
      <c r="AG254" s="212" t="s">
        <v>482</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ht="22.5" outlineLevel="1" x14ac:dyDescent="0.2">
      <c r="A255" s="257">
        <v>140</v>
      </c>
      <c r="B255" s="258" t="s">
        <v>3208</v>
      </c>
      <c r="C255" s="268" t="s">
        <v>3209</v>
      </c>
      <c r="D255" s="259" t="s">
        <v>387</v>
      </c>
      <c r="E255" s="260">
        <v>2</v>
      </c>
      <c r="F255" s="261"/>
      <c r="G255" s="262">
        <f>ROUND(E255*F255,2)</f>
        <v>0</v>
      </c>
      <c r="H255" s="261"/>
      <c r="I255" s="262">
        <f>ROUND(E255*H255,2)</f>
        <v>0</v>
      </c>
      <c r="J255" s="261"/>
      <c r="K255" s="262">
        <f>ROUND(E255*J255,2)</f>
        <v>0</v>
      </c>
      <c r="L255" s="262">
        <v>21</v>
      </c>
      <c r="M255" s="262">
        <f>G255*(1+L255/100)</f>
        <v>0</v>
      </c>
      <c r="N255" s="260">
        <v>1.2999999999999999E-2</v>
      </c>
      <c r="O255" s="260">
        <f>ROUND(E255*N255,2)</f>
        <v>0.03</v>
      </c>
      <c r="P255" s="260">
        <v>0</v>
      </c>
      <c r="Q255" s="260">
        <f>ROUND(E255*P255,2)</f>
        <v>0</v>
      </c>
      <c r="R255" s="262" t="s">
        <v>480</v>
      </c>
      <c r="S255" s="262" t="s">
        <v>277</v>
      </c>
      <c r="T255" s="263" t="s">
        <v>277</v>
      </c>
      <c r="U255" s="223">
        <v>0</v>
      </c>
      <c r="V255" s="223">
        <f>ROUND(E255*U255,2)</f>
        <v>0</v>
      </c>
      <c r="W255" s="223"/>
      <c r="X255" s="223" t="s">
        <v>481</v>
      </c>
      <c r="Y255" s="223" t="s">
        <v>280</v>
      </c>
      <c r="Z255" s="212"/>
      <c r="AA255" s="212"/>
      <c r="AB255" s="212"/>
      <c r="AC255" s="212"/>
      <c r="AD255" s="212"/>
      <c r="AE255" s="212"/>
      <c r="AF255" s="212"/>
      <c r="AG255" s="212" t="s">
        <v>482</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ht="22.5" outlineLevel="1" x14ac:dyDescent="0.2">
      <c r="A256" s="257">
        <v>141</v>
      </c>
      <c r="B256" s="258" t="s">
        <v>3210</v>
      </c>
      <c r="C256" s="268" t="s">
        <v>3211</v>
      </c>
      <c r="D256" s="259" t="s">
        <v>387</v>
      </c>
      <c r="E256" s="260">
        <v>2</v>
      </c>
      <c r="F256" s="261"/>
      <c r="G256" s="262">
        <f>ROUND(E256*F256,2)</f>
        <v>0</v>
      </c>
      <c r="H256" s="261"/>
      <c r="I256" s="262">
        <f>ROUND(E256*H256,2)</f>
        <v>0</v>
      </c>
      <c r="J256" s="261"/>
      <c r="K256" s="262">
        <f>ROUND(E256*J256,2)</f>
        <v>0</v>
      </c>
      <c r="L256" s="262">
        <v>21</v>
      </c>
      <c r="M256" s="262">
        <f>G256*(1+L256/100)</f>
        <v>0</v>
      </c>
      <c r="N256" s="260">
        <v>1.0999999999999999E-2</v>
      </c>
      <c r="O256" s="260">
        <f>ROUND(E256*N256,2)</f>
        <v>0.02</v>
      </c>
      <c r="P256" s="260">
        <v>0</v>
      </c>
      <c r="Q256" s="260">
        <f>ROUND(E256*P256,2)</f>
        <v>0</v>
      </c>
      <c r="R256" s="262" t="s">
        <v>480</v>
      </c>
      <c r="S256" s="262" t="s">
        <v>277</v>
      </c>
      <c r="T256" s="263" t="s">
        <v>277</v>
      </c>
      <c r="U256" s="223">
        <v>0</v>
      </c>
      <c r="V256" s="223">
        <f>ROUND(E256*U256,2)</f>
        <v>0</v>
      </c>
      <c r="W256" s="223"/>
      <c r="X256" s="223" t="s">
        <v>481</v>
      </c>
      <c r="Y256" s="223" t="s">
        <v>280</v>
      </c>
      <c r="Z256" s="212"/>
      <c r="AA256" s="212"/>
      <c r="AB256" s="212"/>
      <c r="AC256" s="212"/>
      <c r="AD256" s="212"/>
      <c r="AE256" s="212"/>
      <c r="AF256" s="212"/>
      <c r="AG256" s="212" t="s">
        <v>482</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ht="22.5" outlineLevel="1" x14ac:dyDescent="0.2">
      <c r="A257" s="257">
        <v>142</v>
      </c>
      <c r="B257" s="258" t="s">
        <v>3212</v>
      </c>
      <c r="C257" s="268" t="s">
        <v>3213</v>
      </c>
      <c r="D257" s="259" t="s">
        <v>387</v>
      </c>
      <c r="E257" s="260">
        <v>14</v>
      </c>
      <c r="F257" s="261"/>
      <c r="G257" s="262">
        <f>ROUND(E257*F257,2)</f>
        <v>0</v>
      </c>
      <c r="H257" s="261"/>
      <c r="I257" s="262">
        <f>ROUND(E257*H257,2)</f>
        <v>0</v>
      </c>
      <c r="J257" s="261"/>
      <c r="K257" s="262">
        <f>ROUND(E257*J257,2)</f>
        <v>0</v>
      </c>
      <c r="L257" s="262">
        <v>21</v>
      </c>
      <c r="M257" s="262">
        <f>G257*(1+L257/100)</f>
        <v>0</v>
      </c>
      <c r="N257" s="260">
        <v>1.55E-2</v>
      </c>
      <c r="O257" s="260">
        <f>ROUND(E257*N257,2)</f>
        <v>0.22</v>
      </c>
      <c r="P257" s="260">
        <v>0</v>
      </c>
      <c r="Q257" s="260">
        <f>ROUND(E257*P257,2)</f>
        <v>0</v>
      </c>
      <c r="R257" s="262" t="s">
        <v>480</v>
      </c>
      <c r="S257" s="262" t="s">
        <v>277</v>
      </c>
      <c r="T257" s="263" t="s">
        <v>277</v>
      </c>
      <c r="U257" s="223">
        <v>0</v>
      </c>
      <c r="V257" s="223">
        <f>ROUND(E257*U257,2)</f>
        <v>0</v>
      </c>
      <c r="W257" s="223"/>
      <c r="X257" s="223" t="s">
        <v>481</v>
      </c>
      <c r="Y257" s="223" t="s">
        <v>280</v>
      </c>
      <c r="Z257" s="212"/>
      <c r="AA257" s="212"/>
      <c r="AB257" s="212"/>
      <c r="AC257" s="212"/>
      <c r="AD257" s="212"/>
      <c r="AE257" s="212"/>
      <c r="AF257" s="212"/>
      <c r="AG257" s="212" t="s">
        <v>482</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ht="22.5" outlineLevel="1" x14ac:dyDescent="0.2">
      <c r="A258" s="257">
        <v>143</v>
      </c>
      <c r="B258" s="258" t="s">
        <v>3214</v>
      </c>
      <c r="C258" s="268" t="s">
        <v>3215</v>
      </c>
      <c r="D258" s="259" t="s">
        <v>387</v>
      </c>
      <c r="E258" s="260">
        <v>1</v>
      </c>
      <c r="F258" s="261"/>
      <c r="G258" s="262">
        <f>ROUND(E258*F258,2)</f>
        <v>0</v>
      </c>
      <c r="H258" s="261"/>
      <c r="I258" s="262">
        <f>ROUND(E258*H258,2)</f>
        <v>0</v>
      </c>
      <c r="J258" s="261"/>
      <c r="K258" s="262">
        <f>ROUND(E258*J258,2)</f>
        <v>0</v>
      </c>
      <c r="L258" s="262">
        <v>21</v>
      </c>
      <c r="M258" s="262">
        <f>G258*(1+L258/100)</f>
        <v>0</v>
      </c>
      <c r="N258" s="260">
        <v>1.6E-2</v>
      </c>
      <c r="O258" s="260">
        <f>ROUND(E258*N258,2)</f>
        <v>0.02</v>
      </c>
      <c r="P258" s="260">
        <v>0</v>
      </c>
      <c r="Q258" s="260">
        <f>ROUND(E258*P258,2)</f>
        <v>0</v>
      </c>
      <c r="R258" s="262" t="s">
        <v>480</v>
      </c>
      <c r="S258" s="262" t="s">
        <v>277</v>
      </c>
      <c r="T258" s="263" t="s">
        <v>277</v>
      </c>
      <c r="U258" s="223">
        <v>0</v>
      </c>
      <c r="V258" s="223">
        <f>ROUND(E258*U258,2)</f>
        <v>0</v>
      </c>
      <c r="W258" s="223"/>
      <c r="X258" s="223" t="s">
        <v>481</v>
      </c>
      <c r="Y258" s="223" t="s">
        <v>280</v>
      </c>
      <c r="Z258" s="212"/>
      <c r="AA258" s="212"/>
      <c r="AB258" s="212"/>
      <c r="AC258" s="212"/>
      <c r="AD258" s="212"/>
      <c r="AE258" s="212"/>
      <c r="AF258" s="212"/>
      <c r="AG258" s="212" t="s">
        <v>482</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ht="22.5" outlineLevel="1" x14ac:dyDescent="0.2">
      <c r="A259" s="257">
        <v>144</v>
      </c>
      <c r="B259" s="258" t="s">
        <v>3216</v>
      </c>
      <c r="C259" s="268" t="s">
        <v>3217</v>
      </c>
      <c r="D259" s="259" t="s">
        <v>387</v>
      </c>
      <c r="E259" s="260">
        <v>4</v>
      </c>
      <c r="F259" s="261"/>
      <c r="G259" s="262">
        <f>ROUND(E259*F259,2)</f>
        <v>0</v>
      </c>
      <c r="H259" s="261"/>
      <c r="I259" s="262">
        <f>ROUND(E259*H259,2)</f>
        <v>0</v>
      </c>
      <c r="J259" s="261"/>
      <c r="K259" s="262">
        <f>ROUND(E259*J259,2)</f>
        <v>0</v>
      </c>
      <c r="L259" s="262">
        <v>21</v>
      </c>
      <c r="M259" s="262">
        <f>G259*(1+L259/100)</f>
        <v>0</v>
      </c>
      <c r="N259" s="260">
        <v>7.0000000000000001E-3</v>
      </c>
      <c r="O259" s="260">
        <f>ROUND(E259*N259,2)</f>
        <v>0.03</v>
      </c>
      <c r="P259" s="260">
        <v>0</v>
      </c>
      <c r="Q259" s="260">
        <f>ROUND(E259*P259,2)</f>
        <v>0</v>
      </c>
      <c r="R259" s="262" t="s">
        <v>480</v>
      </c>
      <c r="S259" s="262" t="s">
        <v>277</v>
      </c>
      <c r="T259" s="263" t="s">
        <v>277</v>
      </c>
      <c r="U259" s="223">
        <v>0</v>
      </c>
      <c r="V259" s="223">
        <f>ROUND(E259*U259,2)</f>
        <v>0</v>
      </c>
      <c r="W259" s="223"/>
      <c r="X259" s="223" t="s">
        <v>481</v>
      </c>
      <c r="Y259" s="223" t="s">
        <v>280</v>
      </c>
      <c r="Z259" s="212"/>
      <c r="AA259" s="212"/>
      <c r="AB259" s="212"/>
      <c r="AC259" s="212"/>
      <c r="AD259" s="212"/>
      <c r="AE259" s="212"/>
      <c r="AF259" s="212"/>
      <c r="AG259" s="212" t="s">
        <v>482</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ht="33.75" outlineLevel="1" x14ac:dyDescent="0.2">
      <c r="A260" s="257">
        <v>145</v>
      </c>
      <c r="B260" s="258" t="s">
        <v>3218</v>
      </c>
      <c r="C260" s="268" t="s">
        <v>3219</v>
      </c>
      <c r="D260" s="259" t="s">
        <v>387</v>
      </c>
      <c r="E260" s="260">
        <v>1</v>
      </c>
      <c r="F260" s="261"/>
      <c r="G260" s="262">
        <f>ROUND(E260*F260,2)</f>
        <v>0</v>
      </c>
      <c r="H260" s="261"/>
      <c r="I260" s="262">
        <f>ROUND(E260*H260,2)</f>
        <v>0</v>
      </c>
      <c r="J260" s="261"/>
      <c r="K260" s="262">
        <f>ROUND(E260*J260,2)</f>
        <v>0</v>
      </c>
      <c r="L260" s="262">
        <v>21</v>
      </c>
      <c r="M260" s="262">
        <f>G260*(1+L260/100)</f>
        <v>0</v>
      </c>
      <c r="N260" s="260">
        <v>1.7000000000000001E-2</v>
      </c>
      <c r="O260" s="260">
        <f>ROUND(E260*N260,2)</f>
        <v>0.02</v>
      </c>
      <c r="P260" s="260">
        <v>0</v>
      </c>
      <c r="Q260" s="260">
        <f>ROUND(E260*P260,2)</f>
        <v>0</v>
      </c>
      <c r="R260" s="262" t="s">
        <v>480</v>
      </c>
      <c r="S260" s="262" t="s">
        <v>277</v>
      </c>
      <c r="T260" s="263" t="s">
        <v>277</v>
      </c>
      <c r="U260" s="223">
        <v>0</v>
      </c>
      <c r="V260" s="223">
        <f>ROUND(E260*U260,2)</f>
        <v>0</v>
      </c>
      <c r="W260" s="223"/>
      <c r="X260" s="223" t="s">
        <v>481</v>
      </c>
      <c r="Y260" s="223" t="s">
        <v>280</v>
      </c>
      <c r="Z260" s="212"/>
      <c r="AA260" s="212"/>
      <c r="AB260" s="212"/>
      <c r="AC260" s="212"/>
      <c r="AD260" s="212"/>
      <c r="AE260" s="212"/>
      <c r="AF260" s="212"/>
      <c r="AG260" s="212" t="s">
        <v>482</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ht="22.5" outlineLevel="1" x14ac:dyDescent="0.2">
      <c r="A261" s="257">
        <v>146</v>
      </c>
      <c r="B261" s="258" t="s">
        <v>3220</v>
      </c>
      <c r="C261" s="268" t="s">
        <v>3221</v>
      </c>
      <c r="D261" s="259" t="s">
        <v>387</v>
      </c>
      <c r="E261" s="260">
        <v>10</v>
      </c>
      <c r="F261" s="261"/>
      <c r="G261" s="262">
        <f>ROUND(E261*F261,2)</f>
        <v>0</v>
      </c>
      <c r="H261" s="261"/>
      <c r="I261" s="262">
        <f>ROUND(E261*H261,2)</f>
        <v>0</v>
      </c>
      <c r="J261" s="261"/>
      <c r="K261" s="262">
        <f>ROUND(E261*J261,2)</f>
        <v>0</v>
      </c>
      <c r="L261" s="262">
        <v>21</v>
      </c>
      <c r="M261" s="262">
        <f>G261*(1+L261/100)</f>
        <v>0</v>
      </c>
      <c r="N261" s="260">
        <v>1.55E-2</v>
      </c>
      <c r="O261" s="260">
        <f>ROUND(E261*N261,2)</f>
        <v>0.16</v>
      </c>
      <c r="P261" s="260">
        <v>0</v>
      </c>
      <c r="Q261" s="260">
        <f>ROUND(E261*P261,2)</f>
        <v>0</v>
      </c>
      <c r="R261" s="262" t="s">
        <v>480</v>
      </c>
      <c r="S261" s="262" t="s">
        <v>277</v>
      </c>
      <c r="T261" s="263" t="s">
        <v>277</v>
      </c>
      <c r="U261" s="223">
        <v>0</v>
      </c>
      <c r="V261" s="223">
        <f>ROUND(E261*U261,2)</f>
        <v>0</v>
      </c>
      <c r="W261" s="223"/>
      <c r="X261" s="223" t="s">
        <v>481</v>
      </c>
      <c r="Y261" s="223" t="s">
        <v>280</v>
      </c>
      <c r="Z261" s="212"/>
      <c r="AA261" s="212"/>
      <c r="AB261" s="212"/>
      <c r="AC261" s="212"/>
      <c r="AD261" s="212"/>
      <c r="AE261" s="212"/>
      <c r="AF261" s="212"/>
      <c r="AG261" s="212" t="s">
        <v>482</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ht="22.5" outlineLevel="1" x14ac:dyDescent="0.2">
      <c r="A262" s="257">
        <v>147</v>
      </c>
      <c r="B262" s="258" t="s">
        <v>3222</v>
      </c>
      <c r="C262" s="268" t="s">
        <v>3223</v>
      </c>
      <c r="D262" s="259" t="s">
        <v>387</v>
      </c>
      <c r="E262" s="260">
        <v>3</v>
      </c>
      <c r="F262" s="261"/>
      <c r="G262" s="262">
        <f>ROUND(E262*F262,2)</f>
        <v>0</v>
      </c>
      <c r="H262" s="261"/>
      <c r="I262" s="262">
        <f>ROUND(E262*H262,2)</f>
        <v>0</v>
      </c>
      <c r="J262" s="261"/>
      <c r="K262" s="262">
        <f>ROUND(E262*J262,2)</f>
        <v>0</v>
      </c>
      <c r="L262" s="262">
        <v>21</v>
      </c>
      <c r="M262" s="262">
        <f>G262*(1+L262/100)</f>
        <v>0</v>
      </c>
      <c r="N262" s="260">
        <v>1.6E-2</v>
      </c>
      <c r="O262" s="260">
        <f>ROUND(E262*N262,2)</f>
        <v>0.05</v>
      </c>
      <c r="P262" s="260">
        <v>0</v>
      </c>
      <c r="Q262" s="260">
        <f>ROUND(E262*P262,2)</f>
        <v>0</v>
      </c>
      <c r="R262" s="262" t="s">
        <v>480</v>
      </c>
      <c r="S262" s="262" t="s">
        <v>277</v>
      </c>
      <c r="T262" s="263" t="s">
        <v>277</v>
      </c>
      <c r="U262" s="223">
        <v>0</v>
      </c>
      <c r="V262" s="223">
        <f>ROUND(E262*U262,2)</f>
        <v>0</v>
      </c>
      <c r="W262" s="223"/>
      <c r="X262" s="223" t="s">
        <v>481</v>
      </c>
      <c r="Y262" s="223" t="s">
        <v>280</v>
      </c>
      <c r="Z262" s="212"/>
      <c r="AA262" s="212"/>
      <c r="AB262" s="212"/>
      <c r="AC262" s="212"/>
      <c r="AD262" s="212"/>
      <c r="AE262" s="212"/>
      <c r="AF262" s="212"/>
      <c r="AG262" s="212" t="s">
        <v>482</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ht="22.5" outlineLevel="1" x14ac:dyDescent="0.2">
      <c r="A263" s="257">
        <v>148</v>
      </c>
      <c r="B263" s="258" t="s">
        <v>3224</v>
      </c>
      <c r="C263" s="268" t="s">
        <v>3225</v>
      </c>
      <c r="D263" s="259" t="s">
        <v>387</v>
      </c>
      <c r="E263" s="260">
        <v>3</v>
      </c>
      <c r="F263" s="261"/>
      <c r="G263" s="262">
        <f>ROUND(E263*F263,2)</f>
        <v>0</v>
      </c>
      <c r="H263" s="261"/>
      <c r="I263" s="262">
        <f>ROUND(E263*H263,2)</f>
        <v>0</v>
      </c>
      <c r="J263" s="261"/>
      <c r="K263" s="262">
        <f>ROUND(E263*J263,2)</f>
        <v>0</v>
      </c>
      <c r="L263" s="262">
        <v>21</v>
      </c>
      <c r="M263" s="262">
        <f>G263*(1+L263/100)</f>
        <v>0</v>
      </c>
      <c r="N263" s="260">
        <v>0.01</v>
      </c>
      <c r="O263" s="260">
        <f>ROUND(E263*N263,2)</f>
        <v>0.03</v>
      </c>
      <c r="P263" s="260">
        <v>0</v>
      </c>
      <c r="Q263" s="260">
        <f>ROUND(E263*P263,2)</f>
        <v>0</v>
      </c>
      <c r="R263" s="262" t="s">
        <v>480</v>
      </c>
      <c r="S263" s="262" t="s">
        <v>277</v>
      </c>
      <c r="T263" s="263" t="s">
        <v>277</v>
      </c>
      <c r="U263" s="223">
        <v>0</v>
      </c>
      <c r="V263" s="223">
        <f>ROUND(E263*U263,2)</f>
        <v>0</v>
      </c>
      <c r="W263" s="223"/>
      <c r="X263" s="223" t="s">
        <v>481</v>
      </c>
      <c r="Y263" s="223" t="s">
        <v>280</v>
      </c>
      <c r="Z263" s="212"/>
      <c r="AA263" s="212"/>
      <c r="AB263" s="212"/>
      <c r="AC263" s="212"/>
      <c r="AD263" s="212"/>
      <c r="AE263" s="212"/>
      <c r="AF263" s="212"/>
      <c r="AG263" s="212" t="s">
        <v>482</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1" x14ac:dyDescent="0.2">
      <c r="A264" s="235">
        <v>149</v>
      </c>
      <c r="B264" s="236" t="s">
        <v>3226</v>
      </c>
      <c r="C264" s="245" t="s">
        <v>3227</v>
      </c>
      <c r="D264" s="237" t="s">
        <v>423</v>
      </c>
      <c r="E264" s="238">
        <v>0.72085999999999995</v>
      </c>
      <c r="F264" s="239"/>
      <c r="G264" s="240">
        <f>ROUND(E264*F264,2)</f>
        <v>0</v>
      </c>
      <c r="H264" s="239"/>
      <c r="I264" s="240">
        <f>ROUND(E264*H264,2)</f>
        <v>0</v>
      </c>
      <c r="J264" s="239"/>
      <c r="K264" s="240">
        <f>ROUND(E264*J264,2)</f>
        <v>0</v>
      </c>
      <c r="L264" s="240">
        <v>21</v>
      </c>
      <c r="M264" s="240">
        <f>G264*(1+L264/100)</f>
        <v>0</v>
      </c>
      <c r="N264" s="238">
        <v>0</v>
      </c>
      <c r="O264" s="238">
        <f>ROUND(E264*N264,2)</f>
        <v>0</v>
      </c>
      <c r="P264" s="238">
        <v>0</v>
      </c>
      <c r="Q264" s="238">
        <f>ROUND(E264*P264,2)</f>
        <v>0</v>
      </c>
      <c r="R264" s="240" t="s">
        <v>1298</v>
      </c>
      <c r="S264" s="240" t="s">
        <v>277</v>
      </c>
      <c r="T264" s="241" t="s">
        <v>277</v>
      </c>
      <c r="U264" s="223">
        <v>1.573</v>
      </c>
      <c r="V264" s="223">
        <f>ROUND(E264*U264,2)</f>
        <v>1.1299999999999999</v>
      </c>
      <c r="W264" s="223"/>
      <c r="X264" s="223" t="s">
        <v>1599</v>
      </c>
      <c r="Y264" s="223" t="s">
        <v>280</v>
      </c>
      <c r="Z264" s="212"/>
      <c r="AA264" s="212"/>
      <c r="AB264" s="212"/>
      <c r="AC264" s="212"/>
      <c r="AD264" s="212"/>
      <c r="AE264" s="212"/>
      <c r="AF264" s="212"/>
      <c r="AG264" s="212" t="s">
        <v>1600</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67" t="s">
        <v>3093</v>
      </c>
      <c r="D265" s="256"/>
      <c r="E265" s="256"/>
      <c r="F265" s="256"/>
      <c r="G265" s="256"/>
      <c r="H265" s="223"/>
      <c r="I265" s="223"/>
      <c r="J265" s="223"/>
      <c r="K265" s="223"/>
      <c r="L265" s="223"/>
      <c r="M265" s="223"/>
      <c r="N265" s="222"/>
      <c r="O265" s="222"/>
      <c r="P265" s="222"/>
      <c r="Q265" s="222"/>
      <c r="R265" s="223"/>
      <c r="S265" s="223"/>
      <c r="T265" s="223"/>
      <c r="U265" s="223"/>
      <c r="V265" s="223"/>
      <c r="W265" s="223"/>
      <c r="X265" s="223"/>
      <c r="Y265" s="223"/>
      <c r="Z265" s="212"/>
      <c r="AA265" s="212"/>
      <c r="AB265" s="212"/>
      <c r="AC265" s="212"/>
      <c r="AD265" s="212"/>
      <c r="AE265" s="212"/>
      <c r="AF265" s="212"/>
      <c r="AG265" s="212" t="s">
        <v>319</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x14ac:dyDescent="0.2">
      <c r="A266" s="228" t="s">
        <v>272</v>
      </c>
      <c r="B266" s="229" t="s">
        <v>164</v>
      </c>
      <c r="C266" s="244" t="s">
        <v>165</v>
      </c>
      <c r="D266" s="230"/>
      <c r="E266" s="231"/>
      <c r="F266" s="232"/>
      <c r="G266" s="232">
        <f>SUMIF(AG267:AG276,"&lt;&gt;NOR",G267:G276)</f>
        <v>0</v>
      </c>
      <c r="H266" s="232"/>
      <c r="I266" s="232">
        <f>SUM(I267:I276)</f>
        <v>0</v>
      </c>
      <c r="J266" s="232"/>
      <c r="K266" s="232">
        <f>SUM(K267:K276)</f>
        <v>0</v>
      </c>
      <c r="L266" s="232"/>
      <c r="M266" s="232">
        <f>SUM(M267:M276)</f>
        <v>0</v>
      </c>
      <c r="N266" s="231"/>
      <c r="O266" s="231">
        <f>SUM(O267:O276)</f>
        <v>0.18000000000000002</v>
      </c>
      <c r="P266" s="231"/>
      <c r="Q266" s="231">
        <f>SUM(Q267:Q276)</f>
        <v>0</v>
      </c>
      <c r="R266" s="232"/>
      <c r="S266" s="232"/>
      <c r="T266" s="233"/>
      <c r="U266" s="227"/>
      <c r="V266" s="227">
        <f>SUM(V267:V276)</f>
        <v>25.709999999999997</v>
      </c>
      <c r="W266" s="227"/>
      <c r="X266" s="227"/>
      <c r="Y266" s="227"/>
      <c r="AG266" t="s">
        <v>273</v>
      </c>
    </row>
    <row r="267" spans="1:60" ht="45" outlineLevel="1" x14ac:dyDescent="0.2">
      <c r="A267" s="235">
        <v>150</v>
      </c>
      <c r="B267" s="236" t="s">
        <v>3228</v>
      </c>
      <c r="C267" s="245" t="s">
        <v>3229</v>
      </c>
      <c r="D267" s="237" t="s">
        <v>1297</v>
      </c>
      <c r="E267" s="238">
        <v>10</v>
      </c>
      <c r="F267" s="239"/>
      <c r="G267" s="240">
        <f>ROUND(E267*F267,2)</f>
        <v>0</v>
      </c>
      <c r="H267" s="239"/>
      <c r="I267" s="240">
        <f>ROUND(E267*H267,2)</f>
        <v>0</v>
      </c>
      <c r="J267" s="239"/>
      <c r="K267" s="240">
        <f>ROUND(E267*J267,2)</f>
        <v>0</v>
      </c>
      <c r="L267" s="240">
        <v>21</v>
      </c>
      <c r="M267" s="240">
        <f>G267*(1+L267/100)</f>
        <v>0</v>
      </c>
      <c r="N267" s="238">
        <v>1.2970000000000001E-2</v>
      </c>
      <c r="O267" s="238">
        <f>ROUND(E267*N267,2)</f>
        <v>0.13</v>
      </c>
      <c r="P267" s="238">
        <v>0</v>
      </c>
      <c r="Q267" s="238">
        <f>ROUND(E267*P267,2)</f>
        <v>0</v>
      </c>
      <c r="R267" s="240" t="s">
        <v>1298</v>
      </c>
      <c r="S267" s="240" t="s">
        <v>277</v>
      </c>
      <c r="T267" s="241" t="s">
        <v>277</v>
      </c>
      <c r="U267" s="223">
        <v>1.9</v>
      </c>
      <c r="V267" s="223">
        <f>ROUND(E267*U267,2)</f>
        <v>19</v>
      </c>
      <c r="W267" s="223"/>
      <c r="X267" s="223" t="s">
        <v>316</v>
      </c>
      <c r="Y267" s="223" t="s">
        <v>280</v>
      </c>
      <c r="Z267" s="212"/>
      <c r="AA267" s="212"/>
      <c r="AB267" s="212"/>
      <c r="AC267" s="212"/>
      <c r="AD267" s="212"/>
      <c r="AE267" s="212"/>
      <c r="AF267" s="212"/>
      <c r="AG267" s="212" t="s">
        <v>317</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2" x14ac:dyDescent="0.2">
      <c r="A268" s="219"/>
      <c r="B268" s="220"/>
      <c r="C268" s="246" t="s">
        <v>3230</v>
      </c>
      <c r="D268" s="243"/>
      <c r="E268" s="243"/>
      <c r="F268" s="243"/>
      <c r="G268" s="243"/>
      <c r="H268" s="223"/>
      <c r="I268" s="223"/>
      <c r="J268" s="223"/>
      <c r="K268" s="223"/>
      <c r="L268" s="223"/>
      <c r="M268" s="223"/>
      <c r="N268" s="222"/>
      <c r="O268" s="222"/>
      <c r="P268" s="222"/>
      <c r="Q268" s="222"/>
      <c r="R268" s="223"/>
      <c r="S268" s="223"/>
      <c r="T268" s="223"/>
      <c r="U268" s="223"/>
      <c r="V268" s="223"/>
      <c r="W268" s="223"/>
      <c r="X268" s="223"/>
      <c r="Y268" s="223"/>
      <c r="Z268" s="212"/>
      <c r="AA268" s="212"/>
      <c r="AB268" s="212"/>
      <c r="AC268" s="212"/>
      <c r="AD268" s="212"/>
      <c r="AE268" s="212"/>
      <c r="AF268" s="212"/>
      <c r="AG268" s="212" t="s">
        <v>283</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ht="45" outlineLevel="1" x14ac:dyDescent="0.2">
      <c r="A269" s="235">
        <v>151</v>
      </c>
      <c r="B269" s="236" t="s">
        <v>3231</v>
      </c>
      <c r="C269" s="245" t="s">
        <v>3232</v>
      </c>
      <c r="D269" s="237" t="s">
        <v>1297</v>
      </c>
      <c r="E269" s="238">
        <v>1</v>
      </c>
      <c r="F269" s="239"/>
      <c r="G269" s="240">
        <f>ROUND(E269*F269,2)</f>
        <v>0</v>
      </c>
      <c r="H269" s="239"/>
      <c r="I269" s="240">
        <f>ROUND(E269*H269,2)</f>
        <v>0</v>
      </c>
      <c r="J269" s="239"/>
      <c r="K269" s="240">
        <f>ROUND(E269*J269,2)</f>
        <v>0</v>
      </c>
      <c r="L269" s="240">
        <v>21</v>
      </c>
      <c r="M269" s="240">
        <f>G269*(1+L269/100)</f>
        <v>0</v>
      </c>
      <c r="N269" s="238">
        <v>1.4500000000000001E-2</v>
      </c>
      <c r="O269" s="238">
        <f>ROUND(E269*N269,2)</f>
        <v>0.01</v>
      </c>
      <c r="P269" s="238">
        <v>0</v>
      </c>
      <c r="Q269" s="238">
        <f>ROUND(E269*P269,2)</f>
        <v>0</v>
      </c>
      <c r="R269" s="240" t="s">
        <v>1298</v>
      </c>
      <c r="S269" s="240" t="s">
        <v>277</v>
      </c>
      <c r="T269" s="241" t="s">
        <v>277</v>
      </c>
      <c r="U269" s="223">
        <v>1.9</v>
      </c>
      <c r="V269" s="223">
        <f>ROUND(E269*U269,2)</f>
        <v>1.9</v>
      </c>
      <c r="W269" s="223"/>
      <c r="X269" s="223" t="s">
        <v>316</v>
      </c>
      <c r="Y269" s="223" t="s">
        <v>280</v>
      </c>
      <c r="Z269" s="212"/>
      <c r="AA269" s="212"/>
      <c r="AB269" s="212"/>
      <c r="AC269" s="212"/>
      <c r="AD269" s="212"/>
      <c r="AE269" s="212"/>
      <c r="AF269" s="212"/>
      <c r="AG269" s="212" t="s">
        <v>317</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2" x14ac:dyDescent="0.2">
      <c r="A270" s="219"/>
      <c r="B270" s="220"/>
      <c r="C270" s="246" t="s">
        <v>3230</v>
      </c>
      <c r="D270" s="243"/>
      <c r="E270" s="243"/>
      <c r="F270" s="243"/>
      <c r="G270" s="243"/>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283</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ht="33.75" outlineLevel="1" x14ac:dyDescent="0.2">
      <c r="A271" s="235">
        <v>152</v>
      </c>
      <c r="B271" s="236" t="s">
        <v>3233</v>
      </c>
      <c r="C271" s="245" t="s">
        <v>3234</v>
      </c>
      <c r="D271" s="237" t="s">
        <v>1297</v>
      </c>
      <c r="E271" s="238">
        <v>3</v>
      </c>
      <c r="F271" s="239"/>
      <c r="G271" s="240">
        <f>ROUND(E271*F271,2)</f>
        <v>0</v>
      </c>
      <c r="H271" s="239"/>
      <c r="I271" s="240">
        <f>ROUND(E271*H271,2)</f>
        <v>0</v>
      </c>
      <c r="J271" s="239"/>
      <c r="K271" s="240">
        <f>ROUND(E271*J271,2)</f>
        <v>0</v>
      </c>
      <c r="L271" s="240">
        <v>21</v>
      </c>
      <c r="M271" s="240">
        <f>G271*(1+L271/100)</f>
        <v>0</v>
      </c>
      <c r="N271" s="238">
        <v>8.9999999999999993E-3</v>
      </c>
      <c r="O271" s="238">
        <f>ROUND(E271*N271,2)</f>
        <v>0.03</v>
      </c>
      <c r="P271" s="238">
        <v>0</v>
      </c>
      <c r="Q271" s="238">
        <f>ROUND(E271*P271,2)</f>
        <v>0</v>
      </c>
      <c r="R271" s="240" t="s">
        <v>1298</v>
      </c>
      <c r="S271" s="240" t="s">
        <v>277</v>
      </c>
      <c r="T271" s="241" t="s">
        <v>277</v>
      </c>
      <c r="U271" s="223">
        <v>1.5</v>
      </c>
      <c r="V271" s="223">
        <f>ROUND(E271*U271,2)</f>
        <v>4.5</v>
      </c>
      <c r="W271" s="223"/>
      <c r="X271" s="223" t="s">
        <v>316</v>
      </c>
      <c r="Y271" s="223" t="s">
        <v>280</v>
      </c>
      <c r="Z271" s="212"/>
      <c r="AA271" s="212"/>
      <c r="AB271" s="212"/>
      <c r="AC271" s="212"/>
      <c r="AD271" s="212"/>
      <c r="AE271" s="212"/>
      <c r="AF271" s="212"/>
      <c r="AG271" s="212" t="s">
        <v>317</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
      <c r="A272" s="219"/>
      <c r="B272" s="220"/>
      <c r="C272" s="246" t="s">
        <v>3230</v>
      </c>
      <c r="D272" s="243"/>
      <c r="E272" s="243"/>
      <c r="F272" s="243"/>
      <c r="G272" s="243"/>
      <c r="H272" s="223"/>
      <c r="I272" s="223"/>
      <c r="J272" s="223"/>
      <c r="K272" s="223"/>
      <c r="L272" s="223"/>
      <c r="M272" s="223"/>
      <c r="N272" s="222"/>
      <c r="O272" s="222"/>
      <c r="P272" s="222"/>
      <c r="Q272" s="222"/>
      <c r="R272" s="223"/>
      <c r="S272" s="223"/>
      <c r="T272" s="223"/>
      <c r="U272" s="223"/>
      <c r="V272" s="223"/>
      <c r="W272" s="223"/>
      <c r="X272" s="223"/>
      <c r="Y272" s="223"/>
      <c r="Z272" s="212"/>
      <c r="AA272" s="212"/>
      <c r="AB272" s="212"/>
      <c r="AC272" s="212"/>
      <c r="AD272" s="212"/>
      <c r="AE272" s="212"/>
      <c r="AF272" s="212"/>
      <c r="AG272" s="212" t="s">
        <v>283</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ht="22.5" outlineLevel="1" x14ac:dyDescent="0.2">
      <c r="A273" s="257">
        <v>153</v>
      </c>
      <c r="B273" s="258" t="s">
        <v>3235</v>
      </c>
      <c r="C273" s="268" t="s">
        <v>3236</v>
      </c>
      <c r="D273" s="259" t="s">
        <v>387</v>
      </c>
      <c r="E273" s="260">
        <v>13</v>
      </c>
      <c r="F273" s="261"/>
      <c r="G273" s="262">
        <f>ROUND(E273*F273,2)</f>
        <v>0</v>
      </c>
      <c r="H273" s="261"/>
      <c r="I273" s="262">
        <f>ROUND(E273*H273,2)</f>
        <v>0</v>
      </c>
      <c r="J273" s="261"/>
      <c r="K273" s="262">
        <f>ROUND(E273*J273,2)</f>
        <v>0</v>
      </c>
      <c r="L273" s="262">
        <v>21</v>
      </c>
      <c r="M273" s="262">
        <f>G273*(1+L273/100)</f>
        <v>0</v>
      </c>
      <c r="N273" s="260">
        <v>3.8999999999999999E-4</v>
      </c>
      <c r="O273" s="260">
        <f>ROUND(E273*N273,2)</f>
        <v>0.01</v>
      </c>
      <c r="P273" s="260">
        <v>0</v>
      </c>
      <c r="Q273" s="260">
        <f>ROUND(E273*P273,2)</f>
        <v>0</v>
      </c>
      <c r="R273" s="262" t="s">
        <v>480</v>
      </c>
      <c r="S273" s="262" t="s">
        <v>277</v>
      </c>
      <c r="T273" s="263" t="s">
        <v>277</v>
      </c>
      <c r="U273" s="223">
        <v>0</v>
      </c>
      <c r="V273" s="223">
        <f>ROUND(E273*U273,2)</f>
        <v>0</v>
      </c>
      <c r="W273" s="223"/>
      <c r="X273" s="223" t="s">
        <v>481</v>
      </c>
      <c r="Y273" s="223" t="s">
        <v>280</v>
      </c>
      <c r="Z273" s="212"/>
      <c r="AA273" s="212"/>
      <c r="AB273" s="212"/>
      <c r="AC273" s="212"/>
      <c r="AD273" s="212"/>
      <c r="AE273" s="212"/>
      <c r="AF273" s="212"/>
      <c r="AG273" s="212" t="s">
        <v>482</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ht="33.75" outlineLevel="1" x14ac:dyDescent="0.2">
      <c r="A274" s="257">
        <v>154</v>
      </c>
      <c r="B274" s="258" t="s">
        <v>3237</v>
      </c>
      <c r="C274" s="268" t="s">
        <v>3238</v>
      </c>
      <c r="D274" s="259" t="s">
        <v>387</v>
      </c>
      <c r="E274" s="260">
        <v>1</v>
      </c>
      <c r="F274" s="261"/>
      <c r="G274" s="262">
        <f>ROUND(E274*F274,2)</f>
        <v>0</v>
      </c>
      <c r="H274" s="261"/>
      <c r="I274" s="262">
        <f>ROUND(E274*H274,2)</f>
        <v>0</v>
      </c>
      <c r="J274" s="261"/>
      <c r="K274" s="262">
        <f>ROUND(E274*J274,2)</f>
        <v>0</v>
      </c>
      <c r="L274" s="262">
        <v>21</v>
      </c>
      <c r="M274" s="262">
        <f>G274*(1+L274/100)</f>
        <v>0</v>
      </c>
      <c r="N274" s="260">
        <v>1.1299999999999999E-3</v>
      </c>
      <c r="O274" s="260">
        <f>ROUND(E274*N274,2)</f>
        <v>0</v>
      </c>
      <c r="P274" s="260">
        <v>0</v>
      </c>
      <c r="Q274" s="260">
        <f>ROUND(E274*P274,2)</f>
        <v>0</v>
      </c>
      <c r="R274" s="262" t="s">
        <v>480</v>
      </c>
      <c r="S274" s="262" t="s">
        <v>277</v>
      </c>
      <c r="T274" s="263" t="s">
        <v>277</v>
      </c>
      <c r="U274" s="223">
        <v>0</v>
      </c>
      <c r="V274" s="223">
        <f>ROUND(E274*U274,2)</f>
        <v>0</v>
      </c>
      <c r="W274" s="223"/>
      <c r="X274" s="223" t="s">
        <v>481</v>
      </c>
      <c r="Y274" s="223" t="s">
        <v>280</v>
      </c>
      <c r="Z274" s="212"/>
      <c r="AA274" s="212"/>
      <c r="AB274" s="212"/>
      <c r="AC274" s="212"/>
      <c r="AD274" s="212"/>
      <c r="AE274" s="212"/>
      <c r="AF274" s="212"/>
      <c r="AG274" s="212" t="s">
        <v>482</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1" x14ac:dyDescent="0.2">
      <c r="A275" s="235">
        <v>155</v>
      </c>
      <c r="B275" s="236" t="s">
        <v>3239</v>
      </c>
      <c r="C275" s="245" t="s">
        <v>3240</v>
      </c>
      <c r="D275" s="237" t="s">
        <v>423</v>
      </c>
      <c r="E275" s="238">
        <v>0.1774</v>
      </c>
      <c r="F275" s="239"/>
      <c r="G275" s="240">
        <f>ROUND(E275*F275,2)</f>
        <v>0</v>
      </c>
      <c r="H275" s="239"/>
      <c r="I275" s="240">
        <f>ROUND(E275*H275,2)</f>
        <v>0</v>
      </c>
      <c r="J275" s="239"/>
      <c r="K275" s="240">
        <f>ROUND(E275*J275,2)</f>
        <v>0</v>
      </c>
      <c r="L275" s="240">
        <v>21</v>
      </c>
      <c r="M275" s="240">
        <f>G275*(1+L275/100)</f>
        <v>0</v>
      </c>
      <c r="N275" s="238">
        <v>0</v>
      </c>
      <c r="O275" s="238">
        <f>ROUND(E275*N275,2)</f>
        <v>0</v>
      </c>
      <c r="P275" s="238">
        <v>0</v>
      </c>
      <c r="Q275" s="238">
        <f>ROUND(E275*P275,2)</f>
        <v>0</v>
      </c>
      <c r="R275" s="240" t="s">
        <v>1298</v>
      </c>
      <c r="S275" s="240" t="s">
        <v>277</v>
      </c>
      <c r="T275" s="241" t="s">
        <v>277</v>
      </c>
      <c r="U275" s="223">
        <v>1.7230000000000001</v>
      </c>
      <c r="V275" s="223">
        <f>ROUND(E275*U275,2)</f>
        <v>0.31</v>
      </c>
      <c r="W275" s="223"/>
      <c r="X275" s="223" t="s">
        <v>1599</v>
      </c>
      <c r="Y275" s="223" t="s">
        <v>280</v>
      </c>
      <c r="Z275" s="212"/>
      <c r="AA275" s="212"/>
      <c r="AB275" s="212"/>
      <c r="AC275" s="212"/>
      <c r="AD275" s="212"/>
      <c r="AE275" s="212"/>
      <c r="AF275" s="212"/>
      <c r="AG275" s="212" t="s">
        <v>1600</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2" x14ac:dyDescent="0.2">
      <c r="A276" s="219"/>
      <c r="B276" s="220"/>
      <c r="C276" s="267" t="s">
        <v>3093</v>
      </c>
      <c r="D276" s="256"/>
      <c r="E276" s="256"/>
      <c r="F276" s="256"/>
      <c r="G276" s="256"/>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319</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x14ac:dyDescent="0.2">
      <c r="A277" s="228" t="s">
        <v>272</v>
      </c>
      <c r="B277" s="229" t="s">
        <v>210</v>
      </c>
      <c r="C277" s="244" t="s">
        <v>211</v>
      </c>
      <c r="D277" s="230"/>
      <c r="E277" s="231"/>
      <c r="F277" s="232"/>
      <c r="G277" s="232">
        <f>SUMIF(AG278:AG281,"&lt;&gt;NOR",G278:G281)</f>
        <v>0</v>
      </c>
      <c r="H277" s="232"/>
      <c r="I277" s="232">
        <f>SUM(I278:I281)</f>
        <v>0</v>
      </c>
      <c r="J277" s="232"/>
      <c r="K277" s="232">
        <f>SUM(K278:K281)</f>
        <v>0</v>
      </c>
      <c r="L277" s="232"/>
      <c r="M277" s="232">
        <f>SUM(M278:M281)</f>
        <v>0</v>
      </c>
      <c r="N277" s="231"/>
      <c r="O277" s="231">
        <f>SUM(O278:O281)</f>
        <v>0.02</v>
      </c>
      <c r="P277" s="231"/>
      <c r="Q277" s="231">
        <f>SUM(Q278:Q281)</f>
        <v>0</v>
      </c>
      <c r="R277" s="232"/>
      <c r="S277" s="232"/>
      <c r="T277" s="233"/>
      <c r="U277" s="227"/>
      <c r="V277" s="227">
        <f>SUM(V278:V281)</f>
        <v>8.58</v>
      </c>
      <c r="W277" s="227"/>
      <c r="X277" s="227"/>
      <c r="Y277" s="227"/>
      <c r="AG277" t="s">
        <v>273</v>
      </c>
    </row>
    <row r="278" spans="1:60" outlineLevel="1" x14ac:dyDescent="0.2">
      <c r="A278" s="257">
        <v>156</v>
      </c>
      <c r="B278" s="258" t="s">
        <v>3241</v>
      </c>
      <c r="C278" s="268" t="s">
        <v>3242</v>
      </c>
      <c r="D278" s="259" t="s">
        <v>1567</v>
      </c>
      <c r="E278" s="260">
        <v>20</v>
      </c>
      <c r="F278" s="261"/>
      <c r="G278" s="262">
        <f>ROUND(E278*F278,2)</f>
        <v>0</v>
      </c>
      <c r="H278" s="261"/>
      <c r="I278" s="262">
        <f>ROUND(E278*H278,2)</f>
        <v>0</v>
      </c>
      <c r="J278" s="261"/>
      <c r="K278" s="262">
        <f>ROUND(E278*J278,2)</f>
        <v>0</v>
      </c>
      <c r="L278" s="262">
        <v>21</v>
      </c>
      <c r="M278" s="262">
        <f>G278*(1+L278/100)</f>
        <v>0</v>
      </c>
      <c r="N278" s="260">
        <v>6.0000000000000002E-5</v>
      </c>
      <c r="O278" s="260">
        <f>ROUND(E278*N278,2)</f>
        <v>0</v>
      </c>
      <c r="P278" s="260">
        <v>0</v>
      </c>
      <c r="Q278" s="260">
        <f>ROUND(E278*P278,2)</f>
        <v>0</v>
      </c>
      <c r="R278" s="262" t="s">
        <v>1260</v>
      </c>
      <c r="S278" s="262" t="s">
        <v>277</v>
      </c>
      <c r="T278" s="263" t="s">
        <v>277</v>
      </c>
      <c r="U278" s="223">
        <v>0.42599999999999999</v>
      </c>
      <c r="V278" s="223">
        <f>ROUND(E278*U278,2)</f>
        <v>8.52</v>
      </c>
      <c r="W278" s="223"/>
      <c r="X278" s="223" t="s">
        <v>316</v>
      </c>
      <c r="Y278" s="223" t="s">
        <v>280</v>
      </c>
      <c r="Z278" s="212"/>
      <c r="AA278" s="212"/>
      <c r="AB278" s="212"/>
      <c r="AC278" s="212"/>
      <c r="AD278" s="212"/>
      <c r="AE278" s="212"/>
      <c r="AF278" s="212"/>
      <c r="AG278" s="212" t="s">
        <v>317</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1" x14ac:dyDescent="0.2">
      <c r="A279" s="257">
        <v>157</v>
      </c>
      <c r="B279" s="258" t="s">
        <v>3243</v>
      </c>
      <c r="C279" s="268" t="s">
        <v>3244</v>
      </c>
      <c r="D279" s="259" t="s">
        <v>1567</v>
      </c>
      <c r="E279" s="260">
        <v>20</v>
      </c>
      <c r="F279" s="261"/>
      <c r="G279" s="262">
        <f>ROUND(E279*F279,2)</f>
        <v>0</v>
      </c>
      <c r="H279" s="261"/>
      <c r="I279" s="262">
        <f>ROUND(E279*H279,2)</f>
        <v>0</v>
      </c>
      <c r="J279" s="261"/>
      <c r="K279" s="262">
        <f>ROUND(E279*J279,2)</f>
        <v>0</v>
      </c>
      <c r="L279" s="262">
        <v>21</v>
      </c>
      <c r="M279" s="262">
        <f>G279*(1+L279/100)</f>
        <v>0</v>
      </c>
      <c r="N279" s="260">
        <v>1E-3</v>
      </c>
      <c r="O279" s="260">
        <f>ROUND(E279*N279,2)</f>
        <v>0.02</v>
      </c>
      <c r="P279" s="260">
        <v>0</v>
      </c>
      <c r="Q279" s="260">
        <f>ROUND(E279*P279,2)</f>
        <v>0</v>
      </c>
      <c r="R279" s="262" t="s">
        <v>480</v>
      </c>
      <c r="S279" s="262" t="s">
        <v>277</v>
      </c>
      <c r="T279" s="263" t="s">
        <v>277</v>
      </c>
      <c r="U279" s="223">
        <v>0</v>
      </c>
      <c r="V279" s="223">
        <f>ROUND(E279*U279,2)</f>
        <v>0</v>
      </c>
      <c r="W279" s="223"/>
      <c r="X279" s="223" t="s">
        <v>481</v>
      </c>
      <c r="Y279" s="223" t="s">
        <v>280</v>
      </c>
      <c r="Z279" s="212"/>
      <c r="AA279" s="212"/>
      <c r="AB279" s="212"/>
      <c r="AC279" s="212"/>
      <c r="AD279" s="212"/>
      <c r="AE279" s="212"/>
      <c r="AF279" s="212"/>
      <c r="AG279" s="212" t="s">
        <v>482</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1" x14ac:dyDescent="0.2">
      <c r="A280" s="235">
        <v>158</v>
      </c>
      <c r="B280" s="236" t="s">
        <v>3245</v>
      </c>
      <c r="C280" s="245" t="s">
        <v>3246</v>
      </c>
      <c r="D280" s="237" t="s">
        <v>423</v>
      </c>
      <c r="E280" s="238">
        <v>2.12E-2</v>
      </c>
      <c r="F280" s="239"/>
      <c r="G280" s="240">
        <f>ROUND(E280*F280,2)</f>
        <v>0</v>
      </c>
      <c r="H280" s="239"/>
      <c r="I280" s="240">
        <f>ROUND(E280*H280,2)</f>
        <v>0</v>
      </c>
      <c r="J280" s="239"/>
      <c r="K280" s="240">
        <f>ROUND(E280*J280,2)</f>
        <v>0</v>
      </c>
      <c r="L280" s="240">
        <v>21</v>
      </c>
      <c r="M280" s="240">
        <f>G280*(1+L280/100)</f>
        <v>0</v>
      </c>
      <c r="N280" s="238">
        <v>0</v>
      </c>
      <c r="O280" s="238">
        <f>ROUND(E280*N280,2)</f>
        <v>0</v>
      </c>
      <c r="P280" s="238">
        <v>0</v>
      </c>
      <c r="Q280" s="238">
        <f>ROUND(E280*P280,2)</f>
        <v>0</v>
      </c>
      <c r="R280" s="240" t="s">
        <v>1260</v>
      </c>
      <c r="S280" s="240" t="s">
        <v>277</v>
      </c>
      <c r="T280" s="241" t="s">
        <v>277</v>
      </c>
      <c r="U280" s="223">
        <v>3.0059999999999998</v>
      </c>
      <c r="V280" s="223">
        <f>ROUND(E280*U280,2)</f>
        <v>0.06</v>
      </c>
      <c r="W280" s="223"/>
      <c r="X280" s="223" t="s">
        <v>1599</v>
      </c>
      <c r="Y280" s="223" t="s">
        <v>280</v>
      </c>
      <c r="Z280" s="212"/>
      <c r="AA280" s="212"/>
      <c r="AB280" s="212"/>
      <c r="AC280" s="212"/>
      <c r="AD280" s="212"/>
      <c r="AE280" s="212"/>
      <c r="AF280" s="212"/>
      <c r="AG280" s="212" t="s">
        <v>1600</v>
      </c>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2" x14ac:dyDescent="0.2">
      <c r="A281" s="219"/>
      <c r="B281" s="220"/>
      <c r="C281" s="267" t="s">
        <v>1716</v>
      </c>
      <c r="D281" s="256"/>
      <c r="E281" s="256"/>
      <c r="F281" s="256"/>
      <c r="G281" s="256"/>
      <c r="H281" s="223"/>
      <c r="I281" s="223"/>
      <c r="J281" s="223"/>
      <c r="K281" s="223"/>
      <c r="L281" s="223"/>
      <c r="M281" s="223"/>
      <c r="N281" s="222"/>
      <c r="O281" s="222"/>
      <c r="P281" s="222"/>
      <c r="Q281" s="222"/>
      <c r="R281" s="223"/>
      <c r="S281" s="223"/>
      <c r="T281" s="223"/>
      <c r="U281" s="223"/>
      <c r="V281" s="223"/>
      <c r="W281" s="223"/>
      <c r="X281" s="223"/>
      <c r="Y281" s="223"/>
      <c r="Z281" s="212"/>
      <c r="AA281" s="212"/>
      <c r="AB281" s="212"/>
      <c r="AC281" s="212"/>
      <c r="AD281" s="212"/>
      <c r="AE281" s="212"/>
      <c r="AF281" s="212"/>
      <c r="AG281" s="212" t="s">
        <v>319</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x14ac:dyDescent="0.2">
      <c r="A282" s="228" t="s">
        <v>272</v>
      </c>
      <c r="B282" s="229" t="s">
        <v>224</v>
      </c>
      <c r="C282" s="244" t="s">
        <v>225</v>
      </c>
      <c r="D282" s="230"/>
      <c r="E282" s="231"/>
      <c r="F282" s="232"/>
      <c r="G282" s="232">
        <f>SUMIF(AG283:AG284,"&lt;&gt;NOR",G283:G284)</f>
        <v>0</v>
      </c>
      <c r="H282" s="232"/>
      <c r="I282" s="232">
        <f>SUM(I283:I284)</f>
        <v>0</v>
      </c>
      <c r="J282" s="232"/>
      <c r="K282" s="232">
        <f>SUM(K283:K284)</f>
        <v>0</v>
      </c>
      <c r="L282" s="232"/>
      <c r="M282" s="232">
        <f>SUM(M283:M284)</f>
        <v>0</v>
      </c>
      <c r="N282" s="231"/>
      <c r="O282" s="231">
        <f>SUM(O283:O284)</f>
        <v>0</v>
      </c>
      <c r="P282" s="231"/>
      <c r="Q282" s="231">
        <f>SUM(Q283:Q284)</f>
        <v>0</v>
      </c>
      <c r="R282" s="232"/>
      <c r="S282" s="232"/>
      <c r="T282" s="233"/>
      <c r="U282" s="227"/>
      <c r="V282" s="227">
        <f>SUM(V283:V284)</f>
        <v>2.67</v>
      </c>
      <c r="W282" s="227"/>
      <c r="X282" s="227"/>
      <c r="Y282" s="227"/>
      <c r="AG282" t="s">
        <v>273</v>
      </c>
    </row>
    <row r="283" spans="1:60" ht="22.5" outlineLevel="1" x14ac:dyDescent="0.2">
      <c r="A283" s="235">
        <v>159</v>
      </c>
      <c r="B283" s="236" t="s">
        <v>3247</v>
      </c>
      <c r="C283" s="245" t="s">
        <v>3248</v>
      </c>
      <c r="D283" s="237" t="s">
        <v>543</v>
      </c>
      <c r="E283" s="238">
        <v>23</v>
      </c>
      <c r="F283" s="239"/>
      <c r="G283" s="240">
        <f>ROUND(E283*F283,2)</f>
        <v>0</v>
      </c>
      <c r="H283" s="239"/>
      <c r="I283" s="240">
        <f>ROUND(E283*H283,2)</f>
        <v>0</v>
      </c>
      <c r="J283" s="239"/>
      <c r="K283" s="240">
        <f>ROUND(E283*J283,2)</f>
        <v>0</v>
      </c>
      <c r="L283" s="240">
        <v>21</v>
      </c>
      <c r="M283" s="240">
        <f>G283*(1+L283/100)</f>
        <v>0</v>
      </c>
      <c r="N283" s="238">
        <v>9.0000000000000006E-5</v>
      </c>
      <c r="O283" s="238">
        <f>ROUND(E283*N283,2)</f>
        <v>0</v>
      </c>
      <c r="P283" s="238">
        <v>0</v>
      </c>
      <c r="Q283" s="238">
        <f>ROUND(E283*P283,2)</f>
        <v>0</v>
      </c>
      <c r="R283" s="240" t="s">
        <v>2765</v>
      </c>
      <c r="S283" s="240" t="s">
        <v>277</v>
      </c>
      <c r="T283" s="241" t="s">
        <v>277</v>
      </c>
      <c r="U283" s="223">
        <v>0.11600000000000001</v>
      </c>
      <c r="V283" s="223">
        <f>ROUND(E283*U283,2)</f>
        <v>2.67</v>
      </c>
      <c r="W283" s="223"/>
      <c r="X283" s="223" t="s">
        <v>316</v>
      </c>
      <c r="Y283" s="223" t="s">
        <v>280</v>
      </c>
      <c r="Z283" s="212"/>
      <c r="AA283" s="212"/>
      <c r="AB283" s="212"/>
      <c r="AC283" s="212"/>
      <c r="AD283" s="212"/>
      <c r="AE283" s="212"/>
      <c r="AF283" s="212"/>
      <c r="AG283" s="212" t="s">
        <v>317</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
      <c r="A284" s="219"/>
      <c r="B284" s="220"/>
      <c r="C284" s="267" t="s">
        <v>3249</v>
      </c>
      <c r="D284" s="256"/>
      <c r="E284" s="256"/>
      <c r="F284" s="256"/>
      <c r="G284" s="256"/>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319</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x14ac:dyDescent="0.2">
      <c r="A285" s="228" t="s">
        <v>272</v>
      </c>
      <c r="B285" s="229" t="s">
        <v>242</v>
      </c>
      <c r="C285" s="244" t="s">
        <v>28</v>
      </c>
      <c r="D285" s="230"/>
      <c r="E285" s="231"/>
      <c r="F285" s="232"/>
      <c r="G285" s="232">
        <f>SUMIF(AG286:AG288,"&lt;&gt;NOR",G286:G288)</f>
        <v>0</v>
      </c>
      <c r="H285" s="232"/>
      <c r="I285" s="232">
        <f>SUM(I286:I288)</f>
        <v>0</v>
      </c>
      <c r="J285" s="232"/>
      <c r="K285" s="232">
        <f>SUM(K286:K288)</f>
        <v>0</v>
      </c>
      <c r="L285" s="232"/>
      <c r="M285" s="232">
        <f>SUM(M286:M288)</f>
        <v>0</v>
      </c>
      <c r="N285" s="231"/>
      <c r="O285" s="231">
        <f>SUM(O286:O288)</f>
        <v>0</v>
      </c>
      <c r="P285" s="231"/>
      <c r="Q285" s="231">
        <f>SUM(Q286:Q288)</f>
        <v>0</v>
      </c>
      <c r="R285" s="232"/>
      <c r="S285" s="232"/>
      <c r="T285" s="233"/>
      <c r="U285" s="227"/>
      <c r="V285" s="227">
        <f>SUM(V286:V288)</f>
        <v>0</v>
      </c>
      <c r="W285" s="227"/>
      <c r="X285" s="227"/>
      <c r="Y285" s="227"/>
      <c r="AG285" t="s">
        <v>273</v>
      </c>
    </row>
    <row r="286" spans="1:60" outlineLevel="1" x14ac:dyDescent="0.2">
      <c r="A286" s="235">
        <v>160</v>
      </c>
      <c r="B286" s="236" t="s">
        <v>3250</v>
      </c>
      <c r="C286" s="245" t="s">
        <v>3251</v>
      </c>
      <c r="D286" s="237" t="s">
        <v>276</v>
      </c>
      <c r="E286" s="238">
        <v>1</v>
      </c>
      <c r="F286" s="239"/>
      <c r="G286" s="240">
        <f>ROUND(E286*F286,2)</f>
        <v>0</v>
      </c>
      <c r="H286" s="239"/>
      <c r="I286" s="240">
        <f>ROUND(E286*H286,2)</f>
        <v>0</v>
      </c>
      <c r="J286" s="239"/>
      <c r="K286" s="240">
        <f>ROUND(E286*J286,2)</f>
        <v>0</v>
      </c>
      <c r="L286" s="240">
        <v>21</v>
      </c>
      <c r="M286" s="240">
        <f>G286*(1+L286/100)</f>
        <v>0</v>
      </c>
      <c r="N286" s="238">
        <v>0</v>
      </c>
      <c r="O286" s="238">
        <f>ROUND(E286*N286,2)</f>
        <v>0</v>
      </c>
      <c r="P286" s="238">
        <v>0</v>
      </c>
      <c r="Q286" s="238">
        <f>ROUND(E286*P286,2)</f>
        <v>0</v>
      </c>
      <c r="R286" s="240"/>
      <c r="S286" s="240" t="s">
        <v>277</v>
      </c>
      <c r="T286" s="241" t="s">
        <v>278</v>
      </c>
      <c r="U286" s="223">
        <v>0</v>
      </c>
      <c r="V286" s="223">
        <f>ROUND(E286*U286,2)</f>
        <v>0</v>
      </c>
      <c r="W286" s="223"/>
      <c r="X286" s="223" t="s">
        <v>279</v>
      </c>
      <c r="Y286" s="223" t="s">
        <v>280</v>
      </c>
      <c r="Z286" s="212"/>
      <c r="AA286" s="212"/>
      <c r="AB286" s="212"/>
      <c r="AC286" s="212"/>
      <c r="AD286" s="212"/>
      <c r="AE286" s="212"/>
      <c r="AF286" s="212"/>
      <c r="AG286" s="212" t="s">
        <v>281</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
      <c r="A287" s="219"/>
      <c r="B287" s="220"/>
      <c r="C287" s="246" t="s">
        <v>3252</v>
      </c>
      <c r="D287" s="243"/>
      <c r="E287" s="243"/>
      <c r="F287" s="243"/>
      <c r="G287" s="243"/>
      <c r="H287" s="223"/>
      <c r="I287" s="223"/>
      <c r="J287" s="223"/>
      <c r="K287" s="223"/>
      <c r="L287" s="223"/>
      <c r="M287" s="223"/>
      <c r="N287" s="222"/>
      <c r="O287" s="222"/>
      <c r="P287" s="222"/>
      <c r="Q287" s="222"/>
      <c r="R287" s="223"/>
      <c r="S287" s="223"/>
      <c r="T287" s="223"/>
      <c r="U287" s="223"/>
      <c r="V287" s="223"/>
      <c r="W287" s="223"/>
      <c r="X287" s="223"/>
      <c r="Y287" s="223"/>
      <c r="Z287" s="212"/>
      <c r="AA287" s="212"/>
      <c r="AB287" s="212"/>
      <c r="AC287" s="212"/>
      <c r="AD287" s="212"/>
      <c r="AE287" s="212"/>
      <c r="AF287" s="212"/>
      <c r="AG287" s="212" t="s">
        <v>283</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42" t="str">
        <f>C287</f>
        <v>Náklady na individuální zkoušky dodaných a smontovaných technologických zařízení včetně komplexního vyzkoušení.</v>
      </c>
      <c r="BB287" s="212"/>
      <c r="BC287" s="212"/>
      <c r="BD287" s="212"/>
      <c r="BE287" s="212"/>
      <c r="BF287" s="212"/>
      <c r="BG287" s="212"/>
      <c r="BH287" s="212"/>
    </row>
    <row r="288" spans="1:60" outlineLevel="2" x14ac:dyDescent="0.2">
      <c r="A288" s="219"/>
      <c r="B288" s="220"/>
      <c r="C288" s="247" t="s">
        <v>3253</v>
      </c>
      <c r="D288" s="225"/>
      <c r="E288" s="226">
        <v>1</v>
      </c>
      <c r="F288" s="223"/>
      <c r="G288" s="223"/>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308</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33" x14ac:dyDescent="0.2">
      <c r="A289" s="3"/>
      <c r="B289" s="4"/>
      <c r="C289" s="248"/>
      <c r="D289" s="6"/>
      <c r="E289" s="3"/>
      <c r="F289" s="3"/>
      <c r="G289" s="3"/>
      <c r="H289" s="3"/>
      <c r="I289" s="3"/>
      <c r="J289" s="3"/>
      <c r="K289" s="3"/>
      <c r="L289" s="3"/>
      <c r="M289" s="3"/>
      <c r="N289" s="3"/>
      <c r="O289" s="3"/>
      <c r="P289" s="3"/>
      <c r="Q289" s="3"/>
      <c r="R289" s="3"/>
      <c r="S289" s="3"/>
      <c r="T289" s="3"/>
      <c r="U289" s="3"/>
      <c r="V289" s="3"/>
      <c r="W289" s="3"/>
      <c r="X289" s="3"/>
      <c r="Y289" s="3"/>
      <c r="AE289">
        <v>15</v>
      </c>
      <c r="AF289">
        <v>21</v>
      </c>
      <c r="AG289" t="s">
        <v>258</v>
      </c>
    </row>
    <row r="290" spans="1:33" x14ac:dyDescent="0.2">
      <c r="A290" s="215"/>
      <c r="B290" s="216" t="s">
        <v>29</v>
      </c>
      <c r="C290" s="249"/>
      <c r="D290" s="217"/>
      <c r="E290" s="218"/>
      <c r="F290" s="218"/>
      <c r="G290" s="234">
        <f>G8+G11+G43+G92+G178+G200+G214+G266+G277+G282+G285</f>
        <v>0</v>
      </c>
      <c r="H290" s="3"/>
      <c r="I290" s="3"/>
      <c r="J290" s="3"/>
      <c r="K290" s="3"/>
      <c r="L290" s="3"/>
      <c r="M290" s="3"/>
      <c r="N290" s="3"/>
      <c r="O290" s="3"/>
      <c r="P290" s="3"/>
      <c r="Q290" s="3"/>
      <c r="R290" s="3"/>
      <c r="S290" s="3"/>
      <c r="T290" s="3"/>
      <c r="U290" s="3"/>
      <c r="V290" s="3"/>
      <c r="W290" s="3"/>
      <c r="X290" s="3"/>
      <c r="Y290" s="3"/>
      <c r="AE290">
        <f>SUMIF(L7:L288,AE289,G7:G288)</f>
        <v>0</v>
      </c>
      <c r="AF290">
        <f>SUMIF(L7:L288,AF289,G7:G288)</f>
        <v>0</v>
      </c>
      <c r="AG290" t="s">
        <v>309</v>
      </c>
    </row>
    <row r="291" spans="1:33" x14ac:dyDescent="0.2">
      <c r="A291" s="251" t="s">
        <v>2874</v>
      </c>
      <c r="B291" s="251"/>
      <c r="C291" s="248"/>
      <c r="D291" s="6"/>
      <c r="E291" s="3"/>
      <c r="F291" s="3"/>
      <c r="G291" s="3"/>
      <c r="H291" s="3"/>
      <c r="I291" s="3"/>
      <c r="J291" s="3"/>
      <c r="K291" s="3"/>
      <c r="L291" s="3"/>
      <c r="M291" s="3"/>
      <c r="N291" s="3"/>
      <c r="O291" s="3"/>
      <c r="P291" s="3"/>
      <c r="Q291" s="3"/>
      <c r="R291" s="3"/>
      <c r="S291" s="3"/>
      <c r="T291" s="3"/>
      <c r="U291" s="3"/>
      <c r="V291" s="3"/>
      <c r="W291" s="3"/>
      <c r="X291" s="3"/>
      <c r="Y291" s="3"/>
    </row>
    <row r="292" spans="1:33" x14ac:dyDescent="0.2">
      <c r="A292" s="3"/>
      <c r="B292" s="4" t="s">
        <v>2875</v>
      </c>
      <c r="C292" s="248" t="s">
        <v>2876</v>
      </c>
      <c r="D292" s="6"/>
      <c r="E292" s="3"/>
      <c r="F292" s="3"/>
      <c r="G292" s="3"/>
      <c r="H292" s="3"/>
      <c r="I292" s="3"/>
      <c r="J292" s="3"/>
      <c r="K292" s="3"/>
      <c r="L292" s="3"/>
      <c r="M292" s="3"/>
      <c r="N292" s="3"/>
      <c r="O292" s="3"/>
      <c r="P292" s="3"/>
      <c r="Q292" s="3"/>
      <c r="R292" s="3"/>
      <c r="S292" s="3"/>
      <c r="T292" s="3"/>
      <c r="U292" s="3"/>
      <c r="V292" s="3"/>
      <c r="W292" s="3"/>
      <c r="X292" s="3"/>
      <c r="Y292" s="3"/>
      <c r="AG292" t="s">
        <v>2877</v>
      </c>
    </row>
    <row r="293" spans="1:33" x14ac:dyDescent="0.2">
      <c r="A293" s="3"/>
      <c r="B293" s="4" t="s">
        <v>2878</v>
      </c>
      <c r="C293" s="248" t="s">
        <v>2879</v>
      </c>
      <c r="D293" s="6"/>
      <c r="E293" s="3"/>
      <c r="F293" s="3"/>
      <c r="G293" s="3"/>
      <c r="H293" s="3"/>
      <c r="I293" s="3"/>
      <c r="J293" s="3"/>
      <c r="K293" s="3"/>
      <c r="L293" s="3"/>
      <c r="M293" s="3"/>
      <c r="N293" s="3"/>
      <c r="O293" s="3"/>
      <c r="P293" s="3"/>
      <c r="Q293" s="3"/>
      <c r="R293" s="3"/>
      <c r="S293" s="3"/>
      <c r="T293" s="3"/>
      <c r="U293" s="3"/>
      <c r="V293" s="3"/>
      <c r="W293" s="3"/>
      <c r="X293" s="3"/>
      <c r="Y293" s="3"/>
      <c r="AG293" t="s">
        <v>2880</v>
      </c>
    </row>
    <row r="294" spans="1:33" x14ac:dyDescent="0.2">
      <c r="A294" s="3"/>
      <c r="B294" s="4"/>
      <c r="C294" s="248" t="s">
        <v>2881</v>
      </c>
      <c r="D294" s="6"/>
      <c r="E294" s="3"/>
      <c r="F294" s="3"/>
      <c r="G294" s="3"/>
      <c r="H294" s="3"/>
      <c r="I294" s="3"/>
      <c r="J294" s="3"/>
      <c r="K294" s="3"/>
      <c r="L294" s="3"/>
      <c r="M294" s="3"/>
      <c r="N294" s="3"/>
      <c r="O294" s="3"/>
      <c r="P294" s="3"/>
      <c r="Q294" s="3"/>
      <c r="R294" s="3"/>
      <c r="S294" s="3"/>
      <c r="T294" s="3"/>
      <c r="U294" s="3"/>
      <c r="V294" s="3"/>
      <c r="W294" s="3"/>
      <c r="X294" s="3"/>
      <c r="Y294" s="3"/>
      <c r="AG294" t="s">
        <v>2882</v>
      </c>
    </row>
    <row r="295" spans="1:33" x14ac:dyDescent="0.2">
      <c r="A295" s="3"/>
      <c r="B295" s="4"/>
      <c r="C295" s="248"/>
      <c r="D295" s="6"/>
      <c r="E295" s="3"/>
      <c r="F295" s="3"/>
      <c r="G295" s="3"/>
      <c r="H295" s="3"/>
      <c r="I295" s="3"/>
      <c r="J295" s="3"/>
      <c r="K295" s="3"/>
      <c r="L295" s="3"/>
      <c r="M295" s="3"/>
      <c r="N295" s="3"/>
      <c r="O295" s="3"/>
      <c r="P295" s="3"/>
      <c r="Q295" s="3"/>
      <c r="R295" s="3"/>
      <c r="S295" s="3"/>
      <c r="T295" s="3"/>
      <c r="U295" s="3"/>
      <c r="V295" s="3"/>
      <c r="W295" s="3"/>
      <c r="X295" s="3"/>
      <c r="Y295" s="3"/>
    </row>
    <row r="296" spans="1:33" x14ac:dyDescent="0.2">
      <c r="C296" s="250"/>
      <c r="D296" s="10"/>
      <c r="AG296" t="s">
        <v>310</v>
      </c>
    </row>
    <row r="297" spans="1:33" x14ac:dyDescent="0.2">
      <c r="D297" s="10"/>
    </row>
    <row r="298" spans="1:33" x14ac:dyDescent="0.2">
      <c r="D298" s="10"/>
    </row>
    <row r="299" spans="1:33" x14ac:dyDescent="0.2">
      <c r="D299" s="10"/>
    </row>
    <row r="300" spans="1:33" x14ac:dyDescent="0.2">
      <c r="D300" s="10"/>
    </row>
    <row r="301" spans="1:33" x14ac:dyDescent="0.2">
      <c r="D301" s="10"/>
    </row>
    <row r="302" spans="1:33" x14ac:dyDescent="0.2">
      <c r="D302" s="10"/>
    </row>
    <row r="303" spans="1:33" x14ac:dyDescent="0.2">
      <c r="D303" s="10"/>
    </row>
    <row r="304" spans="1:33"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4wNIeeTBhSG2XW3cVj3kXA5SChUupwKg0TiuZhFAPAgqthQRVyiXXxqb21USMcWj5VySSsDf4ld9dS5+B+7bdg==" saltValue="jskBqLO0uXCSXsemIXRsJQ==" spinCount="100000" sheet="1" formatRows="0"/>
  <mergeCells count="88">
    <mergeCell ref="C270:G270"/>
    <mergeCell ref="C272:G272"/>
    <mergeCell ref="C276:G276"/>
    <mergeCell ref="C281:G281"/>
    <mergeCell ref="C284:G284"/>
    <mergeCell ref="C287:G287"/>
    <mergeCell ref="C203:G203"/>
    <mergeCell ref="C207:G207"/>
    <mergeCell ref="C213:G213"/>
    <mergeCell ref="C220:G220"/>
    <mergeCell ref="C265:G265"/>
    <mergeCell ref="C268:G268"/>
    <mergeCell ref="C182:G182"/>
    <mergeCell ref="C186:G186"/>
    <mergeCell ref="C188:G188"/>
    <mergeCell ref="C189:G189"/>
    <mergeCell ref="C197:G197"/>
    <mergeCell ref="C199:G199"/>
    <mergeCell ref="C168:G168"/>
    <mergeCell ref="C170:G170"/>
    <mergeCell ref="C173:G173"/>
    <mergeCell ref="C177:G177"/>
    <mergeCell ref="C180:G180"/>
    <mergeCell ref="C181:G181"/>
    <mergeCell ref="C137:G137"/>
    <mergeCell ref="C139:G139"/>
    <mergeCell ref="C141:G141"/>
    <mergeCell ref="C143:G143"/>
    <mergeCell ref="C163:G163"/>
    <mergeCell ref="C166:G166"/>
    <mergeCell ref="C124:G124"/>
    <mergeCell ref="C127:G127"/>
    <mergeCell ref="C129:G129"/>
    <mergeCell ref="C131:G131"/>
    <mergeCell ref="C133:G133"/>
    <mergeCell ref="C135:G135"/>
    <mergeCell ref="C114:G114"/>
    <mergeCell ref="C117:G117"/>
    <mergeCell ref="C118:G118"/>
    <mergeCell ref="C119:G119"/>
    <mergeCell ref="C122:G122"/>
    <mergeCell ref="C123:G123"/>
    <mergeCell ref="C102:G102"/>
    <mergeCell ref="C106:G106"/>
    <mergeCell ref="C107:G107"/>
    <mergeCell ref="C108:G108"/>
    <mergeCell ref="C112:G112"/>
    <mergeCell ref="C113:G113"/>
    <mergeCell ref="C77:G77"/>
    <mergeCell ref="C82:G82"/>
    <mergeCell ref="C91:G91"/>
    <mergeCell ref="C94:G94"/>
    <mergeCell ref="C97:G97"/>
    <mergeCell ref="C101:G101"/>
    <mergeCell ref="C67:G67"/>
    <mergeCell ref="C68:G68"/>
    <mergeCell ref="C69:G69"/>
    <mergeCell ref="C71:G71"/>
    <mergeCell ref="C73:G73"/>
    <mergeCell ref="C75:G75"/>
    <mergeCell ref="C59:G59"/>
    <mergeCell ref="C60:G60"/>
    <mergeCell ref="C61:G61"/>
    <mergeCell ref="C63:G63"/>
    <mergeCell ref="C64:G64"/>
    <mergeCell ref="C65:G65"/>
    <mergeCell ref="C50:G50"/>
    <mergeCell ref="C51:G51"/>
    <mergeCell ref="C53:G53"/>
    <mergeCell ref="C54:G54"/>
    <mergeCell ref="C56:G56"/>
    <mergeCell ref="C57:G57"/>
    <mergeCell ref="C26:G26"/>
    <mergeCell ref="C30:G30"/>
    <mergeCell ref="C37:G37"/>
    <mergeCell ref="C39:G39"/>
    <mergeCell ref="C47:G47"/>
    <mergeCell ref="C48:G48"/>
    <mergeCell ref="A1:G1"/>
    <mergeCell ref="C2:G2"/>
    <mergeCell ref="C3:G3"/>
    <mergeCell ref="C4:G4"/>
    <mergeCell ref="A291:B291"/>
    <mergeCell ref="C13:G13"/>
    <mergeCell ref="C15:G15"/>
    <mergeCell ref="C17:G17"/>
    <mergeCell ref="C19:G19"/>
    <mergeCell ref="C24:G2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E4E1-5FFD-4321-B068-0170E1C9210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55</v>
      </c>
      <c r="C3" s="201" t="s">
        <v>56</v>
      </c>
      <c r="D3" s="199"/>
      <c r="E3" s="199"/>
      <c r="F3" s="199"/>
      <c r="G3" s="200"/>
      <c r="AC3" s="176" t="s">
        <v>245</v>
      </c>
      <c r="AG3" t="s">
        <v>248</v>
      </c>
    </row>
    <row r="4" spans="1:60" ht="24.95" customHeight="1" x14ac:dyDescent="0.2">
      <c r="A4" s="202" t="s">
        <v>9</v>
      </c>
      <c r="B4" s="203" t="s">
        <v>61</v>
      </c>
      <c r="C4" s="204" t="s">
        <v>62</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166</v>
      </c>
      <c r="C8" s="244" t="s">
        <v>167</v>
      </c>
      <c r="D8" s="230"/>
      <c r="E8" s="231"/>
      <c r="F8" s="232"/>
      <c r="G8" s="232">
        <f>SUMIF(AG9:AG11,"&lt;&gt;NOR",G9:G11)</f>
        <v>0</v>
      </c>
      <c r="H8" s="232"/>
      <c r="I8" s="232">
        <f>SUM(I9:I11)</f>
        <v>0</v>
      </c>
      <c r="J8" s="232"/>
      <c r="K8" s="232">
        <f>SUM(K9:K11)</f>
        <v>0</v>
      </c>
      <c r="L8" s="232"/>
      <c r="M8" s="232">
        <f>SUM(M9:M11)</f>
        <v>0</v>
      </c>
      <c r="N8" s="231"/>
      <c r="O8" s="231">
        <f>SUM(O9:O11)</f>
        <v>0</v>
      </c>
      <c r="P8" s="231"/>
      <c r="Q8" s="231">
        <f>SUM(Q9:Q11)</f>
        <v>0</v>
      </c>
      <c r="R8" s="232"/>
      <c r="S8" s="232"/>
      <c r="T8" s="233"/>
      <c r="U8" s="227"/>
      <c r="V8" s="227">
        <f>SUM(V9:V11)</f>
        <v>0</v>
      </c>
      <c r="W8" s="227"/>
      <c r="X8" s="227"/>
      <c r="Y8" s="227"/>
      <c r="AG8" t="s">
        <v>273</v>
      </c>
    </row>
    <row r="9" spans="1:60" outlineLevel="1" x14ac:dyDescent="0.2">
      <c r="A9" s="257">
        <v>1</v>
      </c>
      <c r="B9" s="258" t="s">
        <v>3254</v>
      </c>
      <c r="C9" s="268" t="s">
        <v>3255</v>
      </c>
      <c r="D9" s="259" t="s">
        <v>3256</v>
      </c>
      <c r="E9" s="260">
        <v>1</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668</v>
      </c>
      <c r="T9" s="263" t="s">
        <v>278</v>
      </c>
      <c r="U9" s="223">
        <v>0</v>
      </c>
      <c r="V9" s="223">
        <f>ROUND(E9*U9,2)</f>
        <v>0</v>
      </c>
      <c r="W9" s="223"/>
      <c r="X9" s="223" t="s">
        <v>481</v>
      </c>
      <c r="Y9" s="223" t="s">
        <v>280</v>
      </c>
      <c r="Z9" s="212"/>
      <c r="AA9" s="212"/>
      <c r="AB9" s="212"/>
      <c r="AC9" s="212"/>
      <c r="AD9" s="212"/>
      <c r="AE9" s="212"/>
      <c r="AF9" s="212"/>
      <c r="AG9" s="212" t="s">
        <v>482</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57">
        <v>2</v>
      </c>
      <c r="B10" s="258" t="s">
        <v>3257</v>
      </c>
      <c r="C10" s="268" t="s">
        <v>3258</v>
      </c>
      <c r="D10" s="259" t="s">
        <v>2405</v>
      </c>
      <c r="E10" s="260">
        <v>1</v>
      </c>
      <c r="F10" s="261"/>
      <c r="G10" s="262">
        <f>ROUND(E10*F10,2)</f>
        <v>0</v>
      </c>
      <c r="H10" s="261"/>
      <c r="I10" s="262">
        <f>ROUND(E10*H10,2)</f>
        <v>0</v>
      </c>
      <c r="J10" s="261"/>
      <c r="K10" s="262">
        <f>ROUND(E10*J10,2)</f>
        <v>0</v>
      </c>
      <c r="L10" s="262">
        <v>21</v>
      </c>
      <c r="M10" s="262">
        <f>G10*(1+L10/100)</f>
        <v>0</v>
      </c>
      <c r="N10" s="260">
        <v>0</v>
      </c>
      <c r="O10" s="260">
        <f>ROUND(E10*N10,2)</f>
        <v>0</v>
      </c>
      <c r="P10" s="260">
        <v>0</v>
      </c>
      <c r="Q10" s="260">
        <f>ROUND(E10*P10,2)</f>
        <v>0</v>
      </c>
      <c r="R10" s="262"/>
      <c r="S10" s="262" t="s">
        <v>668</v>
      </c>
      <c r="T10" s="263" t="s">
        <v>278</v>
      </c>
      <c r="U10" s="223">
        <v>0</v>
      </c>
      <c r="V10" s="223">
        <f>ROUND(E10*U10,2)</f>
        <v>0</v>
      </c>
      <c r="W10" s="223"/>
      <c r="X10" s="223" t="s">
        <v>481</v>
      </c>
      <c r="Y10" s="223" t="s">
        <v>280</v>
      </c>
      <c r="Z10" s="212"/>
      <c r="AA10" s="212"/>
      <c r="AB10" s="212"/>
      <c r="AC10" s="212"/>
      <c r="AD10" s="212"/>
      <c r="AE10" s="212"/>
      <c r="AF10" s="212"/>
      <c r="AG10" s="212" t="s">
        <v>482</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7">
        <v>3</v>
      </c>
      <c r="B11" s="258" t="s">
        <v>3259</v>
      </c>
      <c r="C11" s="268" t="s">
        <v>3260</v>
      </c>
      <c r="D11" s="259" t="s">
        <v>3256</v>
      </c>
      <c r="E11" s="260">
        <v>1</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668</v>
      </c>
      <c r="T11" s="263" t="s">
        <v>278</v>
      </c>
      <c r="U11" s="223">
        <v>0</v>
      </c>
      <c r="V11" s="223">
        <f>ROUND(E11*U11,2)</f>
        <v>0</v>
      </c>
      <c r="W11" s="223"/>
      <c r="X11" s="223" t="s">
        <v>481</v>
      </c>
      <c r="Y11" s="223" t="s">
        <v>280</v>
      </c>
      <c r="Z11" s="212"/>
      <c r="AA11" s="212"/>
      <c r="AB11" s="212"/>
      <c r="AC11" s="212"/>
      <c r="AD11" s="212"/>
      <c r="AE11" s="212"/>
      <c r="AF11" s="212"/>
      <c r="AG11" s="212" t="s">
        <v>482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x14ac:dyDescent="0.2">
      <c r="A12" s="228" t="s">
        <v>272</v>
      </c>
      <c r="B12" s="229" t="s">
        <v>168</v>
      </c>
      <c r="C12" s="244" t="s">
        <v>169</v>
      </c>
      <c r="D12" s="230"/>
      <c r="E12" s="231"/>
      <c r="F12" s="232"/>
      <c r="G12" s="232">
        <f>SUMIF(AG13:AG15,"&lt;&gt;NOR",G13:G15)</f>
        <v>0</v>
      </c>
      <c r="H12" s="232"/>
      <c r="I12" s="232">
        <f>SUM(I13:I15)</f>
        <v>0</v>
      </c>
      <c r="J12" s="232"/>
      <c r="K12" s="232">
        <f>SUM(K13:K15)</f>
        <v>0</v>
      </c>
      <c r="L12" s="232"/>
      <c r="M12" s="232">
        <f>SUM(M13:M15)</f>
        <v>0</v>
      </c>
      <c r="N12" s="231"/>
      <c r="O12" s="231">
        <f>SUM(O13:O15)</f>
        <v>0</v>
      </c>
      <c r="P12" s="231"/>
      <c r="Q12" s="231">
        <f>SUM(Q13:Q15)</f>
        <v>0</v>
      </c>
      <c r="R12" s="232"/>
      <c r="S12" s="232"/>
      <c r="T12" s="233"/>
      <c r="U12" s="227"/>
      <c r="V12" s="227">
        <f>SUM(V13:V15)</f>
        <v>0</v>
      </c>
      <c r="W12" s="227"/>
      <c r="X12" s="227"/>
      <c r="Y12" s="227"/>
      <c r="AG12" t="s">
        <v>273</v>
      </c>
    </row>
    <row r="13" spans="1:60" outlineLevel="1" x14ac:dyDescent="0.2">
      <c r="A13" s="257">
        <v>4</v>
      </c>
      <c r="B13" s="258" t="s">
        <v>3261</v>
      </c>
      <c r="C13" s="268" t="s">
        <v>3255</v>
      </c>
      <c r="D13" s="259" t="s">
        <v>3256</v>
      </c>
      <c r="E13" s="260">
        <v>1</v>
      </c>
      <c r="F13" s="261"/>
      <c r="G13" s="262">
        <f>ROUND(E13*F13,2)</f>
        <v>0</v>
      </c>
      <c r="H13" s="261"/>
      <c r="I13" s="262">
        <f>ROUND(E13*H13,2)</f>
        <v>0</v>
      </c>
      <c r="J13" s="261"/>
      <c r="K13" s="262">
        <f>ROUND(E13*J13,2)</f>
        <v>0</v>
      </c>
      <c r="L13" s="262">
        <v>21</v>
      </c>
      <c r="M13" s="262">
        <f>G13*(1+L13/100)</f>
        <v>0</v>
      </c>
      <c r="N13" s="260">
        <v>0</v>
      </c>
      <c r="O13" s="260">
        <f>ROUND(E13*N13,2)</f>
        <v>0</v>
      </c>
      <c r="P13" s="260">
        <v>0</v>
      </c>
      <c r="Q13" s="260">
        <f>ROUND(E13*P13,2)</f>
        <v>0</v>
      </c>
      <c r="R13" s="262"/>
      <c r="S13" s="262" t="s">
        <v>668</v>
      </c>
      <c r="T13" s="263" t="s">
        <v>278</v>
      </c>
      <c r="U13" s="223">
        <v>0</v>
      </c>
      <c r="V13" s="223">
        <f>ROUND(E13*U13,2)</f>
        <v>0</v>
      </c>
      <c r="W13" s="223"/>
      <c r="X13" s="223" t="s">
        <v>481</v>
      </c>
      <c r="Y13" s="223" t="s">
        <v>280</v>
      </c>
      <c r="Z13" s="212"/>
      <c r="AA13" s="212"/>
      <c r="AB13" s="212"/>
      <c r="AC13" s="212"/>
      <c r="AD13" s="212"/>
      <c r="AE13" s="212"/>
      <c r="AF13" s="212"/>
      <c r="AG13" s="212" t="s">
        <v>482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57">
        <v>5</v>
      </c>
      <c r="B14" s="258" t="s">
        <v>3262</v>
      </c>
      <c r="C14" s="268" t="s">
        <v>3263</v>
      </c>
      <c r="D14" s="259" t="s">
        <v>2405</v>
      </c>
      <c r="E14" s="260">
        <v>1</v>
      </c>
      <c r="F14" s="261"/>
      <c r="G14" s="262">
        <f>ROUND(E14*F14,2)</f>
        <v>0</v>
      </c>
      <c r="H14" s="261"/>
      <c r="I14" s="262">
        <f>ROUND(E14*H14,2)</f>
        <v>0</v>
      </c>
      <c r="J14" s="261"/>
      <c r="K14" s="262">
        <f>ROUND(E14*J14,2)</f>
        <v>0</v>
      </c>
      <c r="L14" s="262">
        <v>21</v>
      </c>
      <c r="M14" s="262">
        <f>G14*(1+L14/100)</f>
        <v>0</v>
      </c>
      <c r="N14" s="260">
        <v>0</v>
      </c>
      <c r="O14" s="260">
        <f>ROUND(E14*N14,2)</f>
        <v>0</v>
      </c>
      <c r="P14" s="260">
        <v>0</v>
      </c>
      <c r="Q14" s="260">
        <f>ROUND(E14*P14,2)</f>
        <v>0</v>
      </c>
      <c r="R14" s="262"/>
      <c r="S14" s="262" t="s">
        <v>668</v>
      </c>
      <c r="T14" s="263" t="s">
        <v>278</v>
      </c>
      <c r="U14" s="223">
        <v>0</v>
      </c>
      <c r="V14" s="223">
        <f>ROUND(E14*U14,2)</f>
        <v>0</v>
      </c>
      <c r="W14" s="223"/>
      <c r="X14" s="223" t="s">
        <v>481</v>
      </c>
      <c r="Y14" s="223" t="s">
        <v>280</v>
      </c>
      <c r="Z14" s="212"/>
      <c r="AA14" s="212"/>
      <c r="AB14" s="212"/>
      <c r="AC14" s="212"/>
      <c r="AD14" s="212"/>
      <c r="AE14" s="212"/>
      <c r="AF14" s="212"/>
      <c r="AG14" s="212" t="s">
        <v>482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7">
        <v>6</v>
      </c>
      <c r="B15" s="258" t="s">
        <v>3264</v>
      </c>
      <c r="C15" s="268" t="s">
        <v>3260</v>
      </c>
      <c r="D15" s="259" t="s">
        <v>3256</v>
      </c>
      <c r="E15" s="260">
        <v>1</v>
      </c>
      <c r="F15" s="261"/>
      <c r="G15" s="262">
        <f>ROUND(E15*F15,2)</f>
        <v>0</v>
      </c>
      <c r="H15" s="261"/>
      <c r="I15" s="262">
        <f>ROUND(E15*H15,2)</f>
        <v>0</v>
      </c>
      <c r="J15" s="261"/>
      <c r="K15" s="262">
        <f>ROUND(E15*J15,2)</f>
        <v>0</v>
      </c>
      <c r="L15" s="262">
        <v>21</v>
      </c>
      <c r="M15" s="262">
        <f>G15*(1+L15/100)</f>
        <v>0</v>
      </c>
      <c r="N15" s="260">
        <v>0</v>
      </c>
      <c r="O15" s="260">
        <f>ROUND(E15*N15,2)</f>
        <v>0</v>
      </c>
      <c r="P15" s="260">
        <v>0</v>
      </c>
      <c r="Q15" s="260">
        <f>ROUND(E15*P15,2)</f>
        <v>0</v>
      </c>
      <c r="R15" s="262"/>
      <c r="S15" s="262" t="s">
        <v>668</v>
      </c>
      <c r="T15" s="263" t="s">
        <v>278</v>
      </c>
      <c r="U15" s="223">
        <v>0</v>
      </c>
      <c r="V15" s="223">
        <f>ROUND(E15*U15,2)</f>
        <v>0</v>
      </c>
      <c r="W15" s="223"/>
      <c r="X15" s="223" t="s">
        <v>481</v>
      </c>
      <c r="Y15" s="223" t="s">
        <v>280</v>
      </c>
      <c r="Z15" s="212"/>
      <c r="AA15" s="212"/>
      <c r="AB15" s="212"/>
      <c r="AC15" s="212"/>
      <c r="AD15" s="212"/>
      <c r="AE15" s="212"/>
      <c r="AF15" s="212"/>
      <c r="AG15" s="212" t="s">
        <v>482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
      <c r="A16" s="228" t="s">
        <v>272</v>
      </c>
      <c r="B16" s="229" t="s">
        <v>170</v>
      </c>
      <c r="C16" s="244" t="s">
        <v>171</v>
      </c>
      <c r="D16" s="230"/>
      <c r="E16" s="231"/>
      <c r="F16" s="232"/>
      <c r="G16" s="232">
        <f>SUMIF(AG17:AG21,"&lt;&gt;NOR",G17:G21)</f>
        <v>0</v>
      </c>
      <c r="H16" s="232"/>
      <c r="I16" s="232">
        <f>SUM(I17:I21)</f>
        <v>0</v>
      </c>
      <c r="J16" s="232"/>
      <c r="K16" s="232">
        <f>SUM(K17:K21)</f>
        <v>0</v>
      </c>
      <c r="L16" s="232"/>
      <c r="M16" s="232">
        <f>SUM(M17:M21)</f>
        <v>0</v>
      </c>
      <c r="N16" s="231"/>
      <c r="O16" s="231">
        <f>SUM(O17:O21)</f>
        <v>0</v>
      </c>
      <c r="P16" s="231"/>
      <c r="Q16" s="231">
        <f>SUM(Q17:Q21)</f>
        <v>0</v>
      </c>
      <c r="R16" s="232"/>
      <c r="S16" s="232"/>
      <c r="T16" s="233"/>
      <c r="U16" s="227"/>
      <c r="V16" s="227">
        <f>SUM(V17:V21)</f>
        <v>0</v>
      </c>
      <c r="W16" s="227"/>
      <c r="X16" s="227"/>
      <c r="Y16" s="227"/>
      <c r="AG16" t="s">
        <v>273</v>
      </c>
    </row>
    <row r="17" spans="1:60" outlineLevel="1" x14ac:dyDescent="0.2">
      <c r="A17" s="257">
        <v>7</v>
      </c>
      <c r="B17" s="258" t="s">
        <v>3265</v>
      </c>
      <c r="C17" s="268" t="s">
        <v>3266</v>
      </c>
      <c r="D17" s="259" t="s">
        <v>3256</v>
      </c>
      <c r="E17" s="260">
        <v>1</v>
      </c>
      <c r="F17" s="261"/>
      <c r="G17" s="262">
        <f>ROUND(E17*F17,2)</f>
        <v>0</v>
      </c>
      <c r="H17" s="261"/>
      <c r="I17" s="262">
        <f>ROUND(E17*H17,2)</f>
        <v>0</v>
      </c>
      <c r="J17" s="261"/>
      <c r="K17" s="262">
        <f>ROUND(E17*J17,2)</f>
        <v>0</v>
      </c>
      <c r="L17" s="262">
        <v>21</v>
      </c>
      <c r="M17" s="262">
        <f>G17*(1+L17/100)</f>
        <v>0</v>
      </c>
      <c r="N17" s="260">
        <v>0</v>
      </c>
      <c r="O17" s="260">
        <f>ROUND(E17*N17,2)</f>
        <v>0</v>
      </c>
      <c r="P17" s="260">
        <v>0</v>
      </c>
      <c r="Q17" s="260">
        <f>ROUND(E17*P17,2)</f>
        <v>0</v>
      </c>
      <c r="R17" s="262"/>
      <c r="S17" s="262" t="s">
        <v>668</v>
      </c>
      <c r="T17" s="263" t="s">
        <v>278</v>
      </c>
      <c r="U17" s="223">
        <v>0</v>
      </c>
      <c r="V17" s="223">
        <f>ROUND(E17*U17,2)</f>
        <v>0</v>
      </c>
      <c r="W17" s="223"/>
      <c r="X17" s="223" t="s">
        <v>481</v>
      </c>
      <c r="Y17" s="223" t="s">
        <v>280</v>
      </c>
      <c r="Z17" s="212"/>
      <c r="AA17" s="212"/>
      <c r="AB17" s="212"/>
      <c r="AC17" s="212"/>
      <c r="AD17" s="212"/>
      <c r="AE17" s="212"/>
      <c r="AF17" s="212"/>
      <c r="AG17" s="212" t="s">
        <v>482</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57">
        <v>8</v>
      </c>
      <c r="B18" s="258" t="s">
        <v>3267</v>
      </c>
      <c r="C18" s="268" t="s">
        <v>3268</v>
      </c>
      <c r="D18" s="259" t="s">
        <v>3256</v>
      </c>
      <c r="E18" s="260">
        <v>1</v>
      </c>
      <c r="F18" s="261"/>
      <c r="G18" s="262">
        <f>ROUND(E18*F18,2)</f>
        <v>0</v>
      </c>
      <c r="H18" s="261"/>
      <c r="I18" s="262">
        <f>ROUND(E18*H18,2)</f>
        <v>0</v>
      </c>
      <c r="J18" s="261"/>
      <c r="K18" s="262">
        <f>ROUND(E18*J18,2)</f>
        <v>0</v>
      </c>
      <c r="L18" s="262">
        <v>21</v>
      </c>
      <c r="M18" s="262">
        <f>G18*(1+L18/100)</f>
        <v>0</v>
      </c>
      <c r="N18" s="260">
        <v>0</v>
      </c>
      <c r="O18" s="260">
        <f>ROUND(E18*N18,2)</f>
        <v>0</v>
      </c>
      <c r="P18" s="260">
        <v>0</v>
      </c>
      <c r="Q18" s="260">
        <f>ROUND(E18*P18,2)</f>
        <v>0</v>
      </c>
      <c r="R18" s="262"/>
      <c r="S18" s="262" t="s">
        <v>668</v>
      </c>
      <c r="T18" s="263" t="s">
        <v>278</v>
      </c>
      <c r="U18" s="223">
        <v>0</v>
      </c>
      <c r="V18" s="223">
        <f>ROUND(E18*U18,2)</f>
        <v>0</v>
      </c>
      <c r="W18" s="223"/>
      <c r="X18" s="223" t="s">
        <v>481</v>
      </c>
      <c r="Y18" s="223" t="s">
        <v>280</v>
      </c>
      <c r="Z18" s="212"/>
      <c r="AA18" s="212"/>
      <c r="AB18" s="212"/>
      <c r="AC18" s="212"/>
      <c r="AD18" s="212"/>
      <c r="AE18" s="212"/>
      <c r="AF18" s="212"/>
      <c r="AG18" s="212" t="s">
        <v>482</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57">
        <v>9</v>
      </c>
      <c r="B19" s="258" t="s">
        <v>3269</v>
      </c>
      <c r="C19" s="268" t="s">
        <v>3270</v>
      </c>
      <c r="D19" s="259" t="s">
        <v>2405</v>
      </c>
      <c r="E19" s="260">
        <v>5</v>
      </c>
      <c r="F19" s="261"/>
      <c r="G19" s="262">
        <f>ROUND(E19*F19,2)</f>
        <v>0</v>
      </c>
      <c r="H19" s="261"/>
      <c r="I19" s="262">
        <f>ROUND(E19*H19,2)</f>
        <v>0</v>
      </c>
      <c r="J19" s="261"/>
      <c r="K19" s="262">
        <f>ROUND(E19*J19,2)</f>
        <v>0</v>
      </c>
      <c r="L19" s="262">
        <v>21</v>
      </c>
      <c r="M19" s="262">
        <f>G19*(1+L19/100)</f>
        <v>0</v>
      </c>
      <c r="N19" s="260">
        <v>0</v>
      </c>
      <c r="O19" s="260">
        <f>ROUND(E19*N19,2)</f>
        <v>0</v>
      </c>
      <c r="P19" s="260">
        <v>0</v>
      </c>
      <c r="Q19" s="260">
        <f>ROUND(E19*P19,2)</f>
        <v>0</v>
      </c>
      <c r="R19" s="262"/>
      <c r="S19" s="262" t="s">
        <v>668</v>
      </c>
      <c r="T19" s="263" t="s">
        <v>278</v>
      </c>
      <c r="U19" s="223">
        <v>0</v>
      </c>
      <c r="V19" s="223">
        <f>ROUND(E19*U19,2)</f>
        <v>0</v>
      </c>
      <c r="W19" s="223"/>
      <c r="X19" s="223" t="s">
        <v>481</v>
      </c>
      <c r="Y19" s="223" t="s">
        <v>280</v>
      </c>
      <c r="Z19" s="212"/>
      <c r="AA19" s="212"/>
      <c r="AB19" s="212"/>
      <c r="AC19" s="212"/>
      <c r="AD19" s="212"/>
      <c r="AE19" s="212"/>
      <c r="AF19" s="212"/>
      <c r="AG19" s="212" t="s">
        <v>482</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7">
        <v>10</v>
      </c>
      <c r="B20" s="258" t="s">
        <v>3271</v>
      </c>
      <c r="C20" s="268" t="s">
        <v>3272</v>
      </c>
      <c r="D20" s="259" t="s">
        <v>3256</v>
      </c>
      <c r="E20" s="260">
        <v>2</v>
      </c>
      <c r="F20" s="261"/>
      <c r="G20" s="262">
        <f>ROUND(E20*F20,2)</f>
        <v>0</v>
      </c>
      <c r="H20" s="261"/>
      <c r="I20" s="262">
        <f>ROUND(E20*H20,2)</f>
        <v>0</v>
      </c>
      <c r="J20" s="261"/>
      <c r="K20" s="262">
        <f>ROUND(E20*J20,2)</f>
        <v>0</v>
      </c>
      <c r="L20" s="262">
        <v>21</v>
      </c>
      <c r="M20" s="262">
        <f>G20*(1+L20/100)</f>
        <v>0</v>
      </c>
      <c r="N20" s="260">
        <v>0</v>
      </c>
      <c r="O20" s="260">
        <f>ROUND(E20*N20,2)</f>
        <v>0</v>
      </c>
      <c r="P20" s="260">
        <v>0</v>
      </c>
      <c r="Q20" s="260">
        <f>ROUND(E20*P20,2)</f>
        <v>0</v>
      </c>
      <c r="R20" s="262"/>
      <c r="S20" s="262" t="s">
        <v>668</v>
      </c>
      <c r="T20" s="263" t="s">
        <v>278</v>
      </c>
      <c r="U20" s="223">
        <v>0</v>
      </c>
      <c r="V20" s="223">
        <f>ROUND(E20*U20,2)</f>
        <v>0</v>
      </c>
      <c r="W20" s="223"/>
      <c r="X20" s="223" t="s">
        <v>481</v>
      </c>
      <c r="Y20" s="223" t="s">
        <v>280</v>
      </c>
      <c r="Z20" s="212"/>
      <c r="AA20" s="212"/>
      <c r="AB20" s="212"/>
      <c r="AC20" s="212"/>
      <c r="AD20" s="212"/>
      <c r="AE20" s="212"/>
      <c r="AF20" s="212"/>
      <c r="AG20" s="212" t="s">
        <v>482</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7">
        <v>11</v>
      </c>
      <c r="B21" s="258" t="s">
        <v>3273</v>
      </c>
      <c r="C21" s="268" t="s">
        <v>3260</v>
      </c>
      <c r="D21" s="259" t="s">
        <v>3256</v>
      </c>
      <c r="E21" s="260">
        <v>1</v>
      </c>
      <c r="F21" s="261"/>
      <c r="G21" s="262">
        <f>ROUND(E21*F21,2)</f>
        <v>0</v>
      </c>
      <c r="H21" s="261"/>
      <c r="I21" s="262">
        <f>ROUND(E21*H21,2)</f>
        <v>0</v>
      </c>
      <c r="J21" s="261"/>
      <c r="K21" s="262">
        <f>ROUND(E21*J21,2)</f>
        <v>0</v>
      </c>
      <c r="L21" s="262">
        <v>21</v>
      </c>
      <c r="M21" s="262">
        <f>G21*(1+L21/100)</f>
        <v>0</v>
      </c>
      <c r="N21" s="260">
        <v>0</v>
      </c>
      <c r="O21" s="260">
        <f>ROUND(E21*N21,2)</f>
        <v>0</v>
      </c>
      <c r="P21" s="260">
        <v>0</v>
      </c>
      <c r="Q21" s="260">
        <f>ROUND(E21*P21,2)</f>
        <v>0</v>
      </c>
      <c r="R21" s="262"/>
      <c r="S21" s="262" t="s">
        <v>668</v>
      </c>
      <c r="T21" s="263" t="s">
        <v>278</v>
      </c>
      <c r="U21" s="223">
        <v>0</v>
      </c>
      <c r="V21" s="223">
        <f>ROUND(E21*U21,2)</f>
        <v>0</v>
      </c>
      <c r="W21" s="223"/>
      <c r="X21" s="223" t="s">
        <v>481</v>
      </c>
      <c r="Y21" s="223" t="s">
        <v>280</v>
      </c>
      <c r="Z21" s="212"/>
      <c r="AA21" s="212"/>
      <c r="AB21" s="212"/>
      <c r="AC21" s="212"/>
      <c r="AD21" s="212"/>
      <c r="AE21" s="212"/>
      <c r="AF21" s="212"/>
      <c r="AG21" s="212" t="s">
        <v>482</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x14ac:dyDescent="0.2">
      <c r="A22" s="228" t="s">
        <v>272</v>
      </c>
      <c r="B22" s="229" t="s">
        <v>172</v>
      </c>
      <c r="C22" s="244" t="s">
        <v>173</v>
      </c>
      <c r="D22" s="230"/>
      <c r="E22" s="231"/>
      <c r="F22" s="232"/>
      <c r="G22" s="232">
        <f>SUMIF(AG23:AG25,"&lt;&gt;NOR",G23:G25)</f>
        <v>0</v>
      </c>
      <c r="H22" s="232"/>
      <c r="I22" s="232">
        <f>SUM(I23:I25)</f>
        <v>0</v>
      </c>
      <c r="J22" s="232"/>
      <c r="K22" s="232">
        <f>SUM(K23:K25)</f>
        <v>0</v>
      </c>
      <c r="L22" s="232"/>
      <c r="M22" s="232">
        <f>SUM(M23:M25)</f>
        <v>0</v>
      </c>
      <c r="N22" s="231"/>
      <c r="O22" s="231">
        <f>SUM(O23:O25)</f>
        <v>0</v>
      </c>
      <c r="P22" s="231"/>
      <c r="Q22" s="231">
        <f>SUM(Q23:Q25)</f>
        <v>0</v>
      </c>
      <c r="R22" s="232"/>
      <c r="S22" s="232"/>
      <c r="T22" s="233"/>
      <c r="U22" s="227"/>
      <c r="V22" s="227">
        <f>SUM(V23:V25)</f>
        <v>0</v>
      </c>
      <c r="W22" s="227"/>
      <c r="X22" s="227"/>
      <c r="Y22" s="227"/>
      <c r="AG22" t="s">
        <v>273</v>
      </c>
    </row>
    <row r="23" spans="1:60" outlineLevel="1" x14ac:dyDescent="0.2">
      <c r="A23" s="257">
        <v>12</v>
      </c>
      <c r="B23" s="258" t="s">
        <v>3274</v>
      </c>
      <c r="C23" s="268" t="s">
        <v>3255</v>
      </c>
      <c r="D23" s="259" t="s">
        <v>3256</v>
      </c>
      <c r="E23" s="260">
        <v>1</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c r="S23" s="262" t="s">
        <v>668</v>
      </c>
      <c r="T23" s="263" t="s">
        <v>278</v>
      </c>
      <c r="U23" s="223">
        <v>0</v>
      </c>
      <c r="V23" s="223">
        <f>ROUND(E23*U23,2)</f>
        <v>0</v>
      </c>
      <c r="W23" s="223"/>
      <c r="X23" s="223" t="s">
        <v>481</v>
      </c>
      <c r="Y23" s="223" t="s">
        <v>280</v>
      </c>
      <c r="Z23" s="212"/>
      <c r="AA23" s="212"/>
      <c r="AB23" s="212"/>
      <c r="AC23" s="212"/>
      <c r="AD23" s="212"/>
      <c r="AE23" s="212"/>
      <c r="AF23" s="212"/>
      <c r="AG23" s="212" t="s">
        <v>482</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7">
        <v>13</v>
      </c>
      <c r="B24" s="258" t="s">
        <v>3275</v>
      </c>
      <c r="C24" s="268" t="s">
        <v>3263</v>
      </c>
      <c r="D24" s="259" t="s">
        <v>2405</v>
      </c>
      <c r="E24" s="260">
        <v>1</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c r="S24" s="262" t="s">
        <v>668</v>
      </c>
      <c r="T24" s="263" t="s">
        <v>278</v>
      </c>
      <c r="U24" s="223">
        <v>0</v>
      </c>
      <c r="V24" s="223">
        <f>ROUND(E24*U24,2)</f>
        <v>0</v>
      </c>
      <c r="W24" s="223"/>
      <c r="X24" s="223" t="s">
        <v>481</v>
      </c>
      <c r="Y24" s="223" t="s">
        <v>280</v>
      </c>
      <c r="Z24" s="212"/>
      <c r="AA24" s="212"/>
      <c r="AB24" s="212"/>
      <c r="AC24" s="212"/>
      <c r="AD24" s="212"/>
      <c r="AE24" s="212"/>
      <c r="AF24" s="212"/>
      <c r="AG24" s="212" t="s">
        <v>482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14</v>
      </c>
      <c r="B25" s="258" t="s">
        <v>3276</v>
      </c>
      <c r="C25" s="268" t="s">
        <v>3260</v>
      </c>
      <c r="D25" s="259" t="s">
        <v>3256</v>
      </c>
      <c r="E25" s="260">
        <v>1</v>
      </c>
      <c r="F25" s="261"/>
      <c r="G25" s="262">
        <f>ROUND(E25*F25,2)</f>
        <v>0</v>
      </c>
      <c r="H25" s="261"/>
      <c r="I25" s="262">
        <f>ROUND(E25*H25,2)</f>
        <v>0</v>
      </c>
      <c r="J25" s="261"/>
      <c r="K25" s="262">
        <f>ROUND(E25*J25,2)</f>
        <v>0</v>
      </c>
      <c r="L25" s="262">
        <v>21</v>
      </c>
      <c r="M25" s="262">
        <f>G25*(1+L25/100)</f>
        <v>0</v>
      </c>
      <c r="N25" s="260">
        <v>0</v>
      </c>
      <c r="O25" s="260">
        <f>ROUND(E25*N25,2)</f>
        <v>0</v>
      </c>
      <c r="P25" s="260">
        <v>0</v>
      </c>
      <c r="Q25" s="260">
        <f>ROUND(E25*P25,2)</f>
        <v>0</v>
      </c>
      <c r="R25" s="262"/>
      <c r="S25" s="262" t="s">
        <v>668</v>
      </c>
      <c r="T25" s="263" t="s">
        <v>278</v>
      </c>
      <c r="U25" s="223">
        <v>0</v>
      </c>
      <c r="V25" s="223">
        <f>ROUND(E25*U25,2)</f>
        <v>0</v>
      </c>
      <c r="W25" s="223"/>
      <c r="X25" s="223" t="s">
        <v>481</v>
      </c>
      <c r="Y25" s="223" t="s">
        <v>280</v>
      </c>
      <c r="Z25" s="212"/>
      <c r="AA25" s="212"/>
      <c r="AB25" s="212"/>
      <c r="AC25" s="212"/>
      <c r="AD25" s="212"/>
      <c r="AE25" s="212"/>
      <c r="AF25" s="212"/>
      <c r="AG25" s="212" t="s">
        <v>482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
      <c r="A26" s="228" t="s">
        <v>272</v>
      </c>
      <c r="B26" s="229" t="s">
        <v>174</v>
      </c>
      <c r="C26" s="244" t="s">
        <v>175</v>
      </c>
      <c r="D26" s="230"/>
      <c r="E26" s="231"/>
      <c r="F26" s="232"/>
      <c r="G26" s="232">
        <f>SUMIF(AG27:AG37,"&lt;&gt;NOR",G27:G37)</f>
        <v>0</v>
      </c>
      <c r="H26" s="232"/>
      <c r="I26" s="232">
        <f>SUM(I27:I37)</f>
        <v>0</v>
      </c>
      <c r="J26" s="232"/>
      <c r="K26" s="232">
        <f>SUM(K27:K37)</f>
        <v>0</v>
      </c>
      <c r="L26" s="232"/>
      <c r="M26" s="232">
        <f>SUM(M27:M37)</f>
        <v>0</v>
      </c>
      <c r="N26" s="231"/>
      <c r="O26" s="231">
        <f>SUM(O27:O37)</f>
        <v>0</v>
      </c>
      <c r="P26" s="231"/>
      <c r="Q26" s="231">
        <f>SUM(Q27:Q37)</f>
        <v>0</v>
      </c>
      <c r="R26" s="232"/>
      <c r="S26" s="232"/>
      <c r="T26" s="233"/>
      <c r="U26" s="227"/>
      <c r="V26" s="227">
        <f>SUM(V27:V37)</f>
        <v>0</v>
      </c>
      <c r="W26" s="227"/>
      <c r="X26" s="227"/>
      <c r="Y26" s="227"/>
      <c r="AG26" t="s">
        <v>273</v>
      </c>
    </row>
    <row r="27" spans="1:60" outlineLevel="1" x14ac:dyDescent="0.2">
      <c r="A27" s="257">
        <v>15</v>
      </c>
      <c r="B27" s="258" t="s">
        <v>3277</v>
      </c>
      <c r="C27" s="268" t="s">
        <v>3278</v>
      </c>
      <c r="D27" s="259" t="s">
        <v>3279</v>
      </c>
      <c r="E27" s="260">
        <v>1</v>
      </c>
      <c r="F27" s="261"/>
      <c r="G27" s="262">
        <f>ROUND(E27*F27,2)</f>
        <v>0</v>
      </c>
      <c r="H27" s="261"/>
      <c r="I27" s="262">
        <f>ROUND(E27*H27,2)</f>
        <v>0</v>
      </c>
      <c r="J27" s="261"/>
      <c r="K27" s="262">
        <f>ROUND(E27*J27,2)</f>
        <v>0</v>
      </c>
      <c r="L27" s="262">
        <v>21</v>
      </c>
      <c r="M27" s="262">
        <f>G27*(1+L27/100)</f>
        <v>0</v>
      </c>
      <c r="N27" s="260">
        <v>0</v>
      </c>
      <c r="O27" s="260">
        <f>ROUND(E27*N27,2)</f>
        <v>0</v>
      </c>
      <c r="P27" s="260">
        <v>0</v>
      </c>
      <c r="Q27" s="260">
        <f>ROUND(E27*P27,2)</f>
        <v>0</v>
      </c>
      <c r="R27" s="262"/>
      <c r="S27" s="262" t="s">
        <v>668</v>
      </c>
      <c r="T27" s="263" t="s">
        <v>278</v>
      </c>
      <c r="U27" s="223">
        <v>0</v>
      </c>
      <c r="V27" s="223">
        <f>ROUND(E27*U27,2)</f>
        <v>0</v>
      </c>
      <c r="W27" s="223"/>
      <c r="X27" s="223" t="s">
        <v>481</v>
      </c>
      <c r="Y27" s="223" t="s">
        <v>280</v>
      </c>
      <c r="Z27" s="212"/>
      <c r="AA27" s="212"/>
      <c r="AB27" s="212"/>
      <c r="AC27" s="212"/>
      <c r="AD27" s="212"/>
      <c r="AE27" s="212"/>
      <c r="AF27" s="212"/>
      <c r="AG27" s="212" t="s">
        <v>482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16</v>
      </c>
      <c r="B28" s="258" t="s">
        <v>3280</v>
      </c>
      <c r="C28" s="268" t="s">
        <v>3281</v>
      </c>
      <c r="D28" s="259" t="s">
        <v>3279</v>
      </c>
      <c r="E28" s="260">
        <v>4</v>
      </c>
      <c r="F28" s="261"/>
      <c r="G28" s="262">
        <f>ROUND(E28*F28,2)</f>
        <v>0</v>
      </c>
      <c r="H28" s="261"/>
      <c r="I28" s="262">
        <f>ROUND(E28*H28,2)</f>
        <v>0</v>
      </c>
      <c r="J28" s="261"/>
      <c r="K28" s="262">
        <f>ROUND(E28*J28,2)</f>
        <v>0</v>
      </c>
      <c r="L28" s="262">
        <v>21</v>
      </c>
      <c r="M28" s="262">
        <f>G28*(1+L28/100)</f>
        <v>0</v>
      </c>
      <c r="N28" s="260">
        <v>0</v>
      </c>
      <c r="O28" s="260">
        <f>ROUND(E28*N28,2)</f>
        <v>0</v>
      </c>
      <c r="P28" s="260">
        <v>0</v>
      </c>
      <c r="Q28" s="260">
        <f>ROUND(E28*P28,2)</f>
        <v>0</v>
      </c>
      <c r="R28" s="262"/>
      <c r="S28" s="262" t="s">
        <v>668</v>
      </c>
      <c r="T28" s="263" t="s">
        <v>278</v>
      </c>
      <c r="U28" s="223">
        <v>0</v>
      </c>
      <c r="V28" s="223">
        <f>ROUND(E28*U28,2)</f>
        <v>0</v>
      </c>
      <c r="W28" s="223"/>
      <c r="X28" s="223" t="s">
        <v>481</v>
      </c>
      <c r="Y28" s="223" t="s">
        <v>280</v>
      </c>
      <c r="Z28" s="212"/>
      <c r="AA28" s="212"/>
      <c r="AB28" s="212"/>
      <c r="AC28" s="212"/>
      <c r="AD28" s="212"/>
      <c r="AE28" s="212"/>
      <c r="AF28" s="212"/>
      <c r="AG28" s="212" t="s">
        <v>482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17</v>
      </c>
      <c r="B29" s="258" t="s">
        <v>3282</v>
      </c>
      <c r="C29" s="268" t="s">
        <v>3283</v>
      </c>
      <c r="D29" s="259" t="s">
        <v>3279</v>
      </c>
      <c r="E29" s="260">
        <v>4</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c r="S29" s="262" t="s">
        <v>668</v>
      </c>
      <c r="T29" s="263" t="s">
        <v>278</v>
      </c>
      <c r="U29" s="223">
        <v>0</v>
      </c>
      <c r="V29" s="223">
        <f>ROUND(E29*U29,2)</f>
        <v>0</v>
      </c>
      <c r="W29" s="223"/>
      <c r="X29" s="223" t="s">
        <v>481</v>
      </c>
      <c r="Y29" s="223" t="s">
        <v>280</v>
      </c>
      <c r="Z29" s="212"/>
      <c r="AA29" s="212"/>
      <c r="AB29" s="212"/>
      <c r="AC29" s="212"/>
      <c r="AD29" s="212"/>
      <c r="AE29" s="212"/>
      <c r="AF29" s="212"/>
      <c r="AG29" s="212" t="s">
        <v>482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7">
        <v>18</v>
      </c>
      <c r="B30" s="258" t="s">
        <v>3284</v>
      </c>
      <c r="C30" s="268" t="s">
        <v>3285</v>
      </c>
      <c r="D30" s="259" t="s">
        <v>3279</v>
      </c>
      <c r="E30" s="260">
        <v>1</v>
      </c>
      <c r="F30" s="261"/>
      <c r="G30" s="262">
        <f>ROUND(E30*F30,2)</f>
        <v>0</v>
      </c>
      <c r="H30" s="261"/>
      <c r="I30" s="262">
        <f>ROUND(E30*H30,2)</f>
        <v>0</v>
      </c>
      <c r="J30" s="261"/>
      <c r="K30" s="262">
        <f>ROUND(E30*J30,2)</f>
        <v>0</v>
      </c>
      <c r="L30" s="262">
        <v>21</v>
      </c>
      <c r="M30" s="262">
        <f>G30*(1+L30/100)</f>
        <v>0</v>
      </c>
      <c r="N30" s="260">
        <v>0</v>
      </c>
      <c r="O30" s="260">
        <f>ROUND(E30*N30,2)</f>
        <v>0</v>
      </c>
      <c r="P30" s="260">
        <v>0</v>
      </c>
      <c r="Q30" s="260">
        <f>ROUND(E30*P30,2)</f>
        <v>0</v>
      </c>
      <c r="R30" s="262"/>
      <c r="S30" s="262" t="s">
        <v>668</v>
      </c>
      <c r="T30" s="263" t="s">
        <v>278</v>
      </c>
      <c r="U30" s="223">
        <v>0</v>
      </c>
      <c r="V30" s="223">
        <f>ROUND(E30*U30,2)</f>
        <v>0</v>
      </c>
      <c r="W30" s="223"/>
      <c r="X30" s="223" t="s">
        <v>481</v>
      </c>
      <c r="Y30" s="223" t="s">
        <v>280</v>
      </c>
      <c r="Z30" s="212"/>
      <c r="AA30" s="212"/>
      <c r="AB30" s="212"/>
      <c r="AC30" s="212"/>
      <c r="AD30" s="212"/>
      <c r="AE30" s="212"/>
      <c r="AF30" s="212"/>
      <c r="AG30" s="212" t="s">
        <v>482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7">
        <v>19</v>
      </c>
      <c r="B31" s="258" t="s">
        <v>3286</v>
      </c>
      <c r="C31" s="268" t="s">
        <v>3287</v>
      </c>
      <c r="D31" s="259" t="s">
        <v>3256</v>
      </c>
      <c r="E31" s="260">
        <v>2</v>
      </c>
      <c r="F31" s="261"/>
      <c r="G31" s="262">
        <f>ROUND(E31*F31,2)</f>
        <v>0</v>
      </c>
      <c r="H31" s="261"/>
      <c r="I31" s="262">
        <f>ROUND(E31*H31,2)</f>
        <v>0</v>
      </c>
      <c r="J31" s="261"/>
      <c r="K31" s="262">
        <f>ROUND(E31*J31,2)</f>
        <v>0</v>
      </c>
      <c r="L31" s="262">
        <v>21</v>
      </c>
      <c r="M31" s="262">
        <f>G31*(1+L31/100)</f>
        <v>0</v>
      </c>
      <c r="N31" s="260">
        <v>0</v>
      </c>
      <c r="O31" s="260">
        <f>ROUND(E31*N31,2)</f>
        <v>0</v>
      </c>
      <c r="P31" s="260">
        <v>0</v>
      </c>
      <c r="Q31" s="260">
        <f>ROUND(E31*P31,2)</f>
        <v>0</v>
      </c>
      <c r="R31" s="262"/>
      <c r="S31" s="262" t="s">
        <v>668</v>
      </c>
      <c r="T31" s="263" t="s">
        <v>278</v>
      </c>
      <c r="U31" s="223">
        <v>0</v>
      </c>
      <c r="V31" s="223">
        <f>ROUND(E31*U31,2)</f>
        <v>0</v>
      </c>
      <c r="W31" s="223"/>
      <c r="X31" s="223" t="s">
        <v>481</v>
      </c>
      <c r="Y31" s="223" t="s">
        <v>280</v>
      </c>
      <c r="Z31" s="212"/>
      <c r="AA31" s="212"/>
      <c r="AB31" s="212"/>
      <c r="AC31" s="212"/>
      <c r="AD31" s="212"/>
      <c r="AE31" s="212"/>
      <c r="AF31" s="212"/>
      <c r="AG31" s="212" t="s">
        <v>482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7">
        <v>20</v>
      </c>
      <c r="B32" s="258" t="s">
        <v>3288</v>
      </c>
      <c r="C32" s="268" t="s">
        <v>3289</v>
      </c>
      <c r="D32" s="259" t="s">
        <v>3256</v>
      </c>
      <c r="E32" s="260">
        <v>4</v>
      </c>
      <c r="F32" s="261"/>
      <c r="G32" s="262">
        <f>ROUND(E32*F32,2)</f>
        <v>0</v>
      </c>
      <c r="H32" s="261"/>
      <c r="I32" s="262">
        <f>ROUND(E32*H32,2)</f>
        <v>0</v>
      </c>
      <c r="J32" s="261"/>
      <c r="K32" s="262">
        <f>ROUND(E32*J32,2)</f>
        <v>0</v>
      </c>
      <c r="L32" s="262">
        <v>21</v>
      </c>
      <c r="M32" s="262">
        <f>G32*(1+L32/100)</f>
        <v>0</v>
      </c>
      <c r="N32" s="260">
        <v>0</v>
      </c>
      <c r="O32" s="260">
        <f>ROUND(E32*N32,2)</f>
        <v>0</v>
      </c>
      <c r="P32" s="260">
        <v>0</v>
      </c>
      <c r="Q32" s="260">
        <f>ROUND(E32*P32,2)</f>
        <v>0</v>
      </c>
      <c r="R32" s="262"/>
      <c r="S32" s="262" t="s">
        <v>668</v>
      </c>
      <c r="T32" s="263" t="s">
        <v>278</v>
      </c>
      <c r="U32" s="223">
        <v>0</v>
      </c>
      <c r="V32" s="223">
        <f>ROUND(E32*U32,2)</f>
        <v>0</v>
      </c>
      <c r="W32" s="223"/>
      <c r="X32" s="223" t="s">
        <v>481</v>
      </c>
      <c r="Y32" s="223" t="s">
        <v>280</v>
      </c>
      <c r="Z32" s="212"/>
      <c r="AA32" s="212"/>
      <c r="AB32" s="212"/>
      <c r="AC32" s="212"/>
      <c r="AD32" s="212"/>
      <c r="AE32" s="212"/>
      <c r="AF32" s="212"/>
      <c r="AG32" s="212" t="s">
        <v>482</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7">
        <v>21</v>
      </c>
      <c r="B33" s="258" t="s">
        <v>3290</v>
      </c>
      <c r="C33" s="268" t="s">
        <v>3291</v>
      </c>
      <c r="D33" s="259" t="s">
        <v>3256</v>
      </c>
      <c r="E33" s="260">
        <v>1</v>
      </c>
      <c r="F33" s="261"/>
      <c r="G33" s="262">
        <f>ROUND(E33*F33,2)</f>
        <v>0</v>
      </c>
      <c r="H33" s="261"/>
      <c r="I33" s="262">
        <f>ROUND(E33*H33,2)</f>
        <v>0</v>
      </c>
      <c r="J33" s="261"/>
      <c r="K33" s="262">
        <f>ROUND(E33*J33,2)</f>
        <v>0</v>
      </c>
      <c r="L33" s="262">
        <v>21</v>
      </c>
      <c r="M33" s="262">
        <f>G33*(1+L33/100)</f>
        <v>0</v>
      </c>
      <c r="N33" s="260">
        <v>0</v>
      </c>
      <c r="O33" s="260">
        <f>ROUND(E33*N33,2)</f>
        <v>0</v>
      </c>
      <c r="P33" s="260">
        <v>0</v>
      </c>
      <c r="Q33" s="260">
        <f>ROUND(E33*P33,2)</f>
        <v>0</v>
      </c>
      <c r="R33" s="262"/>
      <c r="S33" s="262" t="s">
        <v>668</v>
      </c>
      <c r="T33" s="263" t="s">
        <v>278</v>
      </c>
      <c r="U33" s="223">
        <v>0</v>
      </c>
      <c r="V33" s="223">
        <f>ROUND(E33*U33,2)</f>
        <v>0</v>
      </c>
      <c r="W33" s="223"/>
      <c r="X33" s="223" t="s">
        <v>481</v>
      </c>
      <c r="Y33" s="223" t="s">
        <v>280</v>
      </c>
      <c r="Z33" s="212"/>
      <c r="AA33" s="212"/>
      <c r="AB33" s="212"/>
      <c r="AC33" s="212"/>
      <c r="AD33" s="212"/>
      <c r="AE33" s="212"/>
      <c r="AF33" s="212"/>
      <c r="AG33" s="212" t="s">
        <v>482</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7">
        <v>22</v>
      </c>
      <c r="B34" s="258" t="s">
        <v>3292</v>
      </c>
      <c r="C34" s="268" t="s">
        <v>3293</v>
      </c>
      <c r="D34" s="259" t="s">
        <v>3256</v>
      </c>
      <c r="E34" s="260">
        <v>1</v>
      </c>
      <c r="F34" s="261"/>
      <c r="G34" s="262">
        <f>ROUND(E34*F34,2)</f>
        <v>0</v>
      </c>
      <c r="H34" s="261"/>
      <c r="I34" s="262">
        <f>ROUND(E34*H34,2)</f>
        <v>0</v>
      </c>
      <c r="J34" s="261"/>
      <c r="K34" s="262">
        <f>ROUND(E34*J34,2)</f>
        <v>0</v>
      </c>
      <c r="L34" s="262">
        <v>21</v>
      </c>
      <c r="M34" s="262">
        <f>G34*(1+L34/100)</f>
        <v>0</v>
      </c>
      <c r="N34" s="260">
        <v>0</v>
      </c>
      <c r="O34" s="260">
        <f>ROUND(E34*N34,2)</f>
        <v>0</v>
      </c>
      <c r="P34" s="260">
        <v>0</v>
      </c>
      <c r="Q34" s="260">
        <f>ROUND(E34*P34,2)</f>
        <v>0</v>
      </c>
      <c r="R34" s="262"/>
      <c r="S34" s="262" t="s">
        <v>668</v>
      </c>
      <c r="T34" s="263" t="s">
        <v>278</v>
      </c>
      <c r="U34" s="223">
        <v>0</v>
      </c>
      <c r="V34" s="223">
        <f>ROUND(E34*U34,2)</f>
        <v>0</v>
      </c>
      <c r="W34" s="223"/>
      <c r="X34" s="223" t="s">
        <v>481</v>
      </c>
      <c r="Y34" s="223" t="s">
        <v>280</v>
      </c>
      <c r="Z34" s="212"/>
      <c r="AA34" s="212"/>
      <c r="AB34" s="212"/>
      <c r="AC34" s="212"/>
      <c r="AD34" s="212"/>
      <c r="AE34" s="212"/>
      <c r="AF34" s="212"/>
      <c r="AG34" s="212" t="s">
        <v>482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7">
        <v>23</v>
      </c>
      <c r="B35" s="258" t="s">
        <v>3294</v>
      </c>
      <c r="C35" s="268" t="s">
        <v>3295</v>
      </c>
      <c r="D35" s="259" t="s">
        <v>2405</v>
      </c>
      <c r="E35" s="260">
        <v>15</v>
      </c>
      <c r="F35" s="261"/>
      <c r="G35" s="262">
        <f>ROUND(E35*F35,2)</f>
        <v>0</v>
      </c>
      <c r="H35" s="261"/>
      <c r="I35" s="262">
        <f>ROUND(E35*H35,2)</f>
        <v>0</v>
      </c>
      <c r="J35" s="261"/>
      <c r="K35" s="262">
        <f>ROUND(E35*J35,2)</f>
        <v>0</v>
      </c>
      <c r="L35" s="262">
        <v>21</v>
      </c>
      <c r="M35" s="262">
        <f>G35*(1+L35/100)</f>
        <v>0</v>
      </c>
      <c r="N35" s="260">
        <v>0</v>
      </c>
      <c r="O35" s="260">
        <f>ROUND(E35*N35,2)</f>
        <v>0</v>
      </c>
      <c r="P35" s="260">
        <v>0</v>
      </c>
      <c r="Q35" s="260">
        <f>ROUND(E35*P35,2)</f>
        <v>0</v>
      </c>
      <c r="R35" s="262"/>
      <c r="S35" s="262" t="s">
        <v>668</v>
      </c>
      <c r="T35" s="263" t="s">
        <v>278</v>
      </c>
      <c r="U35" s="223">
        <v>0</v>
      </c>
      <c r="V35" s="223">
        <f>ROUND(E35*U35,2)</f>
        <v>0</v>
      </c>
      <c r="W35" s="223"/>
      <c r="X35" s="223" t="s">
        <v>481</v>
      </c>
      <c r="Y35" s="223" t="s">
        <v>280</v>
      </c>
      <c r="Z35" s="212"/>
      <c r="AA35" s="212"/>
      <c r="AB35" s="212"/>
      <c r="AC35" s="212"/>
      <c r="AD35" s="212"/>
      <c r="AE35" s="212"/>
      <c r="AF35" s="212"/>
      <c r="AG35" s="212" t="s">
        <v>482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57">
        <v>24</v>
      </c>
      <c r="B36" s="258" t="s">
        <v>3296</v>
      </c>
      <c r="C36" s="268" t="s">
        <v>3297</v>
      </c>
      <c r="D36" s="259" t="s">
        <v>2405</v>
      </c>
      <c r="E36" s="260">
        <v>7</v>
      </c>
      <c r="F36" s="261"/>
      <c r="G36" s="262">
        <f>ROUND(E36*F36,2)</f>
        <v>0</v>
      </c>
      <c r="H36" s="261"/>
      <c r="I36" s="262">
        <f>ROUND(E36*H36,2)</f>
        <v>0</v>
      </c>
      <c r="J36" s="261"/>
      <c r="K36" s="262">
        <f>ROUND(E36*J36,2)</f>
        <v>0</v>
      </c>
      <c r="L36" s="262">
        <v>21</v>
      </c>
      <c r="M36" s="262">
        <f>G36*(1+L36/100)</f>
        <v>0</v>
      </c>
      <c r="N36" s="260">
        <v>0</v>
      </c>
      <c r="O36" s="260">
        <f>ROUND(E36*N36,2)</f>
        <v>0</v>
      </c>
      <c r="P36" s="260">
        <v>0</v>
      </c>
      <c r="Q36" s="260">
        <f>ROUND(E36*P36,2)</f>
        <v>0</v>
      </c>
      <c r="R36" s="262"/>
      <c r="S36" s="262" t="s">
        <v>668</v>
      </c>
      <c r="T36" s="263" t="s">
        <v>278</v>
      </c>
      <c r="U36" s="223">
        <v>0</v>
      </c>
      <c r="V36" s="223">
        <f>ROUND(E36*U36,2)</f>
        <v>0</v>
      </c>
      <c r="W36" s="223"/>
      <c r="X36" s="223" t="s">
        <v>481</v>
      </c>
      <c r="Y36" s="223" t="s">
        <v>280</v>
      </c>
      <c r="Z36" s="212"/>
      <c r="AA36" s="212"/>
      <c r="AB36" s="212"/>
      <c r="AC36" s="212"/>
      <c r="AD36" s="212"/>
      <c r="AE36" s="212"/>
      <c r="AF36" s="212"/>
      <c r="AG36" s="212" t="s">
        <v>482</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57">
        <v>25</v>
      </c>
      <c r="B37" s="258" t="s">
        <v>3298</v>
      </c>
      <c r="C37" s="268" t="s">
        <v>3299</v>
      </c>
      <c r="D37" s="259" t="s">
        <v>340</v>
      </c>
      <c r="E37" s="260">
        <v>3</v>
      </c>
      <c r="F37" s="261"/>
      <c r="G37" s="262">
        <f>ROUND(E37*F37,2)</f>
        <v>0</v>
      </c>
      <c r="H37" s="261"/>
      <c r="I37" s="262">
        <f>ROUND(E37*H37,2)</f>
        <v>0</v>
      </c>
      <c r="J37" s="261"/>
      <c r="K37" s="262">
        <f>ROUND(E37*J37,2)</f>
        <v>0</v>
      </c>
      <c r="L37" s="262">
        <v>21</v>
      </c>
      <c r="M37" s="262">
        <f>G37*(1+L37/100)</f>
        <v>0</v>
      </c>
      <c r="N37" s="260">
        <v>0</v>
      </c>
      <c r="O37" s="260">
        <f>ROUND(E37*N37,2)</f>
        <v>0</v>
      </c>
      <c r="P37" s="260">
        <v>0</v>
      </c>
      <c r="Q37" s="260">
        <f>ROUND(E37*P37,2)</f>
        <v>0</v>
      </c>
      <c r="R37" s="262"/>
      <c r="S37" s="262" t="s">
        <v>668</v>
      </c>
      <c r="T37" s="263" t="s">
        <v>278</v>
      </c>
      <c r="U37" s="223">
        <v>0</v>
      </c>
      <c r="V37" s="223">
        <f>ROUND(E37*U37,2)</f>
        <v>0</v>
      </c>
      <c r="W37" s="223"/>
      <c r="X37" s="223" t="s">
        <v>481</v>
      </c>
      <c r="Y37" s="223" t="s">
        <v>280</v>
      </c>
      <c r="Z37" s="212"/>
      <c r="AA37" s="212"/>
      <c r="AB37" s="212"/>
      <c r="AC37" s="212"/>
      <c r="AD37" s="212"/>
      <c r="AE37" s="212"/>
      <c r="AF37" s="212"/>
      <c r="AG37" s="212" t="s">
        <v>482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228" t="s">
        <v>272</v>
      </c>
      <c r="B38" s="229" t="s">
        <v>176</v>
      </c>
      <c r="C38" s="244" t="s">
        <v>177</v>
      </c>
      <c r="D38" s="230"/>
      <c r="E38" s="231"/>
      <c r="F38" s="232"/>
      <c r="G38" s="232">
        <f>SUMIF(AG39:AG46,"&lt;&gt;NOR",G39:G46)</f>
        <v>0</v>
      </c>
      <c r="H38" s="232"/>
      <c r="I38" s="232">
        <f>SUM(I39:I46)</f>
        <v>0</v>
      </c>
      <c r="J38" s="232"/>
      <c r="K38" s="232">
        <f>SUM(K39:K46)</f>
        <v>0</v>
      </c>
      <c r="L38" s="232"/>
      <c r="M38" s="232">
        <f>SUM(M39:M46)</f>
        <v>0</v>
      </c>
      <c r="N38" s="231"/>
      <c r="O38" s="231">
        <f>SUM(O39:O46)</f>
        <v>0</v>
      </c>
      <c r="P38" s="231"/>
      <c r="Q38" s="231">
        <f>SUM(Q39:Q46)</f>
        <v>0</v>
      </c>
      <c r="R38" s="232"/>
      <c r="S38" s="232"/>
      <c r="T38" s="233"/>
      <c r="U38" s="227"/>
      <c r="V38" s="227">
        <f>SUM(V39:V46)</f>
        <v>0</v>
      </c>
      <c r="W38" s="227"/>
      <c r="X38" s="227"/>
      <c r="Y38" s="227"/>
      <c r="AG38" t="s">
        <v>273</v>
      </c>
    </row>
    <row r="39" spans="1:60" outlineLevel="1" x14ac:dyDescent="0.2">
      <c r="A39" s="257">
        <v>26</v>
      </c>
      <c r="B39" s="258" t="s">
        <v>3300</v>
      </c>
      <c r="C39" s="268" t="s">
        <v>3301</v>
      </c>
      <c r="D39" s="259" t="s">
        <v>3256</v>
      </c>
      <c r="E39" s="260">
        <v>1</v>
      </c>
      <c r="F39" s="261"/>
      <c r="G39" s="262">
        <f>ROUND(E39*F39,2)</f>
        <v>0</v>
      </c>
      <c r="H39" s="261"/>
      <c r="I39" s="262">
        <f>ROUND(E39*H39,2)</f>
        <v>0</v>
      </c>
      <c r="J39" s="261"/>
      <c r="K39" s="262">
        <f>ROUND(E39*J39,2)</f>
        <v>0</v>
      </c>
      <c r="L39" s="262">
        <v>21</v>
      </c>
      <c r="M39" s="262">
        <f>G39*(1+L39/100)</f>
        <v>0</v>
      </c>
      <c r="N39" s="260">
        <v>0</v>
      </c>
      <c r="O39" s="260">
        <f>ROUND(E39*N39,2)</f>
        <v>0</v>
      </c>
      <c r="P39" s="260">
        <v>0</v>
      </c>
      <c r="Q39" s="260">
        <f>ROUND(E39*P39,2)</f>
        <v>0</v>
      </c>
      <c r="R39" s="262"/>
      <c r="S39" s="262" t="s">
        <v>668</v>
      </c>
      <c r="T39" s="263" t="s">
        <v>278</v>
      </c>
      <c r="U39" s="223">
        <v>0</v>
      </c>
      <c r="V39" s="223">
        <f>ROUND(E39*U39,2)</f>
        <v>0</v>
      </c>
      <c r="W39" s="223"/>
      <c r="X39" s="223" t="s">
        <v>481</v>
      </c>
      <c r="Y39" s="223" t="s">
        <v>280</v>
      </c>
      <c r="Z39" s="212"/>
      <c r="AA39" s="212"/>
      <c r="AB39" s="212"/>
      <c r="AC39" s="212"/>
      <c r="AD39" s="212"/>
      <c r="AE39" s="212"/>
      <c r="AF39" s="212"/>
      <c r="AG39" s="212" t="s">
        <v>482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57">
        <v>27</v>
      </c>
      <c r="B40" s="258" t="s">
        <v>3302</v>
      </c>
      <c r="C40" s="268" t="s">
        <v>3303</v>
      </c>
      <c r="D40" s="259" t="s">
        <v>3256</v>
      </c>
      <c r="E40" s="260">
        <v>1</v>
      </c>
      <c r="F40" s="261"/>
      <c r="G40" s="262">
        <f>ROUND(E40*F40,2)</f>
        <v>0</v>
      </c>
      <c r="H40" s="261"/>
      <c r="I40" s="262">
        <f>ROUND(E40*H40,2)</f>
        <v>0</v>
      </c>
      <c r="J40" s="261"/>
      <c r="K40" s="262">
        <f>ROUND(E40*J40,2)</f>
        <v>0</v>
      </c>
      <c r="L40" s="262">
        <v>21</v>
      </c>
      <c r="M40" s="262">
        <f>G40*(1+L40/100)</f>
        <v>0</v>
      </c>
      <c r="N40" s="260">
        <v>0</v>
      </c>
      <c r="O40" s="260">
        <f>ROUND(E40*N40,2)</f>
        <v>0</v>
      </c>
      <c r="P40" s="260">
        <v>0</v>
      </c>
      <c r="Q40" s="260">
        <f>ROUND(E40*P40,2)</f>
        <v>0</v>
      </c>
      <c r="R40" s="262"/>
      <c r="S40" s="262" t="s">
        <v>668</v>
      </c>
      <c r="T40" s="263" t="s">
        <v>278</v>
      </c>
      <c r="U40" s="223">
        <v>0</v>
      </c>
      <c r="V40" s="223">
        <f>ROUND(E40*U40,2)</f>
        <v>0</v>
      </c>
      <c r="W40" s="223"/>
      <c r="X40" s="223" t="s">
        <v>481</v>
      </c>
      <c r="Y40" s="223" t="s">
        <v>280</v>
      </c>
      <c r="Z40" s="212"/>
      <c r="AA40" s="212"/>
      <c r="AB40" s="212"/>
      <c r="AC40" s="212"/>
      <c r="AD40" s="212"/>
      <c r="AE40" s="212"/>
      <c r="AF40" s="212"/>
      <c r="AG40" s="212" t="s">
        <v>482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7">
        <v>28</v>
      </c>
      <c r="B41" s="258" t="s">
        <v>3304</v>
      </c>
      <c r="C41" s="268" t="s">
        <v>3305</v>
      </c>
      <c r="D41" s="259" t="s">
        <v>2405</v>
      </c>
      <c r="E41" s="260">
        <v>7</v>
      </c>
      <c r="F41" s="261"/>
      <c r="G41" s="262">
        <f>ROUND(E41*F41,2)</f>
        <v>0</v>
      </c>
      <c r="H41" s="261"/>
      <c r="I41" s="262">
        <f>ROUND(E41*H41,2)</f>
        <v>0</v>
      </c>
      <c r="J41" s="261"/>
      <c r="K41" s="262">
        <f>ROUND(E41*J41,2)</f>
        <v>0</v>
      </c>
      <c r="L41" s="262">
        <v>21</v>
      </c>
      <c r="M41" s="262">
        <f>G41*(1+L41/100)</f>
        <v>0</v>
      </c>
      <c r="N41" s="260">
        <v>0</v>
      </c>
      <c r="O41" s="260">
        <f>ROUND(E41*N41,2)</f>
        <v>0</v>
      </c>
      <c r="P41" s="260">
        <v>0</v>
      </c>
      <c r="Q41" s="260">
        <f>ROUND(E41*P41,2)</f>
        <v>0</v>
      </c>
      <c r="R41" s="262"/>
      <c r="S41" s="262" t="s">
        <v>668</v>
      </c>
      <c r="T41" s="263" t="s">
        <v>278</v>
      </c>
      <c r="U41" s="223">
        <v>0</v>
      </c>
      <c r="V41" s="223">
        <f>ROUND(E41*U41,2)</f>
        <v>0</v>
      </c>
      <c r="W41" s="223"/>
      <c r="X41" s="223" t="s">
        <v>481</v>
      </c>
      <c r="Y41" s="223" t="s">
        <v>280</v>
      </c>
      <c r="Z41" s="212"/>
      <c r="AA41" s="212"/>
      <c r="AB41" s="212"/>
      <c r="AC41" s="212"/>
      <c r="AD41" s="212"/>
      <c r="AE41" s="212"/>
      <c r="AF41" s="212"/>
      <c r="AG41" s="212" t="s">
        <v>482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7">
        <v>29</v>
      </c>
      <c r="B42" s="258" t="s">
        <v>3306</v>
      </c>
      <c r="C42" s="268" t="s">
        <v>3272</v>
      </c>
      <c r="D42" s="259" t="s">
        <v>3256</v>
      </c>
      <c r="E42" s="260">
        <v>3</v>
      </c>
      <c r="F42" s="261"/>
      <c r="G42" s="262">
        <f>ROUND(E42*F42,2)</f>
        <v>0</v>
      </c>
      <c r="H42" s="261"/>
      <c r="I42" s="262">
        <f>ROUND(E42*H42,2)</f>
        <v>0</v>
      </c>
      <c r="J42" s="261"/>
      <c r="K42" s="262">
        <f>ROUND(E42*J42,2)</f>
        <v>0</v>
      </c>
      <c r="L42" s="262">
        <v>21</v>
      </c>
      <c r="M42" s="262">
        <f>G42*(1+L42/100)</f>
        <v>0</v>
      </c>
      <c r="N42" s="260">
        <v>0</v>
      </c>
      <c r="O42" s="260">
        <f>ROUND(E42*N42,2)</f>
        <v>0</v>
      </c>
      <c r="P42" s="260">
        <v>0</v>
      </c>
      <c r="Q42" s="260">
        <f>ROUND(E42*P42,2)</f>
        <v>0</v>
      </c>
      <c r="R42" s="262"/>
      <c r="S42" s="262" t="s">
        <v>668</v>
      </c>
      <c r="T42" s="263" t="s">
        <v>278</v>
      </c>
      <c r="U42" s="223">
        <v>0</v>
      </c>
      <c r="V42" s="223">
        <f>ROUND(E42*U42,2)</f>
        <v>0</v>
      </c>
      <c r="W42" s="223"/>
      <c r="X42" s="223" t="s">
        <v>481</v>
      </c>
      <c r="Y42" s="223" t="s">
        <v>280</v>
      </c>
      <c r="Z42" s="212"/>
      <c r="AA42" s="212"/>
      <c r="AB42" s="212"/>
      <c r="AC42" s="212"/>
      <c r="AD42" s="212"/>
      <c r="AE42" s="212"/>
      <c r="AF42" s="212"/>
      <c r="AG42" s="212" t="s">
        <v>482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7">
        <v>30</v>
      </c>
      <c r="B43" s="258" t="s">
        <v>3307</v>
      </c>
      <c r="C43" s="268" t="s">
        <v>3308</v>
      </c>
      <c r="D43" s="259" t="s">
        <v>3256</v>
      </c>
      <c r="E43" s="260">
        <v>1</v>
      </c>
      <c r="F43" s="261"/>
      <c r="G43" s="262">
        <f>ROUND(E43*F43,2)</f>
        <v>0</v>
      </c>
      <c r="H43" s="261"/>
      <c r="I43" s="262">
        <f>ROUND(E43*H43,2)</f>
        <v>0</v>
      </c>
      <c r="J43" s="261"/>
      <c r="K43" s="262">
        <f>ROUND(E43*J43,2)</f>
        <v>0</v>
      </c>
      <c r="L43" s="262">
        <v>21</v>
      </c>
      <c r="M43" s="262">
        <f>G43*(1+L43/100)</f>
        <v>0</v>
      </c>
      <c r="N43" s="260">
        <v>0</v>
      </c>
      <c r="O43" s="260">
        <f>ROUND(E43*N43,2)</f>
        <v>0</v>
      </c>
      <c r="P43" s="260">
        <v>0</v>
      </c>
      <c r="Q43" s="260">
        <f>ROUND(E43*P43,2)</f>
        <v>0</v>
      </c>
      <c r="R43" s="262"/>
      <c r="S43" s="262" t="s">
        <v>668</v>
      </c>
      <c r="T43" s="263" t="s">
        <v>278</v>
      </c>
      <c r="U43" s="223">
        <v>0</v>
      </c>
      <c r="V43" s="223">
        <f>ROUND(E43*U43,2)</f>
        <v>0</v>
      </c>
      <c r="W43" s="223"/>
      <c r="X43" s="223" t="s">
        <v>481</v>
      </c>
      <c r="Y43" s="223" t="s">
        <v>280</v>
      </c>
      <c r="Z43" s="212"/>
      <c r="AA43" s="212"/>
      <c r="AB43" s="212"/>
      <c r="AC43" s="212"/>
      <c r="AD43" s="212"/>
      <c r="AE43" s="212"/>
      <c r="AF43" s="212"/>
      <c r="AG43" s="212" t="s">
        <v>482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57">
        <v>31</v>
      </c>
      <c r="B44" s="258" t="s">
        <v>3309</v>
      </c>
      <c r="C44" s="268" t="s">
        <v>3310</v>
      </c>
      <c r="D44" s="259" t="s">
        <v>2405</v>
      </c>
      <c r="E44" s="260">
        <v>4</v>
      </c>
      <c r="F44" s="261"/>
      <c r="G44" s="262">
        <f>ROUND(E44*F44,2)</f>
        <v>0</v>
      </c>
      <c r="H44" s="261"/>
      <c r="I44" s="262">
        <f>ROUND(E44*H44,2)</f>
        <v>0</v>
      </c>
      <c r="J44" s="261"/>
      <c r="K44" s="262">
        <f>ROUND(E44*J44,2)</f>
        <v>0</v>
      </c>
      <c r="L44" s="262">
        <v>21</v>
      </c>
      <c r="M44" s="262">
        <f>G44*(1+L44/100)</f>
        <v>0</v>
      </c>
      <c r="N44" s="260">
        <v>0</v>
      </c>
      <c r="O44" s="260">
        <f>ROUND(E44*N44,2)</f>
        <v>0</v>
      </c>
      <c r="P44" s="260">
        <v>0</v>
      </c>
      <c r="Q44" s="260">
        <f>ROUND(E44*P44,2)</f>
        <v>0</v>
      </c>
      <c r="R44" s="262"/>
      <c r="S44" s="262" t="s">
        <v>668</v>
      </c>
      <c r="T44" s="263" t="s">
        <v>278</v>
      </c>
      <c r="U44" s="223">
        <v>0</v>
      </c>
      <c r="V44" s="223">
        <f>ROUND(E44*U44,2)</f>
        <v>0</v>
      </c>
      <c r="W44" s="223"/>
      <c r="X44" s="223" t="s">
        <v>481</v>
      </c>
      <c r="Y44" s="223" t="s">
        <v>280</v>
      </c>
      <c r="Z44" s="212"/>
      <c r="AA44" s="212"/>
      <c r="AB44" s="212"/>
      <c r="AC44" s="212"/>
      <c r="AD44" s="212"/>
      <c r="AE44" s="212"/>
      <c r="AF44" s="212"/>
      <c r="AG44" s="212" t="s">
        <v>482</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7">
        <v>32</v>
      </c>
      <c r="B45" s="258" t="s">
        <v>3311</v>
      </c>
      <c r="C45" s="268" t="s">
        <v>3312</v>
      </c>
      <c r="D45" s="259" t="s">
        <v>2405</v>
      </c>
      <c r="E45" s="260">
        <v>2</v>
      </c>
      <c r="F45" s="261"/>
      <c r="G45" s="262">
        <f>ROUND(E45*F45,2)</f>
        <v>0</v>
      </c>
      <c r="H45" s="261"/>
      <c r="I45" s="262">
        <f>ROUND(E45*H45,2)</f>
        <v>0</v>
      </c>
      <c r="J45" s="261"/>
      <c r="K45" s="262">
        <f>ROUND(E45*J45,2)</f>
        <v>0</v>
      </c>
      <c r="L45" s="262">
        <v>21</v>
      </c>
      <c r="M45" s="262">
        <f>G45*(1+L45/100)</f>
        <v>0</v>
      </c>
      <c r="N45" s="260">
        <v>0</v>
      </c>
      <c r="O45" s="260">
        <f>ROUND(E45*N45,2)</f>
        <v>0</v>
      </c>
      <c r="P45" s="260">
        <v>0</v>
      </c>
      <c r="Q45" s="260">
        <f>ROUND(E45*P45,2)</f>
        <v>0</v>
      </c>
      <c r="R45" s="262"/>
      <c r="S45" s="262" t="s">
        <v>668</v>
      </c>
      <c r="T45" s="263" t="s">
        <v>278</v>
      </c>
      <c r="U45" s="223">
        <v>0</v>
      </c>
      <c r="V45" s="223">
        <f>ROUND(E45*U45,2)</f>
        <v>0</v>
      </c>
      <c r="W45" s="223"/>
      <c r="X45" s="223" t="s">
        <v>481</v>
      </c>
      <c r="Y45" s="223" t="s">
        <v>280</v>
      </c>
      <c r="Z45" s="212"/>
      <c r="AA45" s="212"/>
      <c r="AB45" s="212"/>
      <c r="AC45" s="212"/>
      <c r="AD45" s="212"/>
      <c r="AE45" s="212"/>
      <c r="AF45" s="212"/>
      <c r="AG45" s="212" t="s">
        <v>482</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57">
        <v>33</v>
      </c>
      <c r="B46" s="258" t="s">
        <v>3313</v>
      </c>
      <c r="C46" s="268" t="s">
        <v>3260</v>
      </c>
      <c r="D46" s="259" t="s">
        <v>3256</v>
      </c>
      <c r="E46" s="260">
        <v>1</v>
      </c>
      <c r="F46" s="261"/>
      <c r="G46" s="262">
        <f>ROUND(E46*F46,2)</f>
        <v>0</v>
      </c>
      <c r="H46" s="261"/>
      <c r="I46" s="262">
        <f>ROUND(E46*H46,2)</f>
        <v>0</v>
      </c>
      <c r="J46" s="261"/>
      <c r="K46" s="262">
        <f>ROUND(E46*J46,2)</f>
        <v>0</v>
      </c>
      <c r="L46" s="262">
        <v>21</v>
      </c>
      <c r="M46" s="262">
        <f>G46*(1+L46/100)</f>
        <v>0</v>
      </c>
      <c r="N46" s="260">
        <v>0</v>
      </c>
      <c r="O46" s="260">
        <f>ROUND(E46*N46,2)</f>
        <v>0</v>
      </c>
      <c r="P46" s="260">
        <v>0</v>
      </c>
      <c r="Q46" s="260">
        <f>ROUND(E46*P46,2)</f>
        <v>0</v>
      </c>
      <c r="R46" s="262"/>
      <c r="S46" s="262" t="s">
        <v>668</v>
      </c>
      <c r="T46" s="263" t="s">
        <v>278</v>
      </c>
      <c r="U46" s="223">
        <v>0</v>
      </c>
      <c r="V46" s="223">
        <f>ROUND(E46*U46,2)</f>
        <v>0</v>
      </c>
      <c r="W46" s="223"/>
      <c r="X46" s="223" t="s">
        <v>481</v>
      </c>
      <c r="Y46" s="223" t="s">
        <v>280</v>
      </c>
      <c r="Z46" s="212"/>
      <c r="AA46" s="212"/>
      <c r="AB46" s="212"/>
      <c r="AC46" s="212"/>
      <c r="AD46" s="212"/>
      <c r="AE46" s="212"/>
      <c r="AF46" s="212"/>
      <c r="AG46" s="212" t="s">
        <v>482</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x14ac:dyDescent="0.2">
      <c r="A47" s="228" t="s">
        <v>272</v>
      </c>
      <c r="B47" s="229" t="s">
        <v>178</v>
      </c>
      <c r="C47" s="244" t="s">
        <v>179</v>
      </c>
      <c r="D47" s="230"/>
      <c r="E47" s="231"/>
      <c r="F47" s="232"/>
      <c r="G47" s="232">
        <f>SUMIF(AG48:AG52,"&lt;&gt;NOR",G48:G52)</f>
        <v>0</v>
      </c>
      <c r="H47" s="232"/>
      <c r="I47" s="232">
        <f>SUM(I48:I52)</f>
        <v>0</v>
      </c>
      <c r="J47" s="232"/>
      <c r="K47" s="232">
        <f>SUM(K48:K52)</f>
        <v>0</v>
      </c>
      <c r="L47" s="232"/>
      <c r="M47" s="232">
        <f>SUM(M48:M52)</f>
        <v>0</v>
      </c>
      <c r="N47" s="231"/>
      <c r="O47" s="231">
        <f>SUM(O48:O52)</f>
        <v>0</v>
      </c>
      <c r="P47" s="231"/>
      <c r="Q47" s="231">
        <f>SUM(Q48:Q52)</f>
        <v>0</v>
      </c>
      <c r="R47" s="232"/>
      <c r="S47" s="232"/>
      <c r="T47" s="233"/>
      <c r="U47" s="227"/>
      <c r="V47" s="227">
        <f>SUM(V48:V52)</f>
        <v>0</v>
      </c>
      <c r="W47" s="227"/>
      <c r="X47" s="227"/>
      <c r="Y47" s="227"/>
      <c r="AG47" t="s">
        <v>273</v>
      </c>
    </row>
    <row r="48" spans="1:60" outlineLevel="1" x14ac:dyDescent="0.2">
      <c r="A48" s="257">
        <v>34</v>
      </c>
      <c r="B48" s="258" t="s">
        <v>3314</v>
      </c>
      <c r="C48" s="268" t="s">
        <v>3301</v>
      </c>
      <c r="D48" s="259" t="s">
        <v>3256</v>
      </c>
      <c r="E48" s="260">
        <v>1</v>
      </c>
      <c r="F48" s="261"/>
      <c r="G48" s="262">
        <f>ROUND(E48*F48,2)</f>
        <v>0</v>
      </c>
      <c r="H48" s="261"/>
      <c r="I48" s="262">
        <f>ROUND(E48*H48,2)</f>
        <v>0</v>
      </c>
      <c r="J48" s="261"/>
      <c r="K48" s="262">
        <f>ROUND(E48*J48,2)</f>
        <v>0</v>
      </c>
      <c r="L48" s="262">
        <v>21</v>
      </c>
      <c r="M48" s="262">
        <f>G48*(1+L48/100)</f>
        <v>0</v>
      </c>
      <c r="N48" s="260">
        <v>0</v>
      </c>
      <c r="O48" s="260">
        <f>ROUND(E48*N48,2)</f>
        <v>0</v>
      </c>
      <c r="P48" s="260">
        <v>0</v>
      </c>
      <c r="Q48" s="260">
        <f>ROUND(E48*P48,2)</f>
        <v>0</v>
      </c>
      <c r="R48" s="262"/>
      <c r="S48" s="262" t="s">
        <v>668</v>
      </c>
      <c r="T48" s="263" t="s">
        <v>278</v>
      </c>
      <c r="U48" s="223">
        <v>0</v>
      </c>
      <c r="V48" s="223">
        <f>ROUND(E48*U48,2)</f>
        <v>0</v>
      </c>
      <c r="W48" s="223"/>
      <c r="X48" s="223" t="s">
        <v>481</v>
      </c>
      <c r="Y48" s="223" t="s">
        <v>280</v>
      </c>
      <c r="Z48" s="212"/>
      <c r="AA48" s="212"/>
      <c r="AB48" s="212"/>
      <c r="AC48" s="212"/>
      <c r="AD48" s="212"/>
      <c r="AE48" s="212"/>
      <c r="AF48" s="212"/>
      <c r="AG48" s="212" t="s">
        <v>482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57">
        <v>35</v>
      </c>
      <c r="B49" s="258" t="s">
        <v>3315</v>
      </c>
      <c r="C49" s="268" t="s">
        <v>3303</v>
      </c>
      <c r="D49" s="259" t="s">
        <v>3256</v>
      </c>
      <c r="E49" s="260">
        <v>1</v>
      </c>
      <c r="F49" s="261"/>
      <c r="G49" s="262">
        <f>ROUND(E49*F49,2)</f>
        <v>0</v>
      </c>
      <c r="H49" s="261"/>
      <c r="I49" s="262">
        <f>ROUND(E49*H49,2)</f>
        <v>0</v>
      </c>
      <c r="J49" s="261"/>
      <c r="K49" s="262">
        <f>ROUND(E49*J49,2)</f>
        <v>0</v>
      </c>
      <c r="L49" s="262">
        <v>21</v>
      </c>
      <c r="M49" s="262">
        <f>G49*(1+L49/100)</f>
        <v>0</v>
      </c>
      <c r="N49" s="260">
        <v>0</v>
      </c>
      <c r="O49" s="260">
        <f>ROUND(E49*N49,2)</f>
        <v>0</v>
      </c>
      <c r="P49" s="260">
        <v>0</v>
      </c>
      <c r="Q49" s="260">
        <f>ROUND(E49*P49,2)</f>
        <v>0</v>
      </c>
      <c r="R49" s="262"/>
      <c r="S49" s="262" t="s">
        <v>668</v>
      </c>
      <c r="T49" s="263" t="s">
        <v>278</v>
      </c>
      <c r="U49" s="223">
        <v>0</v>
      </c>
      <c r="V49" s="223">
        <f>ROUND(E49*U49,2)</f>
        <v>0</v>
      </c>
      <c r="W49" s="223"/>
      <c r="X49" s="223" t="s">
        <v>481</v>
      </c>
      <c r="Y49" s="223" t="s">
        <v>280</v>
      </c>
      <c r="Z49" s="212"/>
      <c r="AA49" s="212"/>
      <c r="AB49" s="212"/>
      <c r="AC49" s="212"/>
      <c r="AD49" s="212"/>
      <c r="AE49" s="212"/>
      <c r="AF49" s="212"/>
      <c r="AG49" s="212" t="s">
        <v>482</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57">
        <v>36</v>
      </c>
      <c r="B50" s="258" t="s">
        <v>3316</v>
      </c>
      <c r="C50" s="268" t="s">
        <v>3317</v>
      </c>
      <c r="D50" s="259" t="s">
        <v>2405</v>
      </c>
      <c r="E50" s="260">
        <v>10</v>
      </c>
      <c r="F50" s="261"/>
      <c r="G50" s="262">
        <f>ROUND(E50*F50,2)</f>
        <v>0</v>
      </c>
      <c r="H50" s="261"/>
      <c r="I50" s="262">
        <f>ROUND(E50*H50,2)</f>
        <v>0</v>
      </c>
      <c r="J50" s="261"/>
      <c r="K50" s="262">
        <f>ROUND(E50*J50,2)</f>
        <v>0</v>
      </c>
      <c r="L50" s="262">
        <v>21</v>
      </c>
      <c r="M50" s="262">
        <f>G50*(1+L50/100)</f>
        <v>0</v>
      </c>
      <c r="N50" s="260">
        <v>0</v>
      </c>
      <c r="O50" s="260">
        <f>ROUND(E50*N50,2)</f>
        <v>0</v>
      </c>
      <c r="P50" s="260">
        <v>0</v>
      </c>
      <c r="Q50" s="260">
        <f>ROUND(E50*P50,2)</f>
        <v>0</v>
      </c>
      <c r="R50" s="262"/>
      <c r="S50" s="262" t="s">
        <v>668</v>
      </c>
      <c r="T50" s="263" t="s">
        <v>278</v>
      </c>
      <c r="U50" s="223">
        <v>0</v>
      </c>
      <c r="V50" s="223">
        <f>ROUND(E50*U50,2)</f>
        <v>0</v>
      </c>
      <c r="W50" s="223"/>
      <c r="X50" s="223" t="s">
        <v>481</v>
      </c>
      <c r="Y50" s="223" t="s">
        <v>280</v>
      </c>
      <c r="Z50" s="212"/>
      <c r="AA50" s="212"/>
      <c r="AB50" s="212"/>
      <c r="AC50" s="212"/>
      <c r="AD50" s="212"/>
      <c r="AE50" s="212"/>
      <c r="AF50" s="212"/>
      <c r="AG50" s="212" t="s">
        <v>482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7">
        <v>37</v>
      </c>
      <c r="B51" s="258" t="s">
        <v>3318</v>
      </c>
      <c r="C51" s="268" t="s">
        <v>3272</v>
      </c>
      <c r="D51" s="259" t="s">
        <v>3256</v>
      </c>
      <c r="E51" s="260">
        <v>3</v>
      </c>
      <c r="F51" s="261"/>
      <c r="G51" s="262">
        <f>ROUND(E51*F51,2)</f>
        <v>0</v>
      </c>
      <c r="H51" s="261"/>
      <c r="I51" s="262">
        <f>ROUND(E51*H51,2)</f>
        <v>0</v>
      </c>
      <c r="J51" s="261"/>
      <c r="K51" s="262">
        <f>ROUND(E51*J51,2)</f>
        <v>0</v>
      </c>
      <c r="L51" s="262">
        <v>21</v>
      </c>
      <c r="M51" s="262">
        <f>G51*(1+L51/100)</f>
        <v>0</v>
      </c>
      <c r="N51" s="260">
        <v>0</v>
      </c>
      <c r="O51" s="260">
        <f>ROUND(E51*N51,2)</f>
        <v>0</v>
      </c>
      <c r="P51" s="260">
        <v>0</v>
      </c>
      <c r="Q51" s="260">
        <f>ROUND(E51*P51,2)</f>
        <v>0</v>
      </c>
      <c r="R51" s="262"/>
      <c r="S51" s="262" t="s">
        <v>668</v>
      </c>
      <c r="T51" s="263" t="s">
        <v>278</v>
      </c>
      <c r="U51" s="223">
        <v>0</v>
      </c>
      <c r="V51" s="223">
        <f>ROUND(E51*U51,2)</f>
        <v>0</v>
      </c>
      <c r="W51" s="223"/>
      <c r="X51" s="223" t="s">
        <v>481</v>
      </c>
      <c r="Y51" s="223" t="s">
        <v>280</v>
      </c>
      <c r="Z51" s="212"/>
      <c r="AA51" s="212"/>
      <c r="AB51" s="212"/>
      <c r="AC51" s="212"/>
      <c r="AD51" s="212"/>
      <c r="AE51" s="212"/>
      <c r="AF51" s="212"/>
      <c r="AG51" s="212" t="s">
        <v>482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57">
        <v>38</v>
      </c>
      <c r="B52" s="258" t="s">
        <v>3319</v>
      </c>
      <c r="C52" s="268" t="s">
        <v>3310</v>
      </c>
      <c r="D52" s="259" t="s">
        <v>2405</v>
      </c>
      <c r="E52" s="260">
        <v>5</v>
      </c>
      <c r="F52" s="261"/>
      <c r="G52" s="262">
        <f>ROUND(E52*F52,2)</f>
        <v>0</v>
      </c>
      <c r="H52" s="261"/>
      <c r="I52" s="262">
        <f>ROUND(E52*H52,2)</f>
        <v>0</v>
      </c>
      <c r="J52" s="261"/>
      <c r="K52" s="262">
        <f>ROUND(E52*J52,2)</f>
        <v>0</v>
      </c>
      <c r="L52" s="262">
        <v>21</v>
      </c>
      <c r="M52" s="262">
        <f>G52*(1+L52/100)</f>
        <v>0</v>
      </c>
      <c r="N52" s="260">
        <v>0</v>
      </c>
      <c r="O52" s="260">
        <f>ROUND(E52*N52,2)</f>
        <v>0</v>
      </c>
      <c r="P52" s="260">
        <v>0</v>
      </c>
      <c r="Q52" s="260">
        <f>ROUND(E52*P52,2)</f>
        <v>0</v>
      </c>
      <c r="R52" s="262"/>
      <c r="S52" s="262" t="s">
        <v>668</v>
      </c>
      <c r="T52" s="263" t="s">
        <v>278</v>
      </c>
      <c r="U52" s="223">
        <v>0</v>
      </c>
      <c r="V52" s="223">
        <f>ROUND(E52*U52,2)</f>
        <v>0</v>
      </c>
      <c r="W52" s="223"/>
      <c r="X52" s="223" t="s">
        <v>481</v>
      </c>
      <c r="Y52" s="223" t="s">
        <v>280</v>
      </c>
      <c r="Z52" s="212"/>
      <c r="AA52" s="212"/>
      <c r="AB52" s="212"/>
      <c r="AC52" s="212"/>
      <c r="AD52" s="212"/>
      <c r="AE52" s="212"/>
      <c r="AF52" s="212"/>
      <c r="AG52" s="212" t="s">
        <v>482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
      <c r="A53" s="228" t="s">
        <v>272</v>
      </c>
      <c r="B53" s="229" t="s">
        <v>180</v>
      </c>
      <c r="C53" s="244" t="s">
        <v>181</v>
      </c>
      <c r="D53" s="230"/>
      <c r="E53" s="231"/>
      <c r="F53" s="232"/>
      <c r="G53" s="232">
        <f>SUMIF(AG54:AG56,"&lt;&gt;NOR",G54:G56)</f>
        <v>0</v>
      </c>
      <c r="H53" s="232"/>
      <c r="I53" s="232">
        <f>SUM(I54:I56)</f>
        <v>0</v>
      </c>
      <c r="J53" s="232"/>
      <c r="K53" s="232">
        <f>SUM(K54:K56)</f>
        <v>0</v>
      </c>
      <c r="L53" s="232"/>
      <c r="M53" s="232">
        <f>SUM(M54:M56)</f>
        <v>0</v>
      </c>
      <c r="N53" s="231"/>
      <c r="O53" s="231">
        <f>SUM(O54:O56)</f>
        <v>0</v>
      </c>
      <c r="P53" s="231"/>
      <c r="Q53" s="231">
        <f>SUM(Q54:Q56)</f>
        <v>0</v>
      </c>
      <c r="R53" s="232"/>
      <c r="S53" s="232"/>
      <c r="T53" s="233"/>
      <c r="U53" s="227"/>
      <c r="V53" s="227">
        <f>SUM(V54:V56)</f>
        <v>0</v>
      </c>
      <c r="W53" s="227"/>
      <c r="X53" s="227"/>
      <c r="Y53" s="227"/>
      <c r="AG53" t="s">
        <v>273</v>
      </c>
    </row>
    <row r="54" spans="1:60" outlineLevel="1" x14ac:dyDescent="0.2">
      <c r="A54" s="257">
        <v>39</v>
      </c>
      <c r="B54" s="258" t="s">
        <v>3320</v>
      </c>
      <c r="C54" s="268" t="s">
        <v>3255</v>
      </c>
      <c r="D54" s="259" t="s">
        <v>3256</v>
      </c>
      <c r="E54" s="260">
        <v>1</v>
      </c>
      <c r="F54" s="261"/>
      <c r="G54" s="262">
        <f>ROUND(E54*F54,2)</f>
        <v>0</v>
      </c>
      <c r="H54" s="261"/>
      <c r="I54" s="262">
        <f>ROUND(E54*H54,2)</f>
        <v>0</v>
      </c>
      <c r="J54" s="261"/>
      <c r="K54" s="262">
        <f>ROUND(E54*J54,2)</f>
        <v>0</v>
      </c>
      <c r="L54" s="262">
        <v>21</v>
      </c>
      <c r="M54" s="262">
        <f>G54*(1+L54/100)</f>
        <v>0</v>
      </c>
      <c r="N54" s="260">
        <v>0</v>
      </c>
      <c r="O54" s="260">
        <f>ROUND(E54*N54,2)</f>
        <v>0</v>
      </c>
      <c r="P54" s="260">
        <v>0</v>
      </c>
      <c r="Q54" s="260">
        <f>ROUND(E54*P54,2)</f>
        <v>0</v>
      </c>
      <c r="R54" s="262"/>
      <c r="S54" s="262" t="s">
        <v>668</v>
      </c>
      <c r="T54" s="263" t="s">
        <v>278</v>
      </c>
      <c r="U54" s="223">
        <v>0</v>
      </c>
      <c r="V54" s="223">
        <f>ROUND(E54*U54,2)</f>
        <v>0</v>
      </c>
      <c r="W54" s="223"/>
      <c r="X54" s="223" t="s">
        <v>481</v>
      </c>
      <c r="Y54" s="223" t="s">
        <v>280</v>
      </c>
      <c r="Z54" s="212"/>
      <c r="AA54" s="212"/>
      <c r="AB54" s="212"/>
      <c r="AC54" s="212"/>
      <c r="AD54" s="212"/>
      <c r="AE54" s="212"/>
      <c r="AF54" s="212"/>
      <c r="AG54" s="212" t="s">
        <v>482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7">
        <v>40</v>
      </c>
      <c r="B55" s="258" t="s">
        <v>3321</v>
      </c>
      <c r="C55" s="268" t="s">
        <v>3263</v>
      </c>
      <c r="D55" s="259" t="s">
        <v>2405</v>
      </c>
      <c r="E55" s="260">
        <v>1</v>
      </c>
      <c r="F55" s="261"/>
      <c r="G55" s="262">
        <f>ROUND(E55*F55,2)</f>
        <v>0</v>
      </c>
      <c r="H55" s="261"/>
      <c r="I55" s="262">
        <f>ROUND(E55*H55,2)</f>
        <v>0</v>
      </c>
      <c r="J55" s="261"/>
      <c r="K55" s="262">
        <f>ROUND(E55*J55,2)</f>
        <v>0</v>
      </c>
      <c r="L55" s="262">
        <v>21</v>
      </c>
      <c r="M55" s="262">
        <f>G55*(1+L55/100)</f>
        <v>0</v>
      </c>
      <c r="N55" s="260">
        <v>0</v>
      </c>
      <c r="O55" s="260">
        <f>ROUND(E55*N55,2)</f>
        <v>0</v>
      </c>
      <c r="P55" s="260">
        <v>0</v>
      </c>
      <c r="Q55" s="260">
        <f>ROUND(E55*P55,2)</f>
        <v>0</v>
      </c>
      <c r="R55" s="262"/>
      <c r="S55" s="262" t="s">
        <v>668</v>
      </c>
      <c r="T55" s="263" t="s">
        <v>278</v>
      </c>
      <c r="U55" s="223">
        <v>0</v>
      </c>
      <c r="V55" s="223">
        <f>ROUND(E55*U55,2)</f>
        <v>0</v>
      </c>
      <c r="W55" s="223"/>
      <c r="X55" s="223" t="s">
        <v>481</v>
      </c>
      <c r="Y55" s="223" t="s">
        <v>280</v>
      </c>
      <c r="Z55" s="212"/>
      <c r="AA55" s="212"/>
      <c r="AB55" s="212"/>
      <c r="AC55" s="212"/>
      <c r="AD55" s="212"/>
      <c r="AE55" s="212"/>
      <c r="AF55" s="212"/>
      <c r="AG55" s="212" t="s">
        <v>482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7">
        <v>41</v>
      </c>
      <c r="B56" s="258" t="s">
        <v>3322</v>
      </c>
      <c r="C56" s="268" t="s">
        <v>3260</v>
      </c>
      <c r="D56" s="259" t="s">
        <v>3256</v>
      </c>
      <c r="E56" s="260">
        <v>1</v>
      </c>
      <c r="F56" s="261"/>
      <c r="G56" s="262">
        <f>ROUND(E56*F56,2)</f>
        <v>0</v>
      </c>
      <c r="H56" s="261"/>
      <c r="I56" s="262">
        <f>ROUND(E56*H56,2)</f>
        <v>0</v>
      </c>
      <c r="J56" s="261"/>
      <c r="K56" s="262">
        <f>ROUND(E56*J56,2)</f>
        <v>0</v>
      </c>
      <c r="L56" s="262">
        <v>21</v>
      </c>
      <c r="M56" s="262">
        <f>G56*(1+L56/100)</f>
        <v>0</v>
      </c>
      <c r="N56" s="260">
        <v>0</v>
      </c>
      <c r="O56" s="260">
        <f>ROUND(E56*N56,2)</f>
        <v>0</v>
      </c>
      <c r="P56" s="260">
        <v>0</v>
      </c>
      <c r="Q56" s="260">
        <f>ROUND(E56*P56,2)</f>
        <v>0</v>
      </c>
      <c r="R56" s="262"/>
      <c r="S56" s="262" t="s">
        <v>668</v>
      </c>
      <c r="T56" s="263" t="s">
        <v>278</v>
      </c>
      <c r="U56" s="223">
        <v>0</v>
      </c>
      <c r="V56" s="223">
        <f>ROUND(E56*U56,2)</f>
        <v>0</v>
      </c>
      <c r="W56" s="223"/>
      <c r="X56" s="223" t="s">
        <v>481</v>
      </c>
      <c r="Y56" s="223" t="s">
        <v>280</v>
      </c>
      <c r="Z56" s="212"/>
      <c r="AA56" s="212"/>
      <c r="AB56" s="212"/>
      <c r="AC56" s="212"/>
      <c r="AD56" s="212"/>
      <c r="AE56" s="212"/>
      <c r="AF56" s="212"/>
      <c r="AG56" s="212" t="s">
        <v>482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8" t="s">
        <v>272</v>
      </c>
      <c r="B57" s="229" t="s">
        <v>182</v>
      </c>
      <c r="C57" s="244" t="s">
        <v>183</v>
      </c>
      <c r="D57" s="230"/>
      <c r="E57" s="231"/>
      <c r="F57" s="232"/>
      <c r="G57" s="232">
        <f>SUMIF(AG58:AG62,"&lt;&gt;NOR",G58:G62)</f>
        <v>0</v>
      </c>
      <c r="H57" s="232"/>
      <c r="I57" s="232">
        <f>SUM(I58:I62)</f>
        <v>0</v>
      </c>
      <c r="J57" s="232"/>
      <c r="K57" s="232">
        <f>SUM(K58:K62)</f>
        <v>0</v>
      </c>
      <c r="L57" s="232"/>
      <c r="M57" s="232">
        <f>SUM(M58:M62)</f>
        <v>0</v>
      </c>
      <c r="N57" s="231"/>
      <c r="O57" s="231">
        <f>SUM(O58:O62)</f>
        <v>0</v>
      </c>
      <c r="P57" s="231"/>
      <c r="Q57" s="231">
        <f>SUM(Q58:Q62)</f>
        <v>0</v>
      </c>
      <c r="R57" s="232"/>
      <c r="S57" s="232"/>
      <c r="T57" s="233"/>
      <c r="U57" s="227"/>
      <c r="V57" s="227">
        <f>SUM(V58:V62)</f>
        <v>0</v>
      </c>
      <c r="W57" s="227"/>
      <c r="X57" s="227"/>
      <c r="Y57" s="227"/>
      <c r="AG57" t="s">
        <v>273</v>
      </c>
    </row>
    <row r="58" spans="1:60" outlineLevel="1" x14ac:dyDescent="0.2">
      <c r="A58" s="257">
        <v>42</v>
      </c>
      <c r="B58" s="258" t="s">
        <v>3323</v>
      </c>
      <c r="C58" s="268" t="s">
        <v>3301</v>
      </c>
      <c r="D58" s="259" t="s">
        <v>3256</v>
      </c>
      <c r="E58" s="260">
        <v>1</v>
      </c>
      <c r="F58" s="261"/>
      <c r="G58" s="262">
        <f>ROUND(E58*F58,2)</f>
        <v>0</v>
      </c>
      <c r="H58" s="261"/>
      <c r="I58" s="262">
        <f>ROUND(E58*H58,2)</f>
        <v>0</v>
      </c>
      <c r="J58" s="261"/>
      <c r="K58" s="262">
        <f>ROUND(E58*J58,2)</f>
        <v>0</v>
      </c>
      <c r="L58" s="262">
        <v>21</v>
      </c>
      <c r="M58" s="262">
        <f>G58*(1+L58/100)</f>
        <v>0</v>
      </c>
      <c r="N58" s="260">
        <v>0</v>
      </c>
      <c r="O58" s="260">
        <f>ROUND(E58*N58,2)</f>
        <v>0</v>
      </c>
      <c r="P58" s="260">
        <v>0</v>
      </c>
      <c r="Q58" s="260">
        <f>ROUND(E58*P58,2)</f>
        <v>0</v>
      </c>
      <c r="R58" s="262"/>
      <c r="S58" s="262" t="s">
        <v>668</v>
      </c>
      <c r="T58" s="263" t="s">
        <v>278</v>
      </c>
      <c r="U58" s="223">
        <v>0</v>
      </c>
      <c r="V58" s="223">
        <f>ROUND(E58*U58,2)</f>
        <v>0</v>
      </c>
      <c r="W58" s="223"/>
      <c r="X58" s="223" t="s">
        <v>481</v>
      </c>
      <c r="Y58" s="223" t="s">
        <v>280</v>
      </c>
      <c r="Z58" s="212"/>
      <c r="AA58" s="212"/>
      <c r="AB58" s="212"/>
      <c r="AC58" s="212"/>
      <c r="AD58" s="212"/>
      <c r="AE58" s="212"/>
      <c r="AF58" s="212"/>
      <c r="AG58" s="212" t="s">
        <v>482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57">
        <v>43</v>
      </c>
      <c r="B59" s="258" t="s">
        <v>3324</v>
      </c>
      <c r="C59" s="268" t="s">
        <v>3303</v>
      </c>
      <c r="D59" s="259" t="s">
        <v>3256</v>
      </c>
      <c r="E59" s="260">
        <v>1</v>
      </c>
      <c r="F59" s="261"/>
      <c r="G59" s="262">
        <f>ROUND(E59*F59,2)</f>
        <v>0</v>
      </c>
      <c r="H59" s="261"/>
      <c r="I59" s="262">
        <f>ROUND(E59*H59,2)</f>
        <v>0</v>
      </c>
      <c r="J59" s="261"/>
      <c r="K59" s="262">
        <f>ROUND(E59*J59,2)</f>
        <v>0</v>
      </c>
      <c r="L59" s="262">
        <v>21</v>
      </c>
      <c r="M59" s="262">
        <f>G59*(1+L59/100)</f>
        <v>0</v>
      </c>
      <c r="N59" s="260">
        <v>0</v>
      </c>
      <c r="O59" s="260">
        <f>ROUND(E59*N59,2)</f>
        <v>0</v>
      </c>
      <c r="P59" s="260">
        <v>0</v>
      </c>
      <c r="Q59" s="260">
        <f>ROUND(E59*P59,2)</f>
        <v>0</v>
      </c>
      <c r="R59" s="262"/>
      <c r="S59" s="262" t="s">
        <v>668</v>
      </c>
      <c r="T59" s="263" t="s">
        <v>278</v>
      </c>
      <c r="U59" s="223">
        <v>0</v>
      </c>
      <c r="V59" s="223">
        <f>ROUND(E59*U59,2)</f>
        <v>0</v>
      </c>
      <c r="W59" s="223"/>
      <c r="X59" s="223" t="s">
        <v>481</v>
      </c>
      <c r="Y59" s="223" t="s">
        <v>280</v>
      </c>
      <c r="Z59" s="212"/>
      <c r="AA59" s="212"/>
      <c r="AB59" s="212"/>
      <c r="AC59" s="212"/>
      <c r="AD59" s="212"/>
      <c r="AE59" s="212"/>
      <c r="AF59" s="212"/>
      <c r="AG59" s="212" t="s">
        <v>482</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7">
        <v>44</v>
      </c>
      <c r="B60" s="258" t="s">
        <v>3325</v>
      </c>
      <c r="C60" s="268" t="s">
        <v>3326</v>
      </c>
      <c r="D60" s="259" t="s">
        <v>2405</v>
      </c>
      <c r="E60" s="260">
        <v>5</v>
      </c>
      <c r="F60" s="261"/>
      <c r="G60" s="262">
        <f>ROUND(E60*F60,2)</f>
        <v>0</v>
      </c>
      <c r="H60" s="261"/>
      <c r="I60" s="262">
        <f>ROUND(E60*H60,2)</f>
        <v>0</v>
      </c>
      <c r="J60" s="261"/>
      <c r="K60" s="262">
        <f>ROUND(E60*J60,2)</f>
        <v>0</v>
      </c>
      <c r="L60" s="262">
        <v>21</v>
      </c>
      <c r="M60" s="262">
        <f>G60*(1+L60/100)</f>
        <v>0</v>
      </c>
      <c r="N60" s="260">
        <v>0</v>
      </c>
      <c r="O60" s="260">
        <f>ROUND(E60*N60,2)</f>
        <v>0</v>
      </c>
      <c r="P60" s="260">
        <v>0</v>
      </c>
      <c r="Q60" s="260">
        <f>ROUND(E60*P60,2)</f>
        <v>0</v>
      </c>
      <c r="R60" s="262"/>
      <c r="S60" s="262" t="s">
        <v>668</v>
      </c>
      <c r="T60" s="263" t="s">
        <v>278</v>
      </c>
      <c r="U60" s="223">
        <v>0</v>
      </c>
      <c r="V60" s="223">
        <f>ROUND(E60*U60,2)</f>
        <v>0</v>
      </c>
      <c r="W60" s="223"/>
      <c r="X60" s="223" t="s">
        <v>481</v>
      </c>
      <c r="Y60" s="223" t="s">
        <v>280</v>
      </c>
      <c r="Z60" s="212"/>
      <c r="AA60" s="212"/>
      <c r="AB60" s="212"/>
      <c r="AC60" s="212"/>
      <c r="AD60" s="212"/>
      <c r="AE60" s="212"/>
      <c r="AF60" s="212"/>
      <c r="AG60" s="212" t="s">
        <v>482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7">
        <v>45</v>
      </c>
      <c r="B61" s="258" t="s">
        <v>3327</v>
      </c>
      <c r="C61" s="268" t="s">
        <v>3272</v>
      </c>
      <c r="D61" s="259" t="s">
        <v>3256</v>
      </c>
      <c r="E61" s="260">
        <v>3</v>
      </c>
      <c r="F61" s="261"/>
      <c r="G61" s="262">
        <f>ROUND(E61*F61,2)</f>
        <v>0</v>
      </c>
      <c r="H61" s="261"/>
      <c r="I61" s="262">
        <f>ROUND(E61*H61,2)</f>
        <v>0</v>
      </c>
      <c r="J61" s="261"/>
      <c r="K61" s="262">
        <f>ROUND(E61*J61,2)</f>
        <v>0</v>
      </c>
      <c r="L61" s="262">
        <v>21</v>
      </c>
      <c r="M61" s="262">
        <f>G61*(1+L61/100)</f>
        <v>0</v>
      </c>
      <c r="N61" s="260">
        <v>0</v>
      </c>
      <c r="O61" s="260">
        <f>ROUND(E61*N61,2)</f>
        <v>0</v>
      </c>
      <c r="P61" s="260">
        <v>0</v>
      </c>
      <c r="Q61" s="260">
        <f>ROUND(E61*P61,2)</f>
        <v>0</v>
      </c>
      <c r="R61" s="262"/>
      <c r="S61" s="262" t="s">
        <v>668</v>
      </c>
      <c r="T61" s="263" t="s">
        <v>278</v>
      </c>
      <c r="U61" s="223">
        <v>0</v>
      </c>
      <c r="V61" s="223">
        <f>ROUND(E61*U61,2)</f>
        <v>0</v>
      </c>
      <c r="W61" s="223"/>
      <c r="X61" s="223" t="s">
        <v>481</v>
      </c>
      <c r="Y61" s="223" t="s">
        <v>280</v>
      </c>
      <c r="Z61" s="212"/>
      <c r="AA61" s="212"/>
      <c r="AB61" s="212"/>
      <c r="AC61" s="212"/>
      <c r="AD61" s="212"/>
      <c r="AE61" s="212"/>
      <c r="AF61" s="212"/>
      <c r="AG61" s="212" t="s">
        <v>482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7">
        <v>46</v>
      </c>
      <c r="B62" s="258" t="s">
        <v>3328</v>
      </c>
      <c r="C62" s="268" t="s">
        <v>3308</v>
      </c>
      <c r="D62" s="259" t="s">
        <v>3256</v>
      </c>
      <c r="E62" s="260">
        <v>1</v>
      </c>
      <c r="F62" s="261"/>
      <c r="G62" s="262">
        <f>ROUND(E62*F62,2)</f>
        <v>0</v>
      </c>
      <c r="H62" s="261"/>
      <c r="I62" s="262">
        <f>ROUND(E62*H62,2)</f>
        <v>0</v>
      </c>
      <c r="J62" s="261"/>
      <c r="K62" s="262">
        <f>ROUND(E62*J62,2)</f>
        <v>0</v>
      </c>
      <c r="L62" s="262">
        <v>21</v>
      </c>
      <c r="M62" s="262">
        <f>G62*(1+L62/100)</f>
        <v>0</v>
      </c>
      <c r="N62" s="260">
        <v>0</v>
      </c>
      <c r="O62" s="260">
        <f>ROUND(E62*N62,2)</f>
        <v>0</v>
      </c>
      <c r="P62" s="260">
        <v>0</v>
      </c>
      <c r="Q62" s="260">
        <f>ROUND(E62*P62,2)</f>
        <v>0</v>
      </c>
      <c r="R62" s="262"/>
      <c r="S62" s="262" t="s">
        <v>668</v>
      </c>
      <c r="T62" s="263" t="s">
        <v>278</v>
      </c>
      <c r="U62" s="223">
        <v>0</v>
      </c>
      <c r="V62" s="223">
        <f>ROUND(E62*U62,2)</f>
        <v>0</v>
      </c>
      <c r="W62" s="223"/>
      <c r="X62" s="223" t="s">
        <v>481</v>
      </c>
      <c r="Y62" s="223" t="s">
        <v>280</v>
      </c>
      <c r="Z62" s="212"/>
      <c r="AA62" s="212"/>
      <c r="AB62" s="212"/>
      <c r="AC62" s="212"/>
      <c r="AD62" s="212"/>
      <c r="AE62" s="212"/>
      <c r="AF62" s="212"/>
      <c r="AG62" s="212" t="s">
        <v>482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
      <c r="A63" s="228" t="s">
        <v>272</v>
      </c>
      <c r="B63" s="229" t="s">
        <v>184</v>
      </c>
      <c r="C63" s="244" t="s">
        <v>185</v>
      </c>
      <c r="D63" s="230"/>
      <c r="E63" s="231"/>
      <c r="F63" s="232"/>
      <c r="G63" s="232">
        <f>SUMIF(AG64:AG72,"&lt;&gt;NOR",G64:G72)</f>
        <v>0</v>
      </c>
      <c r="H63" s="232"/>
      <c r="I63" s="232">
        <f>SUM(I64:I72)</f>
        <v>0</v>
      </c>
      <c r="J63" s="232"/>
      <c r="K63" s="232">
        <f>SUM(K64:K72)</f>
        <v>0</v>
      </c>
      <c r="L63" s="232"/>
      <c r="M63" s="232">
        <f>SUM(M64:M72)</f>
        <v>0</v>
      </c>
      <c r="N63" s="231"/>
      <c r="O63" s="231">
        <f>SUM(O64:O72)</f>
        <v>0</v>
      </c>
      <c r="P63" s="231"/>
      <c r="Q63" s="231">
        <f>SUM(Q64:Q72)</f>
        <v>0</v>
      </c>
      <c r="R63" s="232"/>
      <c r="S63" s="232"/>
      <c r="T63" s="233"/>
      <c r="U63" s="227"/>
      <c r="V63" s="227">
        <f>SUM(V64:V72)</f>
        <v>0</v>
      </c>
      <c r="W63" s="227"/>
      <c r="X63" s="227"/>
      <c r="Y63" s="227"/>
      <c r="AG63" t="s">
        <v>273</v>
      </c>
    </row>
    <row r="64" spans="1:60" outlineLevel="1" x14ac:dyDescent="0.2">
      <c r="A64" s="257">
        <v>47</v>
      </c>
      <c r="B64" s="258" t="s">
        <v>3329</v>
      </c>
      <c r="C64" s="268" t="s">
        <v>3301</v>
      </c>
      <c r="D64" s="259" t="s">
        <v>3256</v>
      </c>
      <c r="E64" s="260">
        <v>1</v>
      </c>
      <c r="F64" s="261"/>
      <c r="G64" s="262">
        <f>ROUND(E64*F64,2)</f>
        <v>0</v>
      </c>
      <c r="H64" s="261"/>
      <c r="I64" s="262">
        <f>ROUND(E64*H64,2)</f>
        <v>0</v>
      </c>
      <c r="J64" s="261"/>
      <c r="K64" s="262">
        <f>ROUND(E64*J64,2)</f>
        <v>0</v>
      </c>
      <c r="L64" s="262">
        <v>21</v>
      </c>
      <c r="M64" s="262">
        <f>G64*(1+L64/100)</f>
        <v>0</v>
      </c>
      <c r="N64" s="260">
        <v>0</v>
      </c>
      <c r="O64" s="260">
        <f>ROUND(E64*N64,2)</f>
        <v>0</v>
      </c>
      <c r="P64" s="260">
        <v>0</v>
      </c>
      <c r="Q64" s="260">
        <f>ROUND(E64*P64,2)</f>
        <v>0</v>
      </c>
      <c r="R64" s="262"/>
      <c r="S64" s="262" t="s">
        <v>668</v>
      </c>
      <c r="T64" s="263" t="s">
        <v>278</v>
      </c>
      <c r="U64" s="223">
        <v>0</v>
      </c>
      <c r="V64" s="223">
        <f>ROUND(E64*U64,2)</f>
        <v>0</v>
      </c>
      <c r="W64" s="223"/>
      <c r="X64" s="223" t="s">
        <v>481</v>
      </c>
      <c r="Y64" s="223" t="s">
        <v>280</v>
      </c>
      <c r="Z64" s="212"/>
      <c r="AA64" s="212"/>
      <c r="AB64" s="212"/>
      <c r="AC64" s="212"/>
      <c r="AD64" s="212"/>
      <c r="AE64" s="212"/>
      <c r="AF64" s="212"/>
      <c r="AG64" s="212" t="s">
        <v>482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7">
        <v>48</v>
      </c>
      <c r="B65" s="258" t="s">
        <v>3330</v>
      </c>
      <c r="C65" s="268" t="s">
        <v>3303</v>
      </c>
      <c r="D65" s="259" t="s">
        <v>3256</v>
      </c>
      <c r="E65" s="260">
        <v>1</v>
      </c>
      <c r="F65" s="261"/>
      <c r="G65" s="262">
        <f>ROUND(E65*F65,2)</f>
        <v>0</v>
      </c>
      <c r="H65" s="261"/>
      <c r="I65" s="262">
        <f>ROUND(E65*H65,2)</f>
        <v>0</v>
      </c>
      <c r="J65" s="261"/>
      <c r="K65" s="262">
        <f>ROUND(E65*J65,2)</f>
        <v>0</v>
      </c>
      <c r="L65" s="262">
        <v>21</v>
      </c>
      <c r="M65" s="262">
        <f>G65*(1+L65/100)</f>
        <v>0</v>
      </c>
      <c r="N65" s="260">
        <v>0</v>
      </c>
      <c r="O65" s="260">
        <f>ROUND(E65*N65,2)</f>
        <v>0</v>
      </c>
      <c r="P65" s="260">
        <v>0</v>
      </c>
      <c r="Q65" s="260">
        <f>ROUND(E65*P65,2)</f>
        <v>0</v>
      </c>
      <c r="R65" s="262"/>
      <c r="S65" s="262" t="s">
        <v>668</v>
      </c>
      <c r="T65" s="263" t="s">
        <v>278</v>
      </c>
      <c r="U65" s="223">
        <v>0</v>
      </c>
      <c r="V65" s="223">
        <f>ROUND(E65*U65,2)</f>
        <v>0</v>
      </c>
      <c r="W65" s="223"/>
      <c r="X65" s="223" t="s">
        <v>481</v>
      </c>
      <c r="Y65" s="223" t="s">
        <v>280</v>
      </c>
      <c r="Z65" s="212"/>
      <c r="AA65" s="212"/>
      <c r="AB65" s="212"/>
      <c r="AC65" s="212"/>
      <c r="AD65" s="212"/>
      <c r="AE65" s="212"/>
      <c r="AF65" s="212"/>
      <c r="AG65" s="212" t="s">
        <v>482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49</v>
      </c>
      <c r="B66" s="258" t="s">
        <v>3331</v>
      </c>
      <c r="C66" s="268" t="s">
        <v>3270</v>
      </c>
      <c r="D66" s="259" t="s">
        <v>2405</v>
      </c>
      <c r="E66" s="260">
        <v>2</v>
      </c>
      <c r="F66" s="261"/>
      <c r="G66" s="262">
        <f>ROUND(E66*F66,2)</f>
        <v>0</v>
      </c>
      <c r="H66" s="261"/>
      <c r="I66" s="262">
        <f>ROUND(E66*H66,2)</f>
        <v>0</v>
      </c>
      <c r="J66" s="261"/>
      <c r="K66" s="262">
        <f>ROUND(E66*J66,2)</f>
        <v>0</v>
      </c>
      <c r="L66" s="262">
        <v>21</v>
      </c>
      <c r="M66" s="262">
        <f>G66*(1+L66/100)</f>
        <v>0</v>
      </c>
      <c r="N66" s="260">
        <v>0</v>
      </c>
      <c r="O66" s="260">
        <f>ROUND(E66*N66,2)</f>
        <v>0</v>
      </c>
      <c r="P66" s="260">
        <v>0</v>
      </c>
      <c r="Q66" s="260">
        <f>ROUND(E66*P66,2)</f>
        <v>0</v>
      </c>
      <c r="R66" s="262"/>
      <c r="S66" s="262" t="s">
        <v>668</v>
      </c>
      <c r="T66" s="263" t="s">
        <v>278</v>
      </c>
      <c r="U66" s="223">
        <v>0</v>
      </c>
      <c r="V66" s="223">
        <f>ROUND(E66*U66,2)</f>
        <v>0</v>
      </c>
      <c r="W66" s="223"/>
      <c r="X66" s="223" t="s">
        <v>481</v>
      </c>
      <c r="Y66" s="223" t="s">
        <v>280</v>
      </c>
      <c r="Z66" s="212"/>
      <c r="AA66" s="212"/>
      <c r="AB66" s="212"/>
      <c r="AC66" s="212"/>
      <c r="AD66" s="212"/>
      <c r="AE66" s="212"/>
      <c r="AF66" s="212"/>
      <c r="AG66" s="212" t="s">
        <v>482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57">
        <v>50</v>
      </c>
      <c r="B67" s="258" t="s">
        <v>3332</v>
      </c>
      <c r="C67" s="268" t="s">
        <v>3317</v>
      </c>
      <c r="D67" s="259" t="s">
        <v>2405</v>
      </c>
      <c r="E67" s="260">
        <v>5</v>
      </c>
      <c r="F67" s="261"/>
      <c r="G67" s="262">
        <f>ROUND(E67*F67,2)</f>
        <v>0</v>
      </c>
      <c r="H67" s="261"/>
      <c r="I67" s="262">
        <f>ROUND(E67*H67,2)</f>
        <v>0</v>
      </c>
      <c r="J67" s="261"/>
      <c r="K67" s="262">
        <f>ROUND(E67*J67,2)</f>
        <v>0</v>
      </c>
      <c r="L67" s="262">
        <v>21</v>
      </c>
      <c r="M67" s="262">
        <f>G67*(1+L67/100)</f>
        <v>0</v>
      </c>
      <c r="N67" s="260">
        <v>0</v>
      </c>
      <c r="O67" s="260">
        <f>ROUND(E67*N67,2)</f>
        <v>0</v>
      </c>
      <c r="P67" s="260">
        <v>0</v>
      </c>
      <c r="Q67" s="260">
        <f>ROUND(E67*P67,2)</f>
        <v>0</v>
      </c>
      <c r="R67" s="262"/>
      <c r="S67" s="262" t="s">
        <v>668</v>
      </c>
      <c r="T67" s="263" t="s">
        <v>278</v>
      </c>
      <c r="U67" s="223">
        <v>0</v>
      </c>
      <c r="V67" s="223">
        <f>ROUND(E67*U67,2)</f>
        <v>0</v>
      </c>
      <c r="W67" s="223"/>
      <c r="X67" s="223" t="s">
        <v>481</v>
      </c>
      <c r="Y67" s="223" t="s">
        <v>280</v>
      </c>
      <c r="Z67" s="212"/>
      <c r="AA67" s="212"/>
      <c r="AB67" s="212"/>
      <c r="AC67" s="212"/>
      <c r="AD67" s="212"/>
      <c r="AE67" s="212"/>
      <c r="AF67" s="212"/>
      <c r="AG67" s="212" t="s">
        <v>482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57">
        <v>51</v>
      </c>
      <c r="B68" s="258" t="s">
        <v>3333</v>
      </c>
      <c r="C68" s="268" t="s">
        <v>3334</v>
      </c>
      <c r="D68" s="259" t="s">
        <v>2405</v>
      </c>
      <c r="E68" s="260">
        <v>7</v>
      </c>
      <c r="F68" s="261"/>
      <c r="G68" s="262">
        <f>ROUND(E68*F68,2)</f>
        <v>0</v>
      </c>
      <c r="H68" s="261"/>
      <c r="I68" s="262">
        <f>ROUND(E68*H68,2)</f>
        <v>0</v>
      </c>
      <c r="J68" s="261"/>
      <c r="K68" s="262">
        <f>ROUND(E68*J68,2)</f>
        <v>0</v>
      </c>
      <c r="L68" s="262">
        <v>21</v>
      </c>
      <c r="M68" s="262">
        <f>G68*(1+L68/100)</f>
        <v>0</v>
      </c>
      <c r="N68" s="260">
        <v>0</v>
      </c>
      <c r="O68" s="260">
        <f>ROUND(E68*N68,2)</f>
        <v>0</v>
      </c>
      <c r="P68" s="260">
        <v>0</v>
      </c>
      <c r="Q68" s="260">
        <f>ROUND(E68*P68,2)</f>
        <v>0</v>
      </c>
      <c r="R68" s="262"/>
      <c r="S68" s="262" t="s">
        <v>668</v>
      </c>
      <c r="T68" s="263" t="s">
        <v>278</v>
      </c>
      <c r="U68" s="223">
        <v>0</v>
      </c>
      <c r="V68" s="223">
        <f>ROUND(E68*U68,2)</f>
        <v>0</v>
      </c>
      <c r="W68" s="223"/>
      <c r="X68" s="223" t="s">
        <v>481</v>
      </c>
      <c r="Y68" s="223" t="s">
        <v>280</v>
      </c>
      <c r="Z68" s="212"/>
      <c r="AA68" s="212"/>
      <c r="AB68" s="212"/>
      <c r="AC68" s="212"/>
      <c r="AD68" s="212"/>
      <c r="AE68" s="212"/>
      <c r="AF68" s="212"/>
      <c r="AG68" s="212" t="s">
        <v>482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57">
        <v>52</v>
      </c>
      <c r="B69" s="258" t="s">
        <v>3335</v>
      </c>
      <c r="C69" s="268" t="s">
        <v>3272</v>
      </c>
      <c r="D69" s="259" t="s">
        <v>3256</v>
      </c>
      <c r="E69" s="260">
        <v>3</v>
      </c>
      <c r="F69" s="261"/>
      <c r="G69" s="262">
        <f>ROUND(E69*F69,2)</f>
        <v>0</v>
      </c>
      <c r="H69" s="261"/>
      <c r="I69" s="262">
        <f>ROUND(E69*H69,2)</f>
        <v>0</v>
      </c>
      <c r="J69" s="261"/>
      <c r="K69" s="262">
        <f>ROUND(E69*J69,2)</f>
        <v>0</v>
      </c>
      <c r="L69" s="262">
        <v>21</v>
      </c>
      <c r="M69" s="262">
        <f>G69*(1+L69/100)</f>
        <v>0</v>
      </c>
      <c r="N69" s="260">
        <v>0</v>
      </c>
      <c r="O69" s="260">
        <f>ROUND(E69*N69,2)</f>
        <v>0</v>
      </c>
      <c r="P69" s="260">
        <v>0</v>
      </c>
      <c r="Q69" s="260">
        <f>ROUND(E69*P69,2)</f>
        <v>0</v>
      </c>
      <c r="R69" s="262"/>
      <c r="S69" s="262" t="s">
        <v>668</v>
      </c>
      <c r="T69" s="263" t="s">
        <v>278</v>
      </c>
      <c r="U69" s="223">
        <v>0</v>
      </c>
      <c r="V69" s="223">
        <f>ROUND(E69*U69,2)</f>
        <v>0</v>
      </c>
      <c r="W69" s="223"/>
      <c r="X69" s="223" t="s">
        <v>481</v>
      </c>
      <c r="Y69" s="223" t="s">
        <v>280</v>
      </c>
      <c r="Z69" s="212"/>
      <c r="AA69" s="212"/>
      <c r="AB69" s="212"/>
      <c r="AC69" s="212"/>
      <c r="AD69" s="212"/>
      <c r="AE69" s="212"/>
      <c r="AF69" s="212"/>
      <c r="AG69" s="212" t="s">
        <v>482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53</v>
      </c>
      <c r="B70" s="258" t="s">
        <v>3336</v>
      </c>
      <c r="C70" s="268" t="s">
        <v>3310</v>
      </c>
      <c r="D70" s="259" t="s">
        <v>2405</v>
      </c>
      <c r="E70" s="260">
        <v>5</v>
      </c>
      <c r="F70" s="261"/>
      <c r="G70" s="262">
        <f>ROUND(E70*F70,2)</f>
        <v>0</v>
      </c>
      <c r="H70" s="261"/>
      <c r="I70" s="262">
        <f>ROUND(E70*H70,2)</f>
        <v>0</v>
      </c>
      <c r="J70" s="261"/>
      <c r="K70" s="262">
        <f>ROUND(E70*J70,2)</f>
        <v>0</v>
      </c>
      <c r="L70" s="262">
        <v>21</v>
      </c>
      <c r="M70" s="262">
        <f>G70*(1+L70/100)</f>
        <v>0</v>
      </c>
      <c r="N70" s="260">
        <v>0</v>
      </c>
      <c r="O70" s="260">
        <f>ROUND(E70*N70,2)</f>
        <v>0</v>
      </c>
      <c r="P70" s="260">
        <v>0</v>
      </c>
      <c r="Q70" s="260">
        <f>ROUND(E70*P70,2)</f>
        <v>0</v>
      </c>
      <c r="R70" s="262"/>
      <c r="S70" s="262" t="s">
        <v>668</v>
      </c>
      <c r="T70" s="263" t="s">
        <v>278</v>
      </c>
      <c r="U70" s="223">
        <v>0</v>
      </c>
      <c r="V70" s="223">
        <f>ROUND(E70*U70,2)</f>
        <v>0</v>
      </c>
      <c r="W70" s="223"/>
      <c r="X70" s="223" t="s">
        <v>481</v>
      </c>
      <c r="Y70" s="223" t="s">
        <v>280</v>
      </c>
      <c r="Z70" s="212"/>
      <c r="AA70" s="212"/>
      <c r="AB70" s="212"/>
      <c r="AC70" s="212"/>
      <c r="AD70" s="212"/>
      <c r="AE70" s="212"/>
      <c r="AF70" s="212"/>
      <c r="AG70" s="212" t="s">
        <v>482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7">
        <v>54</v>
      </c>
      <c r="B71" s="258" t="s">
        <v>3337</v>
      </c>
      <c r="C71" s="268" t="s">
        <v>3338</v>
      </c>
      <c r="D71" s="259" t="s">
        <v>3256</v>
      </c>
      <c r="E71" s="260">
        <v>1</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668</v>
      </c>
      <c r="T71" s="263" t="s">
        <v>278</v>
      </c>
      <c r="U71" s="223">
        <v>0</v>
      </c>
      <c r="V71" s="223">
        <f>ROUND(E71*U71,2)</f>
        <v>0</v>
      </c>
      <c r="W71" s="223"/>
      <c r="X71" s="223" t="s">
        <v>481</v>
      </c>
      <c r="Y71" s="223" t="s">
        <v>280</v>
      </c>
      <c r="Z71" s="212"/>
      <c r="AA71" s="212"/>
      <c r="AB71" s="212"/>
      <c r="AC71" s="212"/>
      <c r="AD71" s="212"/>
      <c r="AE71" s="212"/>
      <c r="AF71" s="212"/>
      <c r="AG71" s="212" t="s">
        <v>482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57">
        <v>55</v>
      </c>
      <c r="B72" s="258" t="s">
        <v>3339</v>
      </c>
      <c r="C72" s="268" t="s">
        <v>3340</v>
      </c>
      <c r="D72" s="259" t="s">
        <v>340</v>
      </c>
      <c r="E72" s="260">
        <v>5</v>
      </c>
      <c r="F72" s="261"/>
      <c r="G72" s="262">
        <f>ROUND(E72*F72,2)</f>
        <v>0</v>
      </c>
      <c r="H72" s="261"/>
      <c r="I72" s="262">
        <f>ROUND(E72*H72,2)</f>
        <v>0</v>
      </c>
      <c r="J72" s="261"/>
      <c r="K72" s="262">
        <f>ROUND(E72*J72,2)</f>
        <v>0</v>
      </c>
      <c r="L72" s="262">
        <v>21</v>
      </c>
      <c r="M72" s="262">
        <f>G72*(1+L72/100)</f>
        <v>0</v>
      </c>
      <c r="N72" s="260">
        <v>0</v>
      </c>
      <c r="O72" s="260">
        <f>ROUND(E72*N72,2)</f>
        <v>0</v>
      </c>
      <c r="P72" s="260">
        <v>0</v>
      </c>
      <c r="Q72" s="260">
        <f>ROUND(E72*P72,2)</f>
        <v>0</v>
      </c>
      <c r="R72" s="262"/>
      <c r="S72" s="262" t="s">
        <v>668</v>
      </c>
      <c r="T72" s="263" t="s">
        <v>278</v>
      </c>
      <c r="U72" s="223">
        <v>0</v>
      </c>
      <c r="V72" s="223">
        <f>ROUND(E72*U72,2)</f>
        <v>0</v>
      </c>
      <c r="W72" s="223"/>
      <c r="X72" s="223" t="s">
        <v>481</v>
      </c>
      <c r="Y72" s="223" t="s">
        <v>280</v>
      </c>
      <c r="Z72" s="212"/>
      <c r="AA72" s="212"/>
      <c r="AB72" s="212"/>
      <c r="AC72" s="212"/>
      <c r="AD72" s="212"/>
      <c r="AE72" s="212"/>
      <c r="AF72" s="212"/>
      <c r="AG72" s="212" t="s">
        <v>482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x14ac:dyDescent="0.2">
      <c r="A73" s="228" t="s">
        <v>272</v>
      </c>
      <c r="B73" s="229" t="s">
        <v>186</v>
      </c>
      <c r="C73" s="244" t="s">
        <v>187</v>
      </c>
      <c r="D73" s="230"/>
      <c r="E73" s="231"/>
      <c r="F73" s="232"/>
      <c r="G73" s="232">
        <f>SUMIF(AG74:AG76,"&lt;&gt;NOR",G74:G76)</f>
        <v>0</v>
      </c>
      <c r="H73" s="232"/>
      <c r="I73" s="232">
        <f>SUM(I74:I76)</f>
        <v>0</v>
      </c>
      <c r="J73" s="232"/>
      <c r="K73" s="232">
        <f>SUM(K74:K76)</f>
        <v>0</v>
      </c>
      <c r="L73" s="232"/>
      <c r="M73" s="232">
        <f>SUM(M74:M76)</f>
        <v>0</v>
      </c>
      <c r="N73" s="231"/>
      <c r="O73" s="231">
        <f>SUM(O74:O76)</f>
        <v>0</v>
      </c>
      <c r="P73" s="231"/>
      <c r="Q73" s="231">
        <f>SUM(Q74:Q76)</f>
        <v>0</v>
      </c>
      <c r="R73" s="232"/>
      <c r="S73" s="232"/>
      <c r="T73" s="233"/>
      <c r="U73" s="227"/>
      <c r="V73" s="227">
        <f>SUM(V74:V76)</f>
        <v>0</v>
      </c>
      <c r="W73" s="227"/>
      <c r="X73" s="227"/>
      <c r="Y73" s="227"/>
      <c r="AG73" t="s">
        <v>273</v>
      </c>
    </row>
    <row r="74" spans="1:60" outlineLevel="1" x14ac:dyDescent="0.2">
      <c r="A74" s="257">
        <v>56</v>
      </c>
      <c r="B74" s="258" t="s">
        <v>3341</v>
      </c>
      <c r="C74" s="268" t="s">
        <v>3255</v>
      </c>
      <c r="D74" s="259" t="s">
        <v>3256</v>
      </c>
      <c r="E74" s="260">
        <v>1</v>
      </c>
      <c r="F74" s="261"/>
      <c r="G74" s="262">
        <f>ROUND(E74*F74,2)</f>
        <v>0</v>
      </c>
      <c r="H74" s="261"/>
      <c r="I74" s="262">
        <f>ROUND(E74*H74,2)</f>
        <v>0</v>
      </c>
      <c r="J74" s="261"/>
      <c r="K74" s="262">
        <f>ROUND(E74*J74,2)</f>
        <v>0</v>
      </c>
      <c r="L74" s="262">
        <v>21</v>
      </c>
      <c r="M74" s="262">
        <f>G74*(1+L74/100)</f>
        <v>0</v>
      </c>
      <c r="N74" s="260">
        <v>0</v>
      </c>
      <c r="O74" s="260">
        <f>ROUND(E74*N74,2)</f>
        <v>0</v>
      </c>
      <c r="P74" s="260">
        <v>0</v>
      </c>
      <c r="Q74" s="260">
        <f>ROUND(E74*P74,2)</f>
        <v>0</v>
      </c>
      <c r="R74" s="262"/>
      <c r="S74" s="262" t="s">
        <v>668</v>
      </c>
      <c r="T74" s="263" t="s">
        <v>278</v>
      </c>
      <c r="U74" s="223">
        <v>0</v>
      </c>
      <c r="V74" s="223">
        <f>ROUND(E74*U74,2)</f>
        <v>0</v>
      </c>
      <c r="W74" s="223"/>
      <c r="X74" s="223" t="s">
        <v>481</v>
      </c>
      <c r="Y74" s="223" t="s">
        <v>280</v>
      </c>
      <c r="Z74" s="212"/>
      <c r="AA74" s="212"/>
      <c r="AB74" s="212"/>
      <c r="AC74" s="212"/>
      <c r="AD74" s="212"/>
      <c r="AE74" s="212"/>
      <c r="AF74" s="212"/>
      <c r="AG74" s="212" t="s">
        <v>482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7">
        <v>57</v>
      </c>
      <c r="B75" s="258" t="s">
        <v>3342</v>
      </c>
      <c r="C75" s="268" t="s">
        <v>3263</v>
      </c>
      <c r="D75" s="259" t="s">
        <v>2405</v>
      </c>
      <c r="E75" s="260">
        <v>1</v>
      </c>
      <c r="F75" s="261"/>
      <c r="G75" s="262">
        <f>ROUND(E75*F75,2)</f>
        <v>0</v>
      </c>
      <c r="H75" s="261"/>
      <c r="I75" s="262">
        <f>ROUND(E75*H75,2)</f>
        <v>0</v>
      </c>
      <c r="J75" s="261"/>
      <c r="K75" s="262">
        <f>ROUND(E75*J75,2)</f>
        <v>0</v>
      </c>
      <c r="L75" s="262">
        <v>21</v>
      </c>
      <c r="M75" s="262">
        <f>G75*(1+L75/100)</f>
        <v>0</v>
      </c>
      <c r="N75" s="260">
        <v>0</v>
      </c>
      <c r="O75" s="260">
        <f>ROUND(E75*N75,2)</f>
        <v>0</v>
      </c>
      <c r="P75" s="260">
        <v>0</v>
      </c>
      <c r="Q75" s="260">
        <f>ROUND(E75*P75,2)</f>
        <v>0</v>
      </c>
      <c r="R75" s="262"/>
      <c r="S75" s="262" t="s">
        <v>668</v>
      </c>
      <c r="T75" s="263" t="s">
        <v>278</v>
      </c>
      <c r="U75" s="223">
        <v>0</v>
      </c>
      <c r="V75" s="223">
        <f>ROUND(E75*U75,2)</f>
        <v>0</v>
      </c>
      <c r="W75" s="223"/>
      <c r="X75" s="223" t="s">
        <v>481</v>
      </c>
      <c r="Y75" s="223" t="s">
        <v>280</v>
      </c>
      <c r="Z75" s="212"/>
      <c r="AA75" s="212"/>
      <c r="AB75" s="212"/>
      <c r="AC75" s="212"/>
      <c r="AD75" s="212"/>
      <c r="AE75" s="212"/>
      <c r="AF75" s="212"/>
      <c r="AG75" s="212" t="s">
        <v>482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7">
        <v>58</v>
      </c>
      <c r="B76" s="258" t="s">
        <v>3343</v>
      </c>
      <c r="C76" s="268" t="s">
        <v>3260</v>
      </c>
      <c r="D76" s="259" t="s">
        <v>3256</v>
      </c>
      <c r="E76" s="260">
        <v>1</v>
      </c>
      <c r="F76" s="261"/>
      <c r="G76" s="262">
        <f>ROUND(E76*F76,2)</f>
        <v>0</v>
      </c>
      <c r="H76" s="261"/>
      <c r="I76" s="262">
        <f>ROUND(E76*H76,2)</f>
        <v>0</v>
      </c>
      <c r="J76" s="261"/>
      <c r="K76" s="262">
        <f>ROUND(E76*J76,2)</f>
        <v>0</v>
      </c>
      <c r="L76" s="262">
        <v>21</v>
      </c>
      <c r="M76" s="262">
        <f>G76*(1+L76/100)</f>
        <v>0</v>
      </c>
      <c r="N76" s="260">
        <v>0</v>
      </c>
      <c r="O76" s="260">
        <f>ROUND(E76*N76,2)</f>
        <v>0</v>
      </c>
      <c r="P76" s="260">
        <v>0</v>
      </c>
      <c r="Q76" s="260">
        <f>ROUND(E76*P76,2)</f>
        <v>0</v>
      </c>
      <c r="R76" s="262"/>
      <c r="S76" s="262" t="s">
        <v>668</v>
      </c>
      <c r="T76" s="263" t="s">
        <v>278</v>
      </c>
      <c r="U76" s="223">
        <v>0</v>
      </c>
      <c r="V76" s="223">
        <f>ROUND(E76*U76,2)</f>
        <v>0</v>
      </c>
      <c r="W76" s="223"/>
      <c r="X76" s="223" t="s">
        <v>481</v>
      </c>
      <c r="Y76" s="223" t="s">
        <v>280</v>
      </c>
      <c r="Z76" s="212"/>
      <c r="AA76" s="212"/>
      <c r="AB76" s="212"/>
      <c r="AC76" s="212"/>
      <c r="AD76" s="212"/>
      <c r="AE76" s="212"/>
      <c r="AF76" s="212"/>
      <c r="AG76" s="212" t="s">
        <v>482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x14ac:dyDescent="0.2">
      <c r="A77" s="228" t="s">
        <v>272</v>
      </c>
      <c r="B77" s="229" t="s">
        <v>188</v>
      </c>
      <c r="C77" s="244" t="s">
        <v>189</v>
      </c>
      <c r="D77" s="230"/>
      <c r="E77" s="231"/>
      <c r="F77" s="232"/>
      <c r="G77" s="232">
        <f>SUMIF(AG78:AG88,"&lt;&gt;NOR",G78:G88)</f>
        <v>0</v>
      </c>
      <c r="H77" s="232"/>
      <c r="I77" s="232">
        <f>SUM(I78:I88)</f>
        <v>0</v>
      </c>
      <c r="J77" s="232"/>
      <c r="K77" s="232">
        <f>SUM(K78:K88)</f>
        <v>0</v>
      </c>
      <c r="L77" s="232"/>
      <c r="M77" s="232">
        <f>SUM(M78:M88)</f>
        <v>0</v>
      </c>
      <c r="N77" s="231"/>
      <c r="O77" s="231">
        <f>SUM(O78:O88)</f>
        <v>0</v>
      </c>
      <c r="P77" s="231"/>
      <c r="Q77" s="231">
        <f>SUM(Q78:Q88)</f>
        <v>0</v>
      </c>
      <c r="R77" s="232"/>
      <c r="S77" s="232"/>
      <c r="T77" s="233"/>
      <c r="U77" s="227"/>
      <c r="V77" s="227">
        <f>SUM(V78:V88)</f>
        <v>0</v>
      </c>
      <c r="W77" s="227"/>
      <c r="X77" s="227"/>
      <c r="Y77" s="227"/>
      <c r="AG77" t="s">
        <v>273</v>
      </c>
    </row>
    <row r="78" spans="1:60" outlineLevel="1" x14ac:dyDescent="0.2">
      <c r="A78" s="257">
        <v>59</v>
      </c>
      <c r="B78" s="258" t="s">
        <v>3344</v>
      </c>
      <c r="C78" s="268" t="s">
        <v>3345</v>
      </c>
      <c r="D78" s="259" t="s">
        <v>3279</v>
      </c>
      <c r="E78" s="260">
        <v>1</v>
      </c>
      <c r="F78" s="261"/>
      <c r="G78" s="262">
        <f>ROUND(E78*F78,2)</f>
        <v>0</v>
      </c>
      <c r="H78" s="261"/>
      <c r="I78" s="262">
        <f>ROUND(E78*H78,2)</f>
        <v>0</v>
      </c>
      <c r="J78" s="261"/>
      <c r="K78" s="262">
        <f>ROUND(E78*J78,2)</f>
        <v>0</v>
      </c>
      <c r="L78" s="262">
        <v>21</v>
      </c>
      <c r="M78" s="262">
        <f>G78*(1+L78/100)</f>
        <v>0</v>
      </c>
      <c r="N78" s="260">
        <v>0</v>
      </c>
      <c r="O78" s="260">
        <f>ROUND(E78*N78,2)</f>
        <v>0</v>
      </c>
      <c r="P78" s="260">
        <v>0</v>
      </c>
      <c r="Q78" s="260">
        <f>ROUND(E78*P78,2)</f>
        <v>0</v>
      </c>
      <c r="R78" s="262"/>
      <c r="S78" s="262" t="s">
        <v>668</v>
      </c>
      <c r="T78" s="263" t="s">
        <v>278</v>
      </c>
      <c r="U78" s="223">
        <v>0</v>
      </c>
      <c r="V78" s="223">
        <f>ROUND(E78*U78,2)</f>
        <v>0</v>
      </c>
      <c r="W78" s="223"/>
      <c r="X78" s="223" t="s">
        <v>316</v>
      </c>
      <c r="Y78" s="223" t="s">
        <v>280</v>
      </c>
      <c r="Z78" s="212"/>
      <c r="AA78" s="212"/>
      <c r="AB78" s="212"/>
      <c r="AC78" s="212"/>
      <c r="AD78" s="212"/>
      <c r="AE78" s="212"/>
      <c r="AF78" s="212"/>
      <c r="AG78" s="212" t="s">
        <v>317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57">
        <v>60</v>
      </c>
      <c r="B79" s="258" t="s">
        <v>3346</v>
      </c>
      <c r="C79" s="268" t="s">
        <v>3347</v>
      </c>
      <c r="D79" s="259" t="s">
        <v>3279</v>
      </c>
      <c r="E79" s="260">
        <v>1</v>
      </c>
      <c r="F79" s="261"/>
      <c r="G79" s="262">
        <f>ROUND(E79*F79,2)</f>
        <v>0</v>
      </c>
      <c r="H79" s="261"/>
      <c r="I79" s="262">
        <f>ROUND(E79*H79,2)</f>
        <v>0</v>
      </c>
      <c r="J79" s="261"/>
      <c r="K79" s="262">
        <f>ROUND(E79*J79,2)</f>
        <v>0</v>
      </c>
      <c r="L79" s="262">
        <v>21</v>
      </c>
      <c r="M79" s="262">
        <f>G79*(1+L79/100)</f>
        <v>0</v>
      </c>
      <c r="N79" s="260">
        <v>0</v>
      </c>
      <c r="O79" s="260">
        <f>ROUND(E79*N79,2)</f>
        <v>0</v>
      </c>
      <c r="P79" s="260">
        <v>0</v>
      </c>
      <c r="Q79" s="260">
        <f>ROUND(E79*P79,2)</f>
        <v>0</v>
      </c>
      <c r="R79" s="262"/>
      <c r="S79" s="262" t="s">
        <v>668</v>
      </c>
      <c r="T79" s="263" t="s">
        <v>278</v>
      </c>
      <c r="U79" s="223">
        <v>0</v>
      </c>
      <c r="V79" s="223">
        <f>ROUND(E79*U79,2)</f>
        <v>0</v>
      </c>
      <c r="W79" s="223"/>
      <c r="X79" s="223" t="s">
        <v>316</v>
      </c>
      <c r="Y79" s="223" t="s">
        <v>280</v>
      </c>
      <c r="Z79" s="212"/>
      <c r="AA79" s="212"/>
      <c r="AB79" s="212"/>
      <c r="AC79" s="212"/>
      <c r="AD79" s="212"/>
      <c r="AE79" s="212"/>
      <c r="AF79" s="212"/>
      <c r="AG79" s="212" t="s">
        <v>317</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57">
        <v>61</v>
      </c>
      <c r="B80" s="258" t="s">
        <v>3348</v>
      </c>
      <c r="C80" s="268" t="s">
        <v>3349</v>
      </c>
      <c r="D80" s="259" t="s">
        <v>3279</v>
      </c>
      <c r="E80" s="260">
        <v>1</v>
      </c>
      <c r="F80" s="261"/>
      <c r="G80" s="262">
        <f>ROUND(E80*F80,2)</f>
        <v>0</v>
      </c>
      <c r="H80" s="261"/>
      <c r="I80" s="262">
        <f>ROUND(E80*H80,2)</f>
        <v>0</v>
      </c>
      <c r="J80" s="261"/>
      <c r="K80" s="262">
        <f>ROUND(E80*J80,2)</f>
        <v>0</v>
      </c>
      <c r="L80" s="262">
        <v>21</v>
      </c>
      <c r="M80" s="262">
        <f>G80*(1+L80/100)</f>
        <v>0</v>
      </c>
      <c r="N80" s="260">
        <v>0</v>
      </c>
      <c r="O80" s="260">
        <f>ROUND(E80*N80,2)</f>
        <v>0</v>
      </c>
      <c r="P80" s="260">
        <v>0</v>
      </c>
      <c r="Q80" s="260">
        <f>ROUND(E80*P80,2)</f>
        <v>0</v>
      </c>
      <c r="R80" s="262"/>
      <c r="S80" s="262" t="s">
        <v>668</v>
      </c>
      <c r="T80" s="263" t="s">
        <v>278</v>
      </c>
      <c r="U80" s="223">
        <v>0</v>
      </c>
      <c r="V80" s="223">
        <f>ROUND(E80*U80,2)</f>
        <v>0</v>
      </c>
      <c r="W80" s="223"/>
      <c r="X80" s="223" t="s">
        <v>316</v>
      </c>
      <c r="Y80" s="223" t="s">
        <v>280</v>
      </c>
      <c r="Z80" s="212"/>
      <c r="AA80" s="212"/>
      <c r="AB80" s="212"/>
      <c r="AC80" s="212"/>
      <c r="AD80" s="212"/>
      <c r="AE80" s="212"/>
      <c r="AF80" s="212"/>
      <c r="AG80" s="212" t="s">
        <v>317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57">
        <v>62</v>
      </c>
      <c r="B81" s="258" t="s">
        <v>3350</v>
      </c>
      <c r="C81" s="268" t="s">
        <v>3351</v>
      </c>
      <c r="D81" s="259" t="s">
        <v>3279</v>
      </c>
      <c r="E81" s="260">
        <v>1</v>
      </c>
      <c r="F81" s="261"/>
      <c r="G81" s="262">
        <f>ROUND(E81*F81,2)</f>
        <v>0</v>
      </c>
      <c r="H81" s="261"/>
      <c r="I81" s="262">
        <f>ROUND(E81*H81,2)</f>
        <v>0</v>
      </c>
      <c r="J81" s="261"/>
      <c r="K81" s="262">
        <f>ROUND(E81*J81,2)</f>
        <v>0</v>
      </c>
      <c r="L81" s="262">
        <v>21</v>
      </c>
      <c r="M81" s="262">
        <f>G81*(1+L81/100)</f>
        <v>0</v>
      </c>
      <c r="N81" s="260">
        <v>0</v>
      </c>
      <c r="O81" s="260">
        <f>ROUND(E81*N81,2)</f>
        <v>0</v>
      </c>
      <c r="P81" s="260">
        <v>0</v>
      </c>
      <c r="Q81" s="260">
        <f>ROUND(E81*P81,2)</f>
        <v>0</v>
      </c>
      <c r="R81" s="262"/>
      <c r="S81" s="262" t="s">
        <v>668</v>
      </c>
      <c r="T81" s="263" t="s">
        <v>278</v>
      </c>
      <c r="U81" s="223">
        <v>0</v>
      </c>
      <c r="V81" s="223">
        <f>ROUND(E81*U81,2)</f>
        <v>0</v>
      </c>
      <c r="W81" s="223"/>
      <c r="X81" s="223" t="s">
        <v>316</v>
      </c>
      <c r="Y81" s="223" t="s">
        <v>280</v>
      </c>
      <c r="Z81" s="212"/>
      <c r="AA81" s="212"/>
      <c r="AB81" s="212"/>
      <c r="AC81" s="212"/>
      <c r="AD81" s="212"/>
      <c r="AE81" s="212"/>
      <c r="AF81" s="212"/>
      <c r="AG81" s="212" t="s">
        <v>317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57">
        <v>63</v>
      </c>
      <c r="B82" s="258" t="s">
        <v>3352</v>
      </c>
      <c r="C82" s="268" t="s">
        <v>3353</v>
      </c>
      <c r="D82" s="259" t="s">
        <v>3279</v>
      </c>
      <c r="E82" s="260">
        <v>1</v>
      </c>
      <c r="F82" s="261"/>
      <c r="G82" s="262">
        <f>ROUND(E82*F82,2)</f>
        <v>0</v>
      </c>
      <c r="H82" s="261"/>
      <c r="I82" s="262">
        <f>ROUND(E82*H82,2)</f>
        <v>0</v>
      </c>
      <c r="J82" s="261"/>
      <c r="K82" s="262">
        <f>ROUND(E82*J82,2)</f>
        <v>0</v>
      </c>
      <c r="L82" s="262">
        <v>21</v>
      </c>
      <c r="M82" s="262">
        <f>G82*(1+L82/100)</f>
        <v>0</v>
      </c>
      <c r="N82" s="260">
        <v>0</v>
      </c>
      <c r="O82" s="260">
        <f>ROUND(E82*N82,2)</f>
        <v>0</v>
      </c>
      <c r="P82" s="260">
        <v>0</v>
      </c>
      <c r="Q82" s="260">
        <f>ROUND(E82*P82,2)</f>
        <v>0</v>
      </c>
      <c r="R82" s="262"/>
      <c r="S82" s="262" t="s">
        <v>668</v>
      </c>
      <c r="T82" s="263" t="s">
        <v>278</v>
      </c>
      <c r="U82" s="223">
        <v>0</v>
      </c>
      <c r="V82" s="223">
        <f>ROUND(E82*U82,2)</f>
        <v>0</v>
      </c>
      <c r="W82" s="223"/>
      <c r="X82" s="223" t="s">
        <v>316</v>
      </c>
      <c r="Y82" s="223" t="s">
        <v>280</v>
      </c>
      <c r="Z82" s="212"/>
      <c r="AA82" s="212"/>
      <c r="AB82" s="212"/>
      <c r="AC82" s="212"/>
      <c r="AD82" s="212"/>
      <c r="AE82" s="212"/>
      <c r="AF82" s="212"/>
      <c r="AG82" s="212" t="s">
        <v>317</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57">
        <v>64</v>
      </c>
      <c r="B83" s="258" t="s">
        <v>3354</v>
      </c>
      <c r="C83" s="268" t="s">
        <v>3355</v>
      </c>
      <c r="D83" s="259" t="s">
        <v>3279</v>
      </c>
      <c r="E83" s="260">
        <v>1</v>
      </c>
      <c r="F83" s="261"/>
      <c r="G83" s="262">
        <f>ROUND(E83*F83,2)</f>
        <v>0</v>
      </c>
      <c r="H83" s="261"/>
      <c r="I83" s="262">
        <f>ROUND(E83*H83,2)</f>
        <v>0</v>
      </c>
      <c r="J83" s="261"/>
      <c r="K83" s="262">
        <f>ROUND(E83*J83,2)</f>
        <v>0</v>
      </c>
      <c r="L83" s="262">
        <v>21</v>
      </c>
      <c r="M83" s="262">
        <f>G83*(1+L83/100)</f>
        <v>0</v>
      </c>
      <c r="N83" s="260">
        <v>0</v>
      </c>
      <c r="O83" s="260">
        <f>ROUND(E83*N83,2)</f>
        <v>0</v>
      </c>
      <c r="P83" s="260">
        <v>0</v>
      </c>
      <c r="Q83" s="260">
        <f>ROUND(E83*P83,2)</f>
        <v>0</v>
      </c>
      <c r="R83" s="262"/>
      <c r="S83" s="262" t="s">
        <v>668</v>
      </c>
      <c r="T83" s="263" t="s">
        <v>278</v>
      </c>
      <c r="U83" s="223">
        <v>0</v>
      </c>
      <c r="V83" s="223">
        <f>ROUND(E83*U83,2)</f>
        <v>0</v>
      </c>
      <c r="W83" s="223"/>
      <c r="X83" s="223" t="s">
        <v>316</v>
      </c>
      <c r="Y83" s="223" t="s">
        <v>280</v>
      </c>
      <c r="Z83" s="212"/>
      <c r="AA83" s="212"/>
      <c r="AB83" s="212"/>
      <c r="AC83" s="212"/>
      <c r="AD83" s="212"/>
      <c r="AE83" s="212"/>
      <c r="AF83" s="212"/>
      <c r="AG83" s="212" t="s">
        <v>317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57">
        <v>65</v>
      </c>
      <c r="B84" s="258" t="s">
        <v>3356</v>
      </c>
      <c r="C84" s="268" t="s">
        <v>3357</v>
      </c>
      <c r="D84" s="259" t="s">
        <v>3279</v>
      </c>
      <c r="E84" s="260">
        <v>1</v>
      </c>
      <c r="F84" s="261"/>
      <c r="G84" s="262">
        <f>ROUND(E84*F84,2)</f>
        <v>0</v>
      </c>
      <c r="H84" s="261"/>
      <c r="I84" s="262">
        <f>ROUND(E84*H84,2)</f>
        <v>0</v>
      </c>
      <c r="J84" s="261"/>
      <c r="K84" s="262">
        <f>ROUND(E84*J84,2)</f>
        <v>0</v>
      </c>
      <c r="L84" s="262">
        <v>21</v>
      </c>
      <c r="M84" s="262">
        <f>G84*(1+L84/100)</f>
        <v>0</v>
      </c>
      <c r="N84" s="260">
        <v>0</v>
      </c>
      <c r="O84" s="260">
        <f>ROUND(E84*N84,2)</f>
        <v>0</v>
      </c>
      <c r="P84" s="260">
        <v>0</v>
      </c>
      <c r="Q84" s="260">
        <f>ROUND(E84*P84,2)</f>
        <v>0</v>
      </c>
      <c r="R84" s="262"/>
      <c r="S84" s="262" t="s">
        <v>668</v>
      </c>
      <c r="T84" s="263" t="s">
        <v>278</v>
      </c>
      <c r="U84" s="223">
        <v>0</v>
      </c>
      <c r="V84" s="223">
        <f>ROUND(E84*U84,2)</f>
        <v>0</v>
      </c>
      <c r="W84" s="223"/>
      <c r="X84" s="223" t="s">
        <v>316</v>
      </c>
      <c r="Y84" s="223" t="s">
        <v>280</v>
      </c>
      <c r="Z84" s="212"/>
      <c r="AA84" s="212"/>
      <c r="AB84" s="212"/>
      <c r="AC84" s="212"/>
      <c r="AD84" s="212"/>
      <c r="AE84" s="212"/>
      <c r="AF84" s="212"/>
      <c r="AG84" s="212" t="s">
        <v>317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57">
        <v>66</v>
      </c>
      <c r="B85" s="258" t="s">
        <v>3358</v>
      </c>
      <c r="C85" s="268" t="s">
        <v>3359</v>
      </c>
      <c r="D85" s="259" t="s">
        <v>3279</v>
      </c>
      <c r="E85" s="260">
        <v>1</v>
      </c>
      <c r="F85" s="261"/>
      <c r="G85" s="262">
        <f>ROUND(E85*F85,2)</f>
        <v>0</v>
      </c>
      <c r="H85" s="261"/>
      <c r="I85" s="262">
        <f>ROUND(E85*H85,2)</f>
        <v>0</v>
      </c>
      <c r="J85" s="261"/>
      <c r="K85" s="262">
        <f>ROUND(E85*J85,2)</f>
        <v>0</v>
      </c>
      <c r="L85" s="262">
        <v>21</v>
      </c>
      <c r="M85" s="262">
        <f>G85*(1+L85/100)</f>
        <v>0</v>
      </c>
      <c r="N85" s="260">
        <v>0</v>
      </c>
      <c r="O85" s="260">
        <f>ROUND(E85*N85,2)</f>
        <v>0</v>
      </c>
      <c r="P85" s="260">
        <v>0</v>
      </c>
      <c r="Q85" s="260">
        <f>ROUND(E85*P85,2)</f>
        <v>0</v>
      </c>
      <c r="R85" s="262"/>
      <c r="S85" s="262" t="s">
        <v>668</v>
      </c>
      <c r="T85" s="263" t="s">
        <v>278</v>
      </c>
      <c r="U85" s="223">
        <v>0</v>
      </c>
      <c r="V85" s="223">
        <f>ROUND(E85*U85,2)</f>
        <v>0</v>
      </c>
      <c r="W85" s="223"/>
      <c r="X85" s="223" t="s">
        <v>316</v>
      </c>
      <c r="Y85" s="223" t="s">
        <v>280</v>
      </c>
      <c r="Z85" s="212"/>
      <c r="AA85" s="212"/>
      <c r="AB85" s="212"/>
      <c r="AC85" s="212"/>
      <c r="AD85" s="212"/>
      <c r="AE85" s="212"/>
      <c r="AF85" s="212"/>
      <c r="AG85" s="212" t="s">
        <v>317</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57">
        <v>67</v>
      </c>
      <c r="B86" s="258" t="s">
        <v>3360</v>
      </c>
      <c r="C86" s="268" t="s">
        <v>3361</v>
      </c>
      <c r="D86" s="259" t="s">
        <v>3279</v>
      </c>
      <c r="E86" s="260">
        <v>1</v>
      </c>
      <c r="F86" s="261"/>
      <c r="G86" s="262">
        <f>ROUND(E86*F86,2)</f>
        <v>0</v>
      </c>
      <c r="H86" s="261"/>
      <c r="I86" s="262">
        <f>ROUND(E86*H86,2)</f>
        <v>0</v>
      </c>
      <c r="J86" s="261"/>
      <c r="K86" s="262">
        <f>ROUND(E86*J86,2)</f>
        <v>0</v>
      </c>
      <c r="L86" s="262">
        <v>21</v>
      </c>
      <c r="M86" s="262">
        <f>G86*(1+L86/100)</f>
        <v>0</v>
      </c>
      <c r="N86" s="260">
        <v>0</v>
      </c>
      <c r="O86" s="260">
        <f>ROUND(E86*N86,2)</f>
        <v>0</v>
      </c>
      <c r="P86" s="260">
        <v>0</v>
      </c>
      <c r="Q86" s="260">
        <f>ROUND(E86*P86,2)</f>
        <v>0</v>
      </c>
      <c r="R86" s="262"/>
      <c r="S86" s="262" t="s">
        <v>668</v>
      </c>
      <c r="T86" s="263" t="s">
        <v>278</v>
      </c>
      <c r="U86" s="223">
        <v>0</v>
      </c>
      <c r="V86" s="223">
        <f>ROUND(E86*U86,2)</f>
        <v>0</v>
      </c>
      <c r="W86" s="223"/>
      <c r="X86" s="223" t="s">
        <v>316</v>
      </c>
      <c r="Y86" s="223" t="s">
        <v>280</v>
      </c>
      <c r="Z86" s="212"/>
      <c r="AA86" s="212"/>
      <c r="AB86" s="212"/>
      <c r="AC86" s="212"/>
      <c r="AD86" s="212"/>
      <c r="AE86" s="212"/>
      <c r="AF86" s="212"/>
      <c r="AG86" s="212" t="s">
        <v>317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57">
        <v>68</v>
      </c>
      <c r="B87" s="258" t="s">
        <v>3362</v>
      </c>
      <c r="C87" s="268" t="s">
        <v>3363</v>
      </c>
      <c r="D87" s="259" t="s">
        <v>3279</v>
      </c>
      <c r="E87" s="260">
        <v>1</v>
      </c>
      <c r="F87" s="261"/>
      <c r="G87" s="262">
        <f>ROUND(E87*F87,2)</f>
        <v>0</v>
      </c>
      <c r="H87" s="261"/>
      <c r="I87" s="262">
        <f>ROUND(E87*H87,2)</f>
        <v>0</v>
      </c>
      <c r="J87" s="261"/>
      <c r="K87" s="262">
        <f>ROUND(E87*J87,2)</f>
        <v>0</v>
      </c>
      <c r="L87" s="262">
        <v>21</v>
      </c>
      <c r="M87" s="262">
        <f>G87*(1+L87/100)</f>
        <v>0</v>
      </c>
      <c r="N87" s="260">
        <v>0</v>
      </c>
      <c r="O87" s="260">
        <f>ROUND(E87*N87,2)</f>
        <v>0</v>
      </c>
      <c r="P87" s="260">
        <v>0</v>
      </c>
      <c r="Q87" s="260">
        <f>ROUND(E87*P87,2)</f>
        <v>0</v>
      </c>
      <c r="R87" s="262"/>
      <c r="S87" s="262" t="s">
        <v>668</v>
      </c>
      <c r="T87" s="263" t="s">
        <v>278</v>
      </c>
      <c r="U87" s="223">
        <v>0</v>
      </c>
      <c r="V87" s="223">
        <f>ROUND(E87*U87,2)</f>
        <v>0</v>
      </c>
      <c r="W87" s="223"/>
      <c r="X87" s="223" t="s">
        <v>316</v>
      </c>
      <c r="Y87" s="223" t="s">
        <v>280</v>
      </c>
      <c r="Z87" s="212"/>
      <c r="AA87" s="212"/>
      <c r="AB87" s="212"/>
      <c r="AC87" s="212"/>
      <c r="AD87" s="212"/>
      <c r="AE87" s="212"/>
      <c r="AF87" s="212"/>
      <c r="AG87" s="212" t="s">
        <v>317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35">
        <v>69</v>
      </c>
      <c r="B88" s="236" t="s">
        <v>3364</v>
      </c>
      <c r="C88" s="245" t="s">
        <v>3365</v>
      </c>
      <c r="D88" s="237" t="s">
        <v>3279</v>
      </c>
      <c r="E88" s="238">
        <v>1</v>
      </c>
      <c r="F88" s="239"/>
      <c r="G88" s="240">
        <f>ROUND(E88*F88,2)</f>
        <v>0</v>
      </c>
      <c r="H88" s="239"/>
      <c r="I88" s="240">
        <f>ROUND(E88*H88,2)</f>
        <v>0</v>
      </c>
      <c r="J88" s="239"/>
      <c r="K88" s="240">
        <f>ROUND(E88*J88,2)</f>
        <v>0</v>
      </c>
      <c r="L88" s="240">
        <v>21</v>
      </c>
      <c r="M88" s="240">
        <f>G88*(1+L88/100)</f>
        <v>0</v>
      </c>
      <c r="N88" s="238">
        <v>0</v>
      </c>
      <c r="O88" s="238">
        <f>ROUND(E88*N88,2)</f>
        <v>0</v>
      </c>
      <c r="P88" s="238">
        <v>0</v>
      </c>
      <c r="Q88" s="238">
        <f>ROUND(E88*P88,2)</f>
        <v>0</v>
      </c>
      <c r="R88" s="240"/>
      <c r="S88" s="240" t="s">
        <v>668</v>
      </c>
      <c r="T88" s="241" t="s">
        <v>278</v>
      </c>
      <c r="U88" s="223">
        <v>0</v>
      </c>
      <c r="V88" s="223">
        <f>ROUND(E88*U88,2)</f>
        <v>0</v>
      </c>
      <c r="W88" s="223"/>
      <c r="X88" s="223" t="s">
        <v>316</v>
      </c>
      <c r="Y88" s="223" t="s">
        <v>280</v>
      </c>
      <c r="Z88" s="212"/>
      <c r="AA88" s="212"/>
      <c r="AB88" s="212"/>
      <c r="AC88" s="212"/>
      <c r="AD88" s="212"/>
      <c r="AE88" s="212"/>
      <c r="AF88" s="212"/>
      <c r="AG88" s="212" t="s">
        <v>317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x14ac:dyDescent="0.2">
      <c r="A89" s="3"/>
      <c r="B89" s="4"/>
      <c r="C89" s="248"/>
      <c r="D89" s="6"/>
      <c r="E89" s="3"/>
      <c r="F89" s="3"/>
      <c r="G89" s="3"/>
      <c r="H89" s="3"/>
      <c r="I89" s="3"/>
      <c r="J89" s="3"/>
      <c r="K89" s="3"/>
      <c r="L89" s="3"/>
      <c r="M89" s="3"/>
      <c r="N89" s="3"/>
      <c r="O89" s="3"/>
      <c r="P89" s="3"/>
      <c r="Q89" s="3"/>
      <c r="R89" s="3"/>
      <c r="S89" s="3"/>
      <c r="T89" s="3"/>
      <c r="U89" s="3"/>
      <c r="V89" s="3"/>
      <c r="W89" s="3"/>
      <c r="X89" s="3"/>
      <c r="Y89" s="3"/>
      <c r="AE89">
        <v>15</v>
      </c>
      <c r="AF89">
        <v>21</v>
      </c>
      <c r="AG89" t="s">
        <v>258</v>
      </c>
    </row>
    <row r="90" spans="1:60" x14ac:dyDescent="0.2">
      <c r="A90" s="215"/>
      <c r="B90" s="216" t="s">
        <v>29</v>
      </c>
      <c r="C90" s="249"/>
      <c r="D90" s="217"/>
      <c r="E90" s="218"/>
      <c r="F90" s="218"/>
      <c r="G90" s="234">
        <f>G8+G12+G16+G22+G26+G38+G47+G53+G57+G63+G73+G77</f>
        <v>0</v>
      </c>
      <c r="H90" s="3"/>
      <c r="I90" s="3"/>
      <c r="J90" s="3"/>
      <c r="K90" s="3"/>
      <c r="L90" s="3"/>
      <c r="M90" s="3"/>
      <c r="N90" s="3"/>
      <c r="O90" s="3"/>
      <c r="P90" s="3"/>
      <c r="Q90" s="3"/>
      <c r="R90" s="3"/>
      <c r="S90" s="3"/>
      <c r="T90" s="3"/>
      <c r="U90" s="3"/>
      <c r="V90" s="3"/>
      <c r="W90" s="3"/>
      <c r="X90" s="3"/>
      <c r="Y90" s="3"/>
      <c r="AE90">
        <f>SUMIF(L7:L88,AE89,G7:G88)</f>
        <v>0</v>
      </c>
      <c r="AF90">
        <f>SUMIF(L7:L88,AF89,G7:G88)</f>
        <v>0</v>
      </c>
      <c r="AG90" t="s">
        <v>309</v>
      </c>
    </row>
    <row r="91" spans="1:60" x14ac:dyDescent="0.2">
      <c r="A91" s="251" t="s">
        <v>2874</v>
      </c>
      <c r="B91" s="251"/>
      <c r="C91" s="248"/>
      <c r="D91" s="6"/>
      <c r="E91" s="3"/>
      <c r="F91" s="3"/>
      <c r="G91" s="3"/>
      <c r="H91" s="3"/>
      <c r="I91" s="3"/>
      <c r="J91" s="3"/>
      <c r="K91" s="3"/>
      <c r="L91" s="3"/>
      <c r="M91" s="3"/>
      <c r="N91" s="3"/>
      <c r="O91" s="3"/>
      <c r="P91" s="3"/>
      <c r="Q91" s="3"/>
      <c r="R91" s="3"/>
      <c r="S91" s="3"/>
      <c r="T91" s="3"/>
      <c r="U91" s="3"/>
      <c r="V91" s="3"/>
      <c r="W91" s="3"/>
      <c r="X91" s="3"/>
      <c r="Y91" s="3"/>
    </row>
    <row r="92" spans="1:60" x14ac:dyDescent="0.2">
      <c r="A92" s="3"/>
      <c r="B92" s="4" t="s">
        <v>2875</v>
      </c>
      <c r="C92" s="248" t="s">
        <v>2876</v>
      </c>
      <c r="D92" s="6"/>
      <c r="E92" s="3"/>
      <c r="F92" s="3"/>
      <c r="G92" s="3"/>
      <c r="H92" s="3"/>
      <c r="I92" s="3"/>
      <c r="J92" s="3"/>
      <c r="K92" s="3"/>
      <c r="L92" s="3"/>
      <c r="M92" s="3"/>
      <c r="N92" s="3"/>
      <c r="O92" s="3"/>
      <c r="P92" s="3"/>
      <c r="Q92" s="3"/>
      <c r="R92" s="3"/>
      <c r="S92" s="3"/>
      <c r="T92" s="3"/>
      <c r="U92" s="3"/>
      <c r="V92" s="3"/>
      <c r="W92" s="3"/>
      <c r="X92" s="3"/>
      <c r="Y92" s="3"/>
      <c r="AG92" t="s">
        <v>2877</v>
      </c>
    </row>
    <row r="93" spans="1:60" x14ac:dyDescent="0.2">
      <c r="A93" s="3"/>
      <c r="B93" s="4" t="s">
        <v>2878</v>
      </c>
      <c r="C93" s="248" t="s">
        <v>2879</v>
      </c>
      <c r="D93" s="6"/>
      <c r="E93" s="3"/>
      <c r="F93" s="3"/>
      <c r="G93" s="3"/>
      <c r="H93" s="3"/>
      <c r="I93" s="3"/>
      <c r="J93" s="3"/>
      <c r="K93" s="3"/>
      <c r="L93" s="3"/>
      <c r="M93" s="3"/>
      <c r="N93" s="3"/>
      <c r="O93" s="3"/>
      <c r="P93" s="3"/>
      <c r="Q93" s="3"/>
      <c r="R93" s="3"/>
      <c r="S93" s="3"/>
      <c r="T93" s="3"/>
      <c r="U93" s="3"/>
      <c r="V93" s="3"/>
      <c r="W93" s="3"/>
      <c r="X93" s="3"/>
      <c r="Y93" s="3"/>
      <c r="AG93" t="s">
        <v>2880</v>
      </c>
    </row>
    <row r="94" spans="1:60" x14ac:dyDescent="0.2">
      <c r="A94" s="3"/>
      <c r="B94" s="4"/>
      <c r="C94" s="248" t="s">
        <v>2881</v>
      </c>
      <c r="D94" s="6"/>
      <c r="E94" s="3"/>
      <c r="F94" s="3"/>
      <c r="G94" s="3"/>
      <c r="H94" s="3"/>
      <c r="I94" s="3"/>
      <c r="J94" s="3"/>
      <c r="K94" s="3"/>
      <c r="L94" s="3"/>
      <c r="M94" s="3"/>
      <c r="N94" s="3"/>
      <c r="O94" s="3"/>
      <c r="P94" s="3"/>
      <c r="Q94" s="3"/>
      <c r="R94" s="3"/>
      <c r="S94" s="3"/>
      <c r="T94" s="3"/>
      <c r="U94" s="3"/>
      <c r="V94" s="3"/>
      <c r="W94" s="3"/>
      <c r="X94" s="3"/>
      <c r="Y94" s="3"/>
      <c r="AG94" t="s">
        <v>2882</v>
      </c>
    </row>
    <row r="95" spans="1:60" x14ac:dyDescent="0.2">
      <c r="A95" s="3"/>
      <c r="B95" s="4"/>
      <c r="C95" s="248"/>
      <c r="D95" s="6"/>
      <c r="E95" s="3"/>
      <c r="F95" s="3"/>
      <c r="G95" s="3"/>
      <c r="H95" s="3"/>
      <c r="I95" s="3"/>
      <c r="J95" s="3"/>
      <c r="K95" s="3"/>
      <c r="L95" s="3"/>
      <c r="M95" s="3"/>
      <c r="N95" s="3"/>
      <c r="O95" s="3"/>
      <c r="P95" s="3"/>
      <c r="Q95" s="3"/>
      <c r="R95" s="3"/>
      <c r="S95" s="3"/>
      <c r="T95" s="3"/>
      <c r="U95" s="3"/>
      <c r="V95" s="3"/>
      <c r="W95" s="3"/>
      <c r="X95" s="3"/>
      <c r="Y95" s="3"/>
    </row>
    <row r="96" spans="1:60" x14ac:dyDescent="0.2">
      <c r="C96" s="250"/>
      <c r="D96" s="10"/>
      <c r="AG96" t="s">
        <v>310</v>
      </c>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Aw/pGEpC9MK47o9UD2eUxbOKK7XNxHG5liZeFT54u6Z0r1amhk2cjS9vdLIJCG+Bh9H2Ju4JrxuTbodHrqk4g==" saltValue="qlaVURVJXcd2Z3fbE02uyw==" spinCount="100000" sheet="1" formatRows="0"/>
  <mergeCells count="5">
    <mergeCell ref="A1:G1"/>
    <mergeCell ref="C2:G2"/>
    <mergeCell ref="C3:G3"/>
    <mergeCell ref="C4:G4"/>
    <mergeCell ref="A91:B9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060-B334-4A06-BE31-CB97188953E6}">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55</v>
      </c>
      <c r="C3" s="201" t="s">
        <v>56</v>
      </c>
      <c r="D3" s="199"/>
      <c r="E3" s="199"/>
      <c r="F3" s="199"/>
      <c r="G3" s="200"/>
      <c r="AC3" s="176" t="s">
        <v>245</v>
      </c>
      <c r="AG3" t="s">
        <v>248</v>
      </c>
    </row>
    <row r="4" spans="1:60" ht="24.95" customHeight="1" x14ac:dyDescent="0.2">
      <c r="A4" s="202" t="s">
        <v>9</v>
      </c>
      <c r="B4" s="203" t="s">
        <v>63</v>
      </c>
      <c r="C4" s="204" t="s">
        <v>64</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140</v>
      </c>
      <c r="C8" s="244" t="s">
        <v>141</v>
      </c>
      <c r="D8" s="230"/>
      <c r="E8" s="231"/>
      <c r="F8" s="232"/>
      <c r="G8" s="232">
        <f>SUMIF(AG9:AG17,"&lt;&gt;NOR",G9:G17)</f>
        <v>0</v>
      </c>
      <c r="H8" s="232"/>
      <c r="I8" s="232">
        <f>SUM(I9:I17)</f>
        <v>0</v>
      </c>
      <c r="J8" s="232"/>
      <c r="K8" s="232">
        <f>SUM(K9:K17)</f>
        <v>0</v>
      </c>
      <c r="L8" s="232"/>
      <c r="M8" s="232">
        <f>SUM(M9:M17)</f>
        <v>0</v>
      </c>
      <c r="N8" s="231"/>
      <c r="O8" s="231">
        <f>SUM(O9:O17)</f>
        <v>0.27</v>
      </c>
      <c r="P8" s="231"/>
      <c r="Q8" s="231">
        <f>SUM(Q9:Q17)</f>
        <v>0.39</v>
      </c>
      <c r="R8" s="232"/>
      <c r="S8" s="232"/>
      <c r="T8" s="233"/>
      <c r="U8" s="227"/>
      <c r="V8" s="227">
        <f>SUM(V9:V17)</f>
        <v>22.61</v>
      </c>
      <c r="W8" s="227"/>
      <c r="X8" s="227"/>
      <c r="Y8" s="227"/>
      <c r="AG8" t="s">
        <v>273</v>
      </c>
    </row>
    <row r="9" spans="1:60" outlineLevel="1" x14ac:dyDescent="0.2">
      <c r="A9" s="235">
        <v>1</v>
      </c>
      <c r="B9" s="236" t="s">
        <v>3366</v>
      </c>
      <c r="C9" s="245" t="s">
        <v>3367</v>
      </c>
      <c r="D9" s="237" t="s">
        <v>543</v>
      </c>
      <c r="E9" s="238">
        <v>30</v>
      </c>
      <c r="F9" s="239"/>
      <c r="G9" s="240">
        <f>ROUND(E9*F9,2)</f>
        <v>0</v>
      </c>
      <c r="H9" s="239"/>
      <c r="I9" s="240">
        <f>ROUND(E9*H9,2)</f>
        <v>0</v>
      </c>
      <c r="J9" s="239"/>
      <c r="K9" s="240">
        <f>ROUND(E9*J9,2)</f>
        <v>0</v>
      </c>
      <c r="L9" s="240">
        <v>21</v>
      </c>
      <c r="M9" s="240">
        <f>G9*(1+L9/100)</f>
        <v>0</v>
      </c>
      <c r="N9" s="238">
        <v>8.6599999999999993E-3</v>
      </c>
      <c r="O9" s="238">
        <f>ROUND(E9*N9,2)</f>
        <v>0.26</v>
      </c>
      <c r="P9" s="238">
        <v>0</v>
      </c>
      <c r="Q9" s="238">
        <f>ROUND(E9*P9,2)</f>
        <v>0</v>
      </c>
      <c r="R9" s="240" t="s">
        <v>369</v>
      </c>
      <c r="S9" s="240" t="s">
        <v>277</v>
      </c>
      <c r="T9" s="241" t="s">
        <v>277</v>
      </c>
      <c r="U9" s="223">
        <v>0.186</v>
      </c>
      <c r="V9" s="223">
        <f>ROUND(E9*U9,2)</f>
        <v>5.58</v>
      </c>
      <c r="W9" s="223"/>
      <c r="X9" s="223" t="s">
        <v>316</v>
      </c>
      <c r="Y9" s="223" t="s">
        <v>280</v>
      </c>
      <c r="Z9" s="212"/>
      <c r="AA9" s="212"/>
      <c r="AB9" s="212"/>
      <c r="AC9" s="212"/>
      <c r="AD9" s="212"/>
      <c r="AE9" s="212"/>
      <c r="AF9" s="212"/>
      <c r="AG9" s="212" t="s">
        <v>317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7" t="s">
        <v>3368</v>
      </c>
      <c r="D10" s="256"/>
      <c r="E10" s="256"/>
      <c r="F10" s="256"/>
      <c r="G10" s="256"/>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319</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35">
        <v>2</v>
      </c>
      <c r="B11" s="236" t="s">
        <v>1215</v>
      </c>
      <c r="C11" s="245" t="s">
        <v>1216</v>
      </c>
      <c r="D11" s="237" t="s">
        <v>543</v>
      </c>
      <c r="E11" s="238">
        <v>30</v>
      </c>
      <c r="F11" s="239"/>
      <c r="G11" s="240">
        <f>ROUND(E11*F11,2)</f>
        <v>0</v>
      </c>
      <c r="H11" s="239"/>
      <c r="I11" s="240">
        <f>ROUND(E11*H11,2)</f>
        <v>0</v>
      </c>
      <c r="J11" s="239"/>
      <c r="K11" s="240">
        <f>ROUND(E11*J11,2)</f>
        <v>0</v>
      </c>
      <c r="L11" s="240">
        <v>21</v>
      </c>
      <c r="M11" s="240">
        <f>G11*(1+L11/100)</f>
        <v>0</v>
      </c>
      <c r="N11" s="238">
        <v>4.8999999999999998E-4</v>
      </c>
      <c r="O11" s="238">
        <f>ROUND(E11*N11,2)</f>
        <v>0.01</v>
      </c>
      <c r="P11" s="238">
        <v>1.2999999999999999E-2</v>
      </c>
      <c r="Q11" s="238">
        <f>ROUND(E11*P11,2)</f>
        <v>0.39</v>
      </c>
      <c r="R11" s="240" t="s">
        <v>1176</v>
      </c>
      <c r="S11" s="240" t="s">
        <v>277</v>
      </c>
      <c r="T11" s="241" t="s">
        <v>277</v>
      </c>
      <c r="U11" s="223">
        <v>0.30099999999999999</v>
      </c>
      <c r="V11" s="223">
        <f>ROUND(E11*U11,2)</f>
        <v>9.0299999999999994</v>
      </c>
      <c r="W11" s="223"/>
      <c r="X11" s="223" t="s">
        <v>316</v>
      </c>
      <c r="Y11" s="223" t="s">
        <v>280</v>
      </c>
      <c r="Z11" s="212"/>
      <c r="AA11" s="212"/>
      <c r="AB11" s="212"/>
      <c r="AC11" s="212"/>
      <c r="AD11" s="212"/>
      <c r="AE11" s="212"/>
      <c r="AF11" s="212"/>
      <c r="AG11" s="212" t="s">
        <v>317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6" t="s">
        <v>1214</v>
      </c>
      <c r="D12" s="243"/>
      <c r="E12" s="243"/>
      <c r="F12" s="243"/>
      <c r="G12" s="24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283</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57">
        <v>3</v>
      </c>
      <c r="B13" s="258" t="s">
        <v>821</v>
      </c>
      <c r="C13" s="268" t="s">
        <v>822</v>
      </c>
      <c r="D13" s="259" t="s">
        <v>823</v>
      </c>
      <c r="E13" s="260">
        <v>8</v>
      </c>
      <c r="F13" s="261"/>
      <c r="G13" s="262">
        <f>ROUND(E13*F13,2)</f>
        <v>0</v>
      </c>
      <c r="H13" s="261"/>
      <c r="I13" s="262">
        <f>ROUND(E13*H13,2)</f>
        <v>0</v>
      </c>
      <c r="J13" s="261"/>
      <c r="K13" s="262">
        <f>ROUND(E13*J13,2)</f>
        <v>0</v>
      </c>
      <c r="L13" s="262">
        <v>21</v>
      </c>
      <c r="M13" s="262">
        <f>G13*(1+L13/100)</f>
        <v>0</v>
      </c>
      <c r="N13" s="260">
        <v>0</v>
      </c>
      <c r="O13" s="260">
        <f>ROUND(E13*N13,2)</f>
        <v>0</v>
      </c>
      <c r="P13" s="260">
        <v>0</v>
      </c>
      <c r="Q13" s="260">
        <f>ROUND(E13*P13,2)</f>
        <v>0</v>
      </c>
      <c r="R13" s="262"/>
      <c r="S13" s="262" t="s">
        <v>668</v>
      </c>
      <c r="T13" s="263" t="s">
        <v>278</v>
      </c>
      <c r="U13" s="223">
        <v>1</v>
      </c>
      <c r="V13" s="223">
        <f>ROUND(E13*U13,2)</f>
        <v>8</v>
      </c>
      <c r="W13" s="223"/>
      <c r="X13" s="223" t="s">
        <v>316</v>
      </c>
      <c r="Y13" s="223" t="s">
        <v>280</v>
      </c>
      <c r="Z13" s="212"/>
      <c r="AA13" s="212"/>
      <c r="AB13" s="212"/>
      <c r="AC13" s="212"/>
      <c r="AD13" s="212"/>
      <c r="AE13" s="212"/>
      <c r="AF13" s="212"/>
      <c r="AG13" s="212" t="s">
        <v>317</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57">
        <v>4</v>
      </c>
      <c r="B14" s="258" t="s">
        <v>3369</v>
      </c>
      <c r="C14" s="268" t="s">
        <v>3370</v>
      </c>
      <c r="D14" s="259" t="s">
        <v>3371</v>
      </c>
      <c r="E14" s="260">
        <v>48</v>
      </c>
      <c r="F14" s="261"/>
      <c r="G14" s="262">
        <f>ROUND(E14*F14,2)</f>
        <v>0</v>
      </c>
      <c r="H14" s="261"/>
      <c r="I14" s="262">
        <f>ROUND(E14*H14,2)</f>
        <v>0</v>
      </c>
      <c r="J14" s="261"/>
      <c r="K14" s="262">
        <f>ROUND(E14*J14,2)</f>
        <v>0</v>
      </c>
      <c r="L14" s="262">
        <v>21</v>
      </c>
      <c r="M14" s="262">
        <f>G14*(1+L14/100)</f>
        <v>0</v>
      </c>
      <c r="N14" s="260">
        <v>0</v>
      </c>
      <c r="O14" s="260">
        <f>ROUND(E14*N14,2)</f>
        <v>0</v>
      </c>
      <c r="P14" s="260">
        <v>0</v>
      </c>
      <c r="Q14" s="260">
        <f>ROUND(E14*P14,2)</f>
        <v>0</v>
      </c>
      <c r="R14" s="262"/>
      <c r="S14" s="262" t="s">
        <v>668</v>
      </c>
      <c r="T14" s="263" t="s">
        <v>278</v>
      </c>
      <c r="U14" s="223">
        <v>0</v>
      </c>
      <c r="V14" s="223">
        <f>ROUND(E14*U14,2)</f>
        <v>0</v>
      </c>
      <c r="W14" s="223"/>
      <c r="X14" s="223" t="s">
        <v>316</v>
      </c>
      <c r="Y14" s="223" t="s">
        <v>280</v>
      </c>
      <c r="Z14" s="212"/>
      <c r="AA14" s="212"/>
      <c r="AB14" s="212"/>
      <c r="AC14" s="212"/>
      <c r="AD14" s="212"/>
      <c r="AE14" s="212"/>
      <c r="AF14" s="212"/>
      <c r="AG14" s="212" t="s">
        <v>317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7">
        <v>5</v>
      </c>
      <c r="B15" s="258" t="s">
        <v>3372</v>
      </c>
      <c r="C15" s="268" t="s">
        <v>3121</v>
      </c>
      <c r="D15" s="259" t="s">
        <v>387</v>
      </c>
      <c r="E15" s="260">
        <v>1</v>
      </c>
      <c r="F15" s="261"/>
      <c r="G15" s="262">
        <f>ROUND(E15*F15,2)</f>
        <v>0</v>
      </c>
      <c r="H15" s="261"/>
      <c r="I15" s="262">
        <f>ROUND(E15*H15,2)</f>
        <v>0</v>
      </c>
      <c r="J15" s="261"/>
      <c r="K15" s="262">
        <f>ROUND(E15*J15,2)</f>
        <v>0</v>
      </c>
      <c r="L15" s="262">
        <v>21</v>
      </c>
      <c r="M15" s="262">
        <f>G15*(1+L15/100)</f>
        <v>0</v>
      </c>
      <c r="N15" s="260">
        <v>0</v>
      </c>
      <c r="O15" s="260">
        <f>ROUND(E15*N15,2)</f>
        <v>0</v>
      </c>
      <c r="P15" s="260">
        <v>0</v>
      </c>
      <c r="Q15" s="260">
        <f>ROUND(E15*P15,2)</f>
        <v>0</v>
      </c>
      <c r="R15" s="262"/>
      <c r="S15" s="262" t="s">
        <v>668</v>
      </c>
      <c r="T15" s="263" t="s">
        <v>278</v>
      </c>
      <c r="U15" s="223">
        <v>0</v>
      </c>
      <c r="V15" s="223">
        <f>ROUND(E15*U15,2)</f>
        <v>0</v>
      </c>
      <c r="W15" s="223"/>
      <c r="X15" s="223" t="s">
        <v>316</v>
      </c>
      <c r="Y15" s="223" t="s">
        <v>280</v>
      </c>
      <c r="Z15" s="212"/>
      <c r="AA15" s="212"/>
      <c r="AB15" s="212"/>
      <c r="AC15" s="212"/>
      <c r="AD15" s="212"/>
      <c r="AE15" s="212"/>
      <c r="AF15" s="212"/>
      <c r="AG15" s="212" t="s">
        <v>317</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7">
        <v>6</v>
      </c>
      <c r="B16" s="258" t="s">
        <v>3373</v>
      </c>
      <c r="C16" s="268" t="s">
        <v>3374</v>
      </c>
      <c r="D16" s="259" t="s">
        <v>387</v>
      </c>
      <c r="E16" s="260">
        <v>1</v>
      </c>
      <c r="F16" s="261"/>
      <c r="G16" s="262">
        <f>ROUND(E16*F16,2)</f>
        <v>0</v>
      </c>
      <c r="H16" s="261"/>
      <c r="I16" s="262">
        <f>ROUND(E16*H16,2)</f>
        <v>0</v>
      </c>
      <c r="J16" s="261"/>
      <c r="K16" s="262">
        <f>ROUND(E16*J16,2)</f>
        <v>0</v>
      </c>
      <c r="L16" s="262">
        <v>21</v>
      </c>
      <c r="M16" s="262">
        <f>G16*(1+L16/100)</f>
        <v>0</v>
      </c>
      <c r="N16" s="260">
        <v>0</v>
      </c>
      <c r="O16" s="260">
        <f>ROUND(E16*N16,2)</f>
        <v>0</v>
      </c>
      <c r="P16" s="260">
        <v>0</v>
      </c>
      <c r="Q16" s="260">
        <f>ROUND(E16*P16,2)</f>
        <v>0</v>
      </c>
      <c r="R16" s="262"/>
      <c r="S16" s="262" t="s">
        <v>668</v>
      </c>
      <c r="T16" s="263" t="s">
        <v>278</v>
      </c>
      <c r="U16" s="223">
        <v>0</v>
      </c>
      <c r="V16" s="223">
        <f>ROUND(E16*U16,2)</f>
        <v>0</v>
      </c>
      <c r="W16" s="223"/>
      <c r="X16" s="223" t="s">
        <v>316</v>
      </c>
      <c r="Y16" s="223" t="s">
        <v>280</v>
      </c>
      <c r="Z16" s="212"/>
      <c r="AA16" s="212"/>
      <c r="AB16" s="212"/>
      <c r="AC16" s="212"/>
      <c r="AD16" s="212"/>
      <c r="AE16" s="212"/>
      <c r="AF16" s="212"/>
      <c r="AG16" s="212" t="s">
        <v>317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57">
        <v>7</v>
      </c>
      <c r="B17" s="258" t="s">
        <v>3375</v>
      </c>
      <c r="C17" s="268" t="s">
        <v>3376</v>
      </c>
      <c r="D17" s="259" t="s">
        <v>2299</v>
      </c>
      <c r="E17" s="260">
        <v>1</v>
      </c>
      <c r="F17" s="261"/>
      <c r="G17" s="262">
        <f>ROUND(E17*F17,2)</f>
        <v>0</v>
      </c>
      <c r="H17" s="261"/>
      <c r="I17" s="262">
        <f>ROUND(E17*H17,2)</f>
        <v>0</v>
      </c>
      <c r="J17" s="261"/>
      <c r="K17" s="262">
        <f>ROUND(E17*J17,2)</f>
        <v>0</v>
      </c>
      <c r="L17" s="262">
        <v>21</v>
      </c>
      <c r="M17" s="262">
        <f>G17*(1+L17/100)</f>
        <v>0</v>
      </c>
      <c r="N17" s="260">
        <v>0</v>
      </c>
      <c r="O17" s="260">
        <f>ROUND(E17*N17,2)</f>
        <v>0</v>
      </c>
      <c r="P17" s="260">
        <v>0</v>
      </c>
      <c r="Q17" s="260">
        <f>ROUND(E17*P17,2)</f>
        <v>0</v>
      </c>
      <c r="R17" s="262"/>
      <c r="S17" s="262" t="s">
        <v>668</v>
      </c>
      <c r="T17" s="263" t="s">
        <v>278</v>
      </c>
      <c r="U17" s="223">
        <v>0</v>
      </c>
      <c r="V17" s="223">
        <f>ROUND(E17*U17,2)</f>
        <v>0</v>
      </c>
      <c r="W17" s="223"/>
      <c r="X17" s="223" t="s">
        <v>316</v>
      </c>
      <c r="Y17" s="223" t="s">
        <v>280</v>
      </c>
      <c r="Z17" s="212"/>
      <c r="AA17" s="212"/>
      <c r="AB17" s="212"/>
      <c r="AC17" s="212"/>
      <c r="AD17" s="212"/>
      <c r="AE17" s="212"/>
      <c r="AF17" s="212"/>
      <c r="AG17" s="212" t="s">
        <v>317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8" t="s">
        <v>272</v>
      </c>
      <c r="B18" s="229" t="s">
        <v>148</v>
      </c>
      <c r="C18" s="244" t="s">
        <v>149</v>
      </c>
      <c r="D18" s="230"/>
      <c r="E18" s="231"/>
      <c r="F18" s="232"/>
      <c r="G18" s="232">
        <f>SUMIF(AG19:AG33,"&lt;&gt;NOR",G19:G33)</f>
        <v>0</v>
      </c>
      <c r="H18" s="232"/>
      <c r="I18" s="232">
        <f>SUM(I19:I33)</f>
        <v>0</v>
      </c>
      <c r="J18" s="232"/>
      <c r="K18" s="232">
        <f>SUM(K19:K33)</f>
        <v>0</v>
      </c>
      <c r="L18" s="232"/>
      <c r="M18" s="232">
        <f>SUM(M19:M33)</f>
        <v>0</v>
      </c>
      <c r="N18" s="231"/>
      <c r="O18" s="231">
        <f>SUM(O19:O33)</f>
        <v>0.04</v>
      </c>
      <c r="P18" s="231"/>
      <c r="Q18" s="231">
        <f>SUM(Q19:Q33)</f>
        <v>0</v>
      </c>
      <c r="R18" s="232"/>
      <c r="S18" s="232"/>
      <c r="T18" s="233"/>
      <c r="U18" s="227"/>
      <c r="V18" s="227">
        <f>SUM(V19:V33)</f>
        <v>40.57</v>
      </c>
      <c r="W18" s="227"/>
      <c r="X18" s="227"/>
      <c r="Y18" s="227"/>
      <c r="AG18" t="s">
        <v>273</v>
      </c>
    </row>
    <row r="19" spans="1:60" ht="22.5" outlineLevel="1" x14ac:dyDescent="0.2">
      <c r="A19" s="235">
        <v>8</v>
      </c>
      <c r="B19" s="236" t="s">
        <v>3377</v>
      </c>
      <c r="C19" s="245" t="s">
        <v>3378</v>
      </c>
      <c r="D19" s="237" t="s">
        <v>543</v>
      </c>
      <c r="E19" s="238">
        <v>102</v>
      </c>
      <c r="F19" s="239"/>
      <c r="G19" s="240">
        <f>ROUND(E19*F19,2)</f>
        <v>0</v>
      </c>
      <c r="H19" s="239"/>
      <c r="I19" s="240">
        <f>ROUND(E19*H19,2)</f>
        <v>0</v>
      </c>
      <c r="J19" s="239"/>
      <c r="K19" s="240">
        <f>ROUND(E19*J19,2)</f>
        <v>0</v>
      </c>
      <c r="L19" s="240">
        <v>21</v>
      </c>
      <c r="M19" s="240">
        <f>G19*(1+L19/100)</f>
        <v>0</v>
      </c>
      <c r="N19" s="238">
        <v>0</v>
      </c>
      <c r="O19" s="238">
        <f>ROUND(E19*N19,2)</f>
        <v>0</v>
      </c>
      <c r="P19" s="238">
        <v>0</v>
      </c>
      <c r="Q19" s="238">
        <f>ROUND(E19*P19,2)</f>
        <v>0</v>
      </c>
      <c r="R19" s="240" t="s">
        <v>1298</v>
      </c>
      <c r="S19" s="240" t="s">
        <v>277</v>
      </c>
      <c r="T19" s="241" t="s">
        <v>277</v>
      </c>
      <c r="U19" s="223">
        <v>0.13900000000000001</v>
      </c>
      <c r="V19" s="223">
        <f>ROUND(E19*U19,2)</f>
        <v>14.18</v>
      </c>
      <c r="W19" s="223"/>
      <c r="X19" s="223" t="s">
        <v>316</v>
      </c>
      <c r="Y19" s="223" t="s">
        <v>280</v>
      </c>
      <c r="Z19" s="212"/>
      <c r="AA19" s="212"/>
      <c r="AB19" s="212"/>
      <c r="AC19" s="212"/>
      <c r="AD19" s="212"/>
      <c r="AE19" s="212"/>
      <c r="AF19" s="212"/>
      <c r="AG19" s="212" t="s">
        <v>317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7" t="s">
        <v>3379</v>
      </c>
      <c r="D20" s="225"/>
      <c r="E20" s="226">
        <v>102</v>
      </c>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308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5">
        <v>9</v>
      </c>
      <c r="B21" s="236" t="s">
        <v>3380</v>
      </c>
      <c r="C21" s="245" t="s">
        <v>3381</v>
      </c>
      <c r="D21" s="237" t="s">
        <v>543</v>
      </c>
      <c r="E21" s="238">
        <v>250</v>
      </c>
      <c r="F21" s="239"/>
      <c r="G21" s="240">
        <f>ROUND(E21*F21,2)</f>
        <v>0</v>
      </c>
      <c r="H21" s="239"/>
      <c r="I21" s="240">
        <f>ROUND(E21*H21,2)</f>
        <v>0</v>
      </c>
      <c r="J21" s="239"/>
      <c r="K21" s="240">
        <f>ROUND(E21*J21,2)</f>
        <v>0</v>
      </c>
      <c r="L21" s="240">
        <v>21</v>
      </c>
      <c r="M21" s="240">
        <f>G21*(1+L21/100)</f>
        <v>0</v>
      </c>
      <c r="N21" s="238">
        <v>0</v>
      </c>
      <c r="O21" s="238">
        <f>ROUND(E21*N21,2)</f>
        <v>0</v>
      </c>
      <c r="P21" s="238">
        <v>0</v>
      </c>
      <c r="Q21" s="238">
        <f>ROUND(E21*P21,2)</f>
        <v>0</v>
      </c>
      <c r="R21" s="240" t="s">
        <v>1298</v>
      </c>
      <c r="S21" s="240" t="s">
        <v>277</v>
      </c>
      <c r="T21" s="241" t="s">
        <v>277</v>
      </c>
      <c r="U21" s="223">
        <v>0.105</v>
      </c>
      <c r="V21" s="223">
        <f>ROUND(E21*U21,2)</f>
        <v>26.25</v>
      </c>
      <c r="W21" s="223"/>
      <c r="X21" s="223" t="s">
        <v>316</v>
      </c>
      <c r="Y21" s="223" t="s">
        <v>280</v>
      </c>
      <c r="Z21" s="212"/>
      <c r="AA21" s="212"/>
      <c r="AB21" s="212"/>
      <c r="AC21" s="212"/>
      <c r="AD21" s="212"/>
      <c r="AE21" s="212"/>
      <c r="AF21" s="212"/>
      <c r="AG21" s="212" t="s">
        <v>317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7" t="s">
        <v>3382</v>
      </c>
      <c r="D22" s="225"/>
      <c r="E22" s="226">
        <v>250</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308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7">
        <v>10</v>
      </c>
      <c r="B23" s="258" t="s">
        <v>3383</v>
      </c>
      <c r="C23" s="268" t="s">
        <v>3384</v>
      </c>
      <c r="D23" s="259" t="s">
        <v>387</v>
      </c>
      <c r="E23" s="260">
        <v>1</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c r="S23" s="262" t="s">
        <v>668</v>
      </c>
      <c r="T23" s="263" t="s">
        <v>278</v>
      </c>
      <c r="U23" s="223">
        <v>0.14000000000000001</v>
      </c>
      <c r="V23" s="223">
        <f>ROUND(E23*U23,2)</f>
        <v>0.14000000000000001</v>
      </c>
      <c r="W23" s="223"/>
      <c r="X23" s="223" t="s">
        <v>316</v>
      </c>
      <c r="Y23" s="223" t="s">
        <v>280</v>
      </c>
      <c r="Z23" s="212"/>
      <c r="AA23" s="212"/>
      <c r="AB23" s="212"/>
      <c r="AC23" s="212"/>
      <c r="AD23" s="212"/>
      <c r="AE23" s="212"/>
      <c r="AF23" s="212"/>
      <c r="AG23" s="212" t="s">
        <v>317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57">
        <v>11</v>
      </c>
      <c r="B24" s="258" t="s">
        <v>3385</v>
      </c>
      <c r="C24" s="268" t="s">
        <v>3386</v>
      </c>
      <c r="D24" s="259" t="s">
        <v>387</v>
      </c>
      <c r="E24" s="260">
        <v>2</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t="s">
        <v>480</v>
      </c>
      <c r="S24" s="262" t="s">
        <v>277</v>
      </c>
      <c r="T24" s="263" t="s">
        <v>277</v>
      </c>
      <c r="U24" s="223">
        <v>0</v>
      </c>
      <c r="V24" s="223">
        <f>ROUND(E24*U24,2)</f>
        <v>0</v>
      </c>
      <c r="W24" s="223"/>
      <c r="X24" s="223" t="s">
        <v>481</v>
      </c>
      <c r="Y24" s="223" t="s">
        <v>280</v>
      </c>
      <c r="Z24" s="212"/>
      <c r="AA24" s="212"/>
      <c r="AB24" s="212"/>
      <c r="AC24" s="212"/>
      <c r="AD24" s="212"/>
      <c r="AE24" s="212"/>
      <c r="AF24" s="212"/>
      <c r="AG24" s="212" t="s">
        <v>482</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1" x14ac:dyDescent="0.2">
      <c r="A25" s="257">
        <v>12</v>
      </c>
      <c r="B25" s="258" t="s">
        <v>3387</v>
      </c>
      <c r="C25" s="268" t="s">
        <v>3388</v>
      </c>
      <c r="D25" s="259" t="s">
        <v>543</v>
      </c>
      <c r="E25" s="260">
        <v>194</v>
      </c>
      <c r="F25" s="261"/>
      <c r="G25" s="262">
        <f>ROUND(E25*F25,2)</f>
        <v>0</v>
      </c>
      <c r="H25" s="261"/>
      <c r="I25" s="262">
        <f>ROUND(E25*H25,2)</f>
        <v>0</v>
      </c>
      <c r="J25" s="261"/>
      <c r="K25" s="262">
        <f>ROUND(E25*J25,2)</f>
        <v>0</v>
      </c>
      <c r="L25" s="262">
        <v>21</v>
      </c>
      <c r="M25" s="262">
        <f>G25*(1+L25/100)</f>
        <v>0</v>
      </c>
      <c r="N25" s="260">
        <v>2.0000000000000002E-5</v>
      </c>
      <c r="O25" s="260">
        <f>ROUND(E25*N25,2)</f>
        <v>0</v>
      </c>
      <c r="P25" s="260">
        <v>0</v>
      </c>
      <c r="Q25" s="260">
        <f>ROUND(E25*P25,2)</f>
        <v>0</v>
      </c>
      <c r="R25" s="262" t="s">
        <v>480</v>
      </c>
      <c r="S25" s="262" t="s">
        <v>277</v>
      </c>
      <c r="T25" s="263" t="s">
        <v>277</v>
      </c>
      <c r="U25" s="223">
        <v>0</v>
      </c>
      <c r="V25" s="223">
        <f>ROUND(E25*U25,2)</f>
        <v>0</v>
      </c>
      <c r="W25" s="223"/>
      <c r="X25" s="223" t="s">
        <v>481</v>
      </c>
      <c r="Y25" s="223" t="s">
        <v>280</v>
      </c>
      <c r="Z25" s="212"/>
      <c r="AA25" s="212"/>
      <c r="AB25" s="212"/>
      <c r="AC25" s="212"/>
      <c r="AD25" s="212"/>
      <c r="AE25" s="212"/>
      <c r="AF25" s="212"/>
      <c r="AG25" s="212" t="s">
        <v>482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57">
        <v>13</v>
      </c>
      <c r="B26" s="258" t="s">
        <v>3389</v>
      </c>
      <c r="C26" s="268" t="s">
        <v>3390</v>
      </c>
      <c r="D26" s="259" t="s">
        <v>543</v>
      </c>
      <c r="E26" s="260">
        <v>30</v>
      </c>
      <c r="F26" s="261"/>
      <c r="G26" s="262">
        <f>ROUND(E26*F26,2)</f>
        <v>0</v>
      </c>
      <c r="H26" s="261"/>
      <c r="I26" s="262">
        <f>ROUND(E26*H26,2)</f>
        <v>0</v>
      </c>
      <c r="J26" s="261"/>
      <c r="K26" s="262">
        <f>ROUND(E26*J26,2)</f>
        <v>0</v>
      </c>
      <c r="L26" s="262">
        <v>21</v>
      </c>
      <c r="M26" s="262">
        <f>G26*(1+L26/100)</f>
        <v>0</v>
      </c>
      <c r="N26" s="260">
        <v>4.0000000000000003E-5</v>
      </c>
      <c r="O26" s="260">
        <f>ROUND(E26*N26,2)</f>
        <v>0</v>
      </c>
      <c r="P26" s="260">
        <v>0</v>
      </c>
      <c r="Q26" s="260">
        <f>ROUND(E26*P26,2)</f>
        <v>0</v>
      </c>
      <c r="R26" s="262" t="s">
        <v>480</v>
      </c>
      <c r="S26" s="262" t="s">
        <v>277</v>
      </c>
      <c r="T26" s="263" t="s">
        <v>277</v>
      </c>
      <c r="U26" s="223">
        <v>0</v>
      </c>
      <c r="V26" s="223">
        <f>ROUND(E26*U26,2)</f>
        <v>0</v>
      </c>
      <c r="W26" s="223"/>
      <c r="X26" s="223" t="s">
        <v>481</v>
      </c>
      <c r="Y26" s="223" t="s">
        <v>280</v>
      </c>
      <c r="Z26" s="212"/>
      <c r="AA26" s="212"/>
      <c r="AB26" s="212"/>
      <c r="AC26" s="212"/>
      <c r="AD26" s="212"/>
      <c r="AE26" s="212"/>
      <c r="AF26" s="212"/>
      <c r="AG26" s="212" t="s">
        <v>482</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57">
        <v>14</v>
      </c>
      <c r="B27" s="258" t="s">
        <v>3391</v>
      </c>
      <c r="C27" s="268" t="s">
        <v>3392</v>
      </c>
      <c r="D27" s="259" t="s">
        <v>543</v>
      </c>
      <c r="E27" s="260">
        <v>26</v>
      </c>
      <c r="F27" s="261"/>
      <c r="G27" s="262">
        <f>ROUND(E27*F27,2)</f>
        <v>0</v>
      </c>
      <c r="H27" s="261"/>
      <c r="I27" s="262">
        <f>ROUND(E27*H27,2)</f>
        <v>0</v>
      </c>
      <c r="J27" s="261"/>
      <c r="K27" s="262">
        <f>ROUND(E27*J27,2)</f>
        <v>0</v>
      </c>
      <c r="L27" s="262">
        <v>21</v>
      </c>
      <c r="M27" s="262">
        <f>G27*(1+L27/100)</f>
        <v>0</v>
      </c>
      <c r="N27" s="260">
        <v>5.0000000000000002E-5</v>
      </c>
      <c r="O27" s="260">
        <f>ROUND(E27*N27,2)</f>
        <v>0</v>
      </c>
      <c r="P27" s="260">
        <v>0</v>
      </c>
      <c r="Q27" s="260">
        <f>ROUND(E27*P27,2)</f>
        <v>0</v>
      </c>
      <c r="R27" s="262" t="s">
        <v>480</v>
      </c>
      <c r="S27" s="262" t="s">
        <v>277</v>
      </c>
      <c r="T27" s="263" t="s">
        <v>277</v>
      </c>
      <c r="U27" s="223">
        <v>0</v>
      </c>
      <c r="V27" s="223">
        <f>ROUND(E27*U27,2)</f>
        <v>0</v>
      </c>
      <c r="W27" s="223"/>
      <c r="X27" s="223" t="s">
        <v>481</v>
      </c>
      <c r="Y27" s="223" t="s">
        <v>280</v>
      </c>
      <c r="Z27" s="212"/>
      <c r="AA27" s="212"/>
      <c r="AB27" s="212"/>
      <c r="AC27" s="212"/>
      <c r="AD27" s="212"/>
      <c r="AE27" s="212"/>
      <c r="AF27" s="212"/>
      <c r="AG27" s="212" t="s">
        <v>482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15</v>
      </c>
      <c r="B28" s="258" t="s">
        <v>3393</v>
      </c>
      <c r="C28" s="268" t="s">
        <v>3394</v>
      </c>
      <c r="D28" s="259" t="s">
        <v>387</v>
      </c>
      <c r="E28" s="260">
        <v>1000</v>
      </c>
      <c r="F28" s="261"/>
      <c r="G28" s="262">
        <f>ROUND(E28*F28,2)</f>
        <v>0</v>
      </c>
      <c r="H28" s="261"/>
      <c r="I28" s="262">
        <f>ROUND(E28*H28,2)</f>
        <v>0</v>
      </c>
      <c r="J28" s="261"/>
      <c r="K28" s="262">
        <f>ROUND(E28*J28,2)</f>
        <v>0</v>
      </c>
      <c r="L28" s="262">
        <v>21</v>
      </c>
      <c r="M28" s="262">
        <f>G28*(1+L28/100)</f>
        <v>0</v>
      </c>
      <c r="N28" s="260">
        <v>0</v>
      </c>
      <c r="O28" s="260">
        <f>ROUND(E28*N28,2)</f>
        <v>0</v>
      </c>
      <c r="P28" s="260">
        <v>0</v>
      </c>
      <c r="Q28" s="260">
        <f>ROUND(E28*P28,2)</f>
        <v>0</v>
      </c>
      <c r="R28" s="262" t="s">
        <v>480</v>
      </c>
      <c r="S28" s="262" t="s">
        <v>277</v>
      </c>
      <c r="T28" s="263" t="s">
        <v>277</v>
      </c>
      <c r="U28" s="223">
        <v>0</v>
      </c>
      <c r="V28" s="223">
        <f>ROUND(E28*U28,2)</f>
        <v>0</v>
      </c>
      <c r="W28" s="223"/>
      <c r="X28" s="223" t="s">
        <v>481</v>
      </c>
      <c r="Y28" s="223" t="s">
        <v>280</v>
      </c>
      <c r="Z28" s="212"/>
      <c r="AA28" s="212"/>
      <c r="AB28" s="212"/>
      <c r="AC28" s="212"/>
      <c r="AD28" s="212"/>
      <c r="AE28" s="212"/>
      <c r="AF28" s="212"/>
      <c r="AG28" s="212" t="s">
        <v>482</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16</v>
      </c>
      <c r="B29" s="258" t="s">
        <v>3395</v>
      </c>
      <c r="C29" s="268" t="s">
        <v>3396</v>
      </c>
      <c r="D29" s="259" t="s">
        <v>387</v>
      </c>
      <c r="E29" s="260">
        <v>2</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t="s">
        <v>480</v>
      </c>
      <c r="S29" s="262" t="s">
        <v>277</v>
      </c>
      <c r="T29" s="263" t="s">
        <v>277</v>
      </c>
      <c r="U29" s="223">
        <v>0</v>
      </c>
      <c r="V29" s="223">
        <f>ROUND(E29*U29,2)</f>
        <v>0</v>
      </c>
      <c r="W29" s="223"/>
      <c r="X29" s="223" t="s">
        <v>481</v>
      </c>
      <c r="Y29" s="223" t="s">
        <v>280</v>
      </c>
      <c r="Z29" s="212"/>
      <c r="AA29" s="212"/>
      <c r="AB29" s="212"/>
      <c r="AC29" s="212"/>
      <c r="AD29" s="212"/>
      <c r="AE29" s="212"/>
      <c r="AF29" s="212"/>
      <c r="AG29" s="212" t="s">
        <v>482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33.75" outlineLevel="1" x14ac:dyDescent="0.2">
      <c r="A30" s="257">
        <v>17</v>
      </c>
      <c r="B30" s="258" t="s">
        <v>3397</v>
      </c>
      <c r="C30" s="268" t="s">
        <v>3398</v>
      </c>
      <c r="D30" s="259" t="s">
        <v>543</v>
      </c>
      <c r="E30" s="260">
        <v>54</v>
      </c>
      <c r="F30" s="261"/>
      <c r="G30" s="262">
        <f>ROUND(E30*F30,2)</f>
        <v>0</v>
      </c>
      <c r="H30" s="261"/>
      <c r="I30" s="262">
        <f>ROUND(E30*H30,2)</f>
        <v>0</v>
      </c>
      <c r="J30" s="261"/>
      <c r="K30" s="262">
        <f>ROUND(E30*J30,2)</f>
        <v>0</v>
      </c>
      <c r="L30" s="262">
        <v>21</v>
      </c>
      <c r="M30" s="262">
        <f>G30*(1+L30/100)</f>
        <v>0</v>
      </c>
      <c r="N30" s="260">
        <v>3.1E-4</v>
      </c>
      <c r="O30" s="260">
        <f>ROUND(E30*N30,2)</f>
        <v>0.02</v>
      </c>
      <c r="P30" s="260">
        <v>0</v>
      </c>
      <c r="Q30" s="260">
        <f>ROUND(E30*P30,2)</f>
        <v>0</v>
      </c>
      <c r="R30" s="262" t="s">
        <v>480</v>
      </c>
      <c r="S30" s="262" t="s">
        <v>277</v>
      </c>
      <c r="T30" s="263" t="s">
        <v>277</v>
      </c>
      <c r="U30" s="223">
        <v>0</v>
      </c>
      <c r="V30" s="223">
        <f>ROUND(E30*U30,2)</f>
        <v>0</v>
      </c>
      <c r="W30" s="223"/>
      <c r="X30" s="223" t="s">
        <v>481</v>
      </c>
      <c r="Y30" s="223" t="s">
        <v>280</v>
      </c>
      <c r="Z30" s="212"/>
      <c r="AA30" s="212"/>
      <c r="AB30" s="212"/>
      <c r="AC30" s="212"/>
      <c r="AD30" s="212"/>
      <c r="AE30" s="212"/>
      <c r="AF30" s="212"/>
      <c r="AG30" s="212" t="s">
        <v>482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33.75" outlineLevel="1" x14ac:dyDescent="0.2">
      <c r="A31" s="235">
        <v>18</v>
      </c>
      <c r="B31" s="236" t="s">
        <v>3399</v>
      </c>
      <c r="C31" s="245" t="s">
        <v>3400</v>
      </c>
      <c r="D31" s="237" t="s">
        <v>543</v>
      </c>
      <c r="E31" s="238">
        <v>48</v>
      </c>
      <c r="F31" s="239"/>
      <c r="G31" s="240">
        <f>ROUND(E31*F31,2)</f>
        <v>0</v>
      </c>
      <c r="H31" s="239"/>
      <c r="I31" s="240">
        <f>ROUND(E31*H31,2)</f>
        <v>0</v>
      </c>
      <c r="J31" s="239"/>
      <c r="K31" s="240">
        <f>ROUND(E31*J31,2)</f>
        <v>0</v>
      </c>
      <c r="L31" s="240">
        <v>21</v>
      </c>
      <c r="M31" s="240">
        <f>G31*(1+L31/100)</f>
        <v>0</v>
      </c>
      <c r="N31" s="238">
        <v>3.4000000000000002E-4</v>
      </c>
      <c r="O31" s="238">
        <f>ROUND(E31*N31,2)</f>
        <v>0.02</v>
      </c>
      <c r="P31" s="238">
        <v>0</v>
      </c>
      <c r="Q31" s="238">
        <f>ROUND(E31*P31,2)</f>
        <v>0</v>
      </c>
      <c r="R31" s="240" t="s">
        <v>480</v>
      </c>
      <c r="S31" s="240" t="s">
        <v>277</v>
      </c>
      <c r="T31" s="241" t="s">
        <v>277</v>
      </c>
      <c r="U31" s="223">
        <v>0</v>
      </c>
      <c r="V31" s="223">
        <f>ROUND(E31*U31,2)</f>
        <v>0</v>
      </c>
      <c r="W31" s="223"/>
      <c r="X31" s="223" t="s">
        <v>481</v>
      </c>
      <c r="Y31" s="223" t="s">
        <v>280</v>
      </c>
      <c r="Z31" s="212"/>
      <c r="AA31" s="212"/>
      <c r="AB31" s="212"/>
      <c r="AC31" s="212"/>
      <c r="AD31" s="212"/>
      <c r="AE31" s="212"/>
      <c r="AF31" s="212"/>
      <c r="AG31" s="212" t="s">
        <v>482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19">
        <v>19</v>
      </c>
      <c r="B32" s="220" t="s">
        <v>3401</v>
      </c>
      <c r="C32" s="273" t="s">
        <v>1777</v>
      </c>
      <c r="D32" s="221" t="s">
        <v>0</v>
      </c>
      <c r="E32" s="265"/>
      <c r="F32" s="224"/>
      <c r="G32" s="223">
        <f>ROUND(E32*F32,2)</f>
        <v>0</v>
      </c>
      <c r="H32" s="224"/>
      <c r="I32" s="223">
        <f>ROUND(E32*H32,2)</f>
        <v>0</v>
      </c>
      <c r="J32" s="224"/>
      <c r="K32" s="223">
        <f>ROUND(E32*J32,2)</f>
        <v>0</v>
      </c>
      <c r="L32" s="223">
        <v>21</v>
      </c>
      <c r="M32" s="223">
        <f>G32*(1+L32/100)</f>
        <v>0</v>
      </c>
      <c r="N32" s="222">
        <v>0</v>
      </c>
      <c r="O32" s="222">
        <f>ROUND(E32*N32,2)</f>
        <v>0</v>
      </c>
      <c r="P32" s="222">
        <v>0</v>
      </c>
      <c r="Q32" s="222">
        <f>ROUND(E32*P32,2)</f>
        <v>0</v>
      </c>
      <c r="R32" s="223" t="s">
        <v>1479</v>
      </c>
      <c r="S32" s="223" t="s">
        <v>277</v>
      </c>
      <c r="T32" s="223" t="s">
        <v>277</v>
      </c>
      <c r="U32" s="223">
        <v>0</v>
      </c>
      <c r="V32" s="223">
        <f>ROUND(E32*U32,2)</f>
        <v>0</v>
      </c>
      <c r="W32" s="223"/>
      <c r="X32" s="223" t="s">
        <v>1599</v>
      </c>
      <c r="Y32" s="223" t="s">
        <v>280</v>
      </c>
      <c r="Z32" s="212"/>
      <c r="AA32" s="212"/>
      <c r="AB32" s="212"/>
      <c r="AC32" s="212"/>
      <c r="AD32" s="212"/>
      <c r="AE32" s="212"/>
      <c r="AF32" s="212"/>
      <c r="AG32" s="212" t="s">
        <v>1600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74" t="s">
        <v>1716</v>
      </c>
      <c r="D33" s="266"/>
      <c r="E33" s="266"/>
      <c r="F33" s="266"/>
      <c r="G33" s="266"/>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319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x14ac:dyDescent="0.2">
      <c r="A34" s="228" t="s">
        <v>272</v>
      </c>
      <c r="B34" s="229" t="s">
        <v>160</v>
      </c>
      <c r="C34" s="244" t="s">
        <v>161</v>
      </c>
      <c r="D34" s="230"/>
      <c r="E34" s="231"/>
      <c r="F34" s="232"/>
      <c r="G34" s="232">
        <f>SUMIF(AG35:AG45,"&lt;&gt;NOR",G35:G45)</f>
        <v>0</v>
      </c>
      <c r="H34" s="232"/>
      <c r="I34" s="232">
        <f>SUM(I35:I45)</f>
        <v>0</v>
      </c>
      <c r="J34" s="232"/>
      <c r="K34" s="232">
        <f>SUM(K35:K45)</f>
        <v>0</v>
      </c>
      <c r="L34" s="232"/>
      <c r="M34" s="232">
        <f>SUM(M35:M45)</f>
        <v>0</v>
      </c>
      <c r="N34" s="231"/>
      <c r="O34" s="231">
        <f>SUM(O35:O45)</f>
        <v>0.01</v>
      </c>
      <c r="P34" s="231"/>
      <c r="Q34" s="231">
        <f>SUM(Q35:Q45)</f>
        <v>0</v>
      </c>
      <c r="R34" s="232"/>
      <c r="S34" s="232"/>
      <c r="T34" s="233"/>
      <c r="U34" s="227"/>
      <c r="V34" s="227">
        <f>SUM(V35:V45)</f>
        <v>1.71</v>
      </c>
      <c r="W34" s="227"/>
      <c r="X34" s="227"/>
      <c r="Y34" s="227"/>
      <c r="AG34" t="s">
        <v>273</v>
      </c>
    </row>
    <row r="35" spans="1:60" ht="22.5" outlineLevel="1" x14ac:dyDescent="0.2">
      <c r="A35" s="235">
        <v>20</v>
      </c>
      <c r="B35" s="236" t="s">
        <v>3402</v>
      </c>
      <c r="C35" s="245" t="s">
        <v>3403</v>
      </c>
      <c r="D35" s="237" t="s">
        <v>1297</v>
      </c>
      <c r="E35" s="238">
        <v>1</v>
      </c>
      <c r="F35" s="239"/>
      <c r="G35" s="240">
        <f>ROUND(E35*F35,2)</f>
        <v>0</v>
      </c>
      <c r="H35" s="239"/>
      <c r="I35" s="240">
        <f>ROUND(E35*H35,2)</f>
        <v>0</v>
      </c>
      <c r="J35" s="239"/>
      <c r="K35" s="240">
        <f>ROUND(E35*J35,2)</f>
        <v>0</v>
      </c>
      <c r="L35" s="240">
        <v>21</v>
      </c>
      <c r="M35" s="240">
        <f>G35*(1+L35/100)</f>
        <v>0</v>
      </c>
      <c r="N35" s="238">
        <v>5.4099999999999999E-3</v>
      </c>
      <c r="O35" s="238">
        <f>ROUND(E35*N35,2)</f>
        <v>0.01</v>
      </c>
      <c r="P35" s="238">
        <v>0</v>
      </c>
      <c r="Q35" s="238">
        <f>ROUND(E35*P35,2)</f>
        <v>0</v>
      </c>
      <c r="R35" s="240" t="s">
        <v>1298</v>
      </c>
      <c r="S35" s="240" t="s">
        <v>277</v>
      </c>
      <c r="T35" s="241" t="s">
        <v>277</v>
      </c>
      <c r="U35" s="223">
        <v>1.556</v>
      </c>
      <c r="V35" s="223">
        <f>ROUND(E35*U35,2)</f>
        <v>1.56</v>
      </c>
      <c r="W35" s="223"/>
      <c r="X35" s="223" t="s">
        <v>316</v>
      </c>
      <c r="Y35" s="223" t="s">
        <v>654</v>
      </c>
      <c r="Z35" s="212"/>
      <c r="AA35" s="212"/>
      <c r="AB35" s="212"/>
      <c r="AC35" s="212"/>
      <c r="AD35" s="212"/>
      <c r="AE35" s="212"/>
      <c r="AF35" s="212"/>
      <c r="AG35" s="212" t="s">
        <v>317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6" t="s">
        <v>3106</v>
      </c>
      <c r="D36" s="243"/>
      <c r="E36" s="243"/>
      <c r="F36" s="243"/>
      <c r="G36" s="24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283</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47" t="s">
        <v>3404</v>
      </c>
      <c r="D37" s="225"/>
      <c r="E37" s="226">
        <v>1</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308</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57">
        <v>21</v>
      </c>
      <c r="B38" s="258" t="s">
        <v>3405</v>
      </c>
      <c r="C38" s="268" t="s">
        <v>3406</v>
      </c>
      <c r="D38" s="259" t="s">
        <v>1297</v>
      </c>
      <c r="E38" s="260">
        <v>1</v>
      </c>
      <c r="F38" s="261"/>
      <c r="G38" s="262">
        <f>ROUND(E38*F38,2)</f>
        <v>0</v>
      </c>
      <c r="H38" s="261"/>
      <c r="I38" s="262">
        <f>ROUND(E38*H38,2)</f>
        <v>0</v>
      </c>
      <c r="J38" s="261"/>
      <c r="K38" s="262">
        <f>ROUND(E38*J38,2)</f>
        <v>0</v>
      </c>
      <c r="L38" s="262">
        <v>21</v>
      </c>
      <c r="M38" s="262">
        <f>G38*(1+L38/100)</f>
        <v>0</v>
      </c>
      <c r="N38" s="260">
        <v>1.1000000000000001E-3</v>
      </c>
      <c r="O38" s="260">
        <f>ROUND(E38*N38,2)</f>
        <v>0</v>
      </c>
      <c r="P38" s="260">
        <v>0</v>
      </c>
      <c r="Q38" s="260">
        <f>ROUND(E38*P38,2)</f>
        <v>0</v>
      </c>
      <c r="R38" s="262"/>
      <c r="S38" s="262" t="s">
        <v>668</v>
      </c>
      <c r="T38" s="263" t="s">
        <v>278</v>
      </c>
      <c r="U38" s="223">
        <v>0.14499999999999999</v>
      </c>
      <c r="V38" s="223">
        <f>ROUND(E38*U38,2)</f>
        <v>0.15</v>
      </c>
      <c r="W38" s="223"/>
      <c r="X38" s="223" t="s">
        <v>316</v>
      </c>
      <c r="Y38" s="223" t="s">
        <v>654</v>
      </c>
      <c r="Z38" s="212"/>
      <c r="AA38" s="212"/>
      <c r="AB38" s="212"/>
      <c r="AC38" s="212"/>
      <c r="AD38" s="212"/>
      <c r="AE38" s="212"/>
      <c r="AF38" s="212"/>
      <c r="AG38" s="212" t="s">
        <v>317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1" x14ac:dyDescent="0.2">
      <c r="A39" s="257">
        <v>22</v>
      </c>
      <c r="B39" s="258" t="s">
        <v>3407</v>
      </c>
      <c r="C39" s="268" t="s">
        <v>3408</v>
      </c>
      <c r="D39" s="259" t="s">
        <v>387</v>
      </c>
      <c r="E39" s="260">
        <v>1</v>
      </c>
      <c r="F39" s="261"/>
      <c r="G39" s="262">
        <f>ROUND(E39*F39,2)</f>
        <v>0</v>
      </c>
      <c r="H39" s="261"/>
      <c r="I39" s="262">
        <f>ROUND(E39*H39,2)</f>
        <v>0</v>
      </c>
      <c r="J39" s="261"/>
      <c r="K39" s="262">
        <f>ROUND(E39*J39,2)</f>
        <v>0</v>
      </c>
      <c r="L39" s="262">
        <v>21</v>
      </c>
      <c r="M39" s="262">
        <f>G39*(1+L39/100)</f>
        <v>0</v>
      </c>
      <c r="N39" s="260">
        <v>0</v>
      </c>
      <c r="O39" s="260">
        <f>ROUND(E39*N39,2)</f>
        <v>0</v>
      </c>
      <c r="P39" s="260">
        <v>0</v>
      </c>
      <c r="Q39" s="260">
        <f>ROUND(E39*P39,2)</f>
        <v>0</v>
      </c>
      <c r="R39" s="262"/>
      <c r="S39" s="262" t="s">
        <v>668</v>
      </c>
      <c r="T39" s="263" t="s">
        <v>278</v>
      </c>
      <c r="U39" s="223">
        <v>0</v>
      </c>
      <c r="V39" s="223">
        <f>ROUND(E39*U39,2)</f>
        <v>0</v>
      </c>
      <c r="W39" s="223"/>
      <c r="X39" s="223" t="s">
        <v>481</v>
      </c>
      <c r="Y39" s="223" t="s">
        <v>654</v>
      </c>
      <c r="Z39" s="212"/>
      <c r="AA39" s="212"/>
      <c r="AB39" s="212"/>
      <c r="AC39" s="212"/>
      <c r="AD39" s="212"/>
      <c r="AE39" s="212"/>
      <c r="AF39" s="212"/>
      <c r="AG39" s="212" t="s">
        <v>482</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57">
        <v>23</v>
      </c>
      <c r="B40" s="258" t="s">
        <v>3409</v>
      </c>
      <c r="C40" s="268" t="s">
        <v>3410</v>
      </c>
      <c r="D40" s="259" t="s">
        <v>387</v>
      </c>
      <c r="E40" s="260">
        <v>1</v>
      </c>
      <c r="F40" s="261"/>
      <c r="G40" s="262">
        <f>ROUND(E40*F40,2)</f>
        <v>0</v>
      </c>
      <c r="H40" s="261"/>
      <c r="I40" s="262">
        <f>ROUND(E40*H40,2)</f>
        <v>0</v>
      </c>
      <c r="J40" s="261"/>
      <c r="K40" s="262">
        <f>ROUND(E40*J40,2)</f>
        <v>0</v>
      </c>
      <c r="L40" s="262">
        <v>21</v>
      </c>
      <c r="M40" s="262">
        <f>G40*(1+L40/100)</f>
        <v>0</v>
      </c>
      <c r="N40" s="260">
        <v>0</v>
      </c>
      <c r="O40" s="260">
        <f>ROUND(E40*N40,2)</f>
        <v>0</v>
      </c>
      <c r="P40" s="260">
        <v>0</v>
      </c>
      <c r="Q40" s="260">
        <f>ROUND(E40*P40,2)</f>
        <v>0</v>
      </c>
      <c r="R40" s="262"/>
      <c r="S40" s="262" t="s">
        <v>668</v>
      </c>
      <c r="T40" s="263" t="s">
        <v>278</v>
      </c>
      <c r="U40" s="223">
        <v>0</v>
      </c>
      <c r="V40" s="223">
        <f>ROUND(E40*U40,2)</f>
        <v>0</v>
      </c>
      <c r="W40" s="223"/>
      <c r="X40" s="223" t="s">
        <v>481</v>
      </c>
      <c r="Y40" s="223" t="s">
        <v>654</v>
      </c>
      <c r="Z40" s="212"/>
      <c r="AA40" s="212"/>
      <c r="AB40" s="212"/>
      <c r="AC40" s="212"/>
      <c r="AD40" s="212"/>
      <c r="AE40" s="212"/>
      <c r="AF40" s="212"/>
      <c r="AG40" s="212" t="s">
        <v>482</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7">
        <v>24</v>
      </c>
      <c r="B41" s="258" t="s">
        <v>3411</v>
      </c>
      <c r="C41" s="268" t="s">
        <v>3412</v>
      </c>
      <c r="D41" s="259" t="s">
        <v>387</v>
      </c>
      <c r="E41" s="260">
        <v>1</v>
      </c>
      <c r="F41" s="261"/>
      <c r="G41" s="262">
        <f>ROUND(E41*F41,2)</f>
        <v>0</v>
      </c>
      <c r="H41" s="261"/>
      <c r="I41" s="262">
        <f>ROUND(E41*H41,2)</f>
        <v>0</v>
      </c>
      <c r="J41" s="261"/>
      <c r="K41" s="262">
        <f>ROUND(E41*J41,2)</f>
        <v>0</v>
      </c>
      <c r="L41" s="262">
        <v>21</v>
      </c>
      <c r="M41" s="262">
        <f>G41*(1+L41/100)</f>
        <v>0</v>
      </c>
      <c r="N41" s="260">
        <v>0</v>
      </c>
      <c r="O41" s="260">
        <f>ROUND(E41*N41,2)</f>
        <v>0</v>
      </c>
      <c r="P41" s="260">
        <v>0</v>
      </c>
      <c r="Q41" s="260">
        <f>ROUND(E41*P41,2)</f>
        <v>0</v>
      </c>
      <c r="R41" s="262"/>
      <c r="S41" s="262" t="s">
        <v>668</v>
      </c>
      <c r="T41" s="263" t="s">
        <v>278</v>
      </c>
      <c r="U41" s="223">
        <v>0</v>
      </c>
      <c r="V41" s="223">
        <f>ROUND(E41*U41,2)</f>
        <v>0</v>
      </c>
      <c r="W41" s="223"/>
      <c r="X41" s="223" t="s">
        <v>481</v>
      </c>
      <c r="Y41" s="223" t="s">
        <v>654</v>
      </c>
      <c r="Z41" s="212"/>
      <c r="AA41" s="212"/>
      <c r="AB41" s="212"/>
      <c r="AC41" s="212"/>
      <c r="AD41" s="212"/>
      <c r="AE41" s="212"/>
      <c r="AF41" s="212"/>
      <c r="AG41" s="212" t="s">
        <v>482</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57">
        <v>25</v>
      </c>
      <c r="B42" s="258" t="s">
        <v>3413</v>
      </c>
      <c r="C42" s="268" t="s">
        <v>3414</v>
      </c>
      <c r="D42" s="259" t="s">
        <v>387</v>
      </c>
      <c r="E42" s="260">
        <v>1</v>
      </c>
      <c r="F42" s="261"/>
      <c r="G42" s="262">
        <f>ROUND(E42*F42,2)</f>
        <v>0</v>
      </c>
      <c r="H42" s="261"/>
      <c r="I42" s="262">
        <f>ROUND(E42*H42,2)</f>
        <v>0</v>
      </c>
      <c r="J42" s="261"/>
      <c r="K42" s="262">
        <f>ROUND(E42*J42,2)</f>
        <v>0</v>
      </c>
      <c r="L42" s="262">
        <v>21</v>
      </c>
      <c r="M42" s="262">
        <f>G42*(1+L42/100)</f>
        <v>0</v>
      </c>
      <c r="N42" s="260">
        <v>0</v>
      </c>
      <c r="O42" s="260">
        <f>ROUND(E42*N42,2)</f>
        <v>0</v>
      </c>
      <c r="P42" s="260">
        <v>0</v>
      </c>
      <c r="Q42" s="260">
        <f>ROUND(E42*P42,2)</f>
        <v>0</v>
      </c>
      <c r="R42" s="262"/>
      <c r="S42" s="262" t="s">
        <v>668</v>
      </c>
      <c r="T42" s="263" t="s">
        <v>278</v>
      </c>
      <c r="U42" s="223">
        <v>0</v>
      </c>
      <c r="V42" s="223">
        <f>ROUND(E42*U42,2)</f>
        <v>0</v>
      </c>
      <c r="W42" s="223"/>
      <c r="X42" s="223" t="s">
        <v>481</v>
      </c>
      <c r="Y42" s="223" t="s">
        <v>654</v>
      </c>
      <c r="Z42" s="212"/>
      <c r="AA42" s="212"/>
      <c r="AB42" s="212"/>
      <c r="AC42" s="212"/>
      <c r="AD42" s="212"/>
      <c r="AE42" s="212"/>
      <c r="AF42" s="212"/>
      <c r="AG42" s="212" t="s">
        <v>482</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5">
        <v>26</v>
      </c>
      <c r="B43" s="236" t="s">
        <v>3415</v>
      </c>
      <c r="C43" s="245" t="s">
        <v>3416</v>
      </c>
      <c r="D43" s="237" t="s">
        <v>387</v>
      </c>
      <c r="E43" s="238">
        <v>1</v>
      </c>
      <c r="F43" s="239"/>
      <c r="G43" s="240">
        <f>ROUND(E43*F43,2)</f>
        <v>0</v>
      </c>
      <c r="H43" s="239"/>
      <c r="I43" s="240">
        <f>ROUND(E43*H43,2)</f>
        <v>0</v>
      </c>
      <c r="J43" s="239"/>
      <c r="K43" s="240">
        <f>ROUND(E43*J43,2)</f>
        <v>0</v>
      </c>
      <c r="L43" s="240">
        <v>21</v>
      </c>
      <c r="M43" s="240">
        <f>G43*(1+L43/100)</f>
        <v>0</v>
      </c>
      <c r="N43" s="238">
        <v>0</v>
      </c>
      <c r="O43" s="238">
        <f>ROUND(E43*N43,2)</f>
        <v>0</v>
      </c>
      <c r="P43" s="238">
        <v>0</v>
      </c>
      <c r="Q43" s="238">
        <f>ROUND(E43*P43,2)</f>
        <v>0</v>
      </c>
      <c r="R43" s="240"/>
      <c r="S43" s="240" t="s">
        <v>668</v>
      </c>
      <c r="T43" s="241" t="s">
        <v>278</v>
      </c>
      <c r="U43" s="223">
        <v>0</v>
      </c>
      <c r="V43" s="223">
        <f>ROUND(E43*U43,2)</f>
        <v>0</v>
      </c>
      <c r="W43" s="223"/>
      <c r="X43" s="223" t="s">
        <v>481</v>
      </c>
      <c r="Y43" s="223" t="s">
        <v>654</v>
      </c>
      <c r="Z43" s="212"/>
      <c r="AA43" s="212"/>
      <c r="AB43" s="212"/>
      <c r="AC43" s="212"/>
      <c r="AD43" s="212"/>
      <c r="AE43" s="212"/>
      <c r="AF43" s="212"/>
      <c r="AG43" s="212" t="s">
        <v>482</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19">
        <v>27</v>
      </c>
      <c r="B44" s="220" t="s">
        <v>3417</v>
      </c>
      <c r="C44" s="273" t="s">
        <v>3418</v>
      </c>
      <c r="D44" s="221" t="s">
        <v>0</v>
      </c>
      <c r="E44" s="265"/>
      <c r="F44" s="224"/>
      <c r="G44" s="223">
        <f>ROUND(E44*F44,2)</f>
        <v>0</v>
      </c>
      <c r="H44" s="224"/>
      <c r="I44" s="223">
        <f>ROUND(E44*H44,2)</f>
        <v>0</v>
      </c>
      <c r="J44" s="224"/>
      <c r="K44" s="223">
        <f>ROUND(E44*J44,2)</f>
        <v>0</v>
      </c>
      <c r="L44" s="223">
        <v>21</v>
      </c>
      <c r="M44" s="223">
        <f>G44*(1+L44/100)</f>
        <v>0</v>
      </c>
      <c r="N44" s="222">
        <v>0</v>
      </c>
      <c r="O44" s="222">
        <f>ROUND(E44*N44,2)</f>
        <v>0</v>
      </c>
      <c r="P44" s="222">
        <v>0</v>
      </c>
      <c r="Q44" s="222">
        <f>ROUND(E44*P44,2)</f>
        <v>0</v>
      </c>
      <c r="R44" s="223" t="s">
        <v>1298</v>
      </c>
      <c r="S44" s="223" t="s">
        <v>277</v>
      </c>
      <c r="T44" s="223" t="s">
        <v>277</v>
      </c>
      <c r="U44" s="223">
        <v>0</v>
      </c>
      <c r="V44" s="223">
        <f>ROUND(E44*U44,2)</f>
        <v>0</v>
      </c>
      <c r="W44" s="223"/>
      <c r="X44" s="223" t="s">
        <v>1599</v>
      </c>
      <c r="Y44" s="223" t="s">
        <v>654</v>
      </c>
      <c r="Z44" s="212"/>
      <c r="AA44" s="212"/>
      <c r="AB44" s="212"/>
      <c r="AC44" s="212"/>
      <c r="AD44" s="212"/>
      <c r="AE44" s="212"/>
      <c r="AF44" s="212"/>
      <c r="AG44" s="212" t="s">
        <v>1600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74" t="s">
        <v>3093</v>
      </c>
      <c r="D45" s="266"/>
      <c r="E45" s="266"/>
      <c r="F45" s="266"/>
      <c r="G45" s="266"/>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319</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x14ac:dyDescent="0.2">
      <c r="A46" s="228" t="s">
        <v>272</v>
      </c>
      <c r="B46" s="229" t="s">
        <v>190</v>
      </c>
      <c r="C46" s="244" t="s">
        <v>191</v>
      </c>
      <c r="D46" s="230"/>
      <c r="E46" s="231"/>
      <c r="F46" s="232"/>
      <c r="G46" s="232">
        <f>SUMIF(AG47:AG58,"&lt;&gt;NOR",G47:G58)</f>
        <v>0</v>
      </c>
      <c r="H46" s="232"/>
      <c r="I46" s="232">
        <f>SUM(I47:I58)</f>
        <v>0</v>
      </c>
      <c r="J46" s="232"/>
      <c r="K46" s="232">
        <f>SUM(K47:K58)</f>
        <v>0</v>
      </c>
      <c r="L46" s="232"/>
      <c r="M46" s="232">
        <f>SUM(M47:M58)</f>
        <v>0</v>
      </c>
      <c r="N46" s="231"/>
      <c r="O46" s="231">
        <f>SUM(O47:O58)</f>
        <v>0.04</v>
      </c>
      <c r="P46" s="231"/>
      <c r="Q46" s="231">
        <f>SUM(Q47:Q58)</f>
        <v>0</v>
      </c>
      <c r="R46" s="232"/>
      <c r="S46" s="232"/>
      <c r="T46" s="233"/>
      <c r="U46" s="227"/>
      <c r="V46" s="227">
        <f>SUM(V47:V58)</f>
        <v>13.2</v>
      </c>
      <c r="W46" s="227"/>
      <c r="X46" s="227"/>
      <c r="Y46" s="227"/>
      <c r="AG46" t="s">
        <v>273</v>
      </c>
    </row>
    <row r="47" spans="1:60" outlineLevel="1" x14ac:dyDescent="0.2">
      <c r="A47" s="257">
        <v>28</v>
      </c>
      <c r="B47" s="258" t="s">
        <v>3419</v>
      </c>
      <c r="C47" s="268" t="s">
        <v>3420</v>
      </c>
      <c r="D47" s="259" t="s">
        <v>1297</v>
      </c>
      <c r="E47" s="260">
        <v>1</v>
      </c>
      <c r="F47" s="261"/>
      <c r="G47" s="262">
        <f>ROUND(E47*F47,2)</f>
        <v>0</v>
      </c>
      <c r="H47" s="261"/>
      <c r="I47" s="262">
        <f>ROUND(E47*H47,2)</f>
        <v>0</v>
      </c>
      <c r="J47" s="261"/>
      <c r="K47" s="262">
        <f>ROUND(E47*J47,2)</f>
        <v>0</v>
      </c>
      <c r="L47" s="262">
        <v>21</v>
      </c>
      <c r="M47" s="262">
        <f>G47*(1+L47/100)</f>
        <v>0</v>
      </c>
      <c r="N47" s="260">
        <v>7.3999999999999999E-4</v>
      </c>
      <c r="O47" s="260">
        <f>ROUND(E47*N47,2)</f>
        <v>0</v>
      </c>
      <c r="P47" s="260">
        <v>0</v>
      </c>
      <c r="Q47" s="260">
        <f>ROUND(E47*P47,2)</f>
        <v>0</v>
      </c>
      <c r="R47" s="262" t="s">
        <v>2932</v>
      </c>
      <c r="S47" s="262" t="s">
        <v>277</v>
      </c>
      <c r="T47" s="263" t="s">
        <v>277</v>
      </c>
      <c r="U47" s="223">
        <v>8.2569999999999997</v>
      </c>
      <c r="V47" s="223">
        <f>ROUND(E47*U47,2)</f>
        <v>8.26</v>
      </c>
      <c r="W47" s="223"/>
      <c r="X47" s="223" t="s">
        <v>316</v>
      </c>
      <c r="Y47" s="223" t="s">
        <v>280</v>
      </c>
      <c r="Z47" s="212"/>
      <c r="AA47" s="212"/>
      <c r="AB47" s="212"/>
      <c r="AC47" s="212"/>
      <c r="AD47" s="212"/>
      <c r="AE47" s="212"/>
      <c r="AF47" s="212"/>
      <c r="AG47" s="212" t="s">
        <v>317</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57">
        <v>29</v>
      </c>
      <c r="B48" s="258" t="s">
        <v>3421</v>
      </c>
      <c r="C48" s="268" t="s">
        <v>3422</v>
      </c>
      <c r="D48" s="259" t="s">
        <v>3423</v>
      </c>
      <c r="E48" s="260">
        <v>1</v>
      </c>
      <c r="F48" s="261"/>
      <c r="G48" s="262">
        <f>ROUND(E48*F48,2)</f>
        <v>0</v>
      </c>
      <c r="H48" s="261"/>
      <c r="I48" s="262">
        <f>ROUND(E48*H48,2)</f>
        <v>0</v>
      </c>
      <c r="J48" s="261"/>
      <c r="K48" s="262">
        <f>ROUND(E48*J48,2)</f>
        <v>0</v>
      </c>
      <c r="L48" s="262">
        <v>21</v>
      </c>
      <c r="M48" s="262">
        <f>G48*(1+L48/100)</f>
        <v>0</v>
      </c>
      <c r="N48" s="260">
        <v>0</v>
      </c>
      <c r="O48" s="260">
        <f>ROUND(E48*N48,2)</f>
        <v>0</v>
      </c>
      <c r="P48" s="260">
        <v>0</v>
      </c>
      <c r="Q48" s="260">
        <f>ROUND(E48*P48,2)</f>
        <v>0</v>
      </c>
      <c r="R48" s="262" t="s">
        <v>2932</v>
      </c>
      <c r="S48" s="262" t="s">
        <v>277</v>
      </c>
      <c r="T48" s="263" t="s">
        <v>277</v>
      </c>
      <c r="U48" s="223">
        <v>0.85</v>
      </c>
      <c r="V48" s="223">
        <f>ROUND(E48*U48,2)</f>
        <v>0.85</v>
      </c>
      <c r="W48" s="223"/>
      <c r="X48" s="223" t="s">
        <v>316</v>
      </c>
      <c r="Y48" s="223" t="s">
        <v>280</v>
      </c>
      <c r="Z48" s="212"/>
      <c r="AA48" s="212"/>
      <c r="AB48" s="212"/>
      <c r="AC48" s="212"/>
      <c r="AD48" s="212"/>
      <c r="AE48" s="212"/>
      <c r="AF48" s="212"/>
      <c r="AG48" s="212" t="s">
        <v>317</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57">
        <v>30</v>
      </c>
      <c r="B49" s="258" t="s">
        <v>3424</v>
      </c>
      <c r="C49" s="268" t="s">
        <v>3425</v>
      </c>
      <c r="D49" s="259" t="s">
        <v>387</v>
      </c>
      <c r="E49" s="260">
        <v>1</v>
      </c>
      <c r="F49" s="261"/>
      <c r="G49" s="262">
        <f>ROUND(E49*F49,2)</f>
        <v>0</v>
      </c>
      <c r="H49" s="261"/>
      <c r="I49" s="262">
        <f>ROUND(E49*H49,2)</f>
        <v>0</v>
      </c>
      <c r="J49" s="261"/>
      <c r="K49" s="262">
        <f>ROUND(E49*J49,2)</f>
        <v>0</v>
      </c>
      <c r="L49" s="262">
        <v>21</v>
      </c>
      <c r="M49" s="262">
        <f>G49*(1+L49/100)</f>
        <v>0</v>
      </c>
      <c r="N49" s="260">
        <v>0</v>
      </c>
      <c r="O49" s="260">
        <f>ROUND(E49*N49,2)</f>
        <v>0</v>
      </c>
      <c r="P49" s="260">
        <v>0</v>
      </c>
      <c r="Q49" s="260">
        <f>ROUND(E49*P49,2)</f>
        <v>0</v>
      </c>
      <c r="R49" s="262" t="s">
        <v>2932</v>
      </c>
      <c r="S49" s="262" t="s">
        <v>277</v>
      </c>
      <c r="T49" s="263" t="s">
        <v>277</v>
      </c>
      <c r="U49" s="223">
        <v>0.2</v>
      </c>
      <c r="V49" s="223">
        <f>ROUND(E49*U49,2)</f>
        <v>0.2</v>
      </c>
      <c r="W49" s="223"/>
      <c r="X49" s="223" t="s">
        <v>316</v>
      </c>
      <c r="Y49" s="223" t="s">
        <v>280</v>
      </c>
      <c r="Z49" s="212"/>
      <c r="AA49" s="212"/>
      <c r="AB49" s="212"/>
      <c r="AC49" s="212"/>
      <c r="AD49" s="212"/>
      <c r="AE49" s="212"/>
      <c r="AF49" s="212"/>
      <c r="AG49" s="212" t="s">
        <v>317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57">
        <v>31</v>
      </c>
      <c r="B50" s="258" t="s">
        <v>3426</v>
      </c>
      <c r="C50" s="268" t="s">
        <v>3427</v>
      </c>
      <c r="D50" s="259" t="s">
        <v>387</v>
      </c>
      <c r="E50" s="260">
        <v>3</v>
      </c>
      <c r="F50" s="261"/>
      <c r="G50" s="262">
        <f>ROUND(E50*F50,2)</f>
        <v>0</v>
      </c>
      <c r="H50" s="261"/>
      <c r="I50" s="262">
        <f>ROUND(E50*H50,2)</f>
        <v>0</v>
      </c>
      <c r="J50" s="261"/>
      <c r="K50" s="262">
        <f>ROUND(E50*J50,2)</f>
        <v>0</v>
      </c>
      <c r="L50" s="262">
        <v>21</v>
      </c>
      <c r="M50" s="262">
        <f>G50*(1+L50/100)</f>
        <v>0</v>
      </c>
      <c r="N50" s="260">
        <v>0</v>
      </c>
      <c r="O50" s="260">
        <f>ROUND(E50*N50,2)</f>
        <v>0</v>
      </c>
      <c r="P50" s="260">
        <v>0</v>
      </c>
      <c r="Q50" s="260">
        <f>ROUND(E50*P50,2)</f>
        <v>0</v>
      </c>
      <c r="R50" s="262" t="s">
        <v>2932</v>
      </c>
      <c r="S50" s="262" t="s">
        <v>277</v>
      </c>
      <c r="T50" s="263" t="s">
        <v>277</v>
      </c>
      <c r="U50" s="223">
        <v>0.19</v>
      </c>
      <c r="V50" s="223">
        <f>ROUND(E50*U50,2)</f>
        <v>0.56999999999999995</v>
      </c>
      <c r="W50" s="223"/>
      <c r="X50" s="223" t="s">
        <v>316</v>
      </c>
      <c r="Y50" s="223" t="s">
        <v>280</v>
      </c>
      <c r="Z50" s="212"/>
      <c r="AA50" s="212"/>
      <c r="AB50" s="212"/>
      <c r="AC50" s="212"/>
      <c r="AD50" s="212"/>
      <c r="AE50" s="212"/>
      <c r="AF50" s="212"/>
      <c r="AG50" s="212" t="s">
        <v>317</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57">
        <v>32</v>
      </c>
      <c r="B51" s="258" t="s">
        <v>3428</v>
      </c>
      <c r="C51" s="268" t="s">
        <v>3429</v>
      </c>
      <c r="D51" s="259" t="s">
        <v>387</v>
      </c>
      <c r="E51" s="260">
        <v>1</v>
      </c>
      <c r="F51" s="261"/>
      <c r="G51" s="262">
        <f>ROUND(E51*F51,2)</f>
        <v>0</v>
      </c>
      <c r="H51" s="261"/>
      <c r="I51" s="262">
        <f>ROUND(E51*H51,2)</f>
        <v>0</v>
      </c>
      <c r="J51" s="261"/>
      <c r="K51" s="262">
        <f>ROUND(E51*J51,2)</f>
        <v>0</v>
      </c>
      <c r="L51" s="262">
        <v>21</v>
      </c>
      <c r="M51" s="262">
        <f>G51*(1+L51/100)</f>
        <v>0</v>
      </c>
      <c r="N51" s="260">
        <v>0</v>
      </c>
      <c r="O51" s="260">
        <f>ROUND(E51*N51,2)</f>
        <v>0</v>
      </c>
      <c r="P51" s="260">
        <v>0</v>
      </c>
      <c r="Q51" s="260">
        <f>ROUND(E51*P51,2)</f>
        <v>0</v>
      </c>
      <c r="R51" s="262" t="s">
        <v>2932</v>
      </c>
      <c r="S51" s="262" t="s">
        <v>277</v>
      </c>
      <c r="T51" s="263" t="s">
        <v>277</v>
      </c>
      <c r="U51" s="223">
        <v>0.24</v>
      </c>
      <c r="V51" s="223">
        <f>ROUND(E51*U51,2)</f>
        <v>0.24</v>
      </c>
      <c r="W51" s="223"/>
      <c r="X51" s="223" t="s">
        <v>316</v>
      </c>
      <c r="Y51" s="223" t="s">
        <v>280</v>
      </c>
      <c r="Z51" s="212"/>
      <c r="AA51" s="212"/>
      <c r="AB51" s="212"/>
      <c r="AC51" s="212"/>
      <c r="AD51" s="212"/>
      <c r="AE51" s="212"/>
      <c r="AF51" s="212"/>
      <c r="AG51" s="212" t="s">
        <v>317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57">
        <v>33</v>
      </c>
      <c r="B52" s="258" t="s">
        <v>3430</v>
      </c>
      <c r="C52" s="268" t="s">
        <v>3431</v>
      </c>
      <c r="D52" s="259" t="s">
        <v>387</v>
      </c>
      <c r="E52" s="260">
        <v>5</v>
      </c>
      <c r="F52" s="261"/>
      <c r="G52" s="262">
        <f>ROUND(E52*F52,2)</f>
        <v>0</v>
      </c>
      <c r="H52" s="261"/>
      <c r="I52" s="262">
        <f>ROUND(E52*H52,2)</f>
        <v>0</v>
      </c>
      <c r="J52" s="261"/>
      <c r="K52" s="262">
        <f>ROUND(E52*J52,2)</f>
        <v>0</v>
      </c>
      <c r="L52" s="262">
        <v>21</v>
      </c>
      <c r="M52" s="262">
        <f>G52*(1+L52/100)</f>
        <v>0</v>
      </c>
      <c r="N52" s="260">
        <v>0</v>
      </c>
      <c r="O52" s="260">
        <f>ROUND(E52*N52,2)</f>
        <v>0</v>
      </c>
      <c r="P52" s="260">
        <v>0</v>
      </c>
      <c r="Q52" s="260">
        <f>ROUND(E52*P52,2)</f>
        <v>0</v>
      </c>
      <c r="R52" s="262" t="s">
        <v>2932</v>
      </c>
      <c r="S52" s="262" t="s">
        <v>277</v>
      </c>
      <c r="T52" s="263" t="s">
        <v>277</v>
      </c>
      <c r="U52" s="223">
        <v>0.33</v>
      </c>
      <c r="V52" s="223">
        <f>ROUND(E52*U52,2)</f>
        <v>1.65</v>
      </c>
      <c r="W52" s="223"/>
      <c r="X52" s="223" t="s">
        <v>316</v>
      </c>
      <c r="Y52" s="223" t="s">
        <v>280</v>
      </c>
      <c r="Z52" s="212"/>
      <c r="AA52" s="212"/>
      <c r="AB52" s="212"/>
      <c r="AC52" s="212"/>
      <c r="AD52" s="212"/>
      <c r="AE52" s="212"/>
      <c r="AF52" s="212"/>
      <c r="AG52" s="212" t="s">
        <v>317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57">
        <v>34</v>
      </c>
      <c r="B53" s="258" t="s">
        <v>3432</v>
      </c>
      <c r="C53" s="268" t="s">
        <v>3433</v>
      </c>
      <c r="D53" s="259" t="s">
        <v>387</v>
      </c>
      <c r="E53" s="260">
        <v>2</v>
      </c>
      <c r="F53" s="261"/>
      <c r="G53" s="262">
        <f>ROUND(E53*F53,2)</f>
        <v>0</v>
      </c>
      <c r="H53" s="261"/>
      <c r="I53" s="262">
        <f>ROUND(E53*H53,2)</f>
        <v>0</v>
      </c>
      <c r="J53" s="261"/>
      <c r="K53" s="262">
        <f>ROUND(E53*J53,2)</f>
        <v>0</v>
      </c>
      <c r="L53" s="262">
        <v>21</v>
      </c>
      <c r="M53" s="262">
        <f>G53*(1+L53/100)</f>
        <v>0</v>
      </c>
      <c r="N53" s="260">
        <v>0</v>
      </c>
      <c r="O53" s="260">
        <f>ROUND(E53*N53,2)</f>
        <v>0</v>
      </c>
      <c r="P53" s="260">
        <v>0</v>
      </c>
      <c r="Q53" s="260">
        <f>ROUND(E53*P53,2)</f>
        <v>0</v>
      </c>
      <c r="R53" s="262" t="s">
        <v>2932</v>
      </c>
      <c r="S53" s="262" t="s">
        <v>277</v>
      </c>
      <c r="T53" s="263" t="s">
        <v>277</v>
      </c>
      <c r="U53" s="223">
        <v>0.21</v>
      </c>
      <c r="V53" s="223">
        <f>ROUND(E53*U53,2)</f>
        <v>0.42</v>
      </c>
      <c r="W53" s="223"/>
      <c r="X53" s="223" t="s">
        <v>316</v>
      </c>
      <c r="Y53" s="223" t="s">
        <v>280</v>
      </c>
      <c r="Z53" s="212"/>
      <c r="AA53" s="212"/>
      <c r="AB53" s="212"/>
      <c r="AC53" s="212"/>
      <c r="AD53" s="212"/>
      <c r="AE53" s="212"/>
      <c r="AF53" s="212"/>
      <c r="AG53" s="212" t="s">
        <v>317</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57">
        <v>35</v>
      </c>
      <c r="B54" s="258" t="s">
        <v>3434</v>
      </c>
      <c r="C54" s="268" t="s">
        <v>3435</v>
      </c>
      <c r="D54" s="259" t="s">
        <v>387</v>
      </c>
      <c r="E54" s="260">
        <v>1</v>
      </c>
      <c r="F54" s="261"/>
      <c r="G54" s="262">
        <f>ROUND(E54*F54,2)</f>
        <v>0</v>
      </c>
      <c r="H54" s="261"/>
      <c r="I54" s="262">
        <f>ROUND(E54*H54,2)</f>
        <v>0</v>
      </c>
      <c r="J54" s="261"/>
      <c r="K54" s="262">
        <f>ROUND(E54*J54,2)</f>
        <v>0</v>
      </c>
      <c r="L54" s="262">
        <v>21</v>
      </c>
      <c r="M54" s="262">
        <f>G54*(1+L54/100)</f>
        <v>0</v>
      </c>
      <c r="N54" s="260">
        <v>0</v>
      </c>
      <c r="O54" s="260">
        <f>ROUND(E54*N54,2)</f>
        <v>0</v>
      </c>
      <c r="P54" s="260">
        <v>0</v>
      </c>
      <c r="Q54" s="260">
        <f>ROUND(E54*P54,2)</f>
        <v>0</v>
      </c>
      <c r="R54" s="262" t="s">
        <v>2932</v>
      </c>
      <c r="S54" s="262" t="s">
        <v>277</v>
      </c>
      <c r="T54" s="263" t="s">
        <v>277</v>
      </c>
      <c r="U54" s="223">
        <v>0.23</v>
      </c>
      <c r="V54" s="223">
        <f>ROUND(E54*U54,2)</f>
        <v>0.23</v>
      </c>
      <c r="W54" s="223"/>
      <c r="X54" s="223" t="s">
        <v>316</v>
      </c>
      <c r="Y54" s="223" t="s">
        <v>280</v>
      </c>
      <c r="Z54" s="212"/>
      <c r="AA54" s="212"/>
      <c r="AB54" s="212"/>
      <c r="AC54" s="212"/>
      <c r="AD54" s="212"/>
      <c r="AE54" s="212"/>
      <c r="AF54" s="212"/>
      <c r="AG54" s="212" t="s">
        <v>317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57">
        <v>36</v>
      </c>
      <c r="B55" s="258" t="s">
        <v>3436</v>
      </c>
      <c r="C55" s="268" t="s">
        <v>3437</v>
      </c>
      <c r="D55" s="259" t="s">
        <v>387</v>
      </c>
      <c r="E55" s="260">
        <v>1</v>
      </c>
      <c r="F55" s="261"/>
      <c r="G55" s="262">
        <f>ROUND(E55*F55,2)</f>
        <v>0</v>
      </c>
      <c r="H55" s="261"/>
      <c r="I55" s="262">
        <f>ROUND(E55*H55,2)</f>
        <v>0</v>
      </c>
      <c r="J55" s="261"/>
      <c r="K55" s="262">
        <f>ROUND(E55*J55,2)</f>
        <v>0</v>
      </c>
      <c r="L55" s="262">
        <v>21</v>
      </c>
      <c r="M55" s="262">
        <f>G55*(1+L55/100)</f>
        <v>0</v>
      </c>
      <c r="N55" s="260">
        <v>0</v>
      </c>
      <c r="O55" s="260">
        <f>ROUND(E55*N55,2)</f>
        <v>0</v>
      </c>
      <c r="P55" s="260">
        <v>0</v>
      </c>
      <c r="Q55" s="260">
        <f>ROUND(E55*P55,2)</f>
        <v>0</v>
      </c>
      <c r="R55" s="262" t="s">
        <v>2932</v>
      </c>
      <c r="S55" s="262" t="s">
        <v>277</v>
      </c>
      <c r="T55" s="263" t="s">
        <v>277</v>
      </c>
      <c r="U55" s="223">
        <v>0.35</v>
      </c>
      <c r="V55" s="223">
        <f>ROUND(E55*U55,2)</f>
        <v>0.35</v>
      </c>
      <c r="W55" s="223"/>
      <c r="X55" s="223" t="s">
        <v>316</v>
      </c>
      <c r="Y55" s="223" t="s">
        <v>280</v>
      </c>
      <c r="Z55" s="212"/>
      <c r="AA55" s="212"/>
      <c r="AB55" s="212"/>
      <c r="AC55" s="212"/>
      <c r="AD55" s="212"/>
      <c r="AE55" s="212"/>
      <c r="AF55" s="212"/>
      <c r="AG55" s="212" t="s">
        <v>317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2.5" outlineLevel="1" x14ac:dyDescent="0.2">
      <c r="A56" s="257">
        <v>37</v>
      </c>
      <c r="B56" s="258" t="s">
        <v>3438</v>
      </c>
      <c r="C56" s="268" t="s">
        <v>3439</v>
      </c>
      <c r="D56" s="259" t="s">
        <v>387</v>
      </c>
      <c r="E56" s="260">
        <v>1</v>
      </c>
      <c r="F56" s="261"/>
      <c r="G56" s="262">
        <f>ROUND(E56*F56,2)</f>
        <v>0</v>
      </c>
      <c r="H56" s="261"/>
      <c r="I56" s="262">
        <f>ROUND(E56*H56,2)</f>
        <v>0</v>
      </c>
      <c r="J56" s="261"/>
      <c r="K56" s="262">
        <f>ROUND(E56*J56,2)</f>
        <v>0</v>
      </c>
      <c r="L56" s="262">
        <v>21</v>
      </c>
      <c r="M56" s="262">
        <f>G56*(1+L56/100)</f>
        <v>0</v>
      </c>
      <c r="N56" s="260">
        <v>0.04</v>
      </c>
      <c r="O56" s="260">
        <f>ROUND(E56*N56,2)</f>
        <v>0.04</v>
      </c>
      <c r="P56" s="260">
        <v>0</v>
      </c>
      <c r="Q56" s="260">
        <f>ROUND(E56*P56,2)</f>
        <v>0</v>
      </c>
      <c r="R56" s="262"/>
      <c r="S56" s="262" t="s">
        <v>668</v>
      </c>
      <c r="T56" s="263" t="s">
        <v>278</v>
      </c>
      <c r="U56" s="223">
        <v>0</v>
      </c>
      <c r="V56" s="223">
        <f>ROUND(E56*U56,2)</f>
        <v>0</v>
      </c>
      <c r="W56" s="223"/>
      <c r="X56" s="223" t="s">
        <v>481</v>
      </c>
      <c r="Y56" s="223" t="s">
        <v>280</v>
      </c>
      <c r="Z56" s="212"/>
      <c r="AA56" s="212"/>
      <c r="AB56" s="212"/>
      <c r="AC56" s="212"/>
      <c r="AD56" s="212"/>
      <c r="AE56" s="212"/>
      <c r="AF56" s="212"/>
      <c r="AG56" s="212" t="s">
        <v>482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35">
        <v>38</v>
      </c>
      <c r="B57" s="236" t="s">
        <v>3440</v>
      </c>
      <c r="C57" s="245" t="s">
        <v>3441</v>
      </c>
      <c r="D57" s="237" t="s">
        <v>423</v>
      </c>
      <c r="E57" s="238">
        <v>4.0739999999999998E-2</v>
      </c>
      <c r="F57" s="239"/>
      <c r="G57" s="240">
        <f>ROUND(E57*F57,2)</f>
        <v>0</v>
      </c>
      <c r="H57" s="239"/>
      <c r="I57" s="240">
        <f>ROUND(E57*H57,2)</f>
        <v>0</v>
      </c>
      <c r="J57" s="239"/>
      <c r="K57" s="240">
        <f>ROUND(E57*J57,2)</f>
        <v>0</v>
      </c>
      <c r="L57" s="240">
        <v>21</v>
      </c>
      <c r="M57" s="240">
        <f>G57*(1+L57/100)</f>
        <v>0</v>
      </c>
      <c r="N57" s="238">
        <v>0</v>
      </c>
      <c r="O57" s="238">
        <f>ROUND(E57*N57,2)</f>
        <v>0</v>
      </c>
      <c r="P57" s="238">
        <v>0</v>
      </c>
      <c r="Q57" s="238">
        <f>ROUND(E57*P57,2)</f>
        <v>0</v>
      </c>
      <c r="R57" s="240" t="s">
        <v>2932</v>
      </c>
      <c r="S57" s="240" t="s">
        <v>277</v>
      </c>
      <c r="T57" s="241" t="s">
        <v>277</v>
      </c>
      <c r="U57" s="223">
        <v>10.582000000000001</v>
      </c>
      <c r="V57" s="223">
        <f>ROUND(E57*U57,2)</f>
        <v>0.43</v>
      </c>
      <c r="W57" s="223"/>
      <c r="X57" s="223" t="s">
        <v>1599</v>
      </c>
      <c r="Y57" s="223" t="s">
        <v>280</v>
      </c>
      <c r="Z57" s="212"/>
      <c r="AA57" s="212"/>
      <c r="AB57" s="212"/>
      <c r="AC57" s="212"/>
      <c r="AD57" s="212"/>
      <c r="AE57" s="212"/>
      <c r="AF57" s="212"/>
      <c r="AG57" s="212" t="s">
        <v>1600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67" t="s">
        <v>3093</v>
      </c>
      <c r="D58" s="256"/>
      <c r="E58" s="256"/>
      <c r="F58" s="256"/>
      <c r="G58" s="256"/>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319</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x14ac:dyDescent="0.2">
      <c r="A59" s="228" t="s">
        <v>272</v>
      </c>
      <c r="B59" s="229" t="s">
        <v>192</v>
      </c>
      <c r="C59" s="244" t="s">
        <v>193</v>
      </c>
      <c r="D59" s="230"/>
      <c r="E59" s="231"/>
      <c r="F59" s="232"/>
      <c r="G59" s="232">
        <f>SUMIF(AG60:AG73,"&lt;&gt;NOR",G60:G73)</f>
        <v>0</v>
      </c>
      <c r="H59" s="232"/>
      <c r="I59" s="232">
        <f>SUM(I60:I73)</f>
        <v>0</v>
      </c>
      <c r="J59" s="232"/>
      <c r="K59" s="232">
        <f>SUM(K60:K73)</f>
        <v>0</v>
      </c>
      <c r="L59" s="232"/>
      <c r="M59" s="232">
        <f>SUM(M60:M73)</f>
        <v>0</v>
      </c>
      <c r="N59" s="231"/>
      <c r="O59" s="231">
        <f>SUM(O60:O73)</f>
        <v>0.11999999999999998</v>
      </c>
      <c r="P59" s="231"/>
      <c r="Q59" s="231">
        <f>SUM(Q60:Q73)</f>
        <v>0</v>
      </c>
      <c r="R59" s="232"/>
      <c r="S59" s="232"/>
      <c r="T59" s="233"/>
      <c r="U59" s="227"/>
      <c r="V59" s="227">
        <f>SUM(V60:V73)</f>
        <v>5.5</v>
      </c>
      <c r="W59" s="227"/>
      <c r="X59" s="227"/>
      <c r="Y59" s="227"/>
      <c r="AG59" t="s">
        <v>273</v>
      </c>
    </row>
    <row r="60" spans="1:60" ht="22.5" outlineLevel="1" x14ac:dyDescent="0.2">
      <c r="A60" s="257">
        <v>39</v>
      </c>
      <c r="B60" s="258" t="s">
        <v>3442</v>
      </c>
      <c r="C60" s="268" t="s">
        <v>3443</v>
      </c>
      <c r="D60" s="259" t="s">
        <v>387</v>
      </c>
      <c r="E60" s="260">
        <v>1</v>
      </c>
      <c r="F60" s="261"/>
      <c r="G60" s="262">
        <f>ROUND(E60*F60,2)</f>
        <v>0</v>
      </c>
      <c r="H60" s="261"/>
      <c r="I60" s="262">
        <f>ROUND(E60*H60,2)</f>
        <v>0</v>
      </c>
      <c r="J60" s="261"/>
      <c r="K60" s="262">
        <f>ROUND(E60*J60,2)</f>
        <v>0</v>
      </c>
      <c r="L60" s="262">
        <v>21</v>
      </c>
      <c r="M60" s="262">
        <f>G60*(1+L60/100)</f>
        <v>0</v>
      </c>
      <c r="N60" s="260">
        <v>6.6129999999999994E-2</v>
      </c>
      <c r="O60" s="260">
        <f>ROUND(E60*N60,2)</f>
        <v>7.0000000000000007E-2</v>
      </c>
      <c r="P60" s="260">
        <v>0</v>
      </c>
      <c r="Q60" s="260">
        <f>ROUND(E60*P60,2)</f>
        <v>0</v>
      </c>
      <c r="R60" s="262" t="s">
        <v>2932</v>
      </c>
      <c r="S60" s="262" t="s">
        <v>277</v>
      </c>
      <c r="T60" s="263" t="s">
        <v>277</v>
      </c>
      <c r="U60" s="223">
        <v>0.86</v>
      </c>
      <c r="V60" s="223">
        <f>ROUND(E60*U60,2)</f>
        <v>0.86</v>
      </c>
      <c r="W60" s="223"/>
      <c r="X60" s="223" t="s">
        <v>316</v>
      </c>
      <c r="Y60" s="223" t="s">
        <v>280</v>
      </c>
      <c r="Z60" s="212"/>
      <c r="AA60" s="212"/>
      <c r="AB60" s="212"/>
      <c r="AC60" s="212"/>
      <c r="AD60" s="212"/>
      <c r="AE60" s="212"/>
      <c r="AF60" s="212"/>
      <c r="AG60" s="212" t="s">
        <v>317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7">
        <v>40</v>
      </c>
      <c r="B61" s="258" t="s">
        <v>3444</v>
      </c>
      <c r="C61" s="268" t="s">
        <v>3445</v>
      </c>
      <c r="D61" s="259" t="s">
        <v>1297</v>
      </c>
      <c r="E61" s="260">
        <v>6</v>
      </c>
      <c r="F61" s="261"/>
      <c r="G61" s="262">
        <f>ROUND(E61*F61,2)</f>
        <v>0</v>
      </c>
      <c r="H61" s="261"/>
      <c r="I61" s="262">
        <f>ROUND(E61*H61,2)</f>
        <v>0</v>
      </c>
      <c r="J61" s="261"/>
      <c r="K61" s="262">
        <f>ROUND(E61*J61,2)</f>
        <v>0</v>
      </c>
      <c r="L61" s="262">
        <v>21</v>
      </c>
      <c r="M61" s="262">
        <f>G61*(1+L61/100)</f>
        <v>0</v>
      </c>
      <c r="N61" s="260">
        <v>1.1299999999999999E-3</v>
      </c>
      <c r="O61" s="260">
        <f>ROUND(E61*N61,2)</f>
        <v>0.01</v>
      </c>
      <c r="P61" s="260">
        <v>0</v>
      </c>
      <c r="Q61" s="260">
        <f>ROUND(E61*P61,2)</f>
        <v>0</v>
      </c>
      <c r="R61" s="262" t="s">
        <v>2932</v>
      </c>
      <c r="S61" s="262" t="s">
        <v>277</v>
      </c>
      <c r="T61" s="263" t="s">
        <v>277</v>
      </c>
      <c r="U61" s="223">
        <v>0.114</v>
      </c>
      <c r="V61" s="223">
        <f>ROUND(E61*U61,2)</f>
        <v>0.68</v>
      </c>
      <c r="W61" s="223"/>
      <c r="X61" s="223" t="s">
        <v>316</v>
      </c>
      <c r="Y61" s="223" t="s">
        <v>280</v>
      </c>
      <c r="Z61" s="212"/>
      <c r="AA61" s="212"/>
      <c r="AB61" s="212"/>
      <c r="AC61" s="212"/>
      <c r="AD61" s="212"/>
      <c r="AE61" s="212"/>
      <c r="AF61" s="212"/>
      <c r="AG61" s="212" t="s">
        <v>317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7">
        <v>41</v>
      </c>
      <c r="B62" s="258" t="s">
        <v>3446</v>
      </c>
      <c r="C62" s="268" t="s">
        <v>3447</v>
      </c>
      <c r="D62" s="259" t="s">
        <v>1297</v>
      </c>
      <c r="E62" s="260">
        <v>1</v>
      </c>
      <c r="F62" s="261"/>
      <c r="G62" s="262">
        <f>ROUND(E62*F62,2)</f>
        <v>0</v>
      </c>
      <c r="H62" s="261"/>
      <c r="I62" s="262">
        <f>ROUND(E62*H62,2)</f>
        <v>0</v>
      </c>
      <c r="J62" s="261"/>
      <c r="K62" s="262">
        <f>ROUND(E62*J62,2)</f>
        <v>0</v>
      </c>
      <c r="L62" s="262">
        <v>21</v>
      </c>
      <c r="M62" s="262">
        <f>G62*(1+L62/100)</f>
        <v>0</v>
      </c>
      <c r="N62" s="260">
        <v>5.2999999999999998E-4</v>
      </c>
      <c r="O62" s="260">
        <f>ROUND(E62*N62,2)</f>
        <v>0</v>
      </c>
      <c r="P62" s="260">
        <v>0</v>
      </c>
      <c r="Q62" s="260">
        <f>ROUND(E62*P62,2)</f>
        <v>0</v>
      </c>
      <c r="R62" s="262" t="s">
        <v>2932</v>
      </c>
      <c r="S62" s="262" t="s">
        <v>277</v>
      </c>
      <c r="T62" s="263" t="s">
        <v>277</v>
      </c>
      <c r="U62" s="223">
        <v>0.23899999999999999</v>
      </c>
      <c r="V62" s="223">
        <f>ROUND(E62*U62,2)</f>
        <v>0.24</v>
      </c>
      <c r="W62" s="223"/>
      <c r="X62" s="223" t="s">
        <v>316</v>
      </c>
      <c r="Y62" s="223" t="s">
        <v>280</v>
      </c>
      <c r="Z62" s="212"/>
      <c r="AA62" s="212"/>
      <c r="AB62" s="212"/>
      <c r="AC62" s="212"/>
      <c r="AD62" s="212"/>
      <c r="AE62" s="212"/>
      <c r="AF62" s="212"/>
      <c r="AG62" s="212" t="s">
        <v>317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7">
        <v>42</v>
      </c>
      <c r="B63" s="258" t="s">
        <v>3448</v>
      </c>
      <c r="C63" s="268" t="s">
        <v>3449</v>
      </c>
      <c r="D63" s="259" t="s">
        <v>1297</v>
      </c>
      <c r="E63" s="260">
        <v>1</v>
      </c>
      <c r="F63" s="261"/>
      <c r="G63" s="262">
        <f>ROUND(E63*F63,2)</f>
        <v>0</v>
      </c>
      <c r="H63" s="261"/>
      <c r="I63" s="262">
        <f>ROUND(E63*H63,2)</f>
        <v>0</v>
      </c>
      <c r="J63" s="261"/>
      <c r="K63" s="262">
        <f>ROUND(E63*J63,2)</f>
        <v>0</v>
      </c>
      <c r="L63" s="262">
        <v>21</v>
      </c>
      <c r="M63" s="262">
        <f>G63*(1+L63/100)</f>
        <v>0</v>
      </c>
      <c r="N63" s="260">
        <v>4.7600000000000003E-3</v>
      </c>
      <c r="O63" s="260">
        <f>ROUND(E63*N63,2)</f>
        <v>0</v>
      </c>
      <c r="P63" s="260">
        <v>0</v>
      </c>
      <c r="Q63" s="260">
        <f>ROUND(E63*P63,2)</f>
        <v>0</v>
      </c>
      <c r="R63" s="262" t="s">
        <v>2932</v>
      </c>
      <c r="S63" s="262" t="s">
        <v>277</v>
      </c>
      <c r="T63" s="263" t="s">
        <v>277</v>
      </c>
      <c r="U63" s="223">
        <v>0.83099999999999996</v>
      </c>
      <c r="V63" s="223">
        <f>ROUND(E63*U63,2)</f>
        <v>0.83</v>
      </c>
      <c r="W63" s="223"/>
      <c r="X63" s="223" t="s">
        <v>316</v>
      </c>
      <c r="Y63" s="223" t="s">
        <v>280</v>
      </c>
      <c r="Z63" s="212"/>
      <c r="AA63" s="212"/>
      <c r="AB63" s="212"/>
      <c r="AC63" s="212"/>
      <c r="AD63" s="212"/>
      <c r="AE63" s="212"/>
      <c r="AF63" s="212"/>
      <c r="AG63" s="212" t="s">
        <v>317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7">
        <v>43</v>
      </c>
      <c r="B64" s="258" t="s">
        <v>3450</v>
      </c>
      <c r="C64" s="268" t="s">
        <v>3451</v>
      </c>
      <c r="D64" s="259" t="s">
        <v>1297</v>
      </c>
      <c r="E64" s="260">
        <v>1</v>
      </c>
      <c r="F64" s="261"/>
      <c r="G64" s="262">
        <f>ROUND(E64*F64,2)</f>
        <v>0</v>
      </c>
      <c r="H64" s="261"/>
      <c r="I64" s="262">
        <f>ROUND(E64*H64,2)</f>
        <v>0</v>
      </c>
      <c r="J64" s="261"/>
      <c r="K64" s="262">
        <f>ROUND(E64*J64,2)</f>
        <v>0</v>
      </c>
      <c r="L64" s="262">
        <v>21</v>
      </c>
      <c r="M64" s="262">
        <f>G64*(1+L64/100)</f>
        <v>0</v>
      </c>
      <c r="N64" s="260">
        <v>1.2540000000000001E-2</v>
      </c>
      <c r="O64" s="260">
        <f>ROUND(E64*N64,2)</f>
        <v>0.01</v>
      </c>
      <c r="P64" s="260">
        <v>0</v>
      </c>
      <c r="Q64" s="260">
        <f>ROUND(E64*P64,2)</f>
        <v>0</v>
      </c>
      <c r="R64" s="262" t="s">
        <v>2932</v>
      </c>
      <c r="S64" s="262" t="s">
        <v>277</v>
      </c>
      <c r="T64" s="263" t="s">
        <v>277</v>
      </c>
      <c r="U64" s="223">
        <v>1.3520000000000001</v>
      </c>
      <c r="V64" s="223">
        <f>ROUND(E64*U64,2)</f>
        <v>1.35</v>
      </c>
      <c r="W64" s="223"/>
      <c r="X64" s="223" t="s">
        <v>316</v>
      </c>
      <c r="Y64" s="223" t="s">
        <v>280</v>
      </c>
      <c r="Z64" s="212"/>
      <c r="AA64" s="212"/>
      <c r="AB64" s="212"/>
      <c r="AC64" s="212"/>
      <c r="AD64" s="212"/>
      <c r="AE64" s="212"/>
      <c r="AF64" s="212"/>
      <c r="AG64" s="212" t="s">
        <v>317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7">
        <v>44</v>
      </c>
      <c r="B65" s="258" t="s">
        <v>3452</v>
      </c>
      <c r="C65" s="268" t="s">
        <v>3453</v>
      </c>
      <c r="D65" s="259" t="s">
        <v>1297</v>
      </c>
      <c r="E65" s="260">
        <v>2</v>
      </c>
      <c r="F65" s="261"/>
      <c r="G65" s="262">
        <f>ROUND(E65*F65,2)</f>
        <v>0</v>
      </c>
      <c r="H65" s="261"/>
      <c r="I65" s="262">
        <f>ROUND(E65*H65,2)</f>
        <v>0</v>
      </c>
      <c r="J65" s="261"/>
      <c r="K65" s="262">
        <f>ROUND(E65*J65,2)</f>
        <v>0</v>
      </c>
      <c r="L65" s="262">
        <v>21</v>
      </c>
      <c r="M65" s="262">
        <f>G65*(1+L65/100)</f>
        <v>0</v>
      </c>
      <c r="N65" s="260">
        <v>5.9000000000000003E-4</v>
      </c>
      <c r="O65" s="260">
        <f>ROUND(E65*N65,2)</f>
        <v>0</v>
      </c>
      <c r="P65" s="260">
        <v>0</v>
      </c>
      <c r="Q65" s="260">
        <f>ROUND(E65*P65,2)</f>
        <v>0</v>
      </c>
      <c r="R65" s="262" t="s">
        <v>2932</v>
      </c>
      <c r="S65" s="262" t="s">
        <v>277</v>
      </c>
      <c r="T65" s="263" t="s">
        <v>277</v>
      </c>
      <c r="U65" s="223">
        <v>0.53</v>
      </c>
      <c r="V65" s="223">
        <f>ROUND(E65*U65,2)</f>
        <v>1.06</v>
      </c>
      <c r="W65" s="223"/>
      <c r="X65" s="223" t="s">
        <v>316</v>
      </c>
      <c r="Y65" s="223" t="s">
        <v>280</v>
      </c>
      <c r="Z65" s="212"/>
      <c r="AA65" s="212"/>
      <c r="AB65" s="212"/>
      <c r="AC65" s="212"/>
      <c r="AD65" s="212"/>
      <c r="AE65" s="212"/>
      <c r="AF65" s="212"/>
      <c r="AG65" s="212" t="s">
        <v>317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45</v>
      </c>
      <c r="B66" s="258" t="s">
        <v>3454</v>
      </c>
      <c r="C66" s="268" t="s">
        <v>3455</v>
      </c>
      <c r="D66" s="259" t="s">
        <v>387</v>
      </c>
      <c r="E66" s="260">
        <v>1</v>
      </c>
      <c r="F66" s="261"/>
      <c r="G66" s="262">
        <f>ROUND(E66*F66,2)</f>
        <v>0</v>
      </c>
      <c r="H66" s="261"/>
      <c r="I66" s="262">
        <f>ROUND(E66*H66,2)</f>
        <v>0</v>
      </c>
      <c r="J66" s="261"/>
      <c r="K66" s="262">
        <f>ROUND(E66*J66,2)</f>
        <v>0</v>
      </c>
      <c r="L66" s="262">
        <v>21</v>
      </c>
      <c r="M66" s="262">
        <f>G66*(1+L66/100)</f>
        <v>0</v>
      </c>
      <c r="N66" s="260">
        <v>1E-3</v>
      </c>
      <c r="O66" s="260">
        <f>ROUND(E66*N66,2)</f>
        <v>0</v>
      </c>
      <c r="P66" s="260">
        <v>0</v>
      </c>
      <c r="Q66" s="260">
        <f>ROUND(E66*P66,2)</f>
        <v>0</v>
      </c>
      <c r="R66" s="262"/>
      <c r="S66" s="262" t="s">
        <v>668</v>
      </c>
      <c r="T66" s="263" t="s">
        <v>278</v>
      </c>
      <c r="U66" s="223">
        <v>0</v>
      </c>
      <c r="V66" s="223">
        <f>ROUND(E66*U66,2)</f>
        <v>0</v>
      </c>
      <c r="W66" s="223"/>
      <c r="X66" s="223" t="s">
        <v>481</v>
      </c>
      <c r="Y66" s="223" t="s">
        <v>280</v>
      </c>
      <c r="Z66" s="212"/>
      <c r="AA66" s="212"/>
      <c r="AB66" s="212"/>
      <c r="AC66" s="212"/>
      <c r="AD66" s="212"/>
      <c r="AE66" s="212"/>
      <c r="AF66" s="212"/>
      <c r="AG66" s="212" t="s">
        <v>482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57">
        <v>46</v>
      </c>
      <c r="B67" s="258" t="s">
        <v>3456</v>
      </c>
      <c r="C67" s="268" t="s">
        <v>3457</v>
      </c>
      <c r="D67" s="259" t="s">
        <v>387</v>
      </c>
      <c r="E67" s="260">
        <v>2</v>
      </c>
      <c r="F67" s="261"/>
      <c r="G67" s="262">
        <f>ROUND(E67*F67,2)</f>
        <v>0</v>
      </c>
      <c r="H67" s="261"/>
      <c r="I67" s="262">
        <f>ROUND(E67*H67,2)</f>
        <v>0</v>
      </c>
      <c r="J67" s="261"/>
      <c r="K67" s="262">
        <f>ROUND(E67*J67,2)</f>
        <v>0</v>
      </c>
      <c r="L67" s="262">
        <v>21</v>
      </c>
      <c r="M67" s="262">
        <f>G67*(1+L67/100)</f>
        <v>0</v>
      </c>
      <c r="N67" s="260">
        <v>2.8E-3</v>
      </c>
      <c r="O67" s="260">
        <f>ROUND(E67*N67,2)</f>
        <v>0.01</v>
      </c>
      <c r="P67" s="260">
        <v>0</v>
      </c>
      <c r="Q67" s="260">
        <f>ROUND(E67*P67,2)</f>
        <v>0</v>
      </c>
      <c r="R67" s="262"/>
      <c r="S67" s="262" t="s">
        <v>668</v>
      </c>
      <c r="T67" s="263" t="s">
        <v>278</v>
      </c>
      <c r="U67" s="223">
        <v>0</v>
      </c>
      <c r="V67" s="223">
        <f>ROUND(E67*U67,2)</f>
        <v>0</v>
      </c>
      <c r="W67" s="223"/>
      <c r="X67" s="223" t="s">
        <v>481</v>
      </c>
      <c r="Y67" s="223" t="s">
        <v>280</v>
      </c>
      <c r="Z67" s="212"/>
      <c r="AA67" s="212"/>
      <c r="AB67" s="212"/>
      <c r="AC67" s="212"/>
      <c r="AD67" s="212"/>
      <c r="AE67" s="212"/>
      <c r="AF67" s="212"/>
      <c r="AG67" s="212" t="s">
        <v>482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57">
        <v>47</v>
      </c>
      <c r="B68" s="258" t="s">
        <v>3458</v>
      </c>
      <c r="C68" s="268" t="s">
        <v>3459</v>
      </c>
      <c r="D68" s="259" t="s">
        <v>387</v>
      </c>
      <c r="E68" s="260">
        <v>1</v>
      </c>
      <c r="F68" s="261"/>
      <c r="G68" s="262">
        <f>ROUND(E68*F68,2)</f>
        <v>0</v>
      </c>
      <c r="H68" s="261"/>
      <c r="I68" s="262">
        <f>ROUND(E68*H68,2)</f>
        <v>0</v>
      </c>
      <c r="J68" s="261"/>
      <c r="K68" s="262">
        <f>ROUND(E68*J68,2)</f>
        <v>0</v>
      </c>
      <c r="L68" s="262">
        <v>21</v>
      </c>
      <c r="M68" s="262">
        <f>G68*(1+L68/100)</f>
        <v>0</v>
      </c>
      <c r="N68" s="260">
        <v>2.3500000000000001E-3</v>
      </c>
      <c r="O68" s="260">
        <f>ROUND(E68*N68,2)</f>
        <v>0</v>
      </c>
      <c r="P68" s="260">
        <v>0</v>
      </c>
      <c r="Q68" s="260">
        <f>ROUND(E68*P68,2)</f>
        <v>0</v>
      </c>
      <c r="R68" s="262" t="s">
        <v>480</v>
      </c>
      <c r="S68" s="262" t="s">
        <v>277</v>
      </c>
      <c r="T68" s="263" t="s">
        <v>277</v>
      </c>
      <c r="U68" s="223">
        <v>0</v>
      </c>
      <c r="V68" s="223">
        <f>ROUND(E68*U68,2)</f>
        <v>0</v>
      </c>
      <c r="W68" s="223"/>
      <c r="X68" s="223" t="s">
        <v>481</v>
      </c>
      <c r="Y68" s="223" t="s">
        <v>280</v>
      </c>
      <c r="Z68" s="212"/>
      <c r="AA68" s="212"/>
      <c r="AB68" s="212"/>
      <c r="AC68" s="212"/>
      <c r="AD68" s="212"/>
      <c r="AE68" s="212"/>
      <c r="AF68" s="212"/>
      <c r="AG68" s="212" t="s">
        <v>482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45" outlineLevel="1" x14ac:dyDescent="0.2">
      <c r="A69" s="257">
        <v>48</v>
      </c>
      <c r="B69" s="258" t="s">
        <v>3460</v>
      </c>
      <c r="C69" s="268" t="s">
        <v>3461</v>
      </c>
      <c r="D69" s="259" t="s">
        <v>387</v>
      </c>
      <c r="E69" s="260">
        <v>1</v>
      </c>
      <c r="F69" s="261"/>
      <c r="G69" s="262">
        <f>ROUND(E69*F69,2)</f>
        <v>0</v>
      </c>
      <c r="H69" s="261"/>
      <c r="I69" s="262">
        <f>ROUND(E69*H69,2)</f>
        <v>0</v>
      </c>
      <c r="J69" s="261"/>
      <c r="K69" s="262">
        <f>ROUND(E69*J69,2)</f>
        <v>0</v>
      </c>
      <c r="L69" s="262">
        <v>21</v>
      </c>
      <c r="M69" s="262">
        <f>G69*(1+L69/100)</f>
        <v>0</v>
      </c>
      <c r="N69" s="260">
        <v>1.0500000000000001E-2</v>
      </c>
      <c r="O69" s="260">
        <f>ROUND(E69*N69,2)</f>
        <v>0.01</v>
      </c>
      <c r="P69" s="260">
        <v>0</v>
      </c>
      <c r="Q69" s="260">
        <f>ROUND(E69*P69,2)</f>
        <v>0</v>
      </c>
      <c r="R69" s="262" t="s">
        <v>480</v>
      </c>
      <c r="S69" s="262" t="s">
        <v>277</v>
      </c>
      <c r="T69" s="263" t="s">
        <v>277</v>
      </c>
      <c r="U69" s="223">
        <v>0</v>
      </c>
      <c r="V69" s="223">
        <f>ROUND(E69*U69,2)</f>
        <v>0</v>
      </c>
      <c r="W69" s="223"/>
      <c r="X69" s="223" t="s">
        <v>481</v>
      </c>
      <c r="Y69" s="223" t="s">
        <v>280</v>
      </c>
      <c r="Z69" s="212"/>
      <c r="AA69" s="212"/>
      <c r="AB69" s="212"/>
      <c r="AC69" s="212"/>
      <c r="AD69" s="212"/>
      <c r="AE69" s="212"/>
      <c r="AF69" s="212"/>
      <c r="AG69" s="212" t="s">
        <v>482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49</v>
      </c>
      <c r="B70" s="258" t="s">
        <v>3462</v>
      </c>
      <c r="C70" s="268" t="s">
        <v>3463</v>
      </c>
      <c r="D70" s="259" t="s">
        <v>387</v>
      </c>
      <c r="E70" s="260">
        <v>1</v>
      </c>
      <c r="F70" s="261"/>
      <c r="G70" s="262">
        <f>ROUND(E70*F70,2)</f>
        <v>0</v>
      </c>
      <c r="H70" s="261"/>
      <c r="I70" s="262">
        <f>ROUND(E70*H70,2)</f>
        <v>0</v>
      </c>
      <c r="J70" s="261"/>
      <c r="K70" s="262">
        <f>ROUND(E70*J70,2)</f>
        <v>0</v>
      </c>
      <c r="L70" s="262">
        <v>21</v>
      </c>
      <c r="M70" s="262">
        <f>G70*(1+L70/100)</f>
        <v>0</v>
      </c>
      <c r="N70" s="260">
        <v>0</v>
      </c>
      <c r="O70" s="260">
        <f>ROUND(E70*N70,2)</f>
        <v>0</v>
      </c>
      <c r="P70" s="260">
        <v>0</v>
      </c>
      <c r="Q70" s="260">
        <f>ROUND(E70*P70,2)</f>
        <v>0</v>
      </c>
      <c r="R70" s="262"/>
      <c r="S70" s="262" t="s">
        <v>668</v>
      </c>
      <c r="T70" s="263" t="s">
        <v>278</v>
      </c>
      <c r="U70" s="223">
        <v>0</v>
      </c>
      <c r="V70" s="223">
        <f>ROUND(E70*U70,2)</f>
        <v>0</v>
      </c>
      <c r="W70" s="223"/>
      <c r="X70" s="223" t="s">
        <v>481</v>
      </c>
      <c r="Y70" s="223" t="s">
        <v>280</v>
      </c>
      <c r="Z70" s="212"/>
      <c r="AA70" s="212"/>
      <c r="AB70" s="212"/>
      <c r="AC70" s="212"/>
      <c r="AD70" s="212"/>
      <c r="AE70" s="212"/>
      <c r="AF70" s="212"/>
      <c r="AG70" s="212" t="s">
        <v>482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7">
        <v>50</v>
      </c>
      <c r="B71" s="258" t="s">
        <v>3464</v>
      </c>
      <c r="C71" s="268" t="s">
        <v>3465</v>
      </c>
      <c r="D71" s="259" t="s">
        <v>387</v>
      </c>
      <c r="E71" s="260">
        <v>1</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668</v>
      </c>
      <c r="T71" s="263" t="s">
        <v>278</v>
      </c>
      <c r="U71" s="223">
        <v>0</v>
      </c>
      <c r="V71" s="223">
        <f>ROUND(E71*U71,2)</f>
        <v>0</v>
      </c>
      <c r="W71" s="223"/>
      <c r="X71" s="223" t="s">
        <v>481</v>
      </c>
      <c r="Y71" s="223" t="s">
        <v>280</v>
      </c>
      <c r="Z71" s="212"/>
      <c r="AA71" s="212"/>
      <c r="AB71" s="212"/>
      <c r="AC71" s="212"/>
      <c r="AD71" s="212"/>
      <c r="AE71" s="212"/>
      <c r="AF71" s="212"/>
      <c r="AG71" s="212" t="s">
        <v>482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2.5" outlineLevel="1" x14ac:dyDescent="0.2">
      <c r="A72" s="257">
        <v>51</v>
      </c>
      <c r="B72" s="258" t="s">
        <v>3466</v>
      </c>
      <c r="C72" s="268" t="s">
        <v>3467</v>
      </c>
      <c r="D72" s="259" t="s">
        <v>387</v>
      </c>
      <c r="E72" s="260">
        <v>1</v>
      </c>
      <c r="F72" s="261"/>
      <c r="G72" s="262">
        <f>ROUND(E72*F72,2)</f>
        <v>0</v>
      </c>
      <c r="H72" s="261"/>
      <c r="I72" s="262">
        <f>ROUND(E72*H72,2)</f>
        <v>0</v>
      </c>
      <c r="J72" s="261"/>
      <c r="K72" s="262">
        <f>ROUND(E72*J72,2)</f>
        <v>0</v>
      </c>
      <c r="L72" s="262">
        <v>21</v>
      </c>
      <c r="M72" s="262">
        <f>G72*(1+L72/100)</f>
        <v>0</v>
      </c>
      <c r="N72" s="260">
        <v>8.0000000000000002E-3</v>
      </c>
      <c r="O72" s="260">
        <f>ROUND(E72*N72,2)</f>
        <v>0.01</v>
      </c>
      <c r="P72" s="260">
        <v>0</v>
      </c>
      <c r="Q72" s="260">
        <f>ROUND(E72*P72,2)</f>
        <v>0</v>
      </c>
      <c r="R72" s="262"/>
      <c r="S72" s="262" t="s">
        <v>668</v>
      </c>
      <c r="T72" s="263" t="s">
        <v>278</v>
      </c>
      <c r="U72" s="223">
        <v>0</v>
      </c>
      <c r="V72" s="223">
        <f>ROUND(E72*U72,2)</f>
        <v>0</v>
      </c>
      <c r="W72" s="223"/>
      <c r="X72" s="223" t="s">
        <v>481</v>
      </c>
      <c r="Y72" s="223" t="s">
        <v>280</v>
      </c>
      <c r="Z72" s="212"/>
      <c r="AA72" s="212"/>
      <c r="AB72" s="212"/>
      <c r="AC72" s="212"/>
      <c r="AD72" s="212"/>
      <c r="AE72" s="212"/>
      <c r="AF72" s="212"/>
      <c r="AG72" s="212" t="s">
        <v>482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57">
        <v>52</v>
      </c>
      <c r="B73" s="258" t="s">
        <v>3468</v>
      </c>
      <c r="C73" s="268" t="s">
        <v>3469</v>
      </c>
      <c r="D73" s="259" t="s">
        <v>423</v>
      </c>
      <c r="E73" s="260">
        <v>0.11937</v>
      </c>
      <c r="F73" s="261"/>
      <c r="G73" s="262">
        <f>ROUND(E73*F73,2)</f>
        <v>0</v>
      </c>
      <c r="H73" s="261"/>
      <c r="I73" s="262">
        <f>ROUND(E73*H73,2)</f>
        <v>0</v>
      </c>
      <c r="J73" s="261"/>
      <c r="K73" s="262">
        <f>ROUND(E73*J73,2)</f>
        <v>0</v>
      </c>
      <c r="L73" s="262">
        <v>21</v>
      </c>
      <c r="M73" s="262">
        <f>G73*(1+L73/100)</f>
        <v>0</v>
      </c>
      <c r="N73" s="260">
        <v>0</v>
      </c>
      <c r="O73" s="260">
        <f>ROUND(E73*N73,2)</f>
        <v>0</v>
      </c>
      <c r="P73" s="260">
        <v>0</v>
      </c>
      <c r="Q73" s="260">
        <f>ROUND(E73*P73,2)</f>
        <v>0</v>
      </c>
      <c r="R73" s="262" t="s">
        <v>2932</v>
      </c>
      <c r="S73" s="262" t="s">
        <v>277</v>
      </c>
      <c r="T73" s="263" t="s">
        <v>277</v>
      </c>
      <c r="U73" s="223">
        <v>4.0430000000000001</v>
      </c>
      <c r="V73" s="223">
        <f>ROUND(E73*U73,2)</f>
        <v>0.48</v>
      </c>
      <c r="W73" s="223"/>
      <c r="X73" s="223" t="s">
        <v>1599</v>
      </c>
      <c r="Y73" s="223" t="s">
        <v>280</v>
      </c>
      <c r="Z73" s="212"/>
      <c r="AA73" s="212"/>
      <c r="AB73" s="212"/>
      <c r="AC73" s="212"/>
      <c r="AD73" s="212"/>
      <c r="AE73" s="212"/>
      <c r="AF73" s="212"/>
      <c r="AG73" s="212" t="s">
        <v>1600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x14ac:dyDescent="0.2">
      <c r="A74" s="228" t="s">
        <v>272</v>
      </c>
      <c r="B74" s="229" t="s">
        <v>194</v>
      </c>
      <c r="C74" s="244" t="s">
        <v>195</v>
      </c>
      <c r="D74" s="230"/>
      <c r="E74" s="231"/>
      <c r="F74" s="232"/>
      <c r="G74" s="232">
        <f>SUMIF(AG75:AG99,"&lt;&gt;NOR",G75:G99)</f>
        <v>0</v>
      </c>
      <c r="H74" s="232"/>
      <c r="I74" s="232">
        <f>SUM(I75:I99)</f>
        <v>0</v>
      </c>
      <c r="J74" s="232"/>
      <c r="K74" s="232">
        <f>SUM(K75:K99)</f>
        <v>0</v>
      </c>
      <c r="L74" s="232"/>
      <c r="M74" s="232">
        <f>SUM(M75:M99)</f>
        <v>0</v>
      </c>
      <c r="N74" s="231"/>
      <c r="O74" s="231">
        <f>SUM(O75:O99)</f>
        <v>0.48000000000000004</v>
      </c>
      <c r="P74" s="231"/>
      <c r="Q74" s="231">
        <f>SUM(Q75:Q99)</f>
        <v>0</v>
      </c>
      <c r="R74" s="232"/>
      <c r="S74" s="232"/>
      <c r="T74" s="233"/>
      <c r="U74" s="227"/>
      <c r="V74" s="227">
        <f>SUM(V75:V99)</f>
        <v>140.6</v>
      </c>
      <c r="W74" s="227"/>
      <c r="X74" s="227"/>
      <c r="Y74" s="227"/>
      <c r="AG74" t="s">
        <v>273</v>
      </c>
    </row>
    <row r="75" spans="1:60" ht="22.5" outlineLevel="1" x14ac:dyDescent="0.2">
      <c r="A75" s="235">
        <v>53</v>
      </c>
      <c r="B75" s="236" t="s">
        <v>3470</v>
      </c>
      <c r="C75" s="245" t="s">
        <v>3471</v>
      </c>
      <c r="D75" s="237" t="s">
        <v>543</v>
      </c>
      <c r="E75" s="238">
        <v>324</v>
      </c>
      <c r="F75" s="239"/>
      <c r="G75" s="240">
        <f>ROUND(E75*F75,2)</f>
        <v>0</v>
      </c>
      <c r="H75" s="239"/>
      <c r="I75" s="240">
        <f>ROUND(E75*H75,2)</f>
        <v>0</v>
      </c>
      <c r="J75" s="239"/>
      <c r="K75" s="240">
        <f>ROUND(E75*J75,2)</f>
        <v>0</v>
      </c>
      <c r="L75" s="240">
        <v>21</v>
      </c>
      <c r="M75" s="240">
        <f>G75*(1+L75/100)</f>
        <v>0</v>
      </c>
      <c r="N75" s="238">
        <v>6.8000000000000005E-4</v>
      </c>
      <c r="O75" s="238">
        <f>ROUND(E75*N75,2)</f>
        <v>0.22</v>
      </c>
      <c r="P75" s="238">
        <v>0</v>
      </c>
      <c r="Q75" s="238">
        <f>ROUND(E75*P75,2)</f>
        <v>0</v>
      </c>
      <c r="R75" s="240" t="s">
        <v>2932</v>
      </c>
      <c r="S75" s="240" t="s">
        <v>277</v>
      </c>
      <c r="T75" s="241" t="s">
        <v>277</v>
      </c>
      <c r="U75" s="223">
        <v>0.19821</v>
      </c>
      <c r="V75" s="223">
        <f>ROUND(E75*U75,2)</f>
        <v>64.22</v>
      </c>
      <c r="W75" s="223"/>
      <c r="X75" s="223" t="s">
        <v>316</v>
      </c>
      <c r="Y75" s="223" t="s">
        <v>280</v>
      </c>
      <c r="Z75" s="212"/>
      <c r="AA75" s="212"/>
      <c r="AB75" s="212"/>
      <c r="AC75" s="212"/>
      <c r="AD75" s="212"/>
      <c r="AE75" s="212"/>
      <c r="AF75" s="212"/>
      <c r="AG75" s="212" t="s">
        <v>317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67" t="s">
        <v>3002</v>
      </c>
      <c r="D76" s="256"/>
      <c r="E76" s="256"/>
      <c r="F76" s="256"/>
      <c r="G76" s="256"/>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319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69" t="s">
        <v>3003</v>
      </c>
      <c r="D77" s="264"/>
      <c r="E77" s="264"/>
      <c r="F77" s="264"/>
      <c r="G77" s="264"/>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283</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2.5" outlineLevel="1" x14ac:dyDescent="0.2">
      <c r="A78" s="235">
        <v>54</v>
      </c>
      <c r="B78" s="236" t="s">
        <v>3472</v>
      </c>
      <c r="C78" s="245" t="s">
        <v>3473</v>
      </c>
      <c r="D78" s="237" t="s">
        <v>543</v>
      </c>
      <c r="E78" s="238">
        <v>48</v>
      </c>
      <c r="F78" s="239"/>
      <c r="G78" s="240">
        <f>ROUND(E78*F78,2)</f>
        <v>0</v>
      </c>
      <c r="H78" s="239"/>
      <c r="I78" s="240">
        <f>ROUND(E78*H78,2)</f>
        <v>0</v>
      </c>
      <c r="J78" s="239"/>
      <c r="K78" s="240">
        <f>ROUND(E78*J78,2)</f>
        <v>0</v>
      </c>
      <c r="L78" s="240">
        <v>21</v>
      </c>
      <c r="M78" s="240">
        <f>G78*(1+L78/100)</f>
        <v>0</v>
      </c>
      <c r="N78" s="238">
        <v>7.9000000000000001E-4</v>
      </c>
      <c r="O78" s="238">
        <f>ROUND(E78*N78,2)</f>
        <v>0.04</v>
      </c>
      <c r="P78" s="238">
        <v>0</v>
      </c>
      <c r="Q78" s="238">
        <f>ROUND(E78*P78,2)</f>
        <v>0</v>
      </c>
      <c r="R78" s="240" t="s">
        <v>2932</v>
      </c>
      <c r="S78" s="240" t="s">
        <v>277</v>
      </c>
      <c r="T78" s="241" t="s">
        <v>277</v>
      </c>
      <c r="U78" s="223">
        <v>0.20691000000000001</v>
      </c>
      <c r="V78" s="223">
        <f>ROUND(E78*U78,2)</f>
        <v>9.93</v>
      </c>
      <c r="W78" s="223"/>
      <c r="X78" s="223" t="s">
        <v>316</v>
      </c>
      <c r="Y78" s="223" t="s">
        <v>280</v>
      </c>
      <c r="Z78" s="212"/>
      <c r="AA78" s="212"/>
      <c r="AB78" s="212"/>
      <c r="AC78" s="212"/>
      <c r="AD78" s="212"/>
      <c r="AE78" s="212"/>
      <c r="AF78" s="212"/>
      <c r="AG78" s="212" t="s">
        <v>317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7" t="s">
        <v>3002</v>
      </c>
      <c r="D79" s="256"/>
      <c r="E79" s="256"/>
      <c r="F79" s="256"/>
      <c r="G79" s="256"/>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319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69" t="s">
        <v>3003</v>
      </c>
      <c r="D80" s="264"/>
      <c r="E80" s="264"/>
      <c r="F80" s="264"/>
      <c r="G80" s="264"/>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283</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35">
        <v>55</v>
      </c>
      <c r="B81" s="236" t="s">
        <v>3474</v>
      </c>
      <c r="C81" s="245" t="s">
        <v>3475</v>
      </c>
      <c r="D81" s="237" t="s">
        <v>543</v>
      </c>
      <c r="E81" s="238">
        <v>44</v>
      </c>
      <c r="F81" s="239"/>
      <c r="G81" s="240">
        <f>ROUND(E81*F81,2)</f>
        <v>0</v>
      </c>
      <c r="H81" s="239"/>
      <c r="I81" s="240">
        <f>ROUND(E81*H81,2)</f>
        <v>0</v>
      </c>
      <c r="J81" s="239"/>
      <c r="K81" s="240">
        <f>ROUND(E81*J81,2)</f>
        <v>0</v>
      </c>
      <c r="L81" s="240">
        <v>21</v>
      </c>
      <c r="M81" s="240">
        <f>G81*(1+L81/100)</f>
        <v>0</v>
      </c>
      <c r="N81" s="238">
        <v>1.06E-3</v>
      </c>
      <c r="O81" s="238">
        <f>ROUND(E81*N81,2)</f>
        <v>0.05</v>
      </c>
      <c r="P81" s="238">
        <v>0</v>
      </c>
      <c r="Q81" s="238">
        <f>ROUND(E81*P81,2)</f>
        <v>0</v>
      </c>
      <c r="R81" s="240" t="s">
        <v>2932</v>
      </c>
      <c r="S81" s="240" t="s">
        <v>277</v>
      </c>
      <c r="T81" s="241" t="s">
        <v>277</v>
      </c>
      <c r="U81" s="223">
        <v>0.21551000000000001</v>
      </c>
      <c r="V81" s="223">
        <f>ROUND(E81*U81,2)</f>
        <v>9.48</v>
      </c>
      <c r="W81" s="223"/>
      <c r="X81" s="223" t="s">
        <v>316</v>
      </c>
      <c r="Y81" s="223" t="s">
        <v>280</v>
      </c>
      <c r="Z81" s="212"/>
      <c r="AA81" s="212"/>
      <c r="AB81" s="212"/>
      <c r="AC81" s="212"/>
      <c r="AD81" s="212"/>
      <c r="AE81" s="212"/>
      <c r="AF81" s="212"/>
      <c r="AG81" s="212" t="s">
        <v>317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7" t="s">
        <v>3002</v>
      </c>
      <c r="D82" s="256"/>
      <c r="E82" s="256"/>
      <c r="F82" s="256"/>
      <c r="G82" s="256"/>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319</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69" t="s">
        <v>3003</v>
      </c>
      <c r="D83" s="264"/>
      <c r="E83" s="264"/>
      <c r="F83" s="264"/>
      <c r="G83" s="264"/>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283</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35">
        <v>56</v>
      </c>
      <c r="B84" s="236" t="s">
        <v>3476</v>
      </c>
      <c r="C84" s="245" t="s">
        <v>3477</v>
      </c>
      <c r="D84" s="237" t="s">
        <v>543</v>
      </c>
      <c r="E84" s="238">
        <v>54</v>
      </c>
      <c r="F84" s="239"/>
      <c r="G84" s="240">
        <f>ROUND(E84*F84,2)</f>
        <v>0</v>
      </c>
      <c r="H84" s="239"/>
      <c r="I84" s="240">
        <f>ROUND(E84*H84,2)</f>
        <v>0</v>
      </c>
      <c r="J84" s="239"/>
      <c r="K84" s="240">
        <f>ROUND(E84*J84,2)</f>
        <v>0</v>
      </c>
      <c r="L84" s="240">
        <v>21</v>
      </c>
      <c r="M84" s="240">
        <f>G84*(1+L84/100)</f>
        <v>0</v>
      </c>
      <c r="N84" s="238">
        <v>1.5900000000000001E-3</v>
      </c>
      <c r="O84" s="238">
        <f>ROUND(E84*N84,2)</f>
        <v>0.09</v>
      </c>
      <c r="P84" s="238">
        <v>0</v>
      </c>
      <c r="Q84" s="238">
        <f>ROUND(E84*P84,2)</f>
        <v>0</v>
      </c>
      <c r="R84" s="240" t="s">
        <v>2932</v>
      </c>
      <c r="S84" s="240" t="s">
        <v>277</v>
      </c>
      <c r="T84" s="241" t="s">
        <v>277</v>
      </c>
      <c r="U84" s="223">
        <v>0.21801999999999999</v>
      </c>
      <c r="V84" s="223">
        <f>ROUND(E84*U84,2)</f>
        <v>11.77</v>
      </c>
      <c r="W84" s="223"/>
      <c r="X84" s="223" t="s">
        <v>316</v>
      </c>
      <c r="Y84" s="223" t="s">
        <v>280</v>
      </c>
      <c r="Z84" s="212"/>
      <c r="AA84" s="212"/>
      <c r="AB84" s="212"/>
      <c r="AC84" s="212"/>
      <c r="AD84" s="212"/>
      <c r="AE84" s="212"/>
      <c r="AF84" s="212"/>
      <c r="AG84" s="212" t="s">
        <v>317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67" t="s">
        <v>3002</v>
      </c>
      <c r="D85" s="256"/>
      <c r="E85" s="256"/>
      <c r="F85" s="256"/>
      <c r="G85" s="256"/>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319</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69" t="s">
        <v>3003</v>
      </c>
      <c r="D86" s="264"/>
      <c r="E86" s="264"/>
      <c r="F86" s="264"/>
      <c r="G86" s="264"/>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283</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35">
        <v>57</v>
      </c>
      <c r="B87" s="236" t="s">
        <v>3478</v>
      </c>
      <c r="C87" s="245" t="s">
        <v>3479</v>
      </c>
      <c r="D87" s="237" t="s">
        <v>543</v>
      </c>
      <c r="E87" s="238">
        <v>48</v>
      </c>
      <c r="F87" s="239"/>
      <c r="G87" s="240">
        <f>ROUND(E87*F87,2)</f>
        <v>0</v>
      </c>
      <c r="H87" s="239"/>
      <c r="I87" s="240">
        <f>ROUND(E87*H87,2)</f>
        <v>0</v>
      </c>
      <c r="J87" s="239"/>
      <c r="K87" s="240">
        <f>ROUND(E87*J87,2)</f>
        <v>0</v>
      </c>
      <c r="L87" s="240">
        <v>21</v>
      </c>
      <c r="M87" s="240">
        <f>G87*(1+L87/100)</f>
        <v>0</v>
      </c>
      <c r="N87" s="238">
        <v>1.5900000000000001E-3</v>
      </c>
      <c r="O87" s="238">
        <f>ROUND(E87*N87,2)</f>
        <v>0.08</v>
      </c>
      <c r="P87" s="238">
        <v>0</v>
      </c>
      <c r="Q87" s="238">
        <f>ROUND(E87*P87,2)</f>
        <v>0</v>
      </c>
      <c r="R87" s="240" t="s">
        <v>2932</v>
      </c>
      <c r="S87" s="240" t="s">
        <v>277</v>
      </c>
      <c r="T87" s="241" t="s">
        <v>277</v>
      </c>
      <c r="U87" s="223">
        <v>0.24665000000000001</v>
      </c>
      <c r="V87" s="223">
        <f>ROUND(E87*U87,2)</f>
        <v>11.84</v>
      </c>
      <c r="W87" s="223"/>
      <c r="X87" s="223" t="s">
        <v>316</v>
      </c>
      <c r="Y87" s="223" t="s">
        <v>280</v>
      </c>
      <c r="Z87" s="212"/>
      <c r="AA87" s="212"/>
      <c r="AB87" s="212"/>
      <c r="AC87" s="212"/>
      <c r="AD87" s="212"/>
      <c r="AE87" s="212"/>
      <c r="AF87" s="212"/>
      <c r="AG87" s="212" t="s">
        <v>317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67" t="s">
        <v>3002</v>
      </c>
      <c r="D88" s="256"/>
      <c r="E88" s="256"/>
      <c r="F88" s="256"/>
      <c r="G88" s="256"/>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319</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69" t="s">
        <v>3003</v>
      </c>
      <c r="D89" s="264"/>
      <c r="E89" s="264"/>
      <c r="F89" s="264"/>
      <c r="G89" s="264"/>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283</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5">
        <v>58</v>
      </c>
      <c r="B90" s="236" t="s">
        <v>3480</v>
      </c>
      <c r="C90" s="245" t="s">
        <v>3481</v>
      </c>
      <c r="D90" s="237" t="s">
        <v>387</v>
      </c>
      <c r="E90" s="238">
        <v>86</v>
      </c>
      <c r="F90" s="239"/>
      <c r="G90" s="240">
        <f>ROUND(E90*F90,2)</f>
        <v>0</v>
      </c>
      <c r="H90" s="239"/>
      <c r="I90" s="240">
        <f>ROUND(E90*H90,2)</f>
        <v>0</v>
      </c>
      <c r="J90" s="239"/>
      <c r="K90" s="240">
        <f>ROUND(E90*J90,2)</f>
        <v>0</v>
      </c>
      <c r="L90" s="240">
        <v>21</v>
      </c>
      <c r="M90" s="240">
        <f>G90*(1+L90/100)</f>
        <v>0</v>
      </c>
      <c r="N90" s="238">
        <v>0</v>
      </c>
      <c r="O90" s="238">
        <f>ROUND(E90*N90,2)</f>
        <v>0</v>
      </c>
      <c r="P90" s="238">
        <v>0</v>
      </c>
      <c r="Q90" s="238">
        <f>ROUND(E90*P90,2)</f>
        <v>0</v>
      </c>
      <c r="R90" s="240"/>
      <c r="S90" s="240" t="s">
        <v>668</v>
      </c>
      <c r="T90" s="241" t="s">
        <v>277</v>
      </c>
      <c r="U90" s="223">
        <v>0.215</v>
      </c>
      <c r="V90" s="223">
        <f>ROUND(E90*U90,2)</f>
        <v>18.489999999999998</v>
      </c>
      <c r="W90" s="223"/>
      <c r="X90" s="223" t="s">
        <v>316</v>
      </c>
      <c r="Y90" s="223" t="s">
        <v>280</v>
      </c>
      <c r="Z90" s="212"/>
      <c r="AA90" s="212"/>
      <c r="AB90" s="212"/>
      <c r="AC90" s="212"/>
      <c r="AD90" s="212"/>
      <c r="AE90" s="212"/>
      <c r="AF90" s="212"/>
      <c r="AG90" s="212" t="s">
        <v>317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47" t="s">
        <v>3482</v>
      </c>
      <c r="D91" s="225"/>
      <c r="E91" s="226">
        <v>86</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308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57">
        <v>59</v>
      </c>
      <c r="B92" s="258" t="s">
        <v>3483</v>
      </c>
      <c r="C92" s="268" t="s">
        <v>3484</v>
      </c>
      <c r="D92" s="259" t="s">
        <v>387</v>
      </c>
      <c r="E92" s="260">
        <v>1</v>
      </c>
      <c r="F92" s="261"/>
      <c r="G92" s="262">
        <f>ROUND(E92*F92,2)</f>
        <v>0</v>
      </c>
      <c r="H92" s="261"/>
      <c r="I92" s="262">
        <f>ROUND(E92*H92,2)</f>
        <v>0</v>
      </c>
      <c r="J92" s="261"/>
      <c r="K92" s="262">
        <f>ROUND(E92*J92,2)</f>
        <v>0</v>
      </c>
      <c r="L92" s="262">
        <v>21</v>
      </c>
      <c r="M92" s="262">
        <f>G92*(1+L92/100)</f>
        <v>0</v>
      </c>
      <c r="N92" s="260">
        <v>0</v>
      </c>
      <c r="O92" s="260">
        <f>ROUND(E92*N92,2)</f>
        <v>0</v>
      </c>
      <c r="P92" s="260">
        <v>0</v>
      </c>
      <c r="Q92" s="260">
        <f>ROUND(E92*P92,2)</f>
        <v>0</v>
      </c>
      <c r="R92" s="262"/>
      <c r="S92" s="262" t="s">
        <v>668</v>
      </c>
      <c r="T92" s="263" t="s">
        <v>277</v>
      </c>
      <c r="U92" s="223">
        <v>0.222</v>
      </c>
      <c r="V92" s="223">
        <f>ROUND(E92*U92,2)</f>
        <v>0.22</v>
      </c>
      <c r="W92" s="223"/>
      <c r="X92" s="223" t="s">
        <v>316</v>
      </c>
      <c r="Y92" s="223" t="s">
        <v>280</v>
      </c>
      <c r="Z92" s="212"/>
      <c r="AA92" s="212"/>
      <c r="AB92" s="212"/>
      <c r="AC92" s="212"/>
      <c r="AD92" s="212"/>
      <c r="AE92" s="212"/>
      <c r="AF92" s="212"/>
      <c r="AG92" s="212" t="s">
        <v>317</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57">
        <v>60</v>
      </c>
      <c r="B93" s="258" t="s">
        <v>3485</v>
      </c>
      <c r="C93" s="268" t="s">
        <v>3486</v>
      </c>
      <c r="D93" s="259" t="s">
        <v>387</v>
      </c>
      <c r="E93" s="260">
        <v>1</v>
      </c>
      <c r="F93" s="261"/>
      <c r="G93" s="262">
        <f>ROUND(E93*F93,2)</f>
        <v>0</v>
      </c>
      <c r="H93" s="261"/>
      <c r="I93" s="262">
        <f>ROUND(E93*H93,2)</f>
        <v>0</v>
      </c>
      <c r="J93" s="261"/>
      <c r="K93" s="262">
        <f>ROUND(E93*J93,2)</f>
        <v>0</v>
      </c>
      <c r="L93" s="262">
        <v>21</v>
      </c>
      <c r="M93" s="262">
        <f>G93*(1+L93/100)</f>
        <v>0</v>
      </c>
      <c r="N93" s="260">
        <v>0</v>
      </c>
      <c r="O93" s="260">
        <f>ROUND(E93*N93,2)</f>
        <v>0</v>
      </c>
      <c r="P93" s="260">
        <v>0</v>
      </c>
      <c r="Q93" s="260">
        <f>ROUND(E93*P93,2)</f>
        <v>0</v>
      </c>
      <c r="R93" s="262"/>
      <c r="S93" s="262" t="s">
        <v>668</v>
      </c>
      <c r="T93" s="263" t="s">
        <v>3487</v>
      </c>
      <c r="U93" s="223">
        <v>0.222</v>
      </c>
      <c r="V93" s="223">
        <f>ROUND(E93*U93,2)</f>
        <v>0.22</v>
      </c>
      <c r="W93" s="223"/>
      <c r="X93" s="223" t="s">
        <v>316</v>
      </c>
      <c r="Y93" s="223" t="s">
        <v>280</v>
      </c>
      <c r="Z93" s="212"/>
      <c r="AA93" s="212"/>
      <c r="AB93" s="212"/>
      <c r="AC93" s="212"/>
      <c r="AD93" s="212"/>
      <c r="AE93" s="212"/>
      <c r="AF93" s="212"/>
      <c r="AG93" s="212" t="s">
        <v>317</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57">
        <v>61</v>
      </c>
      <c r="B94" s="258" t="s">
        <v>3488</v>
      </c>
      <c r="C94" s="268" t="s">
        <v>3489</v>
      </c>
      <c r="D94" s="259" t="s">
        <v>387</v>
      </c>
      <c r="E94" s="260">
        <v>6</v>
      </c>
      <c r="F94" s="261"/>
      <c r="G94" s="262">
        <f>ROUND(E94*F94,2)</f>
        <v>0</v>
      </c>
      <c r="H94" s="261"/>
      <c r="I94" s="262">
        <f>ROUND(E94*H94,2)</f>
        <v>0</v>
      </c>
      <c r="J94" s="261"/>
      <c r="K94" s="262">
        <f>ROUND(E94*J94,2)</f>
        <v>0</v>
      </c>
      <c r="L94" s="262">
        <v>21</v>
      </c>
      <c r="M94" s="262">
        <f>G94*(1+L94/100)</f>
        <v>0</v>
      </c>
      <c r="N94" s="260">
        <v>0</v>
      </c>
      <c r="O94" s="260">
        <f>ROUND(E94*N94,2)</f>
        <v>0</v>
      </c>
      <c r="P94" s="260">
        <v>0</v>
      </c>
      <c r="Q94" s="260">
        <f>ROUND(E94*P94,2)</f>
        <v>0</v>
      </c>
      <c r="R94" s="262"/>
      <c r="S94" s="262" t="s">
        <v>668</v>
      </c>
      <c r="T94" s="263" t="s">
        <v>3487</v>
      </c>
      <c r="U94" s="223">
        <v>0.222</v>
      </c>
      <c r="V94" s="223">
        <f>ROUND(E94*U94,2)</f>
        <v>1.33</v>
      </c>
      <c r="W94" s="223"/>
      <c r="X94" s="223" t="s">
        <v>316</v>
      </c>
      <c r="Y94" s="223" t="s">
        <v>280</v>
      </c>
      <c r="Z94" s="212"/>
      <c r="AA94" s="212"/>
      <c r="AB94" s="212"/>
      <c r="AC94" s="212"/>
      <c r="AD94" s="212"/>
      <c r="AE94" s="212"/>
      <c r="AF94" s="212"/>
      <c r="AG94" s="212" t="s">
        <v>317</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57">
        <v>62</v>
      </c>
      <c r="B95" s="258" t="s">
        <v>3490</v>
      </c>
      <c r="C95" s="268" t="s">
        <v>3491</v>
      </c>
      <c r="D95" s="259" t="s">
        <v>387</v>
      </c>
      <c r="E95" s="260">
        <v>2</v>
      </c>
      <c r="F95" s="261"/>
      <c r="G95" s="262">
        <f>ROUND(E95*F95,2)</f>
        <v>0</v>
      </c>
      <c r="H95" s="261"/>
      <c r="I95" s="262">
        <f>ROUND(E95*H95,2)</f>
        <v>0</v>
      </c>
      <c r="J95" s="261"/>
      <c r="K95" s="262">
        <f>ROUND(E95*J95,2)</f>
        <v>0</v>
      </c>
      <c r="L95" s="262">
        <v>21</v>
      </c>
      <c r="M95" s="262">
        <f>G95*(1+L95/100)</f>
        <v>0</v>
      </c>
      <c r="N95" s="260">
        <v>0</v>
      </c>
      <c r="O95" s="260">
        <f>ROUND(E95*N95,2)</f>
        <v>0</v>
      </c>
      <c r="P95" s="260">
        <v>0</v>
      </c>
      <c r="Q95" s="260">
        <f>ROUND(E95*P95,2)</f>
        <v>0</v>
      </c>
      <c r="R95" s="262"/>
      <c r="S95" s="262" t="s">
        <v>668</v>
      </c>
      <c r="T95" s="263" t="s">
        <v>3487</v>
      </c>
      <c r="U95" s="223">
        <v>0.222</v>
      </c>
      <c r="V95" s="223">
        <f>ROUND(E95*U95,2)</f>
        <v>0.44</v>
      </c>
      <c r="W95" s="223"/>
      <c r="X95" s="223" t="s">
        <v>316</v>
      </c>
      <c r="Y95" s="223" t="s">
        <v>280</v>
      </c>
      <c r="Z95" s="212"/>
      <c r="AA95" s="212"/>
      <c r="AB95" s="212"/>
      <c r="AC95" s="212"/>
      <c r="AD95" s="212"/>
      <c r="AE95" s="212"/>
      <c r="AF95" s="212"/>
      <c r="AG95" s="212" t="s">
        <v>317</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35">
        <v>63</v>
      </c>
      <c r="B96" s="236" t="s">
        <v>3492</v>
      </c>
      <c r="C96" s="245" t="s">
        <v>3493</v>
      </c>
      <c r="D96" s="237" t="s">
        <v>543</v>
      </c>
      <c r="E96" s="238">
        <v>518</v>
      </c>
      <c r="F96" s="239"/>
      <c r="G96" s="240">
        <f>ROUND(E96*F96,2)</f>
        <v>0</v>
      </c>
      <c r="H96" s="239"/>
      <c r="I96" s="240">
        <f>ROUND(E96*H96,2)</f>
        <v>0</v>
      </c>
      <c r="J96" s="239"/>
      <c r="K96" s="240">
        <f>ROUND(E96*J96,2)</f>
        <v>0</v>
      </c>
      <c r="L96" s="240">
        <v>21</v>
      </c>
      <c r="M96" s="240">
        <f>G96*(1+L96/100)</f>
        <v>0</v>
      </c>
      <c r="N96" s="238">
        <v>0</v>
      </c>
      <c r="O96" s="238">
        <f>ROUND(E96*N96,2)</f>
        <v>0</v>
      </c>
      <c r="P96" s="238">
        <v>0</v>
      </c>
      <c r="Q96" s="238">
        <f>ROUND(E96*P96,2)</f>
        <v>0</v>
      </c>
      <c r="R96" s="240"/>
      <c r="S96" s="240" t="s">
        <v>668</v>
      </c>
      <c r="T96" s="241" t="s">
        <v>277</v>
      </c>
      <c r="U96" s="223">
        <v>2.1499999999999998E-2</v>
      </c>
      <c r="V96" s="223">
        <f>ROUND(E96*U96,2)</f>
        <v>11.14</v>
      </c>
      <c r="W96" s="223"/>
      <c r="X96" s="223" t="s">
        <v>316</v>
      </c>
      <c r="Y96" s="223" t="s">
        <v>280</v>
      </c>
      <c r="Z96" s="212"/>
      <c r="AA96" s="212"/>
      <c r="AB96" s="212"/>
      <c r="AC96" s="212"/>
      <c r="AD96" s="212"/>
      <c r="AE96" s="212"/>
      <c r="AF96" s="212"/>
      <c r="AG96" s="212" t="s">
        <v>317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46" t="s">
        <v>3076</v>
      </c>
      <c r="D97" s="243"/>
      <c r="E97" s="243"/>
      <c r="F97" s="243"/>
      <c r="G97" s="24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283</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47" t="s">
        <v>3494</v>
      </c>
      <c r="D98" s="225"/>
      <c r="E98" s="226">
        <v>518</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308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57">
        <v>64</v>
      </c>
      <c r="B99" s="258" t="s">
        <v>3495</v>
      </c>
      <c r="C99" s="268" t="s">
        <v>3496</v>
      </c>
      <c r="D99" s="259" t="s">
        <v>423</v>
      </c>
      <c r="E99" s="260">
        <v>0.46705999999999998</v>
      </c>
      <c r="F99" s="261"/>
      <c r="G99" s="262">
        <f>ROUND(E99*F99,2)</f>
        <v>0</v>
      </c>
      <c r="H99" s="261"/>
      <c r="I99" s="262">
        <f>ROUND(E99*H99,2)</f>
        <v>0</v>
      </c>
      <c r="J99" s="261"/>
      <c r="K99" s="262">
        <f>ROUND(E99*J99,2)</f>
        <v>0</v>
      </c>
      <c r="L99" s="262">
        <v>21</v>
      </c>
      <c r="M99" s="262">
        <f>G99*(1+L99/100)</f>
        <v>0</v>
      </c>
      <c r="N99" s="260">
        <v>0</v>
      </c>
      <c r="O99" s="260">
        <f>ROUND(E99*N99,2)</f>
        <v>0</v>
      </c>
      <c r="P99" s="260">
        <v>0</v>
      </c>
      <c r="Q99" s="260">
        <f>ROUND(E99*P99,2)</f>
        <v>0</v>
      </c>
      <c r="R99" s="262" t="s">
        <v>2932</v>
      </c>
      <c r="S99" s="262" t="s">
        <v>277</v>
      </c>
      <c r="T99" s="263" t="s">
        <v>277</v>
      </c>
      <c r="U99" s="223">
        <v>3.246</v>
      </c>
      <c r="V99" s="223">
        <f>ROUND(E99*U99,2)</f>
        <v>1.52</v>
      </c>
      <c r="W99" s="223"/>
      <c r="X99" s="223" t="s">
        <v>1599</v>
      </c>
      <c r="Y99" s="223" t="s">
        <v>280</v>
      </c>
      <c r="Z99" s="212"/>
      <c r="AA99" s="212"/>
      <c r="AB99" s="212"/>
      <c r="AC99" s="212"/>
      <c r="AD99" s="212"/>
      <c r="AE99" s="212"/>
      <c r="AF99" s="212"/>
      <c r="AG99" s="212" t="s">
        <v>1600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x14ac:dyDescent="0.2">
      <c r="A100" s="228" t="s">
        <v>272</v>
      </c>
      <c r="B100" s="229" t="s">
        <v>196</v>
      </c>
      <c r="C100" s="244" t="s">
        <v>197</v>
      </c>
      <c r="D100" s="230"/>
      <c r="E100" s="231"/>
      <c r="F100" s="232"/>
      <c r="G100" s="232">
        <f>SUMIF(AG101:AG120,"&lt;&gt;NOR",G101:G120)</f>
        <v>0</v>
      </c>
      <c r="H100" s="232"/>
      <c r="I100" s="232">
        <f>SUM(I101:I120)</f>
        <v>0</v>
      </c>
      <c r="J100" s="232"/>
      <c r="K100" s="232">
        <f>SUM(K101:K120)</f>
        <v>0</v>
      </c>
      <c r="L100" s="232"/>
      <c r="M100" s="232">
        <f>SUM(M101:M120)</f>
        <v>0</v>
      </c>
      <c r="N100" s="231"/>
      <c r="O100" s="231">
        <f>SUM(O101:O120)</f>
        <v>0.03</v>
      </c>
      <c r="P100" s="231"/>
      <c r="Q100" s="231">
        <f>SUM(Q101:Q120)</f>
        <v>0</v>
      </c>
      <c r="R100" s="232"/>
      <c r="S100" s="232"/>
      <c r="T100" s="233"/>
      <c r="U100" s="227"/>
      <c r="V100" s="227">
        <f>SUM(V101:V120)</f>
        <v>21.93</v>
      </c>
      <c r="W100" s="227"/>
      <c r="X100" s="227"/>
      <c r="Y100" s="227"/>
      <c r="AG100" t="s">
        <v>273</v>
      </c>
    </row>
    <row r="101" spans="1:60" outlineLevel="1" x14ac:dyDescent="0.2">
      <c r="A101" s="235">
        <v>65</v>
      </c>
      <c r="B101" s="236" t="s">
        <v>3497</v>
      </c>
      <c r="C101" s="245" t="s">
        <v>3498</v>
      </c>
      <c r="D101" s="237" t="s">
        <v>387</v>
      </c>
      <c r="E101" s="238">
        <v>1</v>
      </c>
      <c r="F101" s="239"/>
      <c r="G101" s="240">
        <f>ROUND(E101*F101,2)</f>
        <v>0</v>
      </c>
      <c r="H101" s="239"/>
      <c r="I101" s="240">
        <f>ROUND(E101*H101,2)</f>
        <v>0</v>
      </c>
      <c r="J101" s="239"/>
      <c r="K101" s="240">
        <f>ROUND(E101*J101,2)</f>
        <v>0</v>
      </c>
      <c r="L101" s="240">
        <v>21</v>
      </c>
      <c r="M101" s="240">
        <f>G101*(1+L101/100)</f>
        <v>0</v>
      </c>
      <c r="N101" s="238">
        <v>0</v>
      </c>
      <c r="O101" s="238">
        <f>ROUND(E101*N101,2)</f>
        <v>0</v>
      </c>
      <c r="P101" s="238">
        <v>0</v>
      </c>
      <c r="Q101" s="238">
        <f>ROUND(E101*P101,2)</f>
        <v>0</v>
      </c>
      <c r="R101" s="240" t="s">
        <v>2932</v>
      </c>
      <c r="S101" s="240" t="s">
        <v>277</v>
      </c>
      <c r="T101" s="241" t="s">
        <v>277</v>
      </c>
      <c r="U101" s="223">
        <v>0.26800000000000002</v>
      </c>
      <c r="V101" s="223">
        <f>ROUND(E101*U101,2)</f>
        <v>0.27</v>
      </c>
      <c r="W101" s="223"/>
      <c r="X101" s="223" t="s">
        <v>316</v>
      </c>
      <c r="Y101" s="223" t="s">
        <v>280</v>
      </c>
      <c r="Z101" s="212"/>
      <c r="AA101" s="212"/>
      <c r="AB101" s="212"/>
      <c r="AC101" s="212"/>
      <c r="AD101" s="212"/>
      <c r="AE101" s="212"/>
      <c r="AF101" s="212"/>
      <c r="AG101" s="212" t="s">
        <v>317</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47" t="s">
        <v>3499</v>
      </c>
      <c r="D102" s="225"/>
      <c r="E102" s="226">
        <v>1</v>
      </c>
      <c r="F102" s="223"/>
      <c r="G102" s="223"/>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308</v>
      </c>
      <c r="AH102" s="212">
        <v>5</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35">
        <v>66</v>
      </c>
      <c r="B103" s="236" t="s">
        <v>3500</v>
      </c>
      <c r="C103" s="245" t="s">
        <v>3501</v>
      </c>
      <c r="D103" s="237" t="s">
        <v>387</v>
      </c>
      <c r="E103" s="238">
        <v>2</v>
      </c>
      <c r="F103" s="239"/>
      <c r="G103" s="240">
        <f>ROUND(E103*F103,2)</f>
        <v>0</v>
      </c>
      <c r="H103" s="239"/>
      <c r="I103" s="240">
        <f>ROUND(E103*H103,2)</f>
        <v>0</v>
      </c>
      <c r="J103" s="239"/>
      <c r="K103" s="240">
        <f>ROUND(E103*J103,2)</f>
        <v>0</v>
      </c>
      <c r="L103" s="240">
        <v>21</v>
      </c>
      <c r="M103" s="240">
        <f>G103*(1+L103/100)</f>
        <v>0</v>
      </c>
      <c r="N103" s="238">
        <v>0</v>
      </c>
      <c r="O103" s="238">
        <f>ROUND(E103*N103,2)</f>
        <v>0</v>
      </c>
      <c r="P103" s="238">
        <v>0</v>
      </c>
      <c r="Q103" s="238">
        <f>ROUND(E103*P103,2)</f>
        <v>0</v>
      </c>
      <c r="R103" s="240" t="s">
        <v>2932</v>
      </c>
      <c r="S103" s="240" t="s">
        <v>277</v>
      </c>
      <c r="T103" s="241" t="s">
        <v>277</v>
      </c>
      <c r="U103" s="223">
        <v>0.216</v>
      </c>
      <c r="V103" s="223">
        <f>ROUND(E103*U103,2)</f>
        <v>0.43</v>
      </c>
      <c r="W103" s="223"/>
      <c r="X103" s="223" t="s">
        <v>316</v>
      </c>
      <c r="Y103" s="223" t="s">
        <v>280</v>
      </c>
      <c r="Z103" s="212"/>
      <c r="AA103" s="212"/>
      <c r="AB103" s="212"/>
      <c r="AC103" s="212"/>
      <c r="AD103" s="212"/>
      <c r="AE103" s="212"/>
      <c r="AF103" s="212"/>
      <c r="AG103" s="212" t="s">
        <v>317</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
      <c r="A104" s="219"/>
      <c r="B104" s="220"/>
      <c r="C104" s="247" t="s">
        <v>3502</v>
      </c>
      <c r="D104" s="225"/>
      <c r="E104" s="226">
        <v>2</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308</v>
      </c>
      <c r="AH104" s="212">
        <v>5</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22.5" outlineLevel="1" x14ac:dyDescent="0.2">
      <c r="A105" s="257">
        <v>67</v>
      </c>
      <c r="B105" s="258" t="s">
        <v>3503</v>
      </c>
      <c r="C105" s="268" t="s">
        <v>3504</v>
      </c>
      <c r="D105" s="259" t="s">
        <v>387</v>
      </c>
      <c r="E105" s="260">
        <v>43</v>
      </c>
      <c r="F105" s="261"/>
      <c r="G105" s="262">
        <f>ROUND(E105*F105,2)</f>
        <v>0</v>
      </c>
      <c r="H105" s="261"/>
      <c r="I105" s="262">
        <f>ROUND(E105*H105,2)</f>
        <v>0</v>
      </c>
      <c r="J105" s="261"/>
      <c r="K105" s="262">
        <f>ROUND(E105*J105,2)</f>
        <v>0</v>
      </c>
      <c r="L105" s="262">
        <v>21</v>
      </c>
      <c r="M105" s="262">
        <f>G105*(1+L105/100)</f>
        <v>0</v>
      </c>
      <c r="N105" s="260">
        <v>3.4000000000000002E-4</v>
      </c>
      <c r="O105" s="260">
        <f>ROUND(E105*N105,2)</f>
        <v>0.01</v>
      </c>
      <c r="P105" s="260">
        <v>0</v>
      </c>
      <c r="Q105" s="260">
        <f>ROUND(E105*P105,2)</f>
        <v>0</v>
      </c>
      <c r="R105" s="262" t="s">
        <v>2932</v>
      </c>
      <c r="S105" s="262" t="s">
        <v>277</v>
      </c>
      <c r="T105" s="263" t="s">
        <v>277</v>
      </c>
      <c r="U105" s="223">
        <v>0.247</v>
      </c>
      <c r="V105" s="223">
        <f>ROUND(E105*U105,2)</f>
        <v>10.62</v>
      </c>
      <c r="W105" s="223"/>
      <c r="X105" s="223" t="s">
        <v>316</v>
      </c>
      <c r="Y105" s="223" t="s">
        <v>280</v>
      </c>
      <c r="Z105" s="212"/>
      <c r="AA105" s="212"/>
      <c r="AB105" s="212"/>
      <c r="AC105" s="212"/>
      <c r="AD105" s="212"/>
      <c r="AE105" s="212"/>
      <c r="AF105" s="212"/>
      <c r="AG105" s="212" t="s">
        <v>317</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57">
        <v>68</v>
      </c>
      <c r="B106" s="258" t="s">
        <v>3505</v>
      </c>
      <c r="C106" s="268" t="s">
        <v>3506</v>
      </c>
      <c r="D106" s="259" t="s">
        <v>387</v>
      </c>
      <c r="E106" s="260">
        <v>6</v>
      </c>
      <c r="F106" s="261"/>
      <c r="G106" s="262">
        <f>ROUND(E106*F106,2)</f>
        <v>0</v>
      </c>
      <c r="H106" s="261"/>
      <c r="I106" s="262">
        <f>ROUND(E106*H106,2)</f>
        <v>0</v>
      </c>
      <c r="J106" s="261"/>
      <c r="K106" s="262">
        <f>ROUND(E106*J106,2)</f>
        <v>0</v>
      </c>
      <c r="L106" s="262">
        <v>21</v>
      </c>
      <c r="M106" s="262">
        <f>G106*(1+L106/100)</f>
        <v>0</v>
      </c>
      <c r="N106" s="260">
        <v>6.8000000000000005E-4</v>
      </c>
      <c r="O106" s="260">
        <f>ROUND(E106*N106,2)</f>
        <v>0</v>
      </c>
      <c r="P106" s="260">
        <v>0</v>
      </c>
      <c r="Q106" s="260">
        <f>ROUND(E106*P106,2)</f>
        <v>0</v>
      </c>
      <c r="R106" s="262" t="s">
        <v>2932</v>
      </c>
      <c r="S106" s="262" t="s">
        <v>277</v>
      </c>
      <c r="T106" s="263" t="s">
        <v>277</v>
      </c>
      <c r="U106" s="223">
        <v>0.26900000000000002</v>
      </c>
      <c r="V106" s="223">
        <f>ROUND(E106*U106,2)</f>
        <v>1.61</v>
      </c>
      <c r="W106" s="223"/>
      <c r="X106" s="223" t="s">
        <v>316</v>
      </c>
      <c r="Y106" s="223" t="s">
        <v>280</v>
      </c>
      <c r="Z106" s="212"/>
      <c r="AA106" s="212"/>
      <c r="AB106" s="212"/>
      <c r="AC106" s="212"/>
      <c r="AD106" s="212"/>
      <c r="AE106" s="212"/>
      <c r="AF106" s="212"/>
      <c r="AG106" s="212" t="s">
        <v>317</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57">
        <v>69</v>
      </c>
      <c r="B107" s="258" t="s">
        <v>3507</v>
      </c>
      <c r="C107" s="268" t="s">
        <v>3508</v>
      </c>
      <c r="D107" s="259" t="s">
        <v>387</v>
      </c>
      <c r="E107" s="260">
        <v>1</v>
      </c>
      <c r="F107" s="261"/>
      <c r="G107" s="262">
        <f>ROUND(E107*F107,2)</f>
        <v>0</v>
      </c>
      <c r="H107" s="261"/>
      <c r="I107" s="262">
        <f>ROUND(E107*H107,2)</f>
        <v>0</v>
      </c>
      <c r="J107" s="261"/>
      <c r="K107" s="262">
        <f>ROUND(E107*J107,2)</f>
        <v>0</v>
      </c>
      <c r="L107" s="262">
        <v>21</v>
      </c>
      <c r="M107" s="262">
        <f>G107*(1+L107/100)</f>
        <v>0</v>
      </c>
      <c r="N107" s="260">
        <v>1.0399999999999999E-3</v>
      </c>
      <c r="O107" s="260">
        <f>ROUND(E107*N107,2)</f>
        <v>0</v>
      </c>
      <c r="P107" s="260">
        <v>0</v>
      </c>
      <c r="Q107" s="260">
        <f>ROUND(E107*P107,2)</f>
        <v>0</v>
      </c>
      <c r="R107" s="262" t="s">
        <v>2932</v>
      </c>
      <c r="S107" s="262" t="s">
        <v>277</v>
      </c>
      <c r="T107" s="263" t="s">
        <v>277</v>
      </c>
      <c r="U107" s="223">
        <v>0.35099999999999998</v>
      </c>
      <c r="V107" s="223">
        <f>ROUND(E107*U107,2)</f>
        <v>0.35</v>
      </c>
      <c r="W107" s="223"/>
      <c r="X107" s="223" t="s">
        <v>316</v>
      </c>
      <c r="Y107" s="223" t="s">
        <v>280</v>
      </c>
      <c r="Z107" s="212"/>
      <c r="AA107" s="212"/>
      <c r="AB107" s="212"/>
      <c r="AC107" s="212"/>
      <c r="AD107" s="212"/>
      <c r="AE107" s="212"/>
      <c r="AF107" s="212"/>
      <c r="AG107" s="212" t="s">
        <v>317</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57">
        <v>70</v>
      </c>
      <c r="B108" s="258" t="s">
        <v>3509</v>
      </c>
      <c r="C108" s="268" t="s">
        <v>3510</v>
      </c>
      <c r="D108" s="259" t="s">
        <v>387</v>
      </c>
      <c r="E108" s="260">
        <v>2</v>
      </c>
      <c r="F108" s="261"/>
      <c r="G108" s="262">
        <f>ROUND(E108*F108,2)</f>
        <v>0</v>
      </c>
      <c r="H108" s="261"/>
      <c r="I108" s="262">
        <f>ROUND(E108*H108,2)</f>
        <v>0</v>
      </c>
      <c r="J108" s="261"/>
      <c r="K108" s="262">
        <f>ROUND(E108*J108,2)</f>
        <v>0</v>
      </c>
      <c r="L108" s="262">
        <v>21</v>
      </c>
      <c r="M108" s="262">
        <f>G108*(1+L108/100)</f>
        <v>0</v>
      </c>
      <c r="N108" s="260">
        <v>1.6299999999999999E-3</v>
      </c>
      <c r="O108" s="260">
        <f>ROUND(E108*N108,2)</f>
        <v>0</v>
      </c>
      <c r="P108" s="260">
        <v>0</v>
      </c>
      <c r="Q108" s="260">
        <f>ROUND(E108*P108,2)</f>
        <v>0</v>
      </c>
      <c r="R108" s="262" t="s">
        <v>2932</v>
      </c>
      <c r="S108" s="262" t="s">
        <v>277</v>
      </c>
      <c r="T108" s="263" t="s">
        <v>277</v>
      </c>
      <c r="U108" s="223">
        <v>0.42399999999999999</v>
      </c>
      <c r="V108" s="223">
        <f>ROUND(E108*U108,2)</f>
        <v>0.85</v>
      </c>
      <c r="W108" s="223"/>
      <c r="X108" s="223" t="s">
        <v>316</v>
      </c>
      <c r="Y108" s="223" t="s">
        <v>280</v>
      </c>
      <c r="Z108" s="212"/>
      <c r="AA108" s="212"/>
      <c r="AB108" s="212"/>
      <c r="AC108" s="212"/>
      <c r="AD108" s="212"/>
      <c r="AE108" s="212"/>
      <c r="AF108" s="212"/>
      <c r="AG108" s="212" t="s">
        <v>317</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57">
        <v>71</v>
      </c>
      <c r="B109" s="258" t="s">
        <v>3511</v>
      </c>
      <c r="C109" s="268" t="s">
        <v>3512</v>
      </c>
      <c r="D109" s="259" t="s">
        <v>387</v>
      </c>
      <c r="E109" s="260">
        <v>1</v>
      </c>
      <c r="F109" s="261"/>
      <c r="G109" s="262">
        <f>ROUND(E109*F109,2)</f>
        <v>0</v>
      </c>
      <c r="H109" s="261"/>
      <c r="I109" s="262">
        <f>ROUND(E109*H109,2)</f>
        <v>0</v>
      </c>
      <c r="J109" s="261"/>
      <c r="K109" s="262">
        <f>ROUND(E109*J109,2)</f>
        <v>0</v>
      </c>
      <c r="L109" s="262">
        <v>21</v>
      </c>
      <c r="M109" s="262">
        <f>G109*(1+L109/100)</f>
        <v>0</v>
      </c>
      <c r="N109" s="260">
        <v>5.8E-4</v>
      </c>
      <c r="O109" s="260">
        <f>ROUND(E109*N109,2)</f>
        <v>0</v>
      </c>
      <c r="P109" s="260">
        <v>0</v>
      </c>
      <c r="Q109" s="260">
        <f>ROUND(E109*P109,2)</f>
        <v>0</v>
      </c>
      <c r="R109" s="262" t="s">
        <v>2932</v>
      </c>
      <c r="S109" s="262" t="s">
        <v>277</v>
      </c>
      <c r="T109" s="263" t="s">
        <v>277</v>
      </c>
      <c r="U109" s="223">
        <v>0.35099999999999998</v>
      </c>
      <c r="V109" s="223">
        <f>ROUND(E109*U109,2)</f>
        <v>0.35</v>
      </c>
      <c r="W109" s="223"/>
      <c r="X109" s="223" t="s">
        <v>316</v>
      </c>
      <c r="Y109" s="223" t="s">
        <v>280</v>
      </c>
      <c r="Z109" s="212"/>
      <c r="AA109" s="212"/>
      <c r="AB109" s="212"/>
      <c r="AC109" s="212"/>
      <c r="AD109" s="212"/>
      <c r="AE109" s="212"/>
      <c r="AF109" s="212"/>
      <c r="AG109" s="212" t="s">
        <v>317</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ht="22.5" outlineLevel="1" x14ac:dyDescent="0.2">
      <c r="A110" s="257">
        <v>72</v>
      </c>
      <c r="B110" s="258" t="s">
        <v>3513</v>
      </c>
      <c r="C110" s="268" t="s">
        <v>3514</v>
      </c>
      <c r="D110" s="259" t="s">
        <v>387</v>
      </c>
      <c r="E110" s="260">
        <v>43</v>
      </c>
      <c r="F110" s="261"/>
      <c r="G110" s="262">
        <f>ROUND(E110*F110,2)</f>
        <v>0</v>
      </c>
      <c r="H110" s="261"/>
      <c r="I110" s="262">
        <f>ROUND(E110*H110,2)</f>
        <v>0</v>
      </c>
      <c r="J110" s="261"/>
      <c r="K110" s="262">
        <f>ROUND(E110*J110,2)</f>
        <v>0</v>
      </c>
      <c r="L110" s="262">
        <v>21</v>
      </c>
      <c r="M110" s="262">
        <f>G110*(1+L110/100)</f>
        <v>0</v>
      </c>
      <c r="N110" s="260">
        <v>2.5999999999999998E-4</v>
      </c>
      <c r="O110" s="260">
        <f>ROUND(E110*N110,2)</f>
        <v>0.01</v>
      </c>
      <c r="P110" s="260">
        <v>0</v>
      </c>
      <c r="Q110" s="260">
        <f>ROUND(E110*P110,2)</f>
        <v>0</v>
      </c>
      <c r="R110" s="262" t="s">
        <v>2932</v>
      </c>
      <c r="S110" s="262" t="s">
        <v>277</v>
      </c>
      <c r="T110" s="263" t="s">
        <v>277</v>
      </c>
      <c r="U110" s="223">
        <v>8.2000000000000003E-2</v>
      </c>
      <c r="V110" s="223">
        <f>ROUND(E110*U110,2)</f>
        <v>3.53</v>
      </c>
      <c r="W110" s="223"/>
      <c r="X110" s="223" t="s">
        <v>316</v>
      </c>
      <c r="Y110" s="223" t="s">
        <v>280</v>
      </c>
      <c r="Z110" s="212"/>
      <c r="AA110" s="212"/>
      <c r="AB110" s="212"/>
      <c r="AC110" s="212"/>
      <c r="AD110" s="212"/>
      <c r="AE110" s="212"/>
      <c r="AF110" s="212"/>
      <c r="AG110" s="212" t="s">
        <v>317</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57">
        <v>73</v>
      </c>
      <c r="B111" s="258" t="s">
        <v>3515</v>
      </c>
      <c r="C111" s="268" t="s">
        <v>3516</v>
      </c>
      <c r="D111" s="259" t="s">
        <v>387</v>
      </c>
      <c r="E111" s="260">
        <v>9</v>
      </c>
      <c r="F111" s="261"/>
      <c r="G111" s="262">
        <f>ROUND(E111*F111,2)</f>
        <v>0</v>
      </c>
      <c r="H111" s="261"/>
      <c r="I111" s="262">
        <f>ROUND(E111*H111,2)</f>
        <v>0</v>
      </c>
      <c r="J111" s="261"/>
      <c r="K111" s="262">
        <f>ROUND(E111*J111,2)</f>
        <v>0</v>
      </c>
      <c r="L111" s="262">
        <v>21</v>
      </c>
      <c r="M111" s="262">
        <f>G111*(1+L111/100)</f>
        <v>0</v>
      </c>
      <c r="N111" s="260">
        <v>1.3999999999999999E-4</v>
      </c>
      <c r="O111" s="260">
        <f>ROUND(E111*N111,2)</f>
        <v>0</v>
      </c>
      <c r="P111" s="260">
        <v>0</v>
      </c>
      <c r="Q111" s="260">
        <f>ROUND(E111*P111,2)</f>
        <v>0</v>
      </c>
      <c r="R111" s="262" t="s">
        <v>2932</v>
      </c>
      <c r="S111" s="262" t="s">
        <v>277</v>
      </c>
      <c r="T111" s="263" t="s">
        <v>277</v>
      </c>
      <c r="U111" s="223">
        <v>8.2000000000000003E-2</v>
      </c>
      <c r="V111" s="223">
        <f>ROUND(E111*U111,2)</f>
        <v>0.74</v>
      </c>
      <c r="W111" s="223"/>
      <c r="X111" s="223" t="s">
        <v>316</v>
      </c>
      <c r="Y111" s="223" t="s">
        <v>280</v>
      </c>
      <c r="Z111" s="212"/>
      <c r="AA111" s="212"/>
      <c r="AB111" s="212"/>
      <c r="AC111" s="212"/>
      <c r="AD111" s="212"/>
      <c r="AE111" s="212"/>
      <c r="AF111" s="212"/>
      <c r="AG111" s="212" t="s">
        <v>317</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57">
        <v>74</v>
      </c>
      <c r="B112" s="258" t="s">
        <v>3517</v>
      </c>
      <c r="C112" s="268" t="s">
        <v>3518</v>
      </c>
      <c r="D112" s="259" t="s">
        <v>387</v>
      </c>
      <c r="E112" s="260">
        <v>2</v>
      </c>
      <c r="F112" s="261"/>
      <c r="G112" s="262">
        <f>ROUND(E112*F112,2)</f>
        <v>0</v>
      </c>
      <c r="H112" s="261"/>
      <c r="I112" s="262">
        <f>ROUND(E112*H112,2)</f>
        <v>0</v>
      </c>
      <c r="J112" s="261"/>
      <c r="K112" s="262">
        <f>ROUND(E112*J112,2)</f>
        <v>0</v>
      </c>
      <c r="L112" s="262">
        <v>21</v>
      </c>
      <c r="M112" s="262">
        <f>G112*(1+L112/100)</f>
        <v>0</v>
      </c>
      <c r="N112" s="260">
        <v>1.8500000000000001E-3</v>
      </c>
      <c r="O112" s="260">
        <f>ROUND(E112*N112,2)</f>
        <v>0</v>
      </c>
      <c r="P112" s="260">
        <v>0</v>
      </c>
      <c r="Q112" s="260">
        <f>ROUND(E112*P112,2)</f>
        <v>0</v>
      </c>
      <c r="R112" s="262" t="s">
        <v>2932</v>
      </c>
      <c r="S112" s="262" t="s">
        <v>277</v>
      </c>
      <c r="T112" s="263" t="s">
        <v>277</v>
      </c>
      <c r="U112" s="223">
        <v>0.26900000000000002</v>
      </c>
      <c r="V112" s="223">
        <f>ROUND(E112*U112,2)</f>
        <v>0.54</v>
      </c>
      <c r="W112" s="223"/>
      <c r="X112" s="223" t="s">
        <v>316</v>
      </c>
      <c r="Y112" s="223" t="s">
        <v>280</v>
      </c>
      <c r="Z112" s="212"/>
      <c r="AA112" s="212"/>
      <c r="AB112" s="212"/>
      <c r="AC112" s="212"/>
      <c r="AD112" s="212"/>
      <c r="AE112" s="212"/>
      <c r="AF112" s="212"/>
      <c r="AG112" s="212" t="s">
        <v>317</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22.5" outlineLevel="1" x14ac:dyDescent="0.2">
      <c r="A113" s="257">
        <v>75</v>
      </c>
      <c r="B113" s="258" t="s">
        <v>3519</v>
      </c>
      <c r="C113" s="268" t="s">
        <v>3520</v>
      </c>
      <c r="D113" s="259" t="s">
        <v>387</v>
      </c>
      <c r="E113" s="260">
        <v>1</v>
      </c>
      <c r="F113" s="261"/>
      <c r="G113" s="262">
        <f>ROUND(E113*F113,2)</f>
        <v>0</v>
      </c>
      <c r="H113" s="261"/>
      <c r="I113" s="262">
        <f>ROUND(E113*H113,2)</f>
        <v>0</v>
      </c>
      <c r="J113" s="261"/>
      <c r="K113" s="262">
        <f>ROUND(E113*J113,2)</f>
        <v>0</v>
      </c>
      <c r="L113" s="262">
        <v>21</v>
      </c>
      <c r="M113" s="262">
        <f>G113*(1+L113/100)</f>
        <v>0</v>
      </c>
      <c r="N113" s="260">
        <v>2.8E-3</v>
      </c>
      <c r="O113" s="260">
        <f>ROUND(E113*N113,2)</f>
        <v>0</v>
      </c>
      <c r="P113" s="260">
        <v>0</v>
      </c>
      <c r="Q113" s="260">
        <f>ROUND(E113*P113,2)</f>
        <v>0</v>
      </c>
      <c r="R113" s="262" t="s">
        <v>2932</v>
      </c>
      <c r="S113" s="262" t="s">
        <v>277</v>
      </c>
      <c r="T113" s="263" t="s">
        <v>277</v>
      </c>
      <c r="U113" s="223">
        <v>0.35099999999999998</v>
      </c>
      <c r="V113" s="223">
        <f>ROUND(E113*U113,2)</f>
        <v>0.35</v>
      </c>
      <c r="W113" s="223"/>
      <c r="X113" s="223" t="s">
        <v>316</v>
      </c>
      <c r="Y113" s="223" t="s">
        <v>280</v>
      </c>
      <c r="Z113" s="212"/>
      <c r="AA113" s="212"/>
      <c r="AB113" s="212"/>
      <c r="AC113" s="212"/>
      <c r="AD113" s="212"/>
      <c r="AE113" s="212"/>
      <c r="AF113" s="212"/>
      <c r="AG113" s="212" t="s">
        <v>317</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57">
        <v>76</v>
      </c>
      <c r="B114" s="258" t="s">
        <v>3521</v>
      </c>
      <c r="C114" s="268" t="s">
        <v>3522</v>
      </c>
      <c r="D114" s="259" t="s">
        <v>387</v>
      </c>
      <c r="E114" s="260">
        <v>2</v>
      </c>
      <c r="F114" s="261"/>
      <c r="G114" s="262">
        <f>ROUND(E114*F114,2)</f>
        <v>0</v>
      </c>
      <c r="H114" s="261"/>
      <c r="I114" s="262">
        <f>ROUND(E114*H114,2)</f>
        <v>0</v>
      </c>
      <c r="J114" s="261"/>
      <c r="K114" s="262">
        <f>ROUND(E114*J114,2)</f>
        <v>0</v>
      </c>
      <c r="L114" s="262">
        <v>21</v>
      </c>
      <c r="M114" s="262">
        <f>G114*(1+L114/100)</f>
        <v>0</v>
      </c>
      <c r="N114" s="260">
        <v>5.5999999999999995E-4</v>
      </c>
      <c r="O114" s="260">
        <f>ROUND(E114*N114,2)</f>
        <v>0</v>
      </c>
      <c r="P114" s="260">
        <v>0</v>
      </c>
      <c r="Q114" s="260">
        <f>ROUND(E114*P114,2)</f>
        <v>0</v>
      </c>
      <c r="R114" s="262" t="s">
        <v>2932</v>
      </c>
      <c r="S114" s="262" t="s">
        <v>277</v>
      </c>
      <c r="T114" s="263" t="s">
        <v>277</v>
      </c>
      <c r="U114" s="223">
        <v>0.26900000000000002</v>
      </c>
      <c r="V114" s="223">
        <f>ROUND(E114*U114,2)</f>
        <v>0.54</v>
      </c>
      <c r="W114" s="223"/>
      <c r="X114" s="223" t="s">
        <v>316</v>
      </c>
      <c r="Y114" s="223" t="s">
        <v>280</v>
      </c>
      <c r="Z114" s="212"/>
      <c r="AA114" s="212"/>
      <c r="AB114" s="212"/>
      <c r="AC114" s="212"/>
      <c r="AD114" s="212"/>
      <c r="AE114" s="212"/>
      <c r="AF114" s="212"/>
      <c r="AG114" s="212" t="s">
        <v>317</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2.5" outlineLevel="1" x14ac:dyDescent="0.2">
      <c r="A115" s="257">
        <v>77</v>
      </c>
      <c r="B115" s="258" t="s">
        <v>3523</v>
      </c>
      <c r="C115" s="268" t="s">
        <v>3524</v>
      </c>
      <c r="D115" s="259" t="s">
        <v>387</v>
      </c>
      <c r="E115" s="260">
        <v>2</v>
      </c>
      <c r="F115" s="261"/>
      <c r="G115" s="262">
        <f>ROUND(E115*F115,2)</f>
        <v>0</v>
      </c>
      <c r="H115" s="261"/>
      <c r="I115" s="262">
        <f>ROUND(E115*H115,2)</f>
        <v>0</v>
      </c>
      <c r="J115" s="261"/>
      <c r="K115" s="262">
        <f>ROUND(E115*J115,2)</f>
        <v>0</v>
      </c>
      <c r="L115" s="262">
        <v>21</v>
      </c>
      <c r="M115" s="262">
        <f>G115*(1+L115/100)</f>
        <v>0</v>
      </c>
      <c r="N115" s="260">
        <v>5.2999999999999998E-4</v>
      </c>
      <c r="O115" s="260">
        <f>ROUND(E115*N115,2)</f>
        <v>0</v>
      </c>
      <c r="P115" s="260">
        <v>0</v>
      </c>
      <c r="Q115" s="260">
        <f>ROUND(E115*P115,2)</f>
        <v>0</v>
      </c>
      <c r="R115" s="262" t="s">
        <v>2932</v>
      </c>
      <c r="S115" s="262" t="s">
        <v>277</v>
      </c>
      <c r="T115" s="263" t="s">
        <v>277</v>
      </c>
      <c r="U115" s="223">
        <v>0.38100000000000001</v>
      </c>
      <c r="V115" s="223">
        <f>ROUND(E115*U115,2)</f>
        <v>0.76</v>
      </c>
      <c r="W115" s="223"/>
      <c r="X115" s="223" t="s">
        <v>316</v>
      </c>
      <c r="Y115" s="223" t="s">
        <v>280</v>
      </c>
      <c r="Z115" s="212"/>
      <c r="AA115" s="212"/>
      <c r="AB115" s="212"/>
      <c r="AC115" s="212"/>
      <c r="AD115" s="212"/>
      <c r="AE115" s="212"/>
      <c r="AF115" s="212"/>
      <c r="AG115" s="212" t="s">
        <v>317</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57">
        <v>78</v>
      </c>
      <c r="B116" s="258" t="s">
        <v>3525</v>
      </c>
      <c r="C116" s="268" t="s">
        <v>3526</v>
      </c>
      <c r="D116" s="259" t="s">
        <v>387</v>
      </c>
      <c r="E116" s="260">
        <v>2</v>
      </c>
      <c r="F116" s="261"/>
      <c r="G116" s="262">
        <f>ROUND(E116*F116,2)</f>
        <v>0</v>
      </c>
      <c r="H116" s="261"/>
      <c r="I116" s="262">
        <f>ROUND(E116*H116,2)</f>
        <v>0</v>
      </c>
      <c r="J116" s="261"/>
      <c r="K116" s="262">
        <f>ROUND(E116*J116,2)</f>
        <v>0</v>
      </c>
      <c r="L116" s="262">
        <v>21</v>
      </c>
      <c r="M116" s="262">
        <f>G116*(1+L116/100)</f>
        <v>0</v>
      </c>
      <c r="N116" s="260">
        <v>2.5699999999999998E-3</v>
      </c>
      <c r="O116" s="260">
        <f>ROUND(E116*N116,2)</f>
        <v>0.01</v>
      </c>
      <c r="P116" s="260">
        <v>0</v>
      </c>
      <c r="Q116" s="260">
        <f>ROUND(E116*P116,2)</f>
        <v>0</v>
      </c>
      <c r="R116" s="262" t="s">
        <v>2932</v>
      </c>
      <c r="S116" s="262" t="s">
        <v>277</v>
      </c>
      <c r="T116" s="263" t="s">
        <v>277</v>
      </c>
      <c r="U116" s="223">
        <v>0.433</v>
      </c>
      <c r="V116" s="223">
        <f>ROUND(E116*U116,2)</f>
        <v>0.87</v>
      </c>
      <c r="W116" s="223"/>
      <c r="X116" s="223" t="s">
        <v>316</v>
      </c>
      <c r="Y116" s="223" t="s">
        <v>280</v>
      </c>
      <c r="Z116" s="212"/>
      <c r="AA116" s="212"/>
      <c r="AB116" s="212"/>
      <c r="AC116" s="212"/>
      <c r="AD116" s="212"/>
      <c r="AE116" s="212"/>
      <c r="AF116" s="212"/>
      <c r="AG116" s="212" t="s">
        <v>317</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57">
        <v>79</v>
      </c>
      <c r="B117" s="258" t="s">
        <v>3527</v>
      </c>
      <c r="C117" s="268" t="s">
        <v>3528</v>
      </c>
      <c r="D117" s="259" t="s">
        <v>387</v>
      </c>
      <c r="E117" s="260">
        <v>2</v>
      </c>
      <c r="F117" s="261"/>
      <c r="G117" s="262">
        <f>ROUND(E117*F117,2)</f>
        <v>0</v>
      </c>
      <c r="H117" s="261"/>
      <c r="I117" s="262">
        <f>ROUND(E117*H117,2)</f>
        <v>0</v>
      </c>
      <c r="J117" s="261"/>
      <c r="K117" s="262">
        <f>ROUND(E117*J117,2)</f>
        <v>0</v>
      </c>
      <c r="L117" s="262">
        <v>21</v>
      </c>
      <c r="M117" s="262">
        <f>G117*(1+L117/100)</f>
        <v>0</v>
      </c>
      <c r="N117" s="260">
        <v>4.8000000000000001E-4</v>
      </c>
      <c r="O117" s="260">
        <f>ROUND(E117*N117,2)</f>
        <v>0</v>
      </c>
      <c r="P117" s="260">
        <v>0</v>
      </c>
      <c r="Q117" s="260">
        <f>ROUND(E117*P117,2)</f>
        <v>0</v>
      </c>
      <c r="R117" s="262" t="s">
        <v>480</v>
      </c>
      <c r="S117" s="262" t="s">
        <v>277</v>
      </c>
      <c r="T117" s="263" t="s">
        <v>277</v>
      </c>
      <c r="U117" s="223">
        <v>0</v>
      </c>
      <c r="V117" s="223">
        <f>ROUND(E117*U117,2)</f>
        <v>0</v>
      </c>
      <c r="W117" s="223"/>
      <c r="X117" s="223" t="s">
        <v>481</v>
      </c>
      <c r="Y117" s="223" t="s">
        <v>280</v>
      </c>
      <c r="Z117" s="212"/>
      <c r="AA117" s="212"/>
      <c r="AB117" s="212"/>
      <c r="AC117" s="212"/>
      <c r="AD117" s="212"/>
      <c r="AE117" s="212"/>
      <c r="AF117" s="212"/>
      <c r="AG117" s="212" t="s">
        <v>482</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22.5" outlineLevel="1" x14ac:dyDescent="0.2">
      <c r="A118" s="235">
        <v>80</v>
      </c>
      <c r="B118" s="236" t="s">
        <v>3529</v>
      </c>
      <c r="C118" s="245" t="s">
        <v>3530</v>
      </c>
      <c r="D118" s="237" t="s">
        <v>387</v>
      </c>
      <c r="E118" s="238">
        <v>1</v>
      </c>
      <c r="F118" s="239"/>
      <c r="G118" s="240">
        <f>ROUND(E118*F118,2)</f>
        <v>0</v>
      </c>
      <c r="H118" s="239"/>
      <c r="I118" s="240">
        <f>ROUND(E118*H118,2)</f>
        <v>0</v>
      </c>
      <c r="J118" s="239"/>
      <c r="K118" s="240">
        <f>ROUND(E118*J118,2)</f>
        <v>0</v>
      </c>
      <c r="L118" s="240">
        <v>21</v>
      </c>
      <c r="M118" s="240">
        <f>G118*(1+L118/100)</f>
        <v>0</v>
      </c>
      <c r="N118" s="238">
        <v>6.9999999999999999E-4</v>
      </c>
      <c r="O118" s="238">
        <f>ROUND(E118*N118,2)</f>
        <v>0</v>
      </c>
      <c r="P118" s="238">
        <v>0</v>
      </c>
      <c r="Q118" s="238">
        <f>ROUND(E118*P118,2)</f>
        <v>0</v>
      </c>
      <c r="R118" s="240" t="s">
        <v>480</v>
      </c>
      <c r="S118" s="240" t="s">
        <v>277</v>
      </c>
      <c r="T118" s="241" t="s">
        <v>277</v>
      </c>
      <c r="U118" s="223">
        <v>0</v>
      </c>
      <c r="V118" s="223">
        <f>ROUND(E118*U118,2)</f>
        <v>0</v>
      </c>
      <c r="W118" s="223"/>
      <c r="X118" s="223" t="s">
        <v>481</v>
      </c>
      <c r="Y118" s="223" t="s">
        <v>280</v>
      </c>
      <c r="Z118" s="212"/>
      <c r="AA118" s="212"/>
      <c r="AB118" s="212"/>
      <c r="AC118" s="212"/>
      <c r="AD118" s="212"/>
      <c r="AE118" s="212"/>
      <c r="AF118" s="212"/>
      <c r="AG118" s="212" t="s">
        <v>482</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47" t="s">
        <v>3531</v>
      </c>
      <c r="D119" s="225"/>
      <c r="E119" s="226">
        <v>1</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308</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57">
        <v>81</v>
      </c>
      <c r="B120" s="258" t="s">
        <v>3532</v>
      </c>
      <c r="C120" s="268" t="s">
        <v>3533</v>
      </c>
      <c r="D120" s="259" t="s">
        <v>423</v>
      </c>
      <c r="E120" s="260">
        <v>5.1499999999999997E-2</v>
      </c>
      <c r="F120" s="261"/>
      <c r="G120" s="262">
        <f>ROUND(E120*F120,2)</f>
        <v>0</v>
      </c>
      <c r="H120" s="261"/>
      <c r="I120" s="262">
        <f>ROUND(E120*H120,2)</f>
        <v>0</v>
      </c>
      <c r="J120" s="261"/>
      <c r="K120" s="262">
        <f>ROUND(E120*J120,2)</f>
        <v>0</v>
      </c>
      <c r="L120" s="262">
        <v>21</v>
      </c>
      <c r="M120" s="262">
        <f>G120*(1+L120/100)</f>
        <v>0</v>
      </c>
      <c r="N120" s="260">
        <v>0</v>
      </c>
      <c r="O120" s="260">
        <f>ROUND(E120*N120,2)</f>
        <v>0</v>
      </c>
      <c r="P120" s="260">
        <v>0</v>
      </c>
      <c r="Q120" s="260">
        <f>ROUND(E120*P120,2)</f>
        <v>0</v>
      </c>
      <c r="R120" s="262" t="s">
        <v>2932</v>
      </c>
      <c r="S120" s="262" t="s">
        <v>277</v>
      </c>
      <c r="T120" s="263" t="s">
        <v>277</v>
      </c>
      <c r="U120" s="223">
        <v>2.351</v>
      </c>
      <c r="V120" s="223">
        <f>ROUND(E120*U120,2)</f>
        <v>0.12</v>
      </c>
      <c r="W120" s="223"/>
      <c r="X120" s="223" t="s">
        <v>1599</v>
      </c>
      <c r="Y120" s="223" t="s">
        <v>280</v>
      </c>
      <c r="Z120" s="212"/>
      <c r="AA120" s="212"/>
      <c r="AB120" s="212"/>
      <c r="AC120" s="212"/>
      <c r="AD120" s="212"/>
      <c r="AE120" s="212"/>
      <c r="AF120" s="212"/>
      <c r="AG120" s="212" t="s">
        <v>1600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x14ac:dyDescent="0.2">
      <c r="A121" s="228" t="s">
        <v>272</v>
      </c>
      <c r="B121" s="229" t="s">
        <v>198</v>
      </c>
      <c r="C121" s="244" t="s">
        <v>199</v>
      </c>
      <c r="D121" s="230"/>
      <c r="E121" s="231"/>
      <c r="F121" s="232"/>
      <c r="G121" s="232">
        <f>SUMIF(AG122:AG147,"&lt;&gt;NOR",G122:G147)</f>
        <v>0</v>
      </c>
      <c r="H121" s="232"/>
      <c r="I121" s="232">
        <f>SUM(I122:I147)</f>
        <v>0</v>
      </c>
      <c r="J121" s="232"/>
      <c r="K121" s="232">
        <f>SUM(K122:K147)</f>
        <v>0</v>
      </c>
      <c r="L121" s="232"/>
      <c r="M121" s="232">
        <f>SUM(M122:M147)</f>
        <v>0</v>
      </c>
      <c r="N121" s="231"/>
      <c r="O121" s="231">
        <f>SUM(O122:O147)</f>
        <v>1.48</v>
      </c>
      <c r="P121" s="231"/>
      <c r="Q121" s="231">
        <f>SUM(Q122:Q147)</f>
        <v>0</v>
      </c>
      <c r="R121" s="232"/>
      <c r="S121" s="232"/>
      <c r="T121" s="233"/>
      <c r="U121" s="227"/>
      <c r="V121" s="227">
        <f>SUM(V122:V147)</f>
        <v>69.37</v>
      </c>
      <c r="W121" s="227"/>
      <c r="X121" s="227"/>
      <c r="Y121" s="227"/>
      <c r="AG121" t="s">
        <v>273</v>
      </c>
    </row>
    <row r="122" spans="1:60" outlineLevel="1" x14ac:dyDescent="0.2">
      <c r="A122" s="235">
        <v>82</v>
      </c>
      <c r="B122" s="236" t="s">
        <v>3534</v>
      </c>
      <c r="C122" s="245" t="s">
        <v>3535</v>
      </c>
      <c r="D122" s="237" t="s">
        <v>387</v>
      </c>
      <c r="E122" s="238">
        <v>5</v>
      </c>
      <c r="F122" s="239"/>
      <c r="G122" s="240">
        <f>ROUND(E122*F122,2)</f>
        <v>0</v>
      </c>
      <c r="H122" s="239"/>
      <c r="I122" s="240">
        <f>ROUND(E122*H122,2)</f>
        <v>0</v>
      </c>
      <c r="J122" s="239"/>
      <c r="K122" s="240">
        <f>ROUND(E122*J122,2)</f>
        <v>0</v>
      </c>
      <c r="L122" s="240">
        <v>21</v>
      </c>
      <c r="M122" s="240">
        <f>G122*(1+L122/100)</f>
        <v>0</v>
      </c>
      <c r="N122" s="238">
        <v>0</v>
      </c>
      <c r="O122" s="238">
        <f>ROUND(E122*N122,2)</f>
        <v>0</v>
      </c>
      <c r="P122" s="238">
        <v>0</v>
      </c>
      <c r="Q122" s="238">
        <f>ROUND(E122*P122,2)</f>
        <v>0</v>
      </c>
      <c r="R122" s="240" t="s">
        <v>2932</v>
      </c>
      <c r="S122" s="240" t="s">
        <v>277</v>
      </c>
      <c r="T122" s="241" t="s">
        <v>277</v>
      </c>
      <c r="U122" s="223">
        <v>0.33500000000000002</v>
      </c>
      <c r="V122" s="223">
        <f>ROUND(E122*U122,2)</f>
        <v>1.68</v>
      </c>
      <c r="W122" s="223"/>
      <c r="X122" s="223" t="s">
        <v>316</v>
      </c>
      <c r="Y122" s="223" t="s">
        <v>280</v>
      </c>
      <c r="Z122" s="212"/>
      <c r="AA122" s="212"/>
      <c r="AB122" s="212"/>
      <c r="AC122" s="212"/>
      <c r="AD122" s="212"/>
      <c r="AE122" s="212"/>
      <c r="AF122" s="212"/>
      <c r="AG122" s="212" t="s">
        <v>317</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47" t="s">
        <v>3536</v>
      </c>
      <c r="D123" s="225"/>
      <c r="E123" s="226">
        <v>5</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308</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35">
        <v>83</v>
      </c>
      <c r="B124" s="236" t="s">
        <v>3537</v>
      </c>
      <c r="C124" s="245" t="s">
        <v>3538</v>
      </c>
      <c r="D124" s="237" t="s">
        <v>387</v>
      </c>
      <c r="E124" s="238">
        <v>29</v>
      </c>
      <c r="F124" s="239"/>
      <c r="G124" s="240">
        <f>ROUND(E124*F124,2)</f>
        <v>0</v>
      </c>
      <c r="H124" s="239"/>
      <c r="I124" s="240">
        <f>ROUND(E124*H124,2)</f>
        <v>0</v>
      </c>
      <c r="J124" s="239"/>
      <c r="K124" s="240">
        <f>ROUND(E124*J124,2)</f>
        <v>0</v>
      </c>
      <c r="L124" s="240">
        <v>21</v>
      </c>
      <c r="M124" s="240">
        <f>G124*(1+L124/100)</f>
        <v>0</v>
      </c>
      <c r="N124" s="238">
        <v>0</v>
      </c>
      <c r="O124" s="238">
        <f>ROUND(E124*N124,2)</f>
        <v>0</v>
      </c>
      <c r="P124" s="238">
        <v>0</v>
      </c>
      <c r="Q124" s="238">
        <f>ROUND(E124*P124,2)</f>
        <v>0</v>
      </c>
      <c r="R124" s="240" t="s">
        <v>2932</v>
      </c>
      <c r="S124" s="240" t="s">
        <v>277</v>
      </c>
      <c r="T124" s="241" t="s">
        <v>277</v>
      </c>
      <c r="U124" s="223">
        <v>0.61699999999999999</v>
      </c>
      <c r="V124" s="223">
        <f>ROUND(E124*U124,2)</f>
        <v>17.89</v>
      </c>
      <c r="W124" s="223"/>
      <c r="X124" s="223" t="s">
        <v>316</v>
      </c>
      <c r="Y124" s="223" t="s">
        <v>280</v>
      </c>
      <c r="Z124" s="212"/>
      <c r="AA124" s="212"/>
      <c r="AB124" s="212"/>
      <c r="AC124" s="212"/>
      <c r="AD124" s="212"/>
      <c r="AE124" s="212"/>
      <c r="AF124" s="212"/>
      <c r="AG124" s="212" t="s">
        <v>317</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47" t="s">
        <v>3539</v>
      </c>
      <c r="D125" s="225"/>
      <c r="E125" s="226">
        <v>29</v>
      </c>
      <c r="F125" s="223"/>
      <c r="G125" s="223"/>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308</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35">
        <v>84</v>
      </c>
      <c r="B126" s="236" t="s">
        <v>3540</v>
      </c>
      <c r="C126" s="245" t="s">
        <v>3541</v>
      </c>
      <c r="D126" s="237" t="s">
        <v>387</v>
      </c>
      <c r="E126" s="238">
        <v>9</v>
      </c>
      <c r="F126" s="239"/>
      <c r="G126" s="240">
        <f>ROUND(E126*F126,2)</f>
        <v>0</v>
      </c>
      <c r="H126" s="239"/>
      <c r="I126" s="240">
        <f>ROUND(E126*H126,2)</f>
        <v>0</v>
      </c>
      <c r="J126" s="239"/>
      <c r="K126" s="240">
        <f>ROUND(E126*J126,2)</f>
        <v>0</v>
      </c>
      <c r="L126" s="240">
        <v>21</v>
      </c>
      <c r="M126" s="240">
        <f>G126*(1+L126/100)</f>
        <v>0</v>
      </c>
      <c r="N126" s="238">
        <v>0</v>
      </c>
      <c r="O126" s="238">
        <f>ROUND(E126*N126,2)</f>
        <v>0</v>
      </c>
      <c r="P126" s="238">
        <v>0</v>
      </c>
      <c r="Q126" s="238">
        <f>ROUND(E126*P126,2)</f>
        <v>0</v>
      </c>
      <c r="R126" s="240" t="s">
        <v>2932</v>
      </c>
      <c r="S126" s="240" t="s">
        <v>277</v>
      </c>
      <c r="T126" s="241" t="s">
        <v>277</v>
      </c>
      <c r="U126" s="223">
        <v>0.92900000000000005</v>
      </c>
      <c r="V126" s="223">
        <f>ROUND(E126*U126,2)</f>
        <v>8.36</v>
      </c>
      <c r="W126" s="223"/>
      <c r="X126" s="223" t="s">
        <v>316</v>
      </c>
      <c r="Y126" s="223" t="s">
        <v>280</v>
      </c>
      <c r="Z126" s="212"/>
      <c r="AA126" s="212"/>
      <c r="AB126" s="212"/>
      <c r="AC126" s="212"/>
      <c r="AD126" s="212"/>
      <c r="AE126" s="212"/>
      <c r="AF126" s="212"/>
      <c r="AG126" s="212" t="s">
        <v>317</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47" t="s">
        <v>3542</v>
      </c>
      <c r="D127" s="225"/>
      <c r="E127" s="226">
        <v>9</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308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ht="22.5" outlineLevel="1" x14ac:dyDescent="0.2">
      <c r="A128" s="235">
        <v>85</v>
      </c>
      <c r="B128" s="236" t="s">
        <v>3543</v>
      </c>
      <c r="C128" s="245" t="s">
        <v>3544</v>
      </c>
      <c r="D128" s="237" t="s">
        <v>387</v>
      </c>
      <c r="E128" s="238">
        <v>42</v>
      </c>
      <c r="F128" s="239"/>
      <c r="G128" s="240">
        <f>ROUND(E128*F128,2)</f>
        <v>0</v>
      </c>
      <c r="H128" s="239"/>
      <c r="I128" s="240">
        <f>ROUND(E128*H128,2)</f>
        <v>0</v>
      </c>
      <c r="J128" s="239"/>
      <c r="K128" s="240">
        <f>ROUND(E128*J128,2)</f>
        <v>0</v>
      </c>
      <c r="L128" s="240">
        <v>21</v>
      </c>
      <c r="M128" s="240">
        <f>G128*(1+L128/100)</f>
        <v>0</v>
      </c>
      <c r="N128" s="238">
        <v>0</v>
      </c>
      <c r="O128" s="238">
        <f>ROUND(E128*N128,2)</f>
        <v>0</v>
      </c>
      <c r="P128" s="238">
        <v>0</v>
      </c>
      <c r="Q128" s="238">
        <f>ROUND(E128*P128,2)</f>
        <v>0</v>
      </c>
      <c r="R128" s="240" t="s">
        <v>2932</v>
      </c>
      <c r="S128" s="240" t="s">
        <v>277</v>
      </c>
      <c r="T128" s="241" t="s">
        <v>277</v>
      </c>
      <c r="U128" s="223">
        <v>0.86799999999999999</v>
      </c>
      <c r="V128" s="223">
        <f>ROUND(E128*U128,2)</f>
        <v>36.46</v>
      </c>
      <c r="W128" s="223"/>
      <c r="X128" s="223" t="s">
        <v>316</v>
      </c>
      <c r="Y128" s="223" t="s">
        <v>280</v>
      </c>
      <c r="Z128" s="212"/>
      <c r="AA128" s="212"/>
      <c r="AB128" s="212"/>
      <c r="AC128" s="212"/>
      <c r="AD128" s="212"/>
      <c r="AE128" s="212"/>
      <c r="AF128" s="212"/>
      <c r="AG128" s="212" t="s">
        <v>317</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47" t="s">
        <v>3545</v>
      </c>
      <c r="D129" s="225"/>
      <c r="E129" s="226">
        <v>42</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308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22.5" outlineLevel="1" x14ac:dyDescent="0.2">
      <c r="A130" s="257">
        <v>86</v>
      </c>
      <c r="B130" s="258" t="s">
        <v>3546</v>
      </c>
      <c r="C130" s="268" t="s">
        <v>3547</v>
      </c>
      <c r="D130" s="259" t="s">
        <v>387</v>
      </c>
      <c r="E130" s="260">
        <v>1</v>
      </c>
      <c r="F130" s="261"/>
      <c r="G130" s="262">
        <f>ROUND(E130*F130,2)</f>
        <v>0</v>
      </c>
      <c r="H130" s="261"/>
      <c r="I130" s="262">
        <f>ROUND(E130*H130,2)</f>
        <v>0</v>
      </c>
      <c r="J130" s="261"/>
      <c r="K130" s="262">
        <f>ROUND(E130*J130,2)</f>
        <v>0</v>
      </c>
      <c r="L130" s="262">
        <v>21</v>
      </c>
      <c r="M130" s="262">
        <f>G130*(1+L130/100)</f>
        <v>0</v>
      </c>
      <c r="N130" s="260">
        <v>0</v>
      </c>
      <c r="O130" s="260">
        <f>ROUND(E130*N130,2)</f>
        <v>0</v>
      </c>
      <c r="P130" s="260">
        <v>0</v>
      </c>
      <c r="Q130" s="260">
        <f>ROUND(E130*P130,2)</f>
        <v>0</v>
      </c>
      <c r="R130" s="262" t="s">
        <v>2932</v>
      </c>
      <c r="S130" s="262" t="s">
        <v>277</v>
      </c>
      <c r="T130" s="263" t="s">
        <v>277</v>
      </c>
      <c r="U130" s="223">
        <v>1.0009999999999999</v>
      </c>
      <c r="V130" s="223">
        <f>ROUND(E130*U130,2)</f>
        <v>1</v>
      </c>
      <c r="W130" s="223"/>
      <c r="X130" s="223" t="s">
        <v>316</v>
      </c>
      <c r="Y130" s="223" t="s">
        <v>280</v>
      </c>
      <c r="Z130" s="212"/>
      <c r="AA130" s="212"/>
      <c r="AB130" s="212"/>
      <c r="AC130" s="212"/>
      <c r="AD130" s="212"/>
      <c r="AE130" s="212"/>
      <c r="AF130" s="212"/>
      <c r="AG130" s="212" t="s">
        <v>317</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33.75" outlineLevel="1" x14ac:dyDescent="0.2">
      <c r="A131" s="257">
        <v>87</v>
      </c>
      <c r="B131" s="258" t="s">
        <v>3548</v>
      </c>
      <c r="C131" s="268" t="s">
        <v>3549</v>
      </c>
      <c r="D131" s="259" t="s">
        <v>387</v>
      </c>
      <c r="E131" s="260">
        <v>3</v>
      </c>
      <c r="F131" s="261"/>
      <c r="G131" s="262">
        <f>ROUND(E131*F131,2)</f>
        <v>0</v>
      </c>
      <c r="H131" s="261"/>
      <c r="I131" s="262">
        <f>ROUND(E131*H131,2)</f>
        <v>0</v>
      </c>
      <c r="J131" s="261"/>
      <c r="K131" s="262">
        <f>ROUND(E131*J131,2)</f>
        <v>0</v>
      </c>
      <c r="L131" s="262">
        <v>21</v>
      </c>
      <c r="M131" s="262">
        <f>G131*(1+L131/100)</f>
        <v>0</v>
      </c>
      <c r="N131" s="260">
        <v>8.6400000000000001E-3</v>
      </c>
      <c r="O131" s="260">
        <f>ROUND(E131*N131,2)</f>
        <v>0.03</v>
      </c>
      <c r="P131" s="260">
        <v>0</v>
      </c>
      <c r="Q131" s="260">
        <f>ROUND(E131*P131,2)</f>
        <v>0</v>
      </c>
      <c r="R131" s="262" t="s">
        <v>480</v>
      </c>
      <c r="S131" s="262" t="s">
        <v>277</v>
      </c>
      <c r="T131" s="263" t="s">
        <v>277</v>
      </c>
      <c r="U131" s="223">
        <v>0</v>
      </c>
      <c r="V131" s="223">
        <f>ROUND(E131*U131,2)</f>
        <v>0</v>
      </c>
      <c r="W131" s="223"/>
      <c r="X131" s="223" t="s">
        <v>481</v>
      </c>
      <c r="Y131" s="223" t="s">
        <v>280</v>
      </c>
      <c r="Z131" s="212"/>
      <c r="AA131" s="212"/>
      <c r="AB131" s="212"/>
      <c r="AC131" s="212"/>
      <c r="AD131" s="212"/>
      <c r="AE131" s="212"/>
      <c r="AF131" s="212"/>
      <c r="AG131" s="212" t="s">
        <v>482</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33.75" outlineLevel="1" x14ac:dyDescent="0.2">
      <c r="A132" s="257">
        <v>88</v>
      </c>
      <c r="B132" s="258" t="s">
        <v>3550</v>
      </c>
      <c r="C132" s="268" t="s">
        <v>3551</v>
      </c>
      <c r="D132" s="259" t="s">
        <v>387</v>
      </c>
      <c r="E132" s="260">
        <v>2</v>
      </c>
      <c r="F132" s="261"/>
      <c r="G132" s="262">
        <f>ROUND(E132*F132,2)</f>
        <v>0</v>
      </c>
      <c r="H132" s="261"/>
      <c r="I132" s="262">
        <f>ROUND(E132*H132,2)</f>
        <v>0</v>
      </c>
      <c r="J132" s="261"/>
      <c r="K132" s="262">
        <f>ROUND(E132*J132,2)</f>
        <v>0</v>
      </c>
      <c r="L132" s="262">
        <v>21</v>
      </c>
      <c r="M132" s="262">
        <f>G132*(1+L132/100)</f>
        <v>0</v>
      </c>
      <c r="N132" s="260">
        <v>1.2959999999999999E-2</v>
      </c>
      <c r="O132" s="260">
        <f>ROUND(E132*N132,2)</f>
        <v>0.03</v>
      </c>
      <c r="P132" s="260">
        <v>0</v>
      </c>
      <c r="Q132" s="260">
        <f>ROUND(E132*P132,2)</f>
        <v>0</v>
      </c>
      <c r="R132" s="262" t="s">
        <v>480</v>
      </c>
      <c r="S132" s="262" t="s">
        <v>277</v>
      </c>
      <c r="T132" s="263" t="s">
        <v>277</v>
      </c>
      <c r="U132" s="223">
        <v>0</v>
      </c>
      <c r="V132" s="223">
        <f>ROUND(E132*U132,2)</f>
        <v>0</v>
      </c>
      <c r="W132" s="223"/>
      <c r="X132" s="223" t="s">
        <v>481</v>
      </c>
      <c r="Y132" s="223" t="s">
        <v>280</v>
      </c>
      <c r="Z132" s="212"/>
      <c r="AA132" s="212"/>
      <c r="AB132" s="212"/>
      <c r="AC132" s="212"/>
      <c r="AD132" s="212"/>
      <c r="AE132" s="212"/>
      <c r="AF132" s="212"/>
      <c r="AG132" s="212" t="s">
        <v>482</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33.75" outlineLevel="1" x14ac:dyDescent="0.2">
      <c r="A133" s="257">
        <v>89</v>
      </c>
      <c r="B133" s="258" t="s">
        <v>3552</v>
      </c>
      <c r="C133" s="268" t="s">
        <v>3553</v>
      </c>
      <c r="D133" s="259" t="s">
        <v>387</v>
      </c>
      <c r="E133" s="260">
        <v>5</v>
      </c>
      <c r="F133" s="261"/>
      <c r="G133" s="262">
        <f>ROUND(E133*F133,2)</f>
        <v>0</v>
      </c>
      <c r="H133" s="261"/>
      <c r="I133" s="262">
        <f>ROUND(E133*H133,2)</f>
        <v>0</v>
      </c>
      <c r="J133" s="261"/>
      <c r="K133" s="262">
        <f>ROUND(E133*J133,2)</f>
        <v>0</v>
      </c>
      <c r="L133" s="262">
        <v>21</v>
      </c>
      <c r="M133" s="262">
        <f>G133*(1+L133/100)</f>
        <v>0</v>
      </c>
      <c r="N133" s="260">
        <v>1.8149999999999999E-2</v>
      </c>
      <c r="O133" s="260">
        <f>ROUND(E133*N133,2)</f>
        <v>0.09</v>
      </c>
      <c r="P133" s="260">
        <v>0</v>
      </c>
      <c r="Q133" s="260">
        <f>ROUND(E133*P133,2)</f>
        <v>0</v>
      </c>
      <c r="R133" s="262" t="s">
        <v>480</v>
      </c>
      <c r="S133" s="262" t="s">
        <v>277</v>
      </c>
      <c r="T133" s="263" t="s">
        <v>277</v>
      </c>
      <c r="U133" s="223">
        <v>0</v>
      </c>
      <c r="V133" s="223">
        <f>ROUND(E133*U133,2)</f>
        <v>0</v>
      </c>
      <c r="W133" s="223"/>
      <c r="X133" s="223" t="s">
        <v>481</v>
      </c>
      <c r="Y133" s="223" t="s">
        <v>280</v>
      </c>
      <c r="Z133" s="212"/>
      <c r="AA133" s="212"/>
      <c r="AB133" s="212"/>
      <c r="AC133" s="212"/>
      <c r="AD133" s="212"/>
      <c r="AE133" s="212"/>
      <c r="AF133" s="212"/>
      <c r="AG133" s="212" t="s">
        <v>482</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33.75" outlineLevel="1" x14ac:dyDescent="0.2">
      <c r="A134" s="257">
        <v>90</v>
      </c>
      <c r="B134" s="258" t="s">
        <v>3554</v>
      </c>
      <c r="C134" s="268" t="s">
        <v>3555</v>
      </c>
      <c r="D134" s="259" t="s">
        <v>387</v>
      </c>
      <c r="E134" s="260">
        <v>3</v>
      </c>
      <c r="F134" s="261"/>
      <c r="G134" s="262">
        <f>ROUND(E134*F134,2)</f>
        <v>0</v>
      </c>
      <c r="H134" s="261"/>
      <c r="I134" s="262">
        <f>ROUND(E134*H134,2)</f>
        <v>0</v>
      </c>
      <c r="J134" s="261"/>
      <c r="K134" s="262">
        <f>ROUND(E134*J134,2)</f>
        <v>0</v>
      </c>
      <c r="L134" s="262">
        <v>21</v>
      </c>
      <c r="M134" s="262">
        <f>G134*(1+L134/100)</f>
        <v>0</v>
      </c>
      <c r="N134" s="260">
        <v>2.1780000000000001E-2</v>
      </c>
      <c r="O134" s="260">
        <f>ROUND(E134*N134,2)</f>
        <v>7.0000000000000007E-2</v>
      </c>
      <c r="P134" s="260">
        <v>0</v>
      </c>
      <c r="Q134" s="260">
        <f>ROUND(E134*P134,2)</f>
        <v>0</v>
      </c>
      <c r="R134" s="262" t="s">
        <v>480</v>
      </c>
      <c r="S134" s="262" t="s">
        <v>277</v>
      </c>
      <c r="T134" s="263" t="s">
        <v>277</v>
      </c>
      <c r="U134" s="223">
        <v>0</v>
      </c>
      <c r="V134" s="223">
        <f>ROUND(E134*U134,2)</f>
        <v>0</v>
      </c>
      <c r="W134" s="223"/>
      <c r="X134" s="223" t="s">
        <v>481</v>
      </c>
      <c r="Y134" s="223" t="s">
        <v>280</v>
      </c>
      <c r="Z134" s="212"/>
      <c r="AA134" s="212"/>
      <c r="AB134" s="212"/>
      <c r="AC134" s="212"/>
      <c r="AD134" s="212"/>
      <c r="AE134" s="212"/>
      <c r="AF134" s="212"/>
      <c r="AG134" s="212" t="s">
        <v>482</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33.75" outlineLevel="1" x14ac:dyDescent="0.2">
      <c r="A135" s="257">
        <v>91</v>
      </c>
      <c r="B135" s="258" t="s">
        <v>3556</v>
      </c>
      <c r="C135" s="268" t="s">
        <v>3557</v>
      </c>
      <c r="D135" s="259" t="s">
        <v>387</v>
      </c>
      <c r="E135" s="260">
        <v>2</v>
      </c>
      <c r="F135" s="261"/>
      <c r="G135" s="262">
        <f>ROUND(E135*F135,2)</f>
        <v>0</v>
      </c>
      <c r="H135" s="261"/>
      <c r="I135" s="262">
        <f>ROUND(E135*H135,2)</f>
        <v>0</v>
      </c>
      <c r="J135" s="261"/>
      <c r="K135" s="262">
        <f>ROUND(E135*J135,2)</f>
        <v>0</v>
      </c>
      <c r="L135" s="262">
        <v>21</v>
      </c>
      <c r="M135" s="262">
        <f>G135*(1+L135/100)</f>
        <v>0</v>
      </c>
      <c r="N135" s="260">
        <v>2.904E-2</v>
      </c>
      <c r="O135" s="260">
        <f>ROUND(E135*N135,2)</f>
        <v>0.06</v>
      </c>
      <c r="P135" s="260">
        <v>0</v>
      </c>
      <c r="Q135" s="260">
        <f>ROUND(E135*P135,2)</f>
        <v>0</v>
      </c>
      <c r="R135" s="262" t="s">
        <v>480</v>
      </c>
      <c r="S135" s="262" t="s">
        <v>277</v>
      </c>
      <c r="T135" s="263" t="s">
        <v>277</v>
      </c>
      <c r="U135" s="223">
        <v>0</v>
      </c>
      <c r="V135" s="223">
        <f>ROUND(E135*U135,2)</f>
        <v>0</v>
      </c>
      <c r="W135" s="223"/>
      <c r="X135" s="223" t="s">
        <v>481</v>
      </c>
      <c r="Y135" s="223" t="s">
        <v>280</v>
      </c>
      <c r="Z135" s="212"/>
      <c r="AA135" s="212"/>
      <c r="AB135" s="212"/>
      <c r="AC135" s="212"/>
      <c r="AD135" s="212"/>
      <c r="AE135" s="212"/>
      <c r="AF135" s="212"/>
      <c r="AG135" s="212" t="s">
        <v>482</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33.75" outlineLevel="1" x14ac:dyDescent="0.2">
      <c r="A136" s="257">
        <v>92</v>
      </c>
      <c r="B136" s="258" t="s">
        <v>3558</v>
      </c>
      <c r="C136" s="268" t="s">
        <v>3559</v>
      </c>
      <c r="D136" s="259" t="s">
        <v>387</v>
      </c>
      <c r="E136" s="260">
        <v>7</v>
      </c>
      <c r="F136" s="261"/>
      <c r="G136" s="262">
        <f>ROUND(E136*F136,2)</f>
        <v>0</v>
      </c>
      <c r="H136" s="261"/>
      <c r="I136" s="262">
        <f>ROUND(E136*H136,2)</f>
        <v>0</v>
      </c>
      <c r="J136" s="261"/>
      <c r="K136" s="262">
        <f>ROUND(E136*J136,2)</f>
        <v>0</v>
      </c>
      <c r="L136" s="262">
        <v>21</v>
      </c>
      <c r="M136" s="262">
        <f>G136*(1+L136/100)</f>
        <v>0</v>
      </c>
      <c r="N136" s="260">
        <v>3.2669999999999998E-2</v>
      </c>
      <c r="O136" s="260">
        <f>ROUND(E136*N136,2)</f>
        <v>0.23</v>
      </c>
      <c r="P136" s="260">
        <v>0</v>
      </c>
      <c r="Q136" s="260">
        <f>ROUND(E136*P136,2)</f>
        <v>0</v>
      </c>
      <c r="R136" s="262" t="s">
        <v>480</v>
      </c>
      <c r="S136" s="262" t="s">
        <v>277</v>
      </c>
      <c r="T136" s="263" t="s">
        <v>277</v>
      </c>
      <c r="U136" s="223">
        <v>0</v>
      </c>
      <c r="V136" s="223">
        <f>ROUND(E136*U136,2)</f>
        <v>0</v>
      </c>
      <c r="W136" s="223"/>
      <c r="X136" s="223" t="s">
        <v>481</v>
      </c>
      <c r="Y136" s="223" t="s">
        <v>280</v>
      </c>
      <c r="Z136" s="212"/>
      <c r="AA136" s="212"/>
      <c r="AB136" s="212"/>
      <c r="AC136" s="212"/>
      <c r="AD136" s="212"/>
      <c r="AE136" s="212"/>
      <c r="AF136" s="212"/>
      <c r="AG136" s="212" t="s">
        <v>482</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ht="33.75" outlineLevel="1" x14ac:dyDescent="0.2">
      <c r="A137" s="257">
        <v>93</v>
      </c>
      <c r="B137" s="258" t="s">
        <v>3560</v>
      </c>
      <c r="C137" s="268" t="s">
        <v>3561</v>
      </c>
      <c r="D137" s="259" t="s">
        <v>387</v>
      </c>
      <c r="E137" s="260">
        <v>1</v>
      </c>
      <c r="F137" s="261"/>
      <c r="G137" s="262">
        <f>ROUND(E137*F137,2)</f>
        <v>0</v>
      </c>
      <c r="H137" s="261"/>
      <c r="I137" s="262">
        <f>ROUND(E137*H137,2)</f>
        <v>0</v>
      </c>
      <c r="J137" s="261"/>
      <c r="K137" s="262">
        <f>ROUND(E137*J137,2)</f>
        <v>0</v>
      </c>
      <c r="L137" s="262">
        <v>21</v>
      </c>
      <c r="M137" s="262">
        <f>G137*(1+L137/100)</f>
        <v>0</v>
      </c>
      <c r="N137" s="260">
        <v>3.6299999999999999E-2</v>
      </c>
      <c r="O137" s="260">
        <f>ROUND(E137*N137,2)</f>
        <v>0.04</v>
      </c>
      <c r="P137" s="260">
        <v>0</v>
      </c>
      <c r="Q137" s="260">
        <f>ROUND(E137*P137,2)</f>
        <v>0</v>
      </c>
      <c r="R137" s="262" t="s">
        <v>480</v>
      </c>
      <c r="S137" s="262" t="s">
        <v>277</v>
      </c>
      <c r="T137" s="263" t="s">
        <v>277</v>
      </c>
      <c r="U137" s="223">
        <v>0</v>
      </c>
      <c r="V137" s="223">
        <f>ROUND(E137*U137,2)</f>
        <v>0</v>
      </c>
      <c r="W137" s="223"/>
      <c r="X137" s="223" t="s">
        <v>481</v>
      </c>
      <c r="Y137" s="223" t="s">
        <v>280</v>
      </c>
      <c r="Z137" s="212"/>
      <c r="AA137" s="212"/>
      <c r="AB137" s="212"/>
      <c r="AC137" s="212"/>
      <c r="AD137" s="212"/>
      <c r="AE137" s="212"/>
      <c r="AF137" s="212"/>
      <c r="AG137" s="212" t="s">
        <v>482</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33.75" outlineLevel="1" x14ac:dyDescent="0.2">
      <c r="A138" s="257">
        <v>94</v>
      </c>
      <c r="B138" s="258" t="s">
        <v>3562</v>
      </c>
      <c r="C138" s="268" t="s">
        <v>3563</v>
      </c>
      <c r="D138" s="259" t="s">
        <v>387</v>
      </c>
      <c r="E138" s="260">
        <v>1</v>
      </c>
      <c r="F138" s="261"/>
      <c r="G138" s="262">
        <f>ROUND(E138*F138,2)</f>
        <v>0</v>
      </c>
      <c r="H138" s="261"/>
      <c r="I138" s="262">
        <f>ROUND(E138*H138,2)</f>
        <v>0</v>
      </c>
      <c r="J138" s="261"/>
      <c r="K138" s="262">
        <f>ROUND(E138*J138,2)</f>
        <v>0</v>
      </c>
      <c r="L138" s="262">
        <v>21</v>
      </c>
      <c r="M138" s="262">
        <f>G138*(1+L138/100)</f>
        <v>0</v>
      </c>
      <c r="N138" s="260">
        <v>3.993E-2</v>
      </c>
      <c r="O138" s="260">
        <f>ROUND(E138*N138,2)</f>
        <v>0.04</v>
      </c>
      <c r="P138" s="260">
        <v>0</v>
      </c>
      <c r="Q138" s="260">
        <f>ROUND(E138*P138,2)</f>
        <v>0</v>
      </c>
      <c r="R138" s="262" t="s">
        <v>480</v>
      </c>
      <c r="S138" s="262" t="s">
        <v>277</v>
      </c>
      <c r="T138" s="263" t="s">
        <v>277</v>
      </c>
      <c r="U138" s="223">
        <v>0</v>
      </c>
      <c r="V138" s="223">
        <f>ROUND(E138*U138,2)</f>
        <v>0</v>
      </c>
      <c r="W138" s="223"/>
      <c r="X138" s="223" t="s">
        <v>481</v>
      </c>
      <c r="Y138" s="223" t="s">
        <v>280</v>
      </c>
      <c r="Z138" s="212"/>
      <c r="AA138" s="212"/>
      <c r="AB138" s="212"/>
      <c r="AC138" s="212"/>
      <c r="AD138" s="212"/>
      <c r="AE138" s="212"/>
      <c r="AF138" s="212"/>
      <c r="AG138" s="212" t="s">
        <v>482</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ht="33.75" outlineLevel="1" x14ac:dyDescent="0.2">
      <c r="A139" s="257">
        <v>95</v>
      </c>
      <c r="B139" s="258" t="s">
        <v>3564</v>
      </c>
      <c r="C139" s="268" t="s">
        <v>3565</v>
      </c>
      <c r="D139" s="259" t="s">
        <v>387</v>
      </c>
      <c r="E139" s="260">
        <v>2</v>
      </c>
      <c r="F139" s="261"/>
      <c r="G139" s="262">
        <f>ROUND(E139*F139,2)</f>
        <v>0</v>
      </c>
      <c r="H139" s="261"/>
      <c r="I139" s="262">
        <f>ROUND(E139*H139,2)</f>
        <v>0</v>
      </c>
      <c r="J139" s="261"/>
      <c r="K139" s="262">
        <f>ROUND(E139*J139,2)</f>
        <v>0</v>
      </c>
      <c r="L139" s="262">
        <v>21</v>
      </c>
      <c r="M139" s="262">
        <f>G139*(1+L139/100)</f>
        <v>0</v>
      </c>
      <c r="N139" s="260">
        <v>5.0819999999999997E-2</v>
      </c>
      <c r="O139" s="260">
        <f>ROUND(E139*N139,2)</f>
        <v>0.1</v>
      </c>
      <c r="P139" s="260">
        <v>0</v>
      </c>
      <c r="Q139" s="260">
        <f>ROUND(E139*P139,2)</f>
        <v>0</v>
      </c>
      <c r="R139" s="262" t="s">
        <v>480</v>
      </c>
      <c r="S139" s="262" t="s">
        <v>277</v>
      </c>
      <c r="T139" s="263" t="s">
        <v>277</v>
      </c>
      <c r="U139" s="223">
        <v>0</v>
      </c>
      <c r="V139" s="223">
        <f>ROUND(E139*U139,2)</f>
        <v>0</v>
      </c>
      <c r="W139" s="223"/>
      <c r="X139" s="223" t="s">
        <v>481</v>
      </c>
      <c r="Y139" s="223" t="s">
        <v>280</v>
      </c>
      <c r="Z139" s="212"/>
      <c r="AA139" s="212"/>
      <c r="AB139" s="212"/>
      <c r="AC139" s="212"/>
      <c r="AD139" s="212"/>
      <c r="AE139" s="212"/>
      <c r="AF139" s="212"/>
      <c r="AG139" s="212" t="s">
        <v>482</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33.75" outlineLevel="1" x14ac:dyDescent="0.2">
      <c r="A140" s="257">
        <v>96</v>
      </c>
      <c r="B140" s="258" t="s">
        <v>3566</v>
      </c>
      <c r="C140" s="268" t="s">
        <v>3567</v>
      </c>
      <c r="D140" s="259" t="s">
        <v>387</v>
      </c>
      <c r="E140" s="260">
        <v>1</v>
      </c>
      <c r="F140" s="261"/>
      <c r="G140" s="262">
        <f>ROUND(E140*F140,2)</f>
        <v>0</v>
      </c>
      <c r="H140" s="261"/>
      <c r="I140" s="262">
        <f>ROUND(E140*H140,2)</f>
        <v>0</v>
      </c>
      <c r="J140" s="261"/>
      <c r="K140" s="262">
        <f>ROUND(E140*J140,2)</f>
        <v>0</v>
      </c>
      <c r="L140" s="262">
        <v>21</v>
      </c>
      <c r="M140" s="262">
        <f>G140*(1+L140/100)</f>
        <v>0</v>
      </c>
      <c r="N140" s="260">
        <v>8.3489999999999995E-2</v>
      </c>
      <c r="O140" s="260">
        <f>ROUND(E140*N140,2)</f>
        <v>0.08</v>
      </c>
      <c r="P140" s="260">
        <v>0</v>
      </c>
      <c r="Q140" s="260">
        <f>ROUND(E140*P140,2)</f>
        <v>0</v>
      </c>
      <c r="R140" s="262" t="s">
        <v>480</v>
      </c>
      <c r="S140" s="262" t="s">
        <v>277</v>
      </c>
      <c r="T140" s="263" t="s">
        <v>277</v>
      </c>
      <c r="U140" s="223">
        <v>0</v>
      </c>
      <c r="V140" s="223">
        <f>ROUND(E140*U140,2)</f>
        <v>0</v>
      </c>
      <c r="W140" s="223"/>
      <c r="X140" s="223" t="s">
        <v>481</v>
      </c>
      <c r="Y140" s="223" t="s">
        <v>280</v>
      </c>
      <c r="Z140" s="212"/>
      <c r="AA140" s="212"/>
      <c r="AB140" s="212"/>
      <c r="AC140" s="212"/>
      <c r="AD140" s="212"/>
      <c r="AE140" s="212"/>
      <c r="AF140" s="212"/>
      <c r="AG140" s="212" t="s">
        <v>482</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ht="33.75" outlineLevel="1" x14ac:dyDescent="0.2">
      <c r="A141" s="257">
        <v>97</v>
      </c>
      <c r="B141" s="258" t="s">
        <v>3568</v>
      </c>
      <c r="C141" s="268" t="s">
        <v>3569</v>
      </c>
      <c r="D141" s="259" t="s">
        <v>387</v>
      </c>
      <c r="E141" s="260">
        <v>3</v>
      </c>
      <c r="F141" s="261"/>
      <c r="G141" s="262">
        <f>ROUND(E141*F141,2)</f>
        <v>0</v>
      </c>
      <c r="H141" s="261"/>
      <c r="I141" s="262">
        <f>ROUND(E141*H141,2)</f>
        <v>0</v>
      </c>
      <c r="J141" s="261"/>
      <c r="K141" s="262">
        <f>ROUND(E141*J141,2)</f>
        <v>0</v>
      </c>
      <c r="L141" s="262">
        <v>21</v>
      </c>
      <c r="M141" s="262">
        <f>G141*(1+L141/100)</f>
        <v>0</v>
      </c>
      <c r="N141" s="260">
        <v>3.0329999999999999E-2</v>
      </c>
      <c r="O141" s="260">
        <f>ROUND(E141*N141,2)</f>
        <v>0.09</v>
      </c>
      <c r="P141" s="260">
        <v>0</v>
      </c>
      <c r="Q141" s="260">
        <f>ROUND(E141*P141,2)</f>
        <v>0</v>
      </c>
      <c r="R141" s="262" t="s">
        <v>480</v>
      </c>
      <c r="S141" s="262" t="s">
        <v>277</v>
      </c>
      <c r="T141" s="263" t="s">
        <v>277</v>
      </c>
      <c r="U141" s="223">
        <v>0</v>
      </c>
      <c r="V141" s="223">
        <f>ROUND(E141*U141,2)</f>
        <v>0</v>
      </c>
      <c r="W141" s="223"/>
      <c r="X141" s="223" t="s">
        <v>481</v>
      </c>
      <c r="Y141" s="223" t="s">
        <v>280</v>
      </c>
      <c r="Z141" s="212"/>
      <c r="AA141" s="212"/>
      <c r="AB141" s="212"/>
      <c r="AC141" s="212"/>
      <c r="AD141" s="212"/>
      <c r="AE141" s="212"/>
      <c r="AF141" s="212"/>
      <c r="AG141" s="212" t="s">
        <v>482</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33.75" outlineLevel="1" x14ac:dyDescent="0.2">
      <c r="A142" s="257">
        <v>98</v>
      </c>
      <c r="B142" s="258" t="s">
        <v>3570</v>
      </c>
      <c r="C142" s="268" t="s">
        <v>3571</v>
      </c>
      <c r="D142" s="259" t="s">
        <v>387</v>
      </c>
      <c r="E142" s="260">
        <v>4</v>
      </c>
      <c r="F142" s="261"/>
      <c r="G142" s="262">
        <f>ROUND(E142*F142,2)</f>
        <v>0</v>
      </c>
      <c r="H142" s="261"/>
      <c r="I142" s="262">
        <f>ROUND(E142*H142,2)</f>
        <v>0</v>
      </c>
      <c r="J142" s="261"/>
      <c r="K142" s="262">
        <f>ROUND(E142*J142,2)</f>
        <v>0</v>
      </c>
      <c r="L142" s="262">
        <v>21</v>
      </c>
      <c r="M142" s="262">
        <f>G142*(1+L142/100)</f>
        <v>0</v>
      </c>
      <c r="N142" s="260">
        <v>3.3360000000000001E-2</v>
      </c>
      <c r="O142" s="260">
        <f>ROUND(E142*N142,2)</f>
        <v>0.13</v>
      </c>
      <c r="P142" s="260">
        <v>0</v>
      </c>
      <c r="Q142" s="260">
        <f>ROUND(E142*P142,2)</f>
        <v>0</v>
      </c>
      <c r="R142" s="262" t="s">
        <v>480</v>
      </c>
      <c r="S142" s="262" t="s">
        <v>277</v>
      </c>
      <c r="T142" s="263" t="s">
        <v>277</v>
      </c>
      <c r="U142" s="223">
        <v>0</v>
      </c>
      <c r="V142" s="223">
        <f>ROUND(E142*U142,2)</f>
        <v>0</v>
      </c>
      <c r="W142" s="223"/>
      <c r="X142" s="223" t="s">
        <v>481</v>
      </c>
      <c r="Y142" s="223" t="s">
        <v>280</v>
      </c>
      <c r="Z142" s="212"/>
      <c r="AA142" s="212"/>
      <c r="AB142" s="212"/>
      <c r="AC142" s="212"/>
      <c r="AD142" s="212"/>
      <c r="AE142" s="212"/>
      <c r="AF142" s="212"/>
      <c r="AG142" s="212" t="s">
        <v>482</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33.75" outlineLevel="1" x14ac:dyDescent="0.2">
      <c r="A143" s="257">
        <v>99</v>
      </c>
      <c r="B143" s="258" t="s">
        <v>3572</v>
      </c>
      <c r="C143" s="268" t="s">
        <v>3573</v>
      </c>
      <c r="D143" s="259" t="s">
        <v>387</v>
      </c>
      <c r="E143" s="260">
        <v>5</v>
      </c>
      <c r="F143" s="261"/>
      <c r="G143" s="262">
        <f>ROUND(E143*F143,2)</f>
        <v>0</v>
      </c>
      <c r="H143" s="261"/>
      <c r="I143" s="262">
        <f>ROUND(E143*H143,2)</f>
        <v>0</v>
      </c>
      <c r="J143" s="261"/>
      <c r="K143" s="262">
        <f>ROUND(E143*J143,2)</f>
        <v>0</v>
      </c>
      <c r="L143" s="262">
        <v>21</v>
      </c>
      <c r="M143" s="262">
        <f>G143*(1+L143/100)</f>
        <v>0</v>
      </c>
      <c r="N143" s="260">
        <v>5.5100000000000003E-2</v>
      </c>
      <c r="O143" s="260">
        <f>ROUND(E143*N143,2)</f>
        <v>0.28000000000000003</v>
      </c>
      <c r="P143" s="260">
        <v>0</v>
      </c>
      <c r="Q143" s="260">
        <f>ROUND(E143*P143,2)</f>
        <v>0</v>
      </c>
      <c r="R143" s="262" t="s">
        <v>480</v>
      </c>
      <c r="S143" s="262" t="s">
        <v>277</v>
      </c>
      <c r="T143" s="263" t="s">
        <v>277</v>
      </c>
      <c r="U143" s="223">
        <v>0</v>
      </c>
      <c r="V143" s="223">
        <f>ROUND(E143*U143,2)</f>
        <v>0</v>
      </c>
      <c r="W143" s="223"/>
      <c r="X143" s="223" t="s">
        <v>481</v>
      </c>
      <c r="Y143" s="223" t="s">
        <v>280</v>
      </c>
      <c r="Z143" s="212"/>
      <c r="AA143" s="212"/>
      <c r="AB143" s="212"/>
      <c r="AC143" s="212"/>
      <c r="AD143" s="212"/>
      <c r="AE143" s="212"/>
      <c r="AF143" s="212"/>
      <c r="AG143" s="212" t="s">
        <v>482</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ht="33.75" outlineLevel="1" x14ac:dyDescent="0.2">
      <c r="A144" s="257">
        <v>100</v>
      </c>
      <c r="B144" s="258" t="s">
        <v>3574</v>
      </c>
      <c r="C144" s="268" t="s">
        <v>3575</v>
      </c>
      <c r="D144" s="259" t="s">
        <v>387</v>
      </c>
      <c r="E144" s="260">
        <v>1</v>
      </c>
      <c r="F144" s="261"/>
      <c r="G144" s="262">
        <f>ROUND(E144*F144,2)</f>
        <v>0</v>
      </c>
      <c r="H144" s="261"/>
      <c r="I144" s="262">
        <f>ROUND(E144*H144,2)</f>
        <v>0</v>
      </c>
      <c r="J144" s="261"/>
      <c r="K144" s="262">
        <f>ROUND(E144*J144,2)</f>
        <v>0</v>
      </c>
      <c r="L144" s="262">
        <v>21</v>
      </c>
      <c r="M144" s="262">
        <f>G144*(1+L144/100)</f>
        <v>0</v>
      </c>
      <c r="N144" s="260">
        <v>4.2250000000000003E-2</v>
      </c>
      <c r="O144" s="260">
        <f>ROUND(E144*N144,2)</f>
        <v>0.04</v>
      </c>
      <c r="P144" s="260">
        <v>0</v>
      </c>
      <c r="Q144" s="260">
        <f>ROUND(E144*P144,2)</f>
        <v>0</v>
      </c>
      <c r="R144" s="262" t="s">
        <v>480</v>
      </c>
      <c r="S144" s="262" t="s">
        <v>277</v>
      </c>
      <c r="T144" s="263" t="s">
        <v>277</v>
      </c>
      <c r="U144" s="223">
        <v>0</v>
      </c>
      <c r="V144" s="223">
        <f>ROUND(E144*U144,2)</f>
        <v>0</v>
      </c>
      <c r="W144" s="223"/>
      <c r="X144" s="223" t="s">
        <v>481</v>
      </c>
      <c r="Y144" s="223" t="s">
        <v>280</v>
      </c>
      <c r="Z144" s="212"/>
      <c r="AA144" s="212"/>
      <c r="AB144" s="212"/>
      <c r="AC144" s="212"/>
      <c r="AD144" s="212"/>
      <c r="AE144" s="212"/>
      <c r="AF144" s="212"/>
      <c r="AG144" s="212" t="s">
        <v>482</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ht="33.75" outlineLevel="1" x14ac:dyDescent="0.2">
      <c r="A145" s="257">
        <v>101</v>
      </c>
      <c r="B145" s="258" t="s">
        <v>3576</v>
      </c>
      <c r="C145" s="268" t="s">
        <v>3577</v>
      </c>
      <c r="D145" s="259" t="s">
        <v>387</v>
      </c>
      <c r="E145" s="260">
        <v>1</v>
      </c>
      <c r="F145" s="261"/>
      <c r="G145" s="262">
        <f>ROUND(E145*F145,2)</f>
        <v>0</v>
      </c>
      <c r="H145" s="261"/>
      <c r="I145" s="262">
        <f>ROUND(E145*H145,2)</f>
        <v>0</v>
      </c>
      <c r="J145" s="261"/>
      <c r="K145" s="262">
        <f>ROUND(E145*J145,2)</f>
        <v>0</v>
      </c>
      <c r="L145" s="262">
        <v>21</v>
      </c>
      <c r="M145" s="262">
        <f>G145*(1+L145/100)</f>
        <v>0</v>
      </c>
      <c r="N145" s="260">
        <v>5.0700000000000002E-2</v>
      </c>
      <c r="O145" s="260">
        <f>ROUND(E145*N145,2)</f>
        <v>0.05</v>
      </c>
      <c r="P145" s="260">
        <v>0</v>
      </c>
      <c r="Q145" s="260">
        <f>ROUND(E145*P145,2)</f>
        <v>0</v>
      </c>
      <c r="R145" s="262" t="s">
        <v>480</v>
      </c>
      <c r="S145" s="262" t="s">
        <v>277</v>
      </c>
      <c r="T145" s="263" t="s">
        <v>277</v>
      </c>
      <c r="U145" s="223">
        <v>0</v>
      </c>
      <c r="V145" s="223">
        <f>ROUND(E145*U145,2)</f>
        <v>0</v>
      </c>
      <c r="W145" s="223"/>
      <c r="X145" s="223" t="s">
        <v>481</v>
      </c>
      <c r="Y145" s="223" t="s">
        <v>280</v>
      </c>
      <c r="Z145" s="212"/>
      <c r="AA145" s="212"/>
      <c r="AB145" s="212"/>
      <c r="AC145" s="212"/>
      <c r="AD145" s="212"/>
      <c r="AE145" s="212"/>
      <c r="AF145" s="212"/>
      <c r="AG145" s="212" t="s">
        <v>482</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33.75" outlineLevel="1" x14ac:dyDescent="0.2">
      <c r="A146" s="257">
        <v>102</v>
      </c>
      <c r="B146" s="258" t="s">
        <v>3578</v>
      </c>
      <c r="C146" s="268" t="s">
        <v>3579</v>
      </c>
      <c r="D146" s="259" t="s">
        <v>387</v>
      </c>
      <c r="E146" s="260">
        <v>2</v>
      </c>
      <c r="F146" s="261"/>
      <c r="G146" s="262">
        <f>ROUND(E146*F146,2)</f>
        <v>0</v>
      </c>
      <c r="H146" s="261"/>
      <c r="I146" s="262">
        <f>ROUND(E146*H146,2)</f>
        <v>0</v>
      </c>
      <c r="J146" s="261"/>
      <c r="K146" s="262">
        <f>ROUND(E146*J146,2)</f>
        <v>0</v>
      </c>
      <c r="L146" s="262">
        <v>21</v>
      </c>
      <c r="M146" s="262">
        <f>G146*(1+L146/100)</f>
        <v>0</v>
      </c>
      <c r="N146" s="260">
        <v>5.9150000000000001E-2</v>
      </c>
      <c r="O146" s="260">
        <f>ROUND(E146*N146,2)</f>
        <v>0.12</v>
      </c>
      <c r="P146" s="260">
        <v>0</v>
      </c>
      <c r="Q146" s="260">
        <f>ROUND(E146*P146,2)</f>
        <v>0</v>
      </c>
      <c r="R146" s="262" t="s">
        <v>480</v>
      </c>
      <c r="S146" s="262" t="s">
        <v>277</v>
      </c>
      <c r="T146" s="263" t="s">
        <v>277</v>
      </c>
      <c r="U146" s="223">
        <v>0</v>
      </c>
      <c r="V146" s="223">
        <f>ROUND(E146*U146,2)</f>
        <v>0</v>
      </c>
      <c r="W146" s="223"/>
      <c r="X146" s="223" t="s">
        <v>481</v>
      </c>
      <c r="Y146" s="223" t="s">
        <v>280</v>
      </c>
      <c r="Z146" s="212"/>
      <c r="AA146" s="212"/>
      <c r="AB146" s="212"/>
      <c r="AC146" s="212"/>
      <c r="AD146" s="212"/>
      <c r="AE146" s="212"/>
      <c r="AF146" s="212"/>
      <c r="AG146" s="212" t="s">
        <v>482</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57">
        <v>103</v>
      </c>
      <c r="B147" s="258" t="s">
        <v>3580</v>
      </c>
      <c r="C147" s="268" t="s">
        <v>3581</v>
      </c>
      <c r="D147" s="259" t="s">
        <v>423</v>
      </c>
      <c r="E147" s="260">
        <v>1.4672400000000001</v>
      </c>
      <c r="F147" s="261"/>
      <c r="G147" s="262">
        <f>ROUND(E147*F147,2)</f>
        <v>0</v>
      </c>
      <c r="H147" s="261"/>
      <c r="I147" s="262">
        <f>ROUND(E147*H147,2)</f>
        <v>0</v>
      </c>
      <c r="J147" s="261"/>
      <c r="K147" s="262">
        <f>ROUND(E147*J147,2)</f>
        <v>0</v>
      </c>
      <c r="L147" s="262">
        <v>21</v>
      </c>
      <c r="M147" s="262">
        <f>G147*(1+L147/100)</f>
        <v>0</v>
      </c>
      <c r="N147" s="260">
        <v>0</v>
      </c>
      <c r="O147" s="260">
        <f>ROUND(E147*N147,2)</f>
        <v>0</v>
      </c>
      <c r="P147" s="260">
        <v>0</v>
      </c>
      <c r="Q147" s="260">
        <f>ROUND(E147*P147,2)</f>
        <v>0</v>
      </c>
      <c r="R147" s="262" t="s">
        <v>2932</v>
      </c>
      <c r="S147" s="262" t="s">
        <v>277</v>
      </c>
      <c r="T147" s="263" t="s">
        <v>277</v>
      </c>
      <c r="U147" s="223">
        <v>2.71</v>
      </c>
      <c r="V147" s="223">
        <f>ROUND(E147*U147,2)</f>
        <v>3.98</v>
      </c>
      <c r="W147" s="223"/>
      <c r="X147" s="223" t="s">
        <v>1599</v>
      </c>
      <c r="Y147" s="223" t="s">
        <v>280</v>
      </c>
      <c r="Z147" s="212"/>
      <c r="AA147" s="212"/>
      <c r="AB147" s="212"/>
      <c r="AC147" s="212"/>
      <c r="AD147" s="212"/>
      <c r="AE147" s="212"/>
      <c r="AF147" s="212"/>
      <c r="AG147" s="212" t="s">
        <v>1600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x14ac:dyDescent="0.2">
      <c r="A148" s="228" t="s">
        <v>272</v>
      </c>
      <c r="B148" s="229" t="s">
        <v>210</v>
      </c>
      <c r="C148" s="244" t="s">
        <v>211</v>
      </c>
      <c r="D148" s="230"/>
      <c r="E148" s="231"/>
      <c r="F148" s="232"/>
      <c r="G148" s="232">
        <f>SUMIF(AG149:AG153,"&lt;&gt;NOR",G149:G153)</f>
        <v>0</v>
      </c>
      <c r="H148" s="232"/>
      <c r="I148" s="232">
        <f>SUM(I149:I153)</f>
        <v>0</v>
      </c>
      <c r="J148" s="232"/>
      <c r="K148" s="232">
        <f>SUM(K149:K153)</f>
        <v>0</v>
      </c>
      <c r="L148" s="232"/>
      <c r="M148" s="232">
        <f>SUM(M149:M153)</f>
        <v>0</v>
      </c>
      <c r="N148" s="231"/>
      <c r="O148" s="231">
        <f>SUM(O149:O153)</f>
        <v>0.02</v>
      </c>
      <c r="P148" s="231"/>
      <c r="Q148" s="231">
        <f>SUM(Q149:Q153)</f>
        <v>0</v>
      </c>
      <c r="R148" s="232"/>
      <c r="S148" s="232"/>
      <c r="T148" s="233"/>
      <c r="U148" s="227"/>
      <c r="V148" s="227">
        <f>SUM(V149:V153)</f>
        <v>4.49</v>
      </c>
      <c r="W148" s="227"/>
      <c r="X148" s="227"/>
      <c r="Y148" s="227"/>
      <c r="AG148" t="s">
        <v>273</v>
      </c>
    </row>
    <row r="149" spans="1:60" outlineLevel="1" x14ac:dyDescent="0.2">
      <c r="A149" s="257">
        <v>104</v>
      </c>
      <c r="B149" s="258" t="s">
        <v>3582</v>
      </c>
      <c r="C149" s="268" t="s">
        <v>3583</v>
      </c>
      <c r="D149" s="259" t="s">
        <v>1567</v>
      </c>
      <c r="E149" s="260">
        <v>20</v>
      </c>
      <c r="F149" s="261"/>
      <c r="G149" s="262">
        <f>ROUND(E149*F149,2)</f>
        <v>0</v>
      </c>
      <c r="H149" s="261"/>
      <c r="I149" s="262">
        <f>ROUND(E149*H149,2)</f>
        <v>0</v>
      </c>
      <c r="J149" s="261"/>
      <c r="K149" s="262">
        <f>ROUND(E149*J149,2)</f>
        <v>0</v>
      </c>
      <c r="L149" s="262">
        <v>21</v>
      </c>
      <c r="M149" s="262">
        <f>G149*(1+L149/100)</f>
        <v>0</v>
      </c>
      <c r="N149" s="260">
        <v>6.0000000000000002E-5</v>
      </c>
      <c r="O149" s="260">
        <f>ROUND(E149*N149,2)</f>
        <v>0</v>
      </c>
      <c r="P149" s="260">
        <v>0</v>
      </c>
      <c r="Q149" s="260">
        <f>ROUND(E149*P149,2)</f>
        <v>0</v>
      </c>
      <c r="R149" s="262" t="s">
        <v>1260</v>
      </c>
      <c r="S149" s="262" t="s">
        <v>277</v>
      </c>
      <c r="T149" s="263" t="s">
        <v>277</v>
      </c>
      <c r="U149" s="223">
        <v>0.221</v>
      </c>
      <c r="V149" s="223">
        <f>ROUND(E149*U149,2)</f>
        <v>4.42</v>
      </c>
      <c r="W149" s="223"/>
      <c r="X149" s="223" t="s">
        <v>316</v>
      </c>
      <c r="Y149" s="223" t="s">
        <v>280</v>
      </c>
      <c r="Z149" s="212"/>
      <c r="AA149" s="212"/>
      <c r="AB149" s="212"/>
      <c r="AC149" s="212"/>
      <c r="AD149" s="212"/>
      <c r="AE149" s="212"/>
      <c r="AF149" s="212"/>
      <c r="AG149" s="212" t="s">
        <v>317</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35">
        <v>105</v>
      </c>
      <c r="B150" s="236" t="s">
        <v>3243</v>
      </c>
      <c r="C150" s="245" t="s">
        <v>3244</v>
      </c>
      <c r="D150" s="237" t="s">
        <v>1567</v>
      </c>
      <c r="E150" s="238">
        <v>20</v>
      </c>
      <c r="F150" s="239"/>
      <c r="G150" s="240">
        <f>ROUND(E150*F150,2)</f>
        <v>0</v>
      </c>
      <c r="H150" s="239"/>
      <c r="I150" s="240">
        <f>ROUND(E150*H150,2)</f>
        <v>0</v>
      </c>
      <c r="J150" s="239"/>
      <c r="K150" s="240">
        <f>ROUND(E150*J150,2)</f>
        <v>0</v>
      </c>
      <c r="L150" s="240">
        <v>21</v>
      </c>
      <c r="M150" s="240">
        <f>G150*(1+L150/100)</f>
        <v>0</v>
      </c>
      <c r="N150" s="238">
        <v>1E-3</v>
      </c>
      <c r="O150" s="238">
        <f>ROUND(E150*N150,2)</f>
        <v>0.02</v>
      </c>
      <c r="P150" s="238">
        <v>0</v>
      </c>
      <c r="Q150" s="238">
        <f>ROUND(E150*P150,2)</f>
        <v>0</v>
      </c>
      <c r="R150" s="240" t="s">
        <v>480</v>
      </c>
      <c r="S150" s="240" t="s">
        <v>277</v>
      </c>
      <c r="T150" s="241" t="s">
        <v>277</v>
      </c>
      <c r="U150" s="223">
        <v>0</v>
      </c>
      <c r="V150" s="223">
        <f>ROUND(E150*U150,2)</f>
        <v>0</v>
      </c>
      <c r="W150" s="223"/>
      <c r="X150" s="223" t="s">
        <v>481</v>
      </c>
      <c r="Y150" s="223" t="s">
        <v>280</v>
      </c>
      <c r="Z150" s="212"/>
      <c r="AA150" s="212"/>
      <c r="AB150" s="212"/>
      <c r="AC150" s="212"/>
      <c r="AD150" s="212"/>
      <c r="AE150" s="212"/>
      <c r="AF150" s="212"/>
      <c r="AG150" s="212" t="s">
        <v>482</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47" t="s">
        <v>3584</v>
      </c>
      <c r="D151" s="225"/>
      <c r="E151" s="226">
        <v>20</v>
      </c>
      <c r="F151" s="223"/>
      <c r="G151" s="223"/>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308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
      <c r="A152" s="235">
        <v>106</v>
      </c>
      <c r="B152" s="236" t="s">
        <v>3585</v>
      </c>
      <c r="C152" s="245" t="s">
        <v>3586</v>
      </c>
      <c r="D152" s="237" t="s">
        <v>423</v>
      </c>
      <c r="E152" s="238">
        <v>2.12E-2</v>
      </c>
      <c r="F152" s="239"/>
      <c r="G152" s="240">
        <f>ROUND(E152*F152,2)</f>
        <v>0</v>
      </c>
      <c r="H152" s="239"/>
      <c r="I152" s="240">
        <f>ROUND(E152*H152,2)</f>
        <v>0</v>
      </c>
      <c r="J152" s="239"/>
      <c r="K152" s="240">
        <f>ROUND(E152*J152,2)</f>
        <v>0</v>
      </c>
      <c r="L152" s="240">
        <v>21</v>
      </c>
      <c r="M152" s="240">
        <f>G152*(1+L152/100)</f>
        <v>0</v>
      </c>
      <c r="N152" s="238">
        <v>0</v>
      </c>
      <c r="O152" s="238">
        <f>ROUND(E152*N152,2)</f>
        <v>0</v>
      </c>
      <c r="P152" s="238">
        <v>0</v>
      </c>
      <c r="Q152" s="238">
        <f>ROUND(E152*P152,2)</f>
        <v>0</v>
      </c>
      <c r="R152" s="240" t="s">
        <v>1260</v>
      </c>
      <c r="S152" s="240" t="s">
        <v>277</v>
      </c>
      <c r="T152" s="241" t="s">
        <v>277</v>
      </c>
      <c r="U152" s="223">
        <v>3.327</v>
      </c>
      <c r="V152" s="223">
        <f>ROUND(E152*U152,2)</f>
        <v>7.0000000000000007E-2</v>
      </c>
      <c r="W152" s="223"/>
      <c r="X152" s="223" t="s">
        <v>1599</v>
      </c>
      <c r="Y152" s="223" t="s">
        <v>280</v>
      </c>
      <c r="Z152" s="212"/>
      <c r="AA152" s="212"/>
      <c r="AB152" s="212"/>
      <c r="AC152" s="212"/>
      <c r="AD152" s="212"/>
      <c r="AE152" s="212"/>
      <c r="AF152" s="212"/>
      <c r="AG152" s="212" t="s">
        <v>1600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67" t="s">
        <v>1716</v>
      </c>
      <c r="D153" s="256"/>
      <c r="E153" s="256"/>
      <c r="F153" s="256"/>
      <c r="G153" s="256"/>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319</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x14ac:dyDescent="0.2">
      <c r="A154" s="228" t="s">
        <v>272</v>
      </c>
      <c r="B154" s="229" t="s">
        <v>233</v>
      </c>
      <c r="C154" s="244" t="s">
        <v>234</v>
      </c>
      <c r="D154" s="230"/>
      <c r="E154" s="231"/>
      <c r="F154" s="232"/>
      <c r="G154" s="232">
        <f>SUMIF(AG155:AG160,"&lt;&gt;NOR",G155:G160)</f>
        <v>0</v>
      </c>
      <c r="H154" s="232"/>
      <c r="I154" s="232">
        <f>SUM(I155:I160)</f>
        <v>0</v>
      </c>
      <c r="J154" s="232"/>
      <c r="K154" s="232">
        <f>SUM(K155:K160)</f>
        <v>0</v>
      </c>
      <c r="L154" s="232"/>
      <c r="M154" s="232">
        <f>SUM(M155:M160)</f>
        <v>0</v>
      </c>
      <c r="N154" s="231"/>
      <c r="O154" s="231">
        <f>SUM(O155:O160)</f>
        <v>0</v>
      </c>
      <c r="P154" s="231"/>
      <c r="Q154" s="231">
        <f>SUM(Q155:Q160)</f>
        <v>0</v>
      </c>
      <c r="R154" s="232"/>
      <c r="S154" s="232"/>
      <c r="T154" s="233"/>
      <c r="U154" s="227"/>
      <c r="V154" s="227">
        <f>SUM(V155:V160)</f>
        <v>2.2400000000000002</v>
      </c>
      <c r="W154" s="227"/>
      <c r="X154" s="227"/>
      <c r="Y154" s="227"/>
      <c r="AG154" t="s">
        <v>273</v>
      </c>
    </row>
    <row r="155" spans="1:60" outlineLevel="1" x14ac:dyDescent="0.2">
      <c r="A155" s="235">
        <v>107</v>
      </c>
      <c r="B155" s="236" t="s">
        <v>3587</v>
      </c>
      <c r="C155" s="245" t="s">
        <v>3588</v>
      </c>
      <c r="D155" s="237" t="s">
        <v>387</v>
      </c>
      <c r="E155" s="238">
        <v>2</v>
      </c>
      <c r="F155" s="239"/>
      <c r="G155" s="240">
        <f>ROUND(E155*F155,2)</f>
        <v>0</v>
      </c>
      <c r="H155" s="239"/>
      <c r="I155" s="240">
        <f>ROUND(E155*H155,2)</f>
        <v>0</v>
      </c>
      <c r="J155" s="239"/>
      <c r="K155" s="240">
        <f>ROUND(E155*J155,2)</f>
        <v>0</v>
      </c>
      <c r="L155" s="240">
        <v>21</v>
      </c>
      <c r="M155" s="240">
        <f>G155*(1+L155/100)</f>
        <v>0</v>
      </c>
      <c r="N155" s="238">
        <v>0</v>
      </c>
      <c r="O155" s="238">
        <f>ROUND(E155*N155,2)</f>
        <v>0</v>
      </c>
      <c r="P155" s="238">
        <v>0</v>
      </c>
      <c r="Q155" s="238">
        <f>ROUND(E155*P155,2)</f>
        <v>0</v>
      </c>
      <c r="R155" s="240"/>
      <c r="S155" s="240" t="s">
        <v>277</v>
      </c>
      <c r="T155" s="241" t="s">
        <v>277</v>
      </c>
      <c r="U155" s="223">
        <v>1.1200000000000001</v>
      </c>
      <c r="V155" s="223">
        <f>ROUND(E155*U155,2)</f>
        <v>2.2400000000000002</v>
      </c>
      <c r="W155" s="223"/>
      <c r="X155" s="223" t="s">
        <v>316</v>
      </c>
      <c r="Y155" s="223" t="s">
        <v>280</v>
      </c>
      <c r="Z155" s="212"/>
      <c r="AA155" s="212"/>
      <c r="AB155" s="212"/>
      <c r="AC155" s="212"/>
      <c r="AD155" s="212"/>
      <c r="AE155" s="212"/>
      <c r="AF155" s="212"/>
      <c r="AG155" s="212" t="s">
        <v>317</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47" t="s">
        <v>3589</v>
      </c>
      <c r="D156" s="225"/>
      <c r="E156" s="226">
        <v>2</v>
      </c>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308</v>
      </c>
      <c r="AH156" s="212">
        <v>5</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57">
        <v>108</v>
      </c>
      <c r="B157" s="258" t="s">
        <v>3590</v>
      </c>
      <c r="C157" s="268" t="s">
        <v>3591</v>
      </c>
      <c r="D157" s="259" t="s">
        <v>2327</v>
      </c>
      <c r="E157" s="260">
        <v>1</v>
      </c>
      <c r="F157" s="261"/>
      <c r="G157" s="262">
        <f>ROUND(E157*F157,2)</f>
        <v>0</v>
      </c>
      <c r="H157" s="261"/>
      <c r="I157" s="262">
        <f>ROUND(E157*H157,2)</f>
        <v>0</v>
      </c>
      <c r="J157" s="261"/>
      <c r="K157" s="262">
        <f>ROUND(E157*J157,2)</f>
        <v>0</v>
      </c>
      <c r="L157" s="262">
        <v>21</v>
      </c>
      <c r="M157" s="262">
        <f>G157*(1+L157/100)</f>
        <v>0</v>
      </c>
      <c r="N157" s="260">
        <v>0</v>
      </c>
      <c r="O157" s="260">
        <f>ROUND(E157*N157,2)</f>
        <v>0</v>
      </c>
      <c r="P157" s="260">
        <v>0</v>
      </c>
      <c r="Q157" s="260">
        <f>ROUND(E157*P157,2)</f>
        <v>0</v>
      </c>
      <c r="R157" s="262"/>
      <c r="S157" s="262" t="s">
        <v>668</v>
      </c>
      <c r="T157" s="263" t="s">
        <v>278</v>
      </c>
      <c r="U157" s="223">
        <v>0</v>
      </c>
      <c r="V157" s="223">
        <f>ROUND(E157*U157,2)</f>
        <v>0</v>
      </c>
      <c r="W157" s="223"/>
      <c r="X157" s="223" t="s">
        <v>316</v>
      </c>
      <c r="Y157" s="223" t="s">
        <v>280</v>
      </c>
      <c r="Z157" s="212"/>
      <c r="AA157" s="212"/>
      <c r="AB157" s="212"/>
      <c r="AC157" s="212"/>
      <c r="AD157" s="212"/>
      <c r="AE157" s="212"/>
      <c r="AF157" s="212"/>
      <c r="AG157" s="212" t="s">
        <v>317</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57">
        <v>109</v>
      </c>
      <c r="B158" s="258" t="s">
        <v>3592</v>
      </c>
      <c r="C158" s="268" t="s">
        <v>3593</v>
      </c>
      <c r="D158" s="259" t="s">
        <v>387</v>
      </c>
      <c r="E158" s="260">
        <v>1</v>
      </c>
      <c r="F158" s="261"/>
      <c r="G158" s="262">
        <f>ROUND(E158*F158,2)</f>
        <v>0</v>
      </c>
      <c r="H158" s="261"/>
      <c r="I158" s="262">
        <f>ROUND(E158*H158,2)</f>
        <v>0</v>
      </c>
      <c r="J158" s="261"/>
      <c r="K158" s="262">
        <f>ROUND(E158*J158,2)</f>
        <v>0</v>
      </c>
      <c r="L158" s="262">
        <v>21</v>
      </c>
      <c r="M158" s="262">
        <f>G158*(1+L158/100)</f>
        <v>0</v>
      </c>
      <c r="N158" s="260">
        <v>0</v>
      </c>
      <c r="O158" s="260">
        <f>ROUND(E158*N158,2)</f>
        <v>0</v>
      </c>
      <c r="P158" s="260">
        <v>0</v>
      </c>
      <c r="Q158" s="260">
        <f>ROUND(E158*P158,2)</f>
        <v>0</v>
      </c>
      <c r="R158" s="262"/>
      <c r="S158" s="262" t="s">
        <v>668</v>
      </c>
      <c r="T158" s="263" t="s">
        <v>278</v>
      </c>
      <c r="U158" s="223">
        <v>0</v>
      </c>
      <c r="V158" s="223">
        <f>ROUND(E158*U158,2)</f>
        <v>0</v>
      </c>
      <c r="W158" s="223"/>
      <c r="X158" s="223" t="s">
        <v>481</v>
      </c>
      <c r="Y158" s="223" t="s">
        <v>280</v>
      </c>
      <c r="Z158" s="212"/>
      <c r="AA158" s="212"/>
      <c r="AB158" s="212"/>
      <c r="AC158" s="212"/>
      <c r="AD158" s="212"/>
      <c r="AE158" s="212"/>
      <c r="AF158" s="212"/>
      <c r="AG158" s="212" t="s">
        <v>482</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57">
        <v>110</v>
      </c>
      <c r="B159" s="258" t="s">
        <v>3594</v>
      </c>
      <c r="C159" s="268" t="s">
        <v>3595</v>
      </c>
      <c r="D159" s="259" t="s">
        <v>387</v>
      </c>
      <c r="E159" s="260">
        <v>1</v>
      </c>
      <c r="F159" s="261"/>
      <c r="G159" s="262">
        <f>ROUND(E159*F159,2)</f>
        <v>0</v>
      </c>
      <c r="H159" s="261"/>
      <c r="I159" s="262">
        <f>ROUND(E159*H159,2)</f>
        <v>0</v>
      </c>
      <c r="J159" s="261"/>
      <c r="K159" s="262">
        <f>ROUND(E159*J159,2)</f>
        <v>0</v>
      </c>
      <c r="L159" s="262">
        <v>21</v>
      </c>
      <c r="M159" s="262">
        <f>G159*(1+L159/100)</f>
        <v>0</v>
      </c>
      <c r="N159" s="260">
        <v>2E-3</v>
      </c>
      <c r="O159" s="260">
        <f>ROUND(E159*N159,2)</f>
        <v>0</v>
      </c>
      <c r="P159" s="260">
        <v>0</v>
      </c>
      <c r="Q159" s="260">
        <f>ROUND(E159*P159,2)</f>
        <v>0</v>
      </c>
      <c r="R159" s="262"/>
      <c r="S159" s="262" t="s">
        <v>668</v>
      </c>
      <c r="T159" s="263" t="s">
        <v>278</v>
      </c>
      <c r="U159" s="223">
        <v>0</v>
      </c>
      <c r="V159" s="223">
        <f>ROUND(E159*U159,2)</f>
        <v>0</v>
      </c>
      <c r="W159" s="223"/>
      <c r="X159" s="223" t="s">
        <v>481</v>
      </c>
      <c r="Y159" s="223" t="s">
        <v>280</v>
      </c>
      <c r="Z159" s="212"/>
      <c r="AA159" s="212"/>
      <c r="AB159" s="212"/>
      <c r="AC159" s="212"/>
      <c r="AD159" s="212"/>
      <c r="AE159" s="212"/>
      <c r="AF159" s="212"/>
      <c r="AG159" s="212" t="s">
        <v>482</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35">
        <v>111</v>
      </c>
      <c r="B160" s="236" t="s">
        <v>3596</v>
      </c>
      <c r="C160" s="245" t="s">
        <v>3597</v>
      </c>
      <c r="D160" s="237" t="s">
        <v>387</v>
      </c>
      <c r="E160" s="238">
        <v>2</v>
      </c>
      <c r="F160" s="239"/>
      <c r="G160" s="240">
        <f>ROUND(E160*F160,2)</f>
        <v>0</v>
      </c>
      <c r="H160" s="239"/>
      <c r="I160" s="240">
        <f>ROUND(E160*H160,2)</f>
        <v>0</v>
      </c>
      <c r="J160" s="239"/>
      <c r="K160" s="240">
        <f>ROUND(E160*J160,2)</f>
        <v>0</v>
      </c>
      <c r="L160" s="240">
        <v>21</v>
      </c>
      <c r="M160" s="240">
        <f>G160*(1+L160/100)</f>
        <v>0</v>
      </c>
      <c r="N160" s="238">
        <v>4.2000000000000002E-4</v>
      </c>
      <c r="O160" s="238">
        <f>ROUND(E160*N160,2)</f>
        <v>0</v>
      </c>
      <c r="P160" s="238">
        <v>0</v>
      </c>
      <c r="Q160" s="238">
        <f>ROUND(E160*P160,2)</f>
        <v>0</v>
      </c>
      <c r="R160" s="240" t="s">
        <v>480</v>
      </c>
      <c r="S160" s="240" t="s">
        <v>277</v>
      </c>
      <c r="T160" s="241" t="s">
        <v>278</v>
      </c>
      <c r="U160" s="223">
        <v>0</v>
      </c>
      <c r="V160" s="223">
        <f>ROUND(E160*U160,2)</f>
        <v>0</v>
      </c>
      <c r="W160" s="223"/>
      <c r="X160" s="223" t="s">
        <v>481</v>
      </c>
      <c r="Y160" s="223" t="s">
        <v>280</v>
      </c>
      <c r="Z160" s="212"/>
      <c r="AA160" s="212"/>
      <c r="AB160" s="212"/>
      <c r="AC160" s="212"/>
      <c r="AD160" s="212"/>
      <c r="AE160" s="212"/>
      <c r="AF160" s="212"/>
      <c r="AG160" s="212" t="s">
        <v>482</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33" x14ac:dyDescent="0.2">
      <c r="A161" s="3"/>
      <c r="B161" s="4"/>
      <c r="C161" s="248"/>
      <c r="D161" s="6"/>
      <c r="E161" s="3"/>
      <c r="F161" s="3"/>
      <c r="G161" s="3"/>
      <c r="H161" s="3"/>
      <c r="I161" s="3"/>
      <c r="J161" s="3"/>
      <c r="K161" s="3"/>
      <c r="L161" s="3"/>
      <c r="M161" s="3"/>
      <c r="N161" s="3"/>
      <c r="O161" s="3"/>
      <c r="P161" s="3"/>
      <c r="Q161" s="3"/>
      <c r="R161" s="3"/>
      <c r="S161" s="3"/>
      <c r="T161" s="3"/>
      <c r="U161" s="3"/>
      <c r="V161" s="3"/>
      <c r="W161" s="3"/>
      <c r="X161" s="3"/>
      <c r="Y161" s="3"/>
      <c r="AE161">
        <v>15</v>
      </c>
      <c r="AF161">
        <v>21</v>
      </c>
      <c r="AG161" t="s">
        <v>258</v>
      </c>
    </row>
    <row r="162" spans="1:33" x14ac:dyDescent="0.2">
      <c r="A162" s="215"/>
      <c r="B162" s="216" t="s">
        <v>29</v>
      </c>
      <c r="C162" s="249"/>
      <c r="D162" s="217"/>
      <c r="E162" s="218"/>
      <c r="F162" s="218"/>
      <c r="G162" s="234">
        <f>G8+G18+G34+G46+G59+G74+G100+G121+G148+G154</f>
        <v>0</v>
      </c>
      <c r="H162" s="3"/>
      <c r="I162" s="3"/>
      <c r="J162" s="3"/>
      <c r="K162" s="3"/>
      <c r="L162" s="3"/>
      <c r="M162" s="3"/>
      <c r="N162" s="3"/>
      <c r="O162" s="3"/>
      <c r="P162" s="3"/>
      <c r="Q162" s="3"/>
      <c r="R162" s="3"/>
      <c r="S162" s="3"/>
      <c r="T162" s="3"/>
      <c r="U162" s="3"/>
      <c r="V162" s="3"/>
      <c r="W162" s="3"/>
      <c r="X162" s="3"/>
      <c r="Y162" s="3"/>
      <c r="AE162">
        <f>SUMIF(L7:L160,AE161,G7:G160)</f>
        <v>0</v>
      </c>
      <c r="AF162">
        <f>SUMIF(L7:L160,AF161,G7:G160)</f>
        <v>0</v>
      </c>
      <c r="AG162" t="s">
        <v>309</v>
      </c>
    </row>
    <row r="163" spans="1:33" x14ac:dyDescent="0.2">
      <c r="A163" s="251" t="s">
        <v>2874</v>
      </c>
      <c r="B163" s="251"/>
      <c r="C163" s="248"/>
      <c r="D163" s="6"/>
      <c r="E163" s="3"/>
      <c r="F163" s="3"/>
      <c r="G163" s="3"/>
      <c r="H163" s="3"/>
      <c r="I163" s="3"/>
      <c r="J163" s="3"/>
      <c r="K163" s="3"/>
      <c r="L163" s="3"/>
      <c r="M163" s="3"/>
      <c r="N163" s="3"/>
      <c r="O163" s="3"/>
      <c r="P163" s="3"/>
      <c r="Q163" s="3"/>
      <c r="R163" s="3"/>
      <c r="S163" s="3"/>
      <c r="T163" s="3"/>
      <c r="U163" s="3"/>
      <c r="V163" s="3"/>
      <c r="W163" s="3"/>
      <c r="X163" s="3"/>
      <c r="Y163" s="3"/>
    </row>
    <row r="164" spans="1:33" x14ac:dyDescent="0.2">
      <c r="A164" s="3"/>
      <c r="B164" s="4" t="s">
        <v>2875</v>
      </c>
      <c r="C164" s="248" t="s">
        <v>2876</v>
      </c>
      <c r="D164" s="6"/>
      <c r="E164" s="3"/>
      <c r="F164" s="3"/>
      <c r="G164" s="3"/>
      <c r="H164" s="3"/>
      <c r="I164" s="3"/>
      <c r="J164" s="3"/>
      <c r="K164" s="3"/>
      <c r="L164" s="3"/>
      <c r="M164" s="3"/>
      <c r="N164" s="3"/>
      <c r="O164" s="3"/>
      <c r="P164" s="3"/>
      <c r="Q164" s="3"/>
      <c r="R164" s="3"/>
      <c r="S164" s="3"/>
      <c r="T164" s="3"/>
      <c r="U164" s="3"/>
      <c r="V164" s="3"/>
      <c r="W164" s="3"/>
      <c r="X164" s="3"/>
      <c r="Y164" s="3"/>
      <c r="AG164" t="s">
        <v>2877</v>
      </c>
    </row>
    <row r="165" spans="1:33" x14ac:dyDescent="0.2">
      <c r="A165" s="3"/>
      <c r="B165" s="4" t="s">
        <v>2878</v>
      </c>
      <c r="C165" s="248" t="s">
        <v>2879</v>
      </c>
      <c r="D165" s="6"/>
      <c r="E165" s="3"/>
      <c r="F165" s="3"/>
      <c r="G165" s="3"/>
      <c r="H165" s="3"/>
      <c r="I165" s="3"/>
      <c r="J165" s="3"/>
      <c r="K165" s="3"/>
      <c r="L165" s="3"/>
      <c r="M165" s="3"/>
      <c r="N165" s="3"/>
      <c r="O165" s="3"/>
      <c r="P165" s="3"/>
      <c r="Q165" s="3"/>
      <c r="R165" s="3"/>
      <c r="S165" s="3"/>
      <c r="T165" s="3"/>
      <c r="U165" s="3"/>
      <c r="V165" s="3"/>
      <c r="W165" s="3"/>
      <c r="X165" s="3"/>
      <c r="Y165" s="3"/>
      <c r="AG165" t="s">
        <v>2880</v>
      </c>
    </row>
    <row r="166" spans="1:33" x14ac:dyDescent="0.2">
      <c r="A166" s="3"/>
      <c r="B166" s="4"/>
      <c r="C166" s="248" t="s">
        <v>2881</v>
      </c>
      <c r="D166" s="6"/>
      <c r="E166" s="3"/>
      <c r="F166" s="3"/>
      <c r="G166" s="3"/>
      <c r="H166" s="3"/>
      <c r="I166" s="3"/>
      <c r="J166" s="3"/>
      <c r="K166" s="3"/>
      <c r="L166" s="3"/>
      <c r="M166" s="3"/>
      <c r="N166" s="3"/>
      <c r="O166" s="3"/>
      <c r="P166" s="3"/>
      <c r="Q166" s="3"/>
      <c r="R166" s="3"/>
      <c r="S166" s="3"/>
      <c r="T166" s="3"/>
      <c r="U166" s="3"/>
      <c r="V166" s="3"/>
      <c r="W166" s="3"/>
      <c r="X166" s="3"/>
      <c r="Y166" s="3"/>
      <c r="AG166" t="s">
        <v>2882</v>
      </c>
    </row>
    <row r="167" spans="1:33" x14ac:dyDescent="0.2">
      <c r="A167" s="3"/>
      <c r="B167" s="4"/>
      <c r="C167" s="248"/>
      <c r="D167" s="6"/>
      <c r="E167" s="3"/>
      <c r="F167" s="3"/>
      <c r="G167" s="3"/>
      <c r="H167" s="3"/>
      <c r="I167" s="3"/>
      <c r="J167" s="3"/>
      <c r="K167" s="3"/>
      <c r="L167" s="3"/>
      <c r="M167" s="3"/>
      <c r="N167" s="3"/>
      <c r="O167" s="3"/>
      <c r="P167" s="3"/>
      <c r="Q167" s="3"/>
      <c r="R167" s="3"/>
      <c r="S167" s="3"/>
      <c r="T167" s="3"/>
      <c r="U167" s="3"/>
      <c r="V167" s="3"/>
      <c r="W167" s="3"/>
      <c r="X167" s="3"/>
      <c r="Y167" s="3"/>
    </row>
    <row r="168" spans="1:33" x14ac:dyDescent="0.2">
      <c r="C168" s="250"/>
      <c r="D168" s="10"/>
      <c r="AG168" t="s">
        <v>310</v>
      </c>
    </row>
    <row r="169" spans="1:33" x14ac:dyDescent="0.2">
      <c r="D169" s="10"/>
    </row>
    <row r="170" spans="1:33" x14ac:dyDescent="0.2">
      <c r="D170" s="10"/>
    </row>
    <row r="171" spans="1:33" x14ac:dyDescent="0.2">
      <c r="D171" s="10"/>
    </row>
    <row r="172" spans="1:33" x14ac:dyDescent="0.2">
      <c r="D172" s="10"/>
    </row>
    <row r="173" spans="1:33" x14ac:dyDescent="0.2">
      <c r="D173" s="10"/>
    </row>
    <row r="174" spans="1:33" x14ac:dyDescent="0.2">
      <c r="D174" s="10"/>
    </row>
    <row r="175" spans="1:33" x14ac:dyDescent="0.2">
      <c r="D175" s="10"/>
    </row>
    <row r="176" spans="1:33"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nUvfjQ/QnXeZN9dzU7Czjc/D2+vfp8xxtmi8YRK8/aK1L5DKmOnWJLx85Oro+Lb3I8srCAo/0F0ETJjYC44vg==" saltValue="jzahoGP/qNIM8DUZJaKMWA==" spinCount="100000" sheet="1" formatRows="0"/>
  <mergeCells count="23">
    <mergeCell ref="C153:G153"/>
    <mergeCell ref="C83:G83"/>
    <mergeCell ref="C85:G85"/>
    <mergeCell ref="C86:G86"/>
    <mergeCell ref="C88:G88"/>
    <mergeCell ref="C89:G89"/>
    <mergeCell ref="C97:G97"/>
    <mergeCell ref="C58:G58"/>
    <mergeCell ref="C76:G76"/>
    <mergeCell ref="C77:G77"/>
    <mergeCell ref="C79:G79"/>
    <mergeCell ref="C80:G80"/>
    <mergeCell ref="C82:G82"/>
    <mergeCell ref="A1:G1"/>
    <mergeCell ref="C2:G2"/>
    <mergeCell ref="C3:G3"/>
    <mergeCell ref="C4:G4"/>
    <mergeCell ref="A163:B163"/>
    <mergeCell ref="C10:G10"/>
    <mergeCell ref="C12:G12"/>
    <mergeCell ref="C33:G33"/>
    <mergeCell ref="C36:G36"/>
    <mergeCell ref="C45:G4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55B9-1475-4104-8771-649792D1A6E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311</v>
      </c>
      <c r="B1" s="197"/>
      <c r="C1" s="197"/>
      <c r="D1" s="197"/>
      <c r="E1" s="197"/>
      <c r="F1" s="197"/>
      <c r="G1" s="197"/>
      <c r="AG1" t="s">
        <v>244</v>
      </c>
    </row>
    <row r="2" spans="1:60" ht="24.95" customHeight="1" x14ac:dyDescent="0.2">
      <c r="A2" s="198" t="s">
        <v>7</v>
      </c>
      <c r="B2" s="49" t="s">
        <v>43</v>
      </c>
      <c r="C2" s="201" t="s">
        <v>44</v>
      </c>
      <c r="D2" s="199"/>
      <c r="E2" s="199"/>
      <c r="F2" s="199"/>
      <c r="G2" s="200"/>
      <c r="AG2" t="s">
        <v>245</v>
      </c>
    </row>
    <row r="3" spans="1:60" ht="24.95" customHeight="1" x14ac:dyDescent="0.2">
      <c r="A3" s="198" t="s">
        <v>8</v>
      </c>
      <c r="B3" s="49" t="s">
        <v>55</v>
      </c>
      <c r="C3" s="201" t="s">
        <v>56</v>
      </c>
      <c r="D3" s="199"/>
      <c r="E3" s="199"/>
      <c r="F3" s="199"/>
      <c r="G3" s="200"/>
      <c r="AC3" s="176" t="s">
        <v>245</v>
      </c>
      <c r="AG3" t="s">
        <v>248</v>
      </c>
    </row>
    <row r="4" spans="1:60" ht="24.95" customHeight="1" x14ac:dyDescent="0.2">
      <c r="A4" s="202" t="s">
        <v>9</v>
      </c>
      <c r="B4" s="203" t="s">
        <v>65</v>
      </c>
      <c r="C4" s="204" t="s">
        <v>66</v>
      </c>
      <c r="D4" s="205"/>
      <c r="E4" s="205"/>
      <c r="F4" s="205"/>
      <c r="G4" s="206"/>
      <c r="AG4" t="s">
        <v>249</v>
      </c>
    </row>
    <row r="5" spans="1:60" x14ac:dyDescent="0.2">
      <c r="D5" s="10"/>
    </row>
    <row r="6" spans="1:60" ht="38.25" x14ac:dyDescent="0.2">
      <c r="A6" s="208" t="s">
        <v>250</v>
      </c>
      <c r="B6" s="210" t="s">
        <v>251</v>
      </c>
      <c r="C6" s="210" t="s">
        <v>252</v>
      </c>
      <c r="D6" s="209" t="s">
        <v>253</v>
      </c>
      <c r="E6" s="208" t="s">
        <v>254</v>
      </c>
      <c r="F6" s="207" t="s">
        <v>255</v>
      </c>
      <c r="G6" s="208" t="s">
        <v>29</v>
      </c>
      <c r="H6" s="211" t="s">
        <v>30</v>
      </c>
      <c r="I6" s="211" t="s">
        <v>256</v>
      </c>
      <c r="J6" s="211" t="s">
        <v>31</v>
      </c>
      <c r="K6" s="211" t="s">
        <v>257</v>
      </c>
      <c r="L6" s="211" t="s">
        <v>258</v>
      </c>
      <c r="M6" s="211" t="s">
        <v>259</v>
      </c>
      <c r="N6" s="211" t="s">
        <v>260</v>
      </c>
      <c r="O6" s="211" t="s">
        <v>261</v>
      </c>
      <c r="P6" s="211" t="s">
        <v>262</v>
      </c>
      <c r="Q6" s="211" t="s">
        <v>263</v>
      </c>
      <c r="R6" s="211" t="s">
        <v>264</v>
      </c>
      <c r="S6" s="211" t="s">
        <v>265</v>
      </c>
      <c r="T6" s="211" t="s">
        <v>266</v>
      </c>
      <c r="U6" s="211" t="s">
        <v>267</v>
      </c>
      <c r="V6" s="211" t="s">
        <v>268</v>
      </c>
      <c r="W6" s="211" t="s">
        <v>269</v>
      </c>
      <c r="X6" s="211" t="s">
        <v>270</v>
      </c>
      <c r="Y6" s="211" t="s">
        <v>271</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8" t="s">
        <v>272</v>
      </c>
      <c r="B8" s="229" t="s">
        <v>231</v>
      </c>
      <c r="C8" s="244" t="s">
        <v>232</v>
      </c>
      <c r="D8" s="230"/>
      <c r="E8" s="231"/>
      <c r="F8" s="232"/>
      <c r="G8" s="232">
        <f>SUMIF(AG9:AG83,"&lt;&gt;NOR",G9:G83)</f>
        <v>0</v>
      </c>
      <c r="H8" s="232"/>
      <c r="I8" s="232">
        <f>SUM(I9:I83)</f>
        <v>0</v>
      </c>
      <c r="J8" s="232"/>
      <c r="K8" s="232">
        <f>SUM(K9:K83)</f>
        <v>0</v>
      </c>
      <c r="L8" s="232"/>
      <c r="M8" s="232">
        <f>SUM(M9:M83)</f>
        <v>0</v>
      </c>
      <c r="N8" s="231"/>
      <c r="O8" s="231">
        <f>SUM(O9:O83)</f>
        <v>1.84</v>
      </c>
      <c r="P8" s="231"/>
      <c r="Q8" s="231">
        <f>SUM(Q9:Q83)</f>
        <v>0</v>
      </c>
      <c r="R8" s="232"/>
      <c r="S8" s="232"/>
      <c r="T8" s="233"/>
      <c r="U8" s="227"/>
      <c r="V8" s="227">
        <f>SUM(V9:V83)</f>
        <v>709.04</v>
      </c>
      <c r="W8" s="227"/>
      <c r="X8" s="227"/>
      <c r="Y8" s="227"/>
      <c r="AG8" t="s">
        <v>273</v>
      </c>
    </row>
    <row r="9" spans="1:60" outlineLevel="1" x14ac:dyDescent="0.2">
      <c r="A9" s="235">
        <v>1</v>
      </c>
      <c r="B9" s="236" t="s">
        <v>3598</v>
      </c>
      <c r="C9" s="245" t="s">
        <v>3599</v>
      </c>
      <c r="D9" s="237" t="s">
        <v>387</v>
      </c>
      <c r="E9" s="238">
        <v>162</v>
      </c>
      <c r="F9" s="239"/>
      <c r="G9" s="240">
        <f>ROUND(E9*F9,2)</f>
        <v>0</v>
      </c>
      <c r="H9" s="239"/>
      <c r="I9" s="240">
        <f>ROUND(E9*H9,2)</f>
        <v>0</v>
      </c>
      <c r="J9" s="239"/>
      <c r="K9" s="240">
        <f>ROUND(E9*J9,2)</f>
        <v>0</v>
      </c>
      <c r="L9" s="240">
        <v>21</v>
      </c>
      <c r="M9" s="240">
        <f>G9*(1+L9/100)</f>
        <v>0</v>
      </c>
      <c r="N9" s="238">
        <v>0</v>
      </c>
      <c r="O9" s="238">
        <f>ROUND(E9*N9,2)</f>
        <v>0</v>
      </c>
      <c r="P9" s="238">
        <v>0</v>
      </c>
      <c r="Q9" s="238">
        <f>ROUND(E9*P9,2)</f>
        <v>0</v>
      </c>
      <c r="R9" s="240"/>
      <c r="S9" s="240" t="s">
        <v>668</v>
      </c>
      <c r="T9" s="241" t="s">
        <v>277</v>
      </c>
      <c r="U9" s="223">
        <v>0.66</v>
      </c>
      <c r="V9" s="223">
        <f>ROUND(E9*U9,2)</f>
        <v>106.92</v>
      </c>
      <c r="W9" s="223"/>
      <c r="X9" s="223" t="s">
        <v>316</v>
      </c>
      <c r="Y9" s="223" t="s">
        <v>280</v>
      </c>
      <c r="Z9" s="212"/>
      <c r="AA9" s="212"/>
      <c r="AB9" s="212"/>
      <c r="AC9" s="212"/>
      <c r="AD9" s="212"/>
      <c r="AE9" s="212"/>
      <c r="AF9" s="212"/>
      <c r="AG9" s="212" t="s">
        <v>317</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7" t="s">
        <v>3600</v>
      </c>
      <c r="D10" s="225"/>
      <c r="E10" s="226">
        <v>162</v>
      </c>
      <c r="F10" s="223"/>
      <c r="G10" s="22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308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7">
        <v>2</v>
      </c>
      <c r="B11" s="258" t="s">
        <v>3601</v>
      </c>
      <c r="C11" s="268" t="s">
        <v>3602</v>
      </c>
      <c r="D11" s="259" t="s">
        <v>387</v>
      </c>
      <c r="E11" s="260">
        <v>60</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668</v>
      </c>
      <c r="T11" s="263" t="s">
        <v>278</v>
      </c>
      <c r="U11" s="223">
        <v>0</v>
      </c>
      <c r="V11" s="223">
        <f>ROUND(E11*U11,2)</f>
        <v>0</v>
      </c>
      <c r="W11" s="223"/>
      <c r="X11" s="223" t="s">
        <v>481</v>
      </c>
      <c r="Y11" s="223" t="s">
        <v>280</v>
      </c>
      <c r="Z11" s="212"/>
      <c r="AA11" s="212"/>
      <c r="AB11" s="212"/>
      <c r="AC11" s="212"/>
      <c r="AD11" s="212"/>
      <c r="AE11" s="212"/>
      <c r="AF11" s="212"/>
      <c r="AG11" s="212" t="s">
        <v>482</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7">
        <v>3</v>
      </c>
      <c r="B12" s="258" t="s">
        <v>3603</v>
      </c>
      <c r="C12" s="268" t="s">
        <v>3604</v>
      </c>
      <c r="D12" s="259" t="s">
        <v>387</v>
      </c>
      <c r="E12" s="260">
        <v>2</v>
      </c>
      <c r="F12" s="261"/>
      <c r="G12" s="262">
        <f>ROUND(E12*F12,2)</f>
        <v>0</v>
      </c>
      <c r="H12" s="261"/>
      <c r="I12" s="262">
        <f>ROUND(E12*H12,2)</f>
        <v>0</v>
      </c>
      <c r="J12" s="261"/>
      <c r="K12" s="262">
        <f>ROUND(E12*J12,2)</f>
        <v>0</v>
      </c>
      <c r="L12" s="262">
        <v>21</v>
      </c>
      <c r="M12" s="262">
        <f>G12*(1+L12/100)</f>
        <v>0</v>
      </c>
      <c r="N12" s="260">
        <v>0</v>
      </c>
      <c r="O12" s="260">
        <f>ROUND(E12*N12,2)</f>
        <v>0</v>
      </c>
      <c r="P12" s="260">
        <v>0</v>
      </c>
      <c r="Q12" s="260">
        <f>ROUND(E12*P12,2)</f>
        <v>0</v>
      </c>
      <c r="R12" s="262"/>
      <c r="S12" s="262" t="s">
        <v>668</v>
      </c>
      <c r="T12" s="263" t="s">
        <v>278</v>
      </c>
      <c r="U12" s="223">
        <v>0</v>
      </c>
      <c r="V12" s="223">
        <f>ROUND(E12*U12,2)</f>
        <v>0</v>
      </c>
      <c r="W12" s="223"/>
      <c r="X12" s="223" t="s">
        <v>481</v>
      </c>
      <c r="Y12" s="223" t="s">
        <v>280</v>
      </c>
      <c r="Z12" s="212"/>
      <c r="AA12" s="212"/>
      <c r="AB12" s="212"/>
      <c r="AC12" s="212"/>
      <c r="AD12" s="212"/>
      <c r="AE12" s="212"/>
      <c r="AF12" s="212"/>
      <c r="AG12" s="212" t="s">
        <v>482</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57">
        <v>4</v>
      </c>
      <c r="B13" s="258" t="s">
        <v>3605</v>
      </c>
      <c r="C13" s="268" t="s">
        <v>3606</v>
      </c>
      <c r="D13" s="259" t="s">
        <v>387</v>
      </c>
      <c r="E13" s="260">
        <v>64</v>
      </c>
      <c r="F13" s="261"/>
      <c r="G13" s="262">
        <f>ROUND(E13*F13,2)</f>
        <v>0</v>
      </c>
      <c r="H13" s="261"/>
      <c r="I13" s="262">
        <f>ROUND(E13*H13,2)</f>
        <v>0</v>
      </c>
      <c r="J13" s="261"/>
      <c r="K13" s="262">
        <f>ROUND(E13*J13,2)</f>
        <v>0</v>
      </c>
      <c r="L13" s="262">
        <v>21</v>
      </c>
      <c r="M13" s="262">
        <f>G13*(1+L13/100)</f>
        <v>0</v>
      </c>
      <c r="N13" s="260">
        <v>0</v>
      </c>
      <c r="O13" s="260">
        <f>ROUND(E13*N13,2)</f>
        <v>0</v>
      </c>
      <c r="P13" s="260">
        <v>0</v>
      </c>
      <c r="Q13" s="260">
        <f>ROUND(E13*P13,2)</f>
        <v>0</v>
      </c>
      <c r="R13" s="262"/>
      <c r="S13" s="262" t="s">
        <v>668</v>
      </c>
      <c r="T13" s="263" t="s">
        <v>278</v>
      </c>
      <c r="U13" s="223">
        <v>0</v>
      </c>
      <c r="V13" s="223">
        <f>ROUND(E13*U13,2)</f>
        <v>0</v>
      </c>
      <c r="W13" s="223"/>
      <c r="X13" s="223" t="s">
        <v>481</v>
      </c>
      <c r="Y13" s="223" t="s">
        <v>280</v>
      </c>
      <c r="Z13" s="212"/>
      <c r="AA13" s="212"/>
      <c r="AB13" s="212"/>
      <c r="AC13" s="212"/>
      <c r="AD13" s="212"/>
      <c r="AE13" s="212"/>
      <c r="AF13" s="212"/>
      <c r="AG13" s="212" t="s">
        <v>482</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57">
        <v>5</v>
      </c>
      <c r="B14" s="258" t="s">
        <v>3607</v>
      </c>
      <c r="C14" s="268" t="s">
        <v>3608</v>
      </c>
      <c r="D14" s="259" t="s">
        <v>387</v>
      </c>
      <c r="E14" s="260">
        <v>6</v>
      </c>
      <c r="F14" s="261"/>
      <c r="G14" s="262">
        <f>ROUND(E14*F14,2)</f>
        <v>0</v>
      </c>
      <c r="H14" s="261"/>
      <c r="I14" s="262">
        <f>ROUND(E14*H14,2)</f>
        <v>0</v>
      </c>
      <c r="J14" s="261"/>
      <c r="K14" s="262">
        <f>ROUND(E14*J14,2)</f>
        <v>0</v>
      </c>
      <c r="L14" s="262">
        <v>21</v>
      </c>
      <c r="M14" s="262">
        <f>G14*(1+L14/100)</f>
        <v>0</v>
      </c>
      <c r="N14" s="260">
        <v>0</v>
      </c>
      <c r="O14" s="260">
        <f>ROUND(E14*N14,2)</f>
        <v>0</v>
      </c>
      <c r="P14" s="260">
        <v>0</v>
      </c>
      <c r="Q14" s="260">
        <f>ROUND(E14*P14,2)</f>
        <v>0</v>
      </c>
      <c r="R14" s="262"/>
      <c r="S14" s="262" t="s">
        <v>668</v>
      </c>
      <c r="T14" s="263" t="s">
        <v>278</v>
      </c>
      <c r="U14" s="223">
        <v>0</v>
      </c>
      <c r="V14" s="223">
        <f>ROUND(E14*U14,2)</f>
        <v>0</v>
      </c>
      <c r="W14" s="223"/>
      <c r="X14" s="223" t="s">
        <v>481</v>
      </c>
      <c r="Y14" s="223" t="s">
        <v>280</v>
      </c>
      <c r="Z14" s="212"/>
      <c r="AA14" s="212"/>
      <c r="AB14" s="212"/>
      <c r="AC14" s="212"/>
      <c r="AD14" s="212"/>
      <c r="AE14" s="212"/>
      <c r="AF14" s="212"/>
      <c r="AG14" s="212" t="s">
        <v>482</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57">
        <v>6</v>
      </c>
      <c r="B15" s="258" t="s">
        <v>3609</v>
      </c>
      <c r="C15" s="268" t="s">
        <v>3610</v>
      </c>
      <c r="D15" s="259" t="s">
        <v>387</v>
      </c>
      <c r="E15" s="260">
        <v>30</v>
      </c>
      <c r="F15" s="261"/>
      <c r="G15" s="262">
        <f>ROUND(E15*F15,2)</f>
        <v>0</v>
      </c>
      <c r="H15" s="261"/>
      <c r="I15" s="262">
        <f>ROUND(E15*H15,2)</f>
        <v>0</v>
      </c>
      <c r="J15" s="261"/>
      <c r="K15" s="262">
        <f>ROUND(E15*J15,2)</f>
        <v>0</v>
      </c>
      <c r="L15" s="262">
        <v>21</v>
      </c>
      <c r="M15" s="262">
        <f>G15*(1+L15/100)</f>
        <v>0</v>
      </c>
      <c r="N15" s="260">
        <v>0</v>
      </c>
      <c r="O15" s="260">
        <f>ROUND(E15*N15,2)</f>
        <v>0</v>
      </c>
      <c r="P15" s="260">
        <v>0</v>
      </c>
      <c r="Q15" s="260">
        <f>ROUND(E15*P15,2)</f>
        <v>0</v>
      </c>
      <c r="R15" s="262"/>
      <c r="S15" s="262" t="s">
        <v>668</v>
      </c>
      <c r="T15" s="263" t="s">
        <v>278</v>
      </c>
      <c r="U15" s="223">
        <v>0</v>
      </c>
      <c r="V15" s="223">
        <f>ROUND(E15*U15,2)</f>
        <v>0</v>
      </c>
      <c r="W15" s="223"/>
      <c r="X15" s="223" t="s">
        <v>481</v>
      </c>
      <c r="Y15" s="223" t="s">
        <v>280</v>
      </c>
      <c r="Z15" s="212"/>
      <c r="AA15" s="212"/>
      <c r="AB15" s="212"/>
      <c r="AC15" s="212"/>
      <c r="AD15" s="212"/>
      <c r="AE15" s="212"/>
      <c r="AF15" s="212"/>
      <c r="AG15" s="212" t="s">
        <v>482</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35">
        <v>7</v>
      </c>
      <c r="B16" s="236" t="s">
        <v>3611</v>
      </c>
      <c r="C16" s="245" t="s">
        <v>3612</v>
      </c>
      <c r="D16" s="237" t="s">
        <v>543</v>
      </c>
      <c r="E16" s="238">
        <v>60</v>
      </c>
      <c r="F16" s="239"/>
      <c r="G16" s="240">
        <f>ROUND(E16*F16,2)</f>
        <v>0</v>
      </c>
      <c r="H16" s="239"/>
      <c r="I16" s="240">
        <f>ROUND(E16*H16,2)</f>
        <v>0</v>
      </c>
      <c r="J16" s="239"/>
      <c r="K16" s="240">
        <f>ROUND(E16*J16,2)</f>
        <v>0</v>
      </c>
      <c r="L16" s="240">
        <v>21</v>
      </c>
      <c r="M16" s="240">
        <f>G16*(1+L16/100)</f>
        <v>0</v>
      </c>
      <c r="N16" s="238">
        <v>8.0000000000000004E-4</v>
      </c>
      <c r="O16" s="238">
        <f>ROUND(E16*N16,2)</f>
        <v>0.05</v>
      </c>
      <c r="P16" s="238">
        <v>0</v>
      </c>
      <c r="Q16" s="238">
        <f>ROUND(E16*P16,2)</f>
        <v>0</v>
      </c>
      <c r="R16" s="240" t="s">
        <v>231</v>
      </c>
      <c r="S16" s="240" t="s">
        <v>277</v>
      </c>
      <c r="T16" s="241" t="s">
        <v>277</v>
      </c>
      <c r="U16" s="223">
        <v>0.12062</v>
      </c>
      <c r="V16" s="223">
        <f>ROUND(E16*U16,2)</f>
        <v>7.24</v>
      </c>
      <c r="W16" s="223"/>
      <c r="X16" s="223" t="s">
        <v>316</v>
      </c>
      <c r="Y16" s="223" t="s">
        <v>280</v>
      </c>
      <c r="Z16" s="212"/>
      <c r="AA16" s="212"/>
      <c r="AB16" s="212"/>
      <c r="AC16" s="212"/>
      <c r="AD16" s="212"/>
      <c r="AE16" s="212"/>
      <c r="AF16" s="212"/>
      <c r="AG16" s="212" t="s">
        <v>317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47" t="s">
        <v>3613</v>
      </c>
      <c r="D17" s="225"/>
      <c r="E17" s="226">
        <v>60</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308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5">
        <v>8</v>
      </c>
      <c r="B18" s="236" t="s">
        <v>3614</v>
      </c>
      <c r="C18" s="245" t="s">
        <v>3615</v>
      </c>
      <c r="D18" s="237" t="s">
        <v>543</v>
      </c>
      <c r="E18" s="238">
        <v>1200</v>
      </c>
      <c r="F18" s="239"/>
      <c r="G18" s="240">
        <f>ROUND(E18*F18,2)</f>
        <v>0</v>
      </c>
      <c r="H18" s="239"/>
      <c r="I18" s="240">
        <f>ROUND(E18*H18,2)</f>
        <v>0</v>
      </c>
      <c r="J18" s="239"/>
      <c r="K18" s="240">
        <f>ROUND(E18*J18,2)</f>
        <v>0</v>
      </c>
      <c r="L18" s="240">
        <v>21</v>
      </c>
      <c r="M18" s="240">
        <f>G18*(1+L18/100)</f>
        <v>0</v>
      </c>
      <c r="N18" s="238">
        <v>1.6000000000000001E-4</v>
      </c>
      <c r="O18" s="238">
        <f>ROUND(E18*N18,2)</f>
        <v>0.19</v>
      </c>
      <c r="P18" s="238">
        <v>0</v>
      </c>
      <c r="Q18" s="238">
        <f>ROUND(E18*P18,2)</f>
        <v>0</v>
      </c>
      <c r="R18" s="240" t="s">
        <v>231</v>
      </c>
      <c r="S18" s="240" t="s">
        <v>277</v>
      </c>
      <c r="T18" s="241" t="s">
        <v>277</v>
      </c>
      <c r="U18" s="223">
        <v>9.955E-2</v>
      </c>
      <c r="V18" s="223">
        <f>ROUND(E18*U18,2)</f>
        <v>119.46</v>
      </c>
      <c r="W18" s="223"/>
      <c r="X18" s="223" t="s">
        <v>316</v>
      </c>
      <c r="Y18" s="223" t="s">
        <v>280</v>
      </c>
      <c r="Z18" s="212"/>
      <c r="AA18" s="212"/>
      <c r="AB18" s="212"/>
      <c r="AC18" s="212"/>
      <c r="AD18" s="212"/>
      <c r="AE18" s="212"/>
      <c r="AF18" s="212"/>
      <c r="AG18" s="212" t="s">
        <v>317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47" t="s">
        <v>3616</v>
      </c>
      <c r="D19" s="225"/>
      <c r="E19" s="226">
        <v>800</v>
      </c>
      <c r="F19" s="223"/>
      <c r="G19" s="223"/>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308</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47" t="s">
        <v>3617</v>
      </c>
      <c r="D20" s="225"/>
      <c r="E20" s="226">
        <v>400</v>
      </c>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308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5">
        <v>9</v>
      </c>
      <c r="B21" s="236" t="s">
        <v>3618</v>
      </c>
      <c r="C21" s="245" t="s">
        <v>3619</v>
      </c>
      <c r="D21" s="237" t="s">
        <v>543</v>
      </c>
      <c r="E21" s="238">
        <v>50</v>
      </c>
      <c r="F21" s="239"/>
      <c r="G21" s="240">
        <f>ROUND(E21*F21,2)</f>
        <v>0</v>
      </c>
      <c r="H21" s="239"/>
      <c r="I21" s="240">
        <f>ROUND(E21*H21,2)</f>
        <v>0</v>
      </c>
      <c r="J21" s="239"/>
      <c r="K21" s="240">
        <f>ROUND(E21*J21,2)</f>
        <v>0</v>
      </c>
      <c r="L21" s="240">
        <v>21</v>
      </c>
      <c r="M21" s="240">
        <f>G21*(1+L21/100)</f>
        <v>0</v>
      </c>
      <c r="N21" s="238">
        <v>3.2000000000000003E-4</v>
      </c>
      <c r="O21" s="238">
        <f>ROUND(E21*N21,2)</f>
        <v>0.02</v>
      </c>
      <c r="P21" s="238">
        <v>0</v>
      </c>
      <c r="Q21" s="238">
        <f>ROUND(E21*P21,2)</f>
        <v>0</v>
      </c>
      <c r="R21" s="240" t="s">
        <v>231</v>
      </c>
      <c r="S21" s="240" t="s">
        <v>277</v>
      </c>
      <c r="T21" s="241" t="s">
        <v>277</v>
      </c>
      <c r="U21" s="223">
        <v>9.955E-2</v>
      </c>
      <c r="V21" s="223">
        <f>ROUND(E21*U21,2)</f>
        <v>4.9800000000000004</v>
      </c>
      <c r="W21" s="223"/>
      <c r="X21" s="223" t="s">
        <v>316</v>
      </c>
      <c r="Y21" s="223" t="s">
        <v>280</v>
      </c>
      <c r="Z21" s="212"/>
      <c r="AA21" s="212"/>
      <c r="AB21" s="212"/>
      <c r="AC21" s="212"/>
      <c r="AD21" s="212"/>
      <c r="AE21" s="212"/>
      <c r="AF21" s="212"/>
      <c r="AG21" s="212" t="s">
        <v>317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7" t="s">
        <v>3620</v>
      </c>
      <c r="D22" s="225"/>
      <c r="E22" s="226">
        <v>50</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308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5">
        <v>10</v>
      </c>
      <c r="B23" s="236" t="s">
        <v>3621</v>
      </c>
      <c r="C23" s="245" t="s">
        <v>3622</v>
      </c>
      <c r="D23" s="237" t="s">
        <v>543</v>
      </c>
      <c r="E23" s="238">
        <v>900</v>
      </c>
      <c r="F23" s="239"/>
      <c r="G23" s="240">
        <f>ROUND(E23*F23,2)</f>
        <v>0</v>
      </c>
      <c r="H23" s="239"/>
      <c r="I23" s="240">
        <f>ROUND(E23*H23,2)</f>
        <v>0</v>
      </c>
      <c r="J23" s="239"/>
      <c r="K23" s="240">
        <f>ROUND(E23*J23,2)</f>
        <v>0</v>
      </c>
      <c r="L23" s="240">
        <v>21</v>
      </c>
      <c r="M23" s="240">
        <f>G23*(1+L23/100)</f>
        <v>0</v>
      </c>
      <c r="N23" s="238">
        <v>2.3000000000000001E-4</v>
      </c>
      <c r="O23" s="238">
        <f>ROUND(E23*N23,2)</f>
        <v>0.21</v>
      </c>
      <c r="P23" s="238">
        <v>0</v>
      </c>
      <c r="Q23" s="238">
        <f>ROUND(E23*P23,2)</f>
        <v>0</v>
      </c>
      <c r="R23" s="240" t="s">
        <v>231</v>
      </c>
      <c r="S23" s="240" t="s">
        <v>277</v>
      </c>
      <c r="T23" s="241" t="s">
        <v>277</v>
      </c>
      <c r="U23" s="223">
        <v>9.955E-2</v>
      </c>
      <c r="V23" s="223">
        <f>ROUND(E23*U23,2)</f>
        <v>89.6</v>
      </c>
      <c r="W23" s="223"/>
      <c r="X23" s="223" t="s">
        <v>316</v>
      </c>
      <c r="Y23" s="223" t="s">
        <v>280</v>
      </c>
      <c r="Z23" s="212"/>
      <c r="AA23" s="212"/>
      <c r="AB23" s="212"/>
      <c r="AC23" s="212"/>
      <c r="AD23" s="212"/>
      <c r="AE23" s="212"/>
      <c r="AF23" s="212"/>
      <c r="AG23" s="212" t="s">
        <v>317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7" t="s">
        <v>3623</v>
      </c>
      <c r="D24" s="225"/>
      <c r="E24" s="226">
        <v>900</v>
      </c>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308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11</v>
      </c>
      <c r="B25" s="258" t="s">
        <v>3624</v>
      </c>
      <c r="C25" s="268" t="s">
        <v>3625</v>
      </c>
      <c r="D25" s="259" t="s">
        <v>543</v>
      </c>
      <c r="E25" s="260">
        <v>60</v>
      </c>
      <c r="F25" s="261"/>
      <c r="G25" s="262">
        <f>ROUND(E25*F25,2)</f>
        <v>0</v>
      </c>
      <c r="H25" s="261"/>
      <c r="I25" s="262">
        <f>ROUND(E25*H25,2)</f>
        <v>0</v>
      </c>
      <c r="J25" s="261"/>
      <c r="K25" s="262">
        <f>ROUND(E25*J25,2)</f>
        <v>0</v>
      </c>
      <c r="L25" s="262">
        <v>21</v>
      </c>
      <c r="M25" s="262">
        <f>G25*(1+L25/100)</f>
        <v>0</v>
      </c>
      <c r="N25" s="260">
        <v>9.0000000000000006E-5</v>
      </c>
      <c r="O25" s="260">
        <f>ROUND(E25*N25,2)</f>
        <v>0.01</v>
      </c>
      <c r="P25" s="260">
        <v>0</v>
      </c>
      <c r="Q25" s="260">
        <f>ROUND(E25*P25,2)</f>
        <v>0</v>
      </c>
      <c r="R25" s="262" t="s">
        <v>231</v>
      </c>
      <c r="S25" s="262" t="s">
        <v>277</v>
      </c>
      <c r="T25" s="263" t="s">
        <v>277</v>
      </c>
      <c r="U25" s="223">
        <v>9.0499999999999997E-2</v>
      </c>
      <c r="V25" s="223">
        <f>ROUND(E25*U25,2)</f>
        <v>5.43</v>
      </c>
      <c r="W25" s="223"/>
      <c r="X25" s="223" t="s">
        <v>316</v>
      </c>
      <c r="Y25" s="223" t="s">
        <v>280</v>
      </c>
      <c r="Z25" s="212"/>
      <c r="AA25" s="212"/>
      <c r="AB25" s="212"/>
      <c r="AC25" s="212"/>
      <c r="AD25" s="212"/>
      <c r="AE25" s="212"/>
      <c r="AF25" s="212"/>
      <c r="AG25" s="212" t="s">
        <v>317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35">
        <v>12</v>
      </c>
      <c r="B26" s="236" t="s">
        <v>3626</v>
      </c>
      <c r="C26" s="245" t="s">
        <v>3627</v>
      </c>
      <c r="D26" s="237" t="s">
        <v>543</v>
      </c>
      <c r="E26" s="238">
        <v>100</v>
      </c>
      <c r="F26" s="239"/>
      <c r="G26" s="240">
        <f>ROUND(E26*F26,2)</f>
        <v>0</v>
      </c>
      <c r="H26" s="239"/>
      <c r="I26" s="240">
        <f>ROUND(E26*H26,2)</f>
        <v>0</v>
      </c>
      <c r="J26" s="239"/>
      <c r="K26" s="240">
        <f>ROUND(E26*J26,2)</f>
        <v>0</v>
      </c>
      <c r="L26" s="240">
        <v>21</v>
      </c>
      <c r="M26" s="240">
        <f>G26*(1+L26/100)</f>
        <v>0</v>
      </c>
      <c r="N26" s="238">
        <v>6.9999999999999994E-5</v>
      </c>
      <c r="O26" s="238">
        <f>ROUND(E26*N26,2)</f>
        <v>0.01</v>
      </c>
      <c r="P26" s="238">
        <v>0</v>
      </c>
      <c r="Q26" s="238">
        <f>ROUND(E26*P26,2)</f>
        <v>0</v>
      </c>
      <c r="R26" s="240" t="s">
        <v>231</v>
      </c>
      <c r="S26" s="240" t="s">
        <v>277</v>
      </c>
      <c r="T26" s="241" t="s">
        <v>277</v>
      </c>
      <c r="U26" s="223">
        <v>9.1219999999999996E-2</v>
      </c>
      <c r="V26" s="223">
        <f>ROUND(E26*U26,2)</f>
        <v>9.1199999999999992</v>
      </c>
      <c r="W26" s="223"/>
      <c r="X26" s="223" t="s">
        <v>316</v>
      </c>
      <c r="Y26" s="223" t="s">
        <v>280</v>
      </c>
      <c r="Z26" s="212"/>
      <c r="AA26" s="212"/>
      <c r="AB26" s="212"/>
      <c r="AC26" s="212"/>
      <c r="AD26" s="212"/>
      <c r="AE26" s="212"/>
      <c r="AF26" s="212"/>
      <c r="AG26" s="212" t="s">
        <v>317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47" t="s">
        <v>3628</v>
      </c>
      <c r="D27" s="225"/>
      <c r="E27" s="226">
        <v>100</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308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57">
        <v>13</v>
      </c>
      <c r="B28" s="258" t="s">
        <v>3629</v>
      </c>
      <c r="C28" s="268" t="s">
        <v>3630</v>
      </c>
      <c r="D28" s="259" t="s">
        <v>387</v>
      </c>
      <c r="E28" s="260">
        <v>24</v>
      </c>
      <c r="F28" s="261"/>
      <c r="G28" s="262">
        <f>ROUND(E28*F28,2)</f>
        <v>0</v>
      </c>
      <c r="H28" s="261"/>
      <c r="I28" s="262">
        <f>ROUND(E28*H28,2)</f>
        <v>0</v>
      </c>
      <c r="J28" s="261"/>
      <c r="K28" s="262">
        <f>ROUND(E28*J28,2)</f>
        <v>0</v>
      </c>
      <c r="L28" s="262">
        <v>21</v>
      </c>
      <c r="M28" s="262">
        <f>G28*(1+L28/100)</f>
        <v>0</v>
      </c>
      <c r="N28" s="260">
        <v>1.1E-4</v>
      </c>
      <c r="O28" s="260">
        <f>ROUND(E28*N28,2)</f>
        <v>0</v>
      </c>
      <c r="P28" s="260">
        <v>0</v>
      </c>
      <c r="Q28" s="260">
        <f>ROUND(E28*P28,2)</f>
        <v>0</v>
      </c>
      <c r="R28" s="262" t="s">
        <v>231</v>
      </c>
      <c r="S28" s="262" t="s">
        <v>277</v>
      </c>
      <c r="T28" s="263" t="s">
        <v>277</v>
      </c>
      <c r="U28" s="223">
        <v>0.13</v>
      </c>
      <c r="V28" s="223">
        <f>ROUND(E28*U28,2)</f>
        <v>3.12</v>
      </c>
      <c r="W28" s="223"/>
      <c r="X28" s="223" t="s">
        <v>316</v>
      </c>
      <c r="Y28" s="223" t="s">
        <v>280</v>
      </c>
      <c r="Z28" s="212"/>
      <c r="AA28" s="212"/>
      <c r="AB28" s="212"/>
      <c r="AC28" s="212"/>
      <c r="AD28" s="212"/>
      <c r="AE28" s="212"/>
      <c r="AF28" s="212"/>
      <c r="AG28" s="212" t="s">
        <v>317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1" x14ac:dyDescent="0.2">
      <c r="A29" s="257">
        <v>14</v>
      </c>
      <c r="B29" s="258" t="s">
        <v>3631</v>
      </c>
      <c r="C29" s="268" t="s">
        <v>3632</v>
      </c>
      <c r="D29" s="259" t="s">
        <v>387</v>
      </c>
      <c r="E29" s="260">
        <v>1</v>
      </c>
      <c r="F29" s="261"/>
      <c r="G29" s="262">
        <f>ROUND(E29*F29,2)</f>
        <v>0</v>
      </c>
      <c r="H29" s="261"/>
      <c r="I29" s="262">
        <f>ROUND(E29*H29,2)</f>
        <v>0</v>
      </c>
      <c r="J29" s="261"/>
      <c r="K29" s="262">
        <f>ROUND(E29*J29,2)</f>
        <v>0</v>
      </c>
      <c r="L29" s="262">
        <v>21</v>
      </c>
      <c r="M29" s="262">
        <f>G29*(1+L29/100)</f>
        <v>0</v>
      </c>
      <c r="N29" s="260">
        <v>1.1E-4</v>
      </c>
      <c r="O29" s="260">
        <f>ROUND(E29*N29,2)</f>
        <v>0</v>
      </c>
      <c r="P29" s="260">
        <v>0</v>
      </c>
      <c r="Q29" s="260">
        <f>ROUND(E29*P29,2)</f>
        <v>0</v>
      </c>
      <c r="R29" s="262" t="s">
        <v>231</v>
      </c>
      <c r="S29" s="262" t="s">
        <v>277</v>
      </c>
      <c r="T29" s="263" t="s">
        <v>277</v>
      </c>
      <c r="U29" s="223">
        <v>0.15620000000000001</v>
      </c>
      <c r="V29" s="223">
        <f>ROUND(E29*U29,2)</f>
        <v>0.16</v>
      </c>
      <c r="W29" s="223"/>
      <c r="X29" s="223" t="s">
        <v>316</v>
      </c>
      <c r="Y29" s="223" t="s">
        <v>280</v>
      </c>
      <c r="Z29" s="212"/>
      <c r="AA29" s="212"/>
      <c r="AB29" s="212"/>
      <c r="AC29" s="212"/>
      <c r="AD29" s="212"/>
      <c r="AE29" s="212"/>
      <c r="AF29" s="212"/>
      <c r="AG29" s="212" t="s">
        <v>317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57">
        <v>15</v>
      </c>
      <c r="B30" s="258" t="s">
        <v>3633</v>
      </c>
      <c r="C30" s="268" t="s">
        <v>3634</v>
      </c>
      <c r="D30" s="259" t="s">
        <v>387</v>
      </c>
      <c r="E30" s="260">
        <v>35</v>
      </c>
      <c r="F30" s="261"/>
      <c r="G30" s="262">
        <f>ROUND(E30*F30,2)</f>
        <v>0</v>
      </c>
      <c r="H30" s="261"/>
      <c r="I30" s="262">
        <f>ROUND(E30*H30,2)</f>
        <v>0</v>
      </c>
      <c r="J30" s="261"/>
      <c r="K30" s="262">
        <f>ROUND(E30*J30,2)</f>
        <v>0</v>
      </c>
      <c r="L30" s="262">
        <v>21</v>
      </c>
      <c r="M30" s="262">
        <f>G30*(1+L30/100)</f>
        <v>0</v>
      </c>
      <c r="N30" s="260">
        <v>1.1E-4</v>
      </c>
      <c r="O30" s="260">
        <f>ROUND(E30*N30,2)</f>
        <v>0</v>
      </c>
      <c r="P30" s="260">
        <v>0</v>
      </c>
      <c r="Q30" s="260">
        <f>ROUND(E30*P30,2)</f>
        <v>0</v>
      </c>
      <c r="R30" s="262" t="s">
        <v>231</v>
      </c>
      <c r="S30" s="262" t="s">
        <v>277</v>
      </c>
      <c r="T30" s="263" t="s">
        <v>277</v>
      </c>
      <c r="U30" s="223">
        <v>0.15620000000000001</v>
      </c>
      <c r="V30" s="223">
        <f>ROUND(E30*U30,2)</f>
        <v>5.47</v>
      </c>
      <c r="W30" s="223"/>
      <c r="X30" s="223" t="s">
        <v>316</v>
      </c>
      <c r="Y30" s="223" t="s">
        <v>280</v>
      </c>
      <c r="Z30" s="212"/>
      <c r="AA30" s="212"/>
      <c r="AB30" s="212"/>
      <c r="AC30" s="212"/>
      <c r="AD30" s="212"/>
      <c r="AE30" s="212"/>
      <c r="AF30" s="212"/>
      <c r="AG30" s="212" t="s">
        <v>317</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57">
        <v>16</v>
      </c>
      <c r="B31" s="258" t="s">
        <v>3635</v>
      </c>
      <c r="C31" s="268" t="s">
        <v>3636</v>
      </c>
      <c r="D31" s="259" t="s">
        <v>387</v>
      </c>
      <c r="E31" s="260">
        <v>12</v>
      </c>
      <c r="F31" s="261"/>
      <c r="G31" s="262">
        <f>ROUND(E31*F31,2)</f>
        <v>0</v>
      </c>
      <c r="H31" s="261"/>
      <c r="I31" s="262">
        <f>ROUND(E31*H31,2)</f>
        <v>0</v>
      </c>
      <c r="J31" s="261"/>
      <c r="K31" s="262">
        <f>ROUND(E31*J31,2)</f>
        <v>0</v>
      </c>
      <c r="L31" s="262">
        <v>21</v>
      </c>
      <c r="M31" s="262">
        <f>G31*(1+L31/100)</f>
        <v>0</v>
      </c>
      <c r="N31" s="260">
        <v>1.1E-4</v>
      </c>
      <c r="O31" s="260">
        <f>ROUND(E31*N31,2)</f>
        <v>0</v>
      </c>
      <c r="P31" s="260">
        <v>0</v>
      </c>
      <c r="Q31" s="260">
        <f>ROUND(E31*P31,2)</f>
        <v>0</v>
      </c>
      <c r="R31" s="262" t="s">
        <v>231</v>
      </c>
      <c r="S31" s="262" t="s">
        <v>277</v>
      </c>
      <c r="T31" s="263" t="s">
        <v>277</v>
      </c>
      <c r="U31" s="223">
        <v>0.1772</v>
      </c>
      <c r="V31" s="223">
        <f>ROUND(E31*U31,2)</f>
        <v>2.13</v>
      </c>
      <c r="W31" s="223"/>
      <c r="X31" s="223" t="s">
        <v>316</v>
      </c>
      <c r="Y31" s="223" t="s">
        <v>280</v>
      </c>
      <c r="Z31" s="212"/>
      <c r="AA31" s="212"/>
      <c r="AB31" s="212"/>
      <c r="AC31" s="212"/>
      <c r="AD31" s="212"/>
      <c r="AE31" s="212"/>
      <c r="AF31" s="212"/>
      <c r="AG31" s="212" t="s">
        <v>317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7">
        <v>17</v>
      </c>
      <c r="B32" s="258" t="s">
        <v>3637</v>
      </c>
      <c r="C32" s="268" t="s">
        <v>3638</v>
      </c>
      <c r="D32" s="259" t="s">
        <v>387</v>
      </c>
      <c r="E32" s="260">
        <v>3</v>
      </c>
      <c r="F32" s="261"/>
      <c r="G32" s="262">
        <f>ROUND(E32*F32,2)</f>
        <v>0</v>
      </c>
      <c r="H32" s="261"/>
      <c r="I32" s="262">
        <f>ROUND(E32*H32,2)</f>
        <v>0</v>
      </c>
      <c r="J32" s="261"/>
      <c r="K32" s="262">
        <f>ROUND(E32*J32,2)</f>
        <v>0</v>
      </c>
      <c r="L32" s="262">
        <v>21</v>
      </c>
      <c r="M32" s="262">
        <f>G32*(1+L32/100)</f>
        <v>0</v>
      </c>
      <c r="N32" s="260">
        <v>0</v>
      </c>
      <c r="O32" s="260">
        <f>ROUND(E32*N32,2)</f>
        <v>0</v>
      </c>
      <c r="P32" s="260">
        <v>0</v>
      </c>
      <c r="Q32" s="260">
        <f>ROUND(E32*P32,2)</f>
        <v>0</v>
      </c>
      <c r="R32" s="262"/>
      <c r="S32" s="262" t="s">
        <v>668</v>
      </c>
      <c r="T32" s="263" t="s">
        <v>673</v>
      </c>
      <c r="U32" s="223">
        <v>0.14699999999999999</v>
      </c>
      <c r="V32" s="223">
        <f>ROUND(E32*U32,2)</f>
        <v>0.44</v>
      </c>
      <c r="W32" s="223"/>
      <c r="X32" s="223" t="s">
        <v>316</v>
      </c>
      <c r="Y32" s="223" t="s">
        <v>280</v>
      </c>
      <c r="Z32" s="212"/>
      <c r="AA32" s="212"/>
      <c r="AB32" s="212"/>
      <c r="AC32" s="212"/>
      <c r="AD32" s="212"/>
      <c r="AE32" s="212"/>
      <c r="AF32" s="212"/>
      <c r="AG32" s="212" t="s">
        <v>317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7">
        <v>18</v>
      </c>
      <c r="B33" s="258" t="s">
        <v>3639</v>
      </c>
      <c r="C33" s="268" t="s">
        <v>3640</v>
      </c>
      <c r="D33" s="259" t="s">
        <v>387</v>
      </c>
      <c r="E33" s="260">
        <v>2</v>
      </c>
      <c r="F33" s="261"/>
      <c r="G33" s="262">
        <f>ROUND(E33*F33,2)</f>
        <v>0</v>
      </c>
      <c r="H33" s="261"/>
      <c r="I33" s="262">
        <f>ROUND(E33*H33,2)</f>
        <v>0</v>
      </c>
      <c r="J33" s="261"/>
      <c r="K33" s="262">
        <f>ROUND(E33*J33,2)</f>
        <v>0</v>
      </c>
      <c r="L33" s="262">
        <v>21</v>
      </c>
      <c r="M33" s="262">
        <f>G33*(1+L33/100)</f>
        <v>0</v>
      </c>
      <c r="N33" s="260">
        <v>0</v>
      </c>
      <c r="O33" s="260">
        <f>ROUND(E33*N33,2)</f>
        <v>0</v>
      </c>
      <c r="P33" s="260">
        <v>0</v>
      </c>
      <c r="Q33" s="260">
        <f>ROUND(E33*P33,2)</f>
        <v>0</v>
      </c>
      <c r="R33" s="262"/>
      <c r="S33" s="262" t="s">
        <v>668</v>
      </c>
      <c r="T33" s="263" t="s">
        <v>673</v>
      </c>
      <c r="U33" s="223">
        <v>0.14699999999999999</v>
      </c>
      <c r="V33" s="223">
        <f>ROUND(E33*U33,2)</f>
        <v>0.28999999999999998</v>
      </c>
      <c r="W33" s="223"/>
      <c r="X33" s="223" t="s">
        <v>316</v>
      </c>
      <c r="Y33" s="223" t="s">
        <v>280</v>
      </c>
      <c r="Z33" s="212"/>
      <c r="AA33" s="212"/>
      <c r="AB33" s="212"/>
      <c r="AC33" s="212"/>
      <c r="AD33" s="212"/>
      <c r="AE33" s="212"/>
      <c r="AF33" s="212"/>
      <c r="AG33" s="212" t="s">
        <v>317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7">
        <v>19</v>
      </c>
      <c r="B34" s="258" t="s">
        <v>3641</v>
      </c>
      <c r="C34" s="268" t="s">
        <v>3642</v>
      </c>
      <c r="D34" s="259" t="s">
        <v>543</v>
      </c>
      <c r="E34" s="260">
        <v>300</v>
      </c>
      <c r="F34" s="261"/>
      <c r="G34" s="262">
        <f>ROUND(E34*F34,2)</f>
        <v>0</v>
      </c>
      <c r="H34" s="261"/>
      <c r="I34" s="262">
        <f>ROUND(E34*H34,2)</f>
        <v>0</v>
      </c>
      <c r="J34" s="261"/>
      <c r="K34" s="262">
        <f>ROUND(E34*J34,2)</f>
        <v>0</v>
      </c>
      <c r="L34" s="262">
        <v>21</v>
      </c>
      <c r="M34" s="262">
        <f>G34*(1+L34/100)</f>
        <v>0</v>
      </c>
      <c r="N34" s="260">
        <v>0</v>
      </c>
      <c r="O34" s="260">
        <f>ROUND(E34*N34,2)</f>
        <v>0</v>
      </c>
      <c r="P34" s="260">
        <v>0</v>
      </c>
      <c r="Q34" s="260">
        <f>ROUND(E34*P34,2)</f>
        <v>0</v>
      </c>
      <c r="R34" s="262" t="s">
        <v>3643</v>
      </c>
      <c r="S34" s="262" t="s">
        <v>277</v>
      </c>
      <c r="T34" s="263" t="s">
        <v>277</v>
      </c>
      <c r="U34" s="223">
        <v>0.371</v>
      </c>
      <c r="V34" s="223">
        <f>ROUND(E34*U34,2)</f>
        <v>111.3</v>
      </c>
      <c r="W34" s="223"/>
      <c r="X34" s="223" t="s">
        <v>316</v>
      </c>
      <c r="Y34" s="223" t="s">
        <v>280</v>
      </c>
      <c r="Z34" s="212"/>
      <c r="AA34" s="212"/>
      <c r="AB34" s="212"/>
      <c r="AC34" s="212"/>
      <c r="AD34" s="212"/>
      <c r="AE34" s="212"/>
      <c r="AF34" s="212"/>
      <c r="AG34" s="212" t="s">
        <v>317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7">
        <v>20</v>
      </c>
      <c r="B35" s="258" t="s">
        <v>3644</v>
      </c>
      <c r="C35" s="268" t="s">
        <v>3645</v>
      </c>
      <c r="D35" s="259" t="s">
        <v>543</v>
      </c>
      <c r="E35" s="260">
        <v>300</v>
      </c>
      <c r="F35" s="261"/>
      <c r="G35" s="262">
        <f>ROUND(E35*F35,2)</f>
        <v>0</v>
      </c>
      <c r="H35" s="261"/>
      <c r="I35" s="262">
        <f>ROUND(E35*H35,2)</f>
        <v>0</v>
      </c>
      <c r="J35" s="261"/>
      <c r="K35" s="262">
        <f>ROUND(E35*J35,2)</f>
        <v>0</v>
      </c>
      <c r="L35" s="262">
        <v>21</v>
      </c>
      <c r="M35" s="262">
        <f>G35*(1+L35/100)</f>
        <v>0</v>
      </c>
      <c r="N35" s="260">
        <v>2.3700000000000001E-3</v>
      </c>
      <c r="O35" s="260">
        <f>ROUND(E35*N35,2)</f>
        <v>0.71</v>
      </c>
      <c r="P35" s="260">
        <v>0</v>
      </c>
      <c r="Q35" s="260">
        <f>ROUND(E35*P35,2)</f>
        <v>0</v>
      </c>
      <c r="R35" s="262"/>
      <c r="S35" s="262" t="s">
        <v>668</v>
      </c>
      <c r="T35" s="263" t="s">
        <v>278</v>
      </c>
      <c r="U35" s="223">
        <v>0</v>
      </c>
      <c r="V35" s="223">
        <f>ROUND(E35*U35,2)</f>
        <v>0</v>
      </c>
      <c r="W35" s="223"/>
      <c r="X35" s="223" t="s">
        <v>481</v>
      </c>
      <c r="Y35" s="223" t="s">
        <v>280</v>
      </c>
      <c r="Z35" s="212"/>
      <c r="AA35" s="212"/>
      <c r="AB35" s="212"/>
      <c r="AC35" s="212"/>
      <c r="AD35" s="212"/>
      <c r="AE35" s="212"/>
      <c r="AF35" s="212"/>
      <c r="AG35" s="212" t="s">
        <v>482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57">
        <v>21</v>
      </c>
      <c r="B36" s="258" t="s">
        <v>3646</v>
      </c>
      <c r="C36" s="268" t="s">
        <v>3647</v>
      </c>
      <c r="D36" s="259" t="s">
        <v>543</v>
      </c>
      <c r="E36" s="260">
        <v>80</v>
      </c>
      <c r="F36" s="261"/>
      <c r="G36" s="262">
        <f>ROUND(E36*F36,2)</f>
        <v>0</v>
      </c>
      <c r="H36" s="261"/>
      <c r="I36" s="262">
        <f>ROUND(E36*H36,2)</f>
        <v>0</v>
      </c>
      <c r="J36" s="261"/>
      <c r="K36" s="262">
        <f>ROUND(E36*J36,2)</f>
        <v>0</v>
      </c>
      <c r="L36" s="262">
        <v>21</v>
      </c>
      <c r="M36" s="262">
        <f>G36*(1+L36/100)</f>
        <v>0</v>
      </c>
      <c r="N36" s="260">
        <v>0</v>
      </c>
      <c r="O36" s="260">
        <f>ROUND(E36*N36,2)</f>
        <v>0</v>
      </c>
      <c r="P36" s="260">
        <v>0</v>
      </c>
      <c r="Q36" s="260">
        <f>ROUND(E36*P36,2)</f>
        <v>0</v>
      </c>
      <c r="R36" s="262" t="s">
        <v>3643</v>
      </c>
      <c r="S36" s="262" t="s">
        <v>277</v>
      </c>
      <c r="T36" s="263" t="s">
        <v>277</v>
      </c>
      <c r="U36" s="223">
        <v>0.434</v>
      </c>
      <c r="V36" s="223">
        <f>ROUND(E36*U36,2)</f>
        <v>34.72</v>
      </c>
      <c r="W36" s="223"/>
      <c r="X36" s="223" t="s">
        <v>316</v>
      </c>
      <c r="Y36" s="223" t="s">
        <v>280</v>
      </c>
      <c r="Z36" s="212"/>
      <c r="AA36" s="212"/>
      <c r="AB36" s="212"/>
      <c r="AC36" s="212"/>
      <c r="AD36" s="212"/>
      <c r="AE36" s="212"/>
      <c r="AF36" s="212"/>
      <c r="AG36" s="212" t="s">
        <v>317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57">
        <v>22</v>
      </c>
      <c r="B37" s="258" t="s">
        <v>3648</v>
      </c>
      <c r="C37" s="268" t="s">
        <v>3649</v>
      </c>
      <c r="D37" s="259" t="s">
        <v>543</v>
      </c>
      <c r="E37" s="260">
        <v>80</v>
      </c>
      <c r="F37" s="261"/>
      <c r="G37" s="262">
        <f>ROUND(E37*F37,2)</f>
        <v>0</v>
      </c>
      <c r="H37" s="261"/>
      <c r="I37" s="262">
        <f>ROUND(E37*H37,2)</f>
        <v>0</v>
      </c>
      <c r="J37" s="261"/>
      <c r="K37" s="262">
        <f>ROUND(E37*J37,2)</f>
        <v>0</v>
      </c>
      <c r="L37" s="262">
        <v>21</v>
      </c>
      <c r="M37" s="262">
        <f>G37*(1+L37/100)</f>
        <v>0</v>
      </c>
      <c r="N37" s="260">
        <v>2.3700000000000001E-3</v>
      </c>
      <c r="O37" s="260">
        <f>ROUND(E37*N37,2)</f>
        <v>0.19</v>
      </c>
      <c r="P37" s="260">
        <v>0</v>
      </c>
      <c r="Q37" s="260">
        <f>ROUND(E37*P37,2)</f>
        <v>0</v>
      </c>
      <c r="R37" s="262"/>
      <c r="S37" s="262" t="s">
        <v>668</v>
      </c>
      <c r="T37" s="263" t="s">
        <v>278</v>
      </c>
      <c r="U37" s="223">
        <v>0</v>
      </c>
      <c r="V37" s="223">
        <f>ROUND(E37*U37,2)</f>
        <v>0</v>
      </c>
      <c r="W37" s="223"/>
      <c r="X37" s="223" t="s">
        <v>481</v>
      </c>
      <c r="Y37" s="223" t="s">
        <v>280</v>
      </c>
      <c r="Z37" s="212"/>
      <c r="AA37" s="212"/>
      <c r="AB37" s="212"/>
      <c r="AC37" s="212"/>
      <c r="AD37" s="212"/>
      <c r="AE37" s="212"/>
      <c r="AF37" s="212"/>
      <c r="AG37" s="212" t="s">
        <v>482</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57">
        <v>23</v>
      </c>
      <c r="B38" s="258" t="s">
        <v>3650</v>
      </c>
      <c r="C38" s="268" t="s">
        <v>3651</v>
      </c>
      <c r="D38" s="259" t="s">
        <v>3279</v>
      </c>
      <c r="E38" s="260">
        <v>1</v>
      </c>
      <c r="F38" s="261"/>
      <c r="G38" s="262">
        <f>ROUND(E38*F38,2)</f>
        <v>0</v>
      </c>
      <c r="H38" s="261"/>
      <c r="I38" s="262">
        <f>ROUND(E38*H38,2)</f>
        <v>0</v>
      </c>
      <c r="J38" s="261"/>
      <c r="K38" s="262">
        <f>ROUND(E38*J38,2)</f>
        <v>0</v>
      </c>
      <c r="L38" s="262">
        <v>21</v>
      </c>
      <c r="M38" s="262">
        <f>G38*(1+L38/100)</f>
        <v>0</v>
      </c>
      <c r="N38" s="260">
        <v>0</v>
      </c>
      <c r="O38" s="260">
        <f>ROUND(E38*N38,2)</f>
        <v>0</v>
      </c>
      <c r="P38" s="260">
        <v>0</v>
      </c>
      <c r="Q38" s="260">
        <f>ROUND(E38*P38,2)</f>
        <v>0</v>
      </c>
      <c r="R38" s="262"/>
      <c r="S38" s="262" t="s">
        <v>668</v>
      </c>
      <c r="T38" s="263" t="s">
        <v>278</v>
      </c>
      <c r="U38" s="223">
        <v>0.35499999999999998</v>
      </c>
      <c r="V38" s="223">
        <f>ROUND(E38*U38,2)</f>
        <v>0.36</v>
      </c>
      <c r="W38" s="223"/>
      <c r="X38" s="223" t="s">
        <v>316</v>
      </c>
      <c r="Y38" s="223" t="s">
        <v>280</v>
      </c>
      <c r="Z38" s="212"/>
      <c r="AA38" s="212"/>
      <c r="AB38" s="212"/>
      <c r="AC38" s="212"/>
      <c r="AD38" s="212"/>
      <c r="AE38" s="212"/>
      <c r="AF38" s="212"/>
      <c r="AG38" s="212" t="s">
        <v>317</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1" x14ac:dyDescent="0.2">
      <c r="A39" s="235">
        <v>24</v>
      </c>
      <c r="B39" s="236" t="s">
        <v>3652</v>
      </c>
      <c r="C39" s="245" t="s">
        <v>3653</v>
      </c>
      <c r="D39" s="237" t="s">
        <v>387</v>
      </c>
      <c r="E39" s="238">
        <v>75</v>
      </c>
      <c r="F39" s="239"/>
      <c r="G39" s="240">
        <f>ROUND(E39*F39,2)</f>
        <v>0</v>
      </c>
      <c r="H39" s="239"/>
      <c r="I39" s="240">
        <f>ROUND(E39*H39,2)</f>
        <v>0</v>
      </c>
      <c r="J39" s="239"/>
      <c r="K39" s="240">
        <f>ROUND(E39*J39,2)</f>
        <v>0</v>
      </c>
      <c r="L39" s="240">
        <v>21</v>
      </c>
      <c r="M39" s="240">
        <f>G39*(1+L39/100)</f>
        <v>0</v>
      </c>
      <c r="N39" s="238">
        <v>9.0000000000000006E-5</v>
      </c>
      <c r="O39" s="238">
        <f>ROUND(E39*N39,2)</f>
        <v>0.01</v>
      </c>
      <c r="P39" s="238">
        <v>0</v>
      </c>
      <c r="Q39" s="238">
        <f>ROUND(E39*P39,2)</f>
        <v>0</v>
      </c>
      <c r="R39" s="240" t="s">
        <v>231</v>
      </c>
      <c r="S39" s="240" t="s">
        <v>277</v>
      </c>
      <c r="T39" s="241" t="s">
        <v>277</v>
      </c>
      <c r="U39" s="223">
        <v>0.2475</v>
      </c>
      <c r="V39" s="223">
        <f>ROUND(E39*U39,2)</f>
        <v>18.559999999999999</v>
      </c>
      <c r="W39" s="223"/>
      <c r="X39" s="223" t="s">
        <v>316</v>
      </c>
      <c r="Y39" s="223" t="s">
        <v>280</v>
      </c>
      <c r="Z39" s="212"/>
      <c r="AA39" s="212"/>
      <c r="AB39" s="212"/>
      <c r="AC39" s="212"/>
      <c r="AD39" s="212"/>
      <c r="AE39" s="212"/>
      <c r="AF39" s="212"/>
      <c r="AG39" s="212" t="s">
        <v>317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7" t="s">
        <v>3654</v>
      </c>
      <c r="D40" s="225"/>
      <c r="E40" s="226">
        <v>75</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308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22.5" outlineLevel="1" x14ac:dyDescent="0.2">
      <c r="A41" s="235">
        <v>25</v>
      </c>
      <c r="B41" s="236" t="s">
        <v>3655</v>
      </c>
      <c r="C41" s="245" t="s">
        <v>3656</v>
      </c>
      <c r="D41" s="237" t="s">
        <v>387</v>
      </c>
      <c r="E41" s="238">
        <v>35</v>
      </c>
      <c r="F41" s="239"/>
      <c r="G41" s="240">
        <f>ROUND(E41*F41,2)</f>
        <v>0</v>
      </c>
      <c r="H41" s="239"/>
      <c r="I41" s="240">
        <f>ROUND(E41*H41,2)</f>
        <v>0</v>
      </c>
      <c r="J41" s="239"/>
      <c r="K41" s="240">
        <f>ROUND(E41*J41,2)</f>
        <v>0</v>
      </c>
      <c r="L41" s="240">
        <v>21</v>
      </c>
      <c r="M41" s="240">
        <f>G41*(1+L41/100)</f>
        <v>0</v>
      </c>
      <c r="N41" s="238">
        <v>6.0000000000000002E-5</v>
      </c>
      <c r="O41" s="238">
        <f>ROUND(E41*N41,2)</f>
        <v>0</v>
      </c>
      <c r="P41" s="238">
        <v>0</v>
      </c>
      <c r="Q41" s="238">
        <f>ROUND(E41*P41,2)</f>
        <v>0</v>
      </c>
      <c r="R41" s="240" t="s">
        <v>231</v>
      </c>
      <c r="S41" s="240" t="s">
        <v>277</v>
      </c>
      <c r="T41" s="241" t="s">
        <v>277</v>
      </c>
      <c r="U41" s="223">
        <v>0.249</v>
      </c>
      <c r="V41" s="223">
        <f>ROUND(E41*U41,2)</f>
        <v>8.7200000000000006</v>
      </c>
      <c r="W41" s="223"/>
      <c r="X41" s="223" t="s">
        <v>316</v>
      </c>
      <c r="Y41" s="223" t="s">
        <v>280</v>
      </c>
      <c r="Z41" s="212"/>
      <c r="AA41" s="212"/>
      <c r="AB41" s="212"/>
      <c r="AC41" s="212"/>
      <c r="AD41" s="212"/>
      <c r="AE41" s="212"/>
      <c r="AF41" s="212"/>
      <c r="AG41" s="212" t="s">
        <v>317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7" t="s">
        <v>3657</v>
      </c>
      <c r="D42" s="225"/>
      <c r="E42" s="226">
        <v>35</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308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1" x14ac:dyDescent="0.2">
      <c r="A43" s="257">
        <v>26</v>
      </c>
      <c r="B43" s="258" t="s">
        <v>3658</v>
      </c>
      <c r="C43" s="268" t="s">
        <v>3659</v>
      </c>
      <c r="D43" s="259" t="s">
        <v>387</v>
      </c>
      <c r="E43" s="260">
        <v>200</v>
      </c>
      <c r="F43" s="261"/>
      <c r="G43" s="262">
        <f>ROUND(E43*F43,2)</f>
        <v>0</v>
      </c>
      <c r="H43" s="261"/>
      <c r="I43" s="262">
        <f>ROUND(E43*H43,2)</f>
        <v>0</v>
      </c>
      <c r="J43" s="261"/>
      <c r="K43" s="262">
        <f>ROUND(E43*J43,2)</f>
        <v>0</v>
      </c>
      <c r="L43" s="262">
        <v>21</v>
      </c>
      <c r="M43" s="262">
        <f>G43*(1+L43/100)</f>
        <v>0</v>
      </c>
      <c r="N43" s="260">
        <v>3.0000000000000001E-5</v>
      </c>
      <c r="O43" s="260">
        <f>ROUND(E43*N43,2)</f>
        <v>0.01</v>
      </c>
      <c r="P43" s="260">
        <v>0</v>
      </c>
      <c r="Q43" s="260">
        <f>ROUND(E43*P43,2)</f>
        <v>0</v>
      </c>
      <c r="R43" s="262" t="s">
        <v>231</v>
      </c>
      <c r="S43" s="262" t="s">
        <v>277</v>
      </c>
      <c r="T43" s="263" t="s">
        <v>277</v>
      </c>
      <c r="U43" s="223">
        <v>0.14130000000000001</v>
      </c>
      <c r="V43" s="223">
        <f>ROUND(E43*U43,2)</f>
        <v>28.26</v>
      </c>
      <c r="W43" s="223"/>
      <c r="X43" s="223" t="s">
        <v>316</v>
      </c>
      <c r="Y43" s="223" t="s">
        <v>280</v>
      </c>
      <c r="Z43" s="212"/>
      <c r="AA43" s="212"/>
      <c r="AB43" s="212"/>
      <c r="AC43" s="212"/>
      <c r="AD43" s="212"/>
      <c r="AE43" s="212"/>
      <c r="AF43" s="212"/>
      <c r="AG43" s="212" t="s">
        <v>317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35">
        <v>27</v>
      </c>
      <c r="B44" s="236" t="s">
        <v>3660</v>
      </c>
      <c r="C44" s="245" t="s">
        <v>3661</v>
      </c>
      <c r="D44" s="237" t="s">
        <v>387</v>
      </c>
      <c r="E44" s="238">
        <v>3</v>
      </c>
      <c r="F44" s="239"/>
      <c r="G44" s="240">
        <f>ROUND(E44*F44,2)</f>
        <v>0</v>
      </c>
      <c r="H44" s="239"/>
      <c r="I44" s="240">
        <f>ROUND(E44*H44,2)</f>
        <v>0</v>
      </c>
      <c r="J44" s="239"/>
      <c r="K44" s="240">
        <f>ROUND(E44*J44,2)</f>
        <v>0</v>
      </c>
      <c r="L44" s="240">
        <v>21</v>
      </c>
      <c r="M44" s="240">
        <f>G44*(1+L44/100)</f>
        <v>0</v>
      </c>
      <c r="N44" s="238">
        <v>0</v>
      </c>
      <c r="O44" s="238">
        <f>ROUND(E44*N44,2)</f>
        <v>0</v>
      </c>
      <c r="P44" s="238">
        <v>0</v>
      </c>
      <c r="Q44" s="238">
        <f>ROUND(E44*P44,2)</f>
        <v>0</v>
      </c>
      <c r="R44" s="240"/>
      <c r="S44" s="240" t="s">
        <v>668</v>
      </c>
      <c r="T44" s="241" t="s">
        <v>278</v>
      </c>
      <c r="U44" s="223">
        <v>0.67759999999999998</v>
      </c>
      <c r="V44" s="223">
        <f>ROUND(E44*U44,2)</f>
        <v>2.0299999999999998</v>
      </c>
      <c r="W44" s="223"/>
      <c r="X44" s="223" t="s">
        <v>316</v>
      </c>
      <c r="Y44" s="223" t="s">
        <v>280</v>
      </c>
      <c r="Z44" s="212"/>
      <c r="AA44" s="212"/>
      <c r="AB44" s="212"/>
      <c r="AC44" s="212"/>
      <c r="AD44" s="212"/>
      <c r="AE44" s="212"/>
      <c r="AF44" s="212"/>
      <c r="AG44" s="212" t="s">
        <v>317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46" t="s">
        <v>3662</v>
      </c>
      <c r="D45" s="243"/>
      <c r="E45" s="243"/>
      <c r="F45" s="243"/>
      <c r="G45" s="24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283</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47" t="s">
        <v>3663</v>
      </c>
      <c r="D46" s="225"/>
      <c r="E46" s="226">
        <v>3</v>
      </c>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308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57">
        <v>28</v>
      </c>
      <c r="B47" s="258" t="s">
        <v>3664</v>
      </c>
      <c r="C47" s="268" t="s">
        <v>3665</v>
      </c>
      <c r="D47" s="259" t="s">
        <v>387</v>
      </c>
      <c r="E47" s="260">
        <v>2</v>
      </c>
      <c r="F47" s="261"/>
      <c r="G47" s="262">
        <f>ROUND(E47*F47,2)</f>
        <v>0</v>
      </c>
      <c r="H47" s="261"/>
      <c r="I47" s="262">
        <f>ROUND(E47*H47,2)</f>
        <v>0</v>
      </c>
      <c r="J47" s="261"/>
      <c r="K47" s="262">
        <f>ROUND(E47*J47,2)</f>
        <v>0</v>
      </c>
      <c r="L47" s="262">
        <v>21</v>
      </c>
      <c r="M47" s="262">
        <f>G47*(1+L47/100)</f>
        <v>0</v>
      </c>
      <c r="N47" s="260">
        <v>1.3999999999999999E-4</v>
      </c>
      <c r="O47" s="260">
        <f>ROUND(E47*N47,2)</f>
        <v>0</v>
      </c>
      <c r="P47" s="260">
        <v>0</v>
      </c>
      <c r="Q47" s="260">
        <f>ROUND(E47*P47,2)</f>
        <v>0</v>
      </c>
      <c r="R47" s="262"/>
      <c r="S47" s="262" t="s">
        <v>668</v>
      </c>
      <c r="T47" s="263" t="s">
        <v>278</v>
      </c>
      <c r="U47" s="223">
        <v>0</v>
      </c>
      <c r="V47" s="223">
        <f>ROUND(E47*U47,2)</f>
        <v>0</v>
      </c>
      <c r="W47" s="223"/>
      <c r="X47" s="223" t="s">
        <v>481</v>
      </c>
      <c r="Y47" s="223" t="s">
        <v>280</v>
      </c>
      <c r="Z47" s="212"/>
      <c r="AA47" s="212"/>
      <c r="AB47" s="212"/>
      <c r="AC47" s="212"/>
      <c r="AD47" s="212"/>
      <c r="AE47" s="212"/>
      <c r="AF47" s="212"/>
      <c r="AG47" s="212" t="s">
        <v>482</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57">
        <v>29</v>
      </c>
      <c r="B48" s="258" t="s">
        <v>3666</v>
      </c>
      <c r="C48" s="268" t="s">
        <v>3667</v>
      </c>
      <c r="D48" s="259" t="s">
        <v>387</v>
      </c>
      <c r="E48" s="260">
        <v>1</v>
      </c>
      <c r="F48" s="261"/>
      <c r="G48" s="262">
        <f>ROUND(E48*F48,2)</f>
        <v>0</v>
      </c>
      <c r="H48" s="261"/>
      <c r="I48" s="262">
        <f>ROUND(E48*H48,2)</f>
        <v>0</v>
      </c>
      <c r="J48" s="261"/>
      <c r="K48" s="262">
        <f>ROUND(E48*J48,2)</f>
        <v>0</v>
      </c>
      <c r="L48" s="262">
        <v>21</v>
      </c>
      <c r="M48" s="262">
        <f>G48*(1+L48/100)</f>
        <v>0</v>
      </c>
      <c r="N48" s="260">
        <v>1.3999999999999999E-4</v>
      </c>
      <c r="O48" s="260">
        <f>ROUND(E48*N48,2)</f>
        <v>0</v>
      </c>
      <c r="P48" s="260">
        <v>0</v>
      </c>
      <c r="Q48" s="260">
        <f>ROUND(E48*P48,2)</f>
        <v>0</v>
      </c>
      <c r="R48" s="262"/>
      <c r="S48" s="262" t="s">
        <v>668</v>
      </c>
      <c r="T48" s="263" t="s">
        <v>278</v>
      </c>
      <c r="U48" s="223">
        <v>0</v>
      </c>
      <c r="V48" s="223">
        <f>ROUND(E48*U48,2)</f>
        <v>0</v>
      </c>
      <c r="W48" s="223"/>
      <c r="X48" s="223" t="s">
        <v>481</v>
      </c>
      <c r="Y48" s="223" t="s">
        <v>280</v>
      </c>
      <c r="Z48" s="212"/>
      <c r="AA48" s="212"/>
      <c r="AB48" s="212"/>
      <c r="AC48" s="212"/>
      <c r="AD48" s="212"/>
      <c r="AE48" s="212"/>
      <c r="AF48" s="212"/>
      <c r="AG48" s="212" t="s">
        <v>482</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57">
        <v>30</v>
      </c>
      <c r="B49" s="258" t="s">
        <v>3668</v>
      </c>
      <c r="C49" s="268" t="s">
        <v>3669</v>
      </c>
      <c r="D49" s="259" t="s">
        <v>387</v>
      </c>
      <c r="E49" s="260">
        <v>100</v>
      </c>
      <c r="F49" s="261"/>
      <c r="G49" s="262">
        <f>ROUND(E49*F49,2)</f>
        <v>0</v>
      </c>
      <c r="H49" s="261"/>
      <c r="I49" s="262">
        <f>ROUND(E49*H49,2)</f>
        <v>0</v>
      </c>
      <c r="J49" s="261"/>
      <c r="K49" s="262">
        <f>ROUND(E49*J49,2)</f>
        <v>0</v>
      </c>
      <c r="L49" s="262">
        <v>21</v>
      </c>
      <c r="M49" s="262">
        <f>G49*(1+L49/100)</f>
        <v>0</v>
      </c>
      <c r="N49" s="260">
        <v>0</v>
      </c>
      <c r="O49" s="260">
        <f>ROUND(E49*N49,2)</f>
        <v>0</v>
      </c>
      <c r="P49" s="260">
        <v>0</v>
      </c>
      <c r="Q49" s="260">
        <f>ROUND(E49*P49,2)</f>
        <v>0</v>
      </c>
      <c r="R49" s="262"/>
      <c r="S49" s="262" t="s">
        <v>668</v>
      </c>
      <c r="T49" s="263" t="s">
        <v>278</v>
      </c>
      <c r="U49" s="223">
        <v>2.1499999999999998E-2</v>
      </c>
      <c r="V49" s="223">
        <f>ROUND(E49*U49,2)</f>
        <v>2.15</v>
      </c>
      <c r="W49" s="223"/>
      <c r="X49" s="223" t="s">
        <v>316</v>
      </c>
      <c r="Y49" s="223" t="s">
        <v>280</v>
      </c>
      <c r="Z49" s="212"/>
      <c r="AA49" s="212"/>
      <c r="AB49" s="212"/>
      <c r="AC49" s="212"/>
      <c r="AD49" s="212"/>
      <c r="AE49" s="212"/>
      <c r="AF49" s="212"/>
      <c r="AG49" s="212" t="s">
        <v>317</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57">
        <v>31</v>
      </c>
      <c r="B50" s="258" t="s">
        <v>3670</v>
      </c>
      <c r="C50" s="268" t="s">
        <v>3671</v>
      </c>
      <c r="D50" s="259" t="s">
        <v>387</v>
      </c>
      <c r="E50" s="260">
        <v>100</v>
      </c>
      <c r="F50" s="261"/>
      <c r="G50" s="262">
        <f>ROUND(E50*F50,2)</f>
        <v>0</v>
      </c>
      <c r="H50" s="261"/>
      <c r="I50" s="262">
        <f>ROUND(E50*H50,2)</f>
        <v>0</v>
      </c>
      <c r="J50" s="261"/>
      <c r="K50" s="262">
        <f>ROUND(E50*J50,2)</f>
        <v>0</v>
      </c>
      <c r="L50" s="262">
        <v>21</v>
      </c>
      <c r="M50" s="262">
        <f>G50*(1+L50/100)</f>
        <v>0</v>
      </c>
      <c r="N50" s="260">
        <v>0</v>
      </c>
      <c r="O50" s="260">
        <f>ROUND(E50*N50,2)</f>
        <v>0</v>
      </c>
      <c r="P50" s="260">
        <v>0</v>
      </c>
      <c r="Q50" s="260">
        <f>ROUND(E50*P50,2)</f>
        <v>0</v>
      </c>
      <c r="R50" s="262"/>
      <c r="S50" s="262" t="s">
        <v>668</v>
      </c>
      <c r="T50" s="263" t="s">
        <v>278</v>
      </c>
      <c r="U50" s="223">
        <v>0</v>
      </c>
      <c r="V50" s="223">
        <f>ROUND(E50*U50,2)</f>
        <v>0</v>
      </c>
      <c r="W50" s="223"/>
      <c r="X50" s="223" t="s">
        <v>481</v>
      </c>
      <c r="Y50" s="223" t="s">
        <v>280</v>
      </c>
      <c r="Z50" s="212"/>
      <c r="AA50" s="212"/>
      <c r="AB50" s="212"/>
      <c r="AC50" s="212"/>
      <c r="AD50" s="212"/>
      <c r="AE50" s="212"/>
      <c r="AF50" s="212"/>
      <c r="AG50" s="212" t="s">
        <v>482</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7">
        <v>32</v>
      </c>
      <c r="B51" s="258" t="s">
        <v>3672</v>
      </c>
      <c r="C51" s="268" t="s">
        <v>3673</v>
      </c>
      <c r="D51" s="259" t="s">
        <v>387</v>
      </c>
      <c r="E51" s="260">
        <v>3</v>
      </c>
      <c r="F51" s="261"/>
      <c r="G51" s="262">
        <f>ROUND(E51*F51,2)</f>
        <v>0</v>
      </c>
      <c r="H51" s="261"/>
      <c r="I51" s="262">
        <f>ROUND(E51*H51,2)</f>
        <v>0</v>
      </c>
      <c r="J51" s="261"/>
      <c r="K51" s="262">
        <f>ROUND(E51*J51,2)</f>
        <v>0</v>
      </c>
      <c r="L51" s="262">
        <v>21</v>
      </c>
      <c r="M51" s="262">
        <f>G51*(1+L51/100)</f>
        <v>0</v>
      </c>
      <c r="N51" s="260">
        <v>0</v>
      </c>
      <c r="O51" s="260">
        <f>ROUND(E51*N51,2)</f>
        <v>0</v>
      </c>
      <c r="P51" s="260">
        <v>0</v>
      </c>
      <c r="Q51" s="260">
        <f>ROUND(E51*P51,2)</f>
        <v>0</v>
      </c>
      <c r="R51" s="262"/>
      <c r="S51" s="262" t="s">
        <v>668</v>
      </c>
      <c r="T51" s="263" t="s">
        <v>278</v>
      </c>
      <c r="U51" s="223">
        <v>0</v>
      </c>
      <c r="V51" s="223">
        <f>ROUND(E51*U51,2)</f>
        <v>0</v>
      </c>
      <c r="W51" s="223"/>
      <c r="X51" s="223" t="s">
        <v>316</v>
      </c>
      <c r="Y51" s="223" t="s">
        <v>280</v>
      </c>
      <c r="Z51" s="212"/>
      <c r="AA51" s="212"/>
      <c r="AB51" s="212"/>
      <c r="AC51" s="212"/>
      <c r="AD51" s="212"/>
      <c r="AE51" s="212"/>
      <c r="AF51" s="212"/>
      <c r="AG51" s="212" t="s">
        <v>317</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57">
        <v>33</v>
      </c>
      <c r="B52" s="258" t="s">
        <v>3674</v>
      </c>
      <c r="C52" s="268" t="s">
        <v>3675</v>
      </c>
      <c r="D52" s="259" t="s">
        <v>387</v>
      </c>
      <c r="E52" s="260">
        <v>1</v>
      </c>
      <c r="F52" s="261"/>
      <c r="G52" s="262">
        <f>ROUND(E52*F52,2)</f>
        <v>0</v>
      </c>
      <c r="H52" s="261"/>
      <c r="I52" s="262">
        <f>ROUND(E52*H52,2)</f>
        <v>0</v>
      </c>
      <c r="J52" s="261"/>
      <c r="K52" s="262">
        <f>ROUND(E52*J52,2)</f>
        <v>0</v>
      </c>
      <c r="L52" s="262">
        <v>21</v>
      </c>
      <c r="M52" s="262">
        <f>G52*(1+L52/100)</f>
        <v>0</v>
      </c>
      <c r="N52" s="260">
        <v>0</v>
      </c>
      <c r="O52" s="260">
        <f>ROUND(E52*N52,2)</f>
        <v>0</v>
      </c>
      <c r="P52" s="260">
        <v>0</v>
      </c>
      <c r="Q52" s="260">
        <f>ROUND(E52*P52,2)</f>
        <v>0</v>
      </c>
      <c r="R52" s="262"/>
      <c r="S52" s="262" t="s">
        <v>668</v>
      </c>
      <c r="T52" s="263" t="s">
        <v>278</v>
      </c>
      <c r="U52" s="223">
        <v>0</v>
      </c>
      <c r="V52" s="223">
        <f>ROUND(E52*U52,2)</f>
        <v>0</v>
      </c>
      <c r="W52" s="223"/>
      <c r="X52" s="223" t="s">
        <v>481</v>
      </c>
      <c r="Y52" s="223" t="s">
        <v>280</v>
      </c>
      <c r="Z52" s="212"/>
      <c r="AA52" s="212"/>
      <c r="AB52" s="212"/>
      <c r="AC52" s="212"/>
      <c r="AD52" s="212"/>
      <c r="AE52" s="212"/>
      <c r="AF52" s="212"/>
      <c r="AG52" s="212" t="s">
        <v>482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57">
        <v>34</v>
      </c>
      <c r="B53" s="258" t="s">
        <v>3676</v>
      </c>
      <c r="C53" s="268" t="s">
        <v>3677</v>
      </c>
      <c r="D53" s="259" t="s">
        <v>387</v>
      </c>
      <c r="E53" s="260">
        <v>1</v>
      </c>
      <c r="F53" s="261"/>
      <c r="G53" s="262">
        <f>ROUND(E53*F53,2)</f>
        <v>0</v>
      </c>
      <c r="H53" s="261"/>
      <c r="I53" s="262">
        <f>ROUND(E53*H53,2)</f>
        <v>0</v>
      </c>
      <c r="J53" s="261"/>
      <c r="K53" s="262">
        <f>ROUND(E53*J53,2)</f>
        <v>0</v>
      </c>
      <c r="L53" s="262">
        <v>21</v>
      </c>
      <c r="M53" s="262">
        <f>G53*(1+L53/100)</f>
        <v>0</v>
      </c>
      <c r="N53" s="260">
        <v>0</v>
      </c>
      <c r="O53" s="260">
        <f>ROUND(E53*N53,2)</f>
        <v>0</v>
      </c>
      <c r="P53" s="260">
        <v>0</v>
      </c>
      <c r="Q53" s="260">
        <f>ROUND(E53*P53,2)</f>
        <v>0</v>
      </c>
      <c r="R53" s="262"/>
      <c r="S53" s="262" t="s">
        <v>668</v>
      </c>
      <c r="T53" s="263" t="s">
        <v>278</v>
      </c>
      <c r="U53" s="223">
        <v>0</v>
      </c>
      <c r="V53" s="223">
        <f>ROUND(E53*U53,2)</f>
        <v>0</v>
      </c>
      <c r="W53" s="223"/>
      <c r="X53" s="223" t="s">
        <v>481</v>
      </c>
      <c r="Y53" s="223" t="s">
        <v>280</v>
      </c>
      <c r="Z53" s="212"/>
      <c r="AA53" s="212"/>
      <c r="AB53" s="212"/>
      <c r="AC53" s="212"/>
      <c r="AD53" s="212"/>
      <c r="AE53" s="212"/>
      <c r="AF53" s="212"/>
      <c r="AG53" s="212" t="s">
        <v>482</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57">
        <v>35</v>
      </c>
      <c r="B54" s="258" t="s">
        <v>3678</v>
      </c>
      <c r="C54" s="268" t="s">
        <v>3679</v>
      </c>
      <c r="D54" s="259" t="s">
        <v>387</v>
      </c>
      <c r="E54" s="260">
        <v>1</v>
      </c>
      <c r="F54" s="261"/>
      <c r="G54" s="262">
        <f>ROUND(E54*F54,2)</f>
        <v>0</v>
      </c>
      <c r="H54" s="261"/>
      <c r="I54" s="262">
        <f>ROUND(E54*H54,2)</f>
        <v>0</v>
      </c>
      <c r="J54" s="261"/>
      <c r="K54" s="262">
        <f>ROUND(E54*J54,2)</f>
        <v>0</v>
      </c>
      <c r="L54" s="262">
        <v>21</v>
      </c>
      <c r="M54" s="262">
        <f>G54*(1+L54/100)</f>
        <v>0</v>
      </c>
      <c r="N54" s="260">
        <v>0</v>
      </c>
      <c r="O54" s="260">
        <f>ROUND(E54*N54,2)</f>
        <v>0</v>
      </c>
      <c r="P54" s="260">
        <v>0</v>
      </c>
      <c r="Q54" s="260">
        <f>ROUND(E54*P54,2)</f>
        <v>0</v>
      </c>
      <c r="R54" s="262"/>
      <c r="S54" s="262" t="s">
        <v>668</v>
      </c>
      <c r="T54" s="263" t="s">
        <v>278</v>
      </c>
      <c r="U54" s="223">
        <v>0</v>
      </c>
      <c r="V54" s="223">
        <f>ROUND(E54*U54,2)</f>
        <v>0</v>
      </c>
      <c r="W54" s="223"/>
      <c r="X54" s="223" t="s">
        <v>481</v>
      </c>
      <c r="Y54" s="223" t="s">
        <v>280</v>
      </c>
      <c r="Z54" s="212"/>
      <c r="AA54" s="212"/>
      <c r="AB54" s="212"/>
      <c r="AC54" s="212"/>
      <c r="AD54" s="212"/>
      <c r="AE54" s="212"/>
      <c r="AF54" s="212"/>
      <c r="AG54" s="212" t="s">
        <v>482</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7">
        <v>36</v>
      </c>
      <c r="B55" s="258" t="s">
        <v>3680</v>
      </c>
      <c r="C55" s="268" t="s">
        <v>3681</v>
      </c>
      <c r="D55" s="259" t="s">
        <v>387</v>
      </c>
      <c r="E55" s="260">
        <v>1</v>
      </c>
      <c r="F55" s="261"/>
      <c r="G55" s="262">
        <f>ROUND(E55*F55,2)</f>
        <v>0</v>
      </c>
      <c r="H55" s="261"/>
      <c r="I55" s="262">
        <f>ROUND(E55*H55,2)</f>
        <v>0</v>
      </c>
      <c r="J55" s="261"/>
      <c r="K55" s="262">
        <f>ROUND(E55*J55,2)</f>
        <v>0</v>
      </c>
      <c r="L55" s="262">
        <v>21</v>
      </c>
      <c r="M55" s="262">
        <f>G55*(1+L55/100)</f>
        <v>0</v>
      </c>
      <c r="N55" s="260">
        <v>0</v>
      </c>
      <c r="O55" s="260">
        <f>ROUND(E55*N55,2)</f>
        <v>0</v>
      </c>
      <c r="P55" s="260">
        <v>0</v>
      </c>
      <c r="Q55" s="260">
        <f>ROUND(E55*P55,2)</f>
        <v>0</v>
      </c>
      <c r="R55" s="262"/>
      <c r="S55" s="262" t="s">
        <v>668</v>
      </c>
      <c r="T55" s="263" t="s">
        <v>278</v>
      </c>
      <c r="U55" s="223">
        <v>0</v>
      </c>
      <c r="V55" s="223">
        <f>ROUND(E55*U55,2)</f>
        <v>0</v>
      </c>
      <c r="W55" s="223"/>
      <c r="X55" s="223" t="s">
        <v>316</v>
      </c>
      <c r="Y55" s="223" t="s">
        <v>280</v>
      </c>
      <c r="Z55" s="212"/>
      <c r="AA55" s="212"/>
      <c r="AB55" s="212"/>
      <c r="AC55" s="212"/>
      <c r="AD55" s="212"/>
      <c r="AE55" s="212"/>
      <c r="AF55" s="212"/>
      <c r="AG55" s="212" t="s">
        <v>317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7">
        <v>37</v>
      </c>
      <c r="B56" s="258" t="s">
        <v>3682</v>
      </c>
      <c r="C56" s="268" t="s">
        <v>3683</v>
      </c>
      <c r="D56" s="259" t="s">
        <v>387</v>
      </c>
      <c r="E56" s="260">
        <v>1</v>
      </c>
      <c r="F56" s="261"/>
      <c r="G56" s="262">
        <f>ROUND(E56*F56,2)</f>
        <v>0</v>
      </c>
      <c r="H56" s="261"/>
      <c r="I56" s="262">
        <f>ROUND(E56*H56,2)</f>
        <v>0</v>
      </c>
      <c r="J56" s="261"/>
      <c r="K56" s="262">
        <f>ROUND(E56*J56,2)</f>
        <v>0</v>
      </c>
      <c r="L56" s="262">
        <v>21</v>
      </c>
      <c r="M56" s="262">
        <f>G56*(1+L56/100)</f>
        <v>0</v>
      </c>
      <c r="N56" s="260">
        <v>0</v>
      </c>
      <c r="O56" s="260">
        <f>ROUND(E56*N56,2)</f>
        <v>0</v>
      </c>
      <c r="P56" s="260">
        <v>0</v>
      </c>
      <c r="Q56" s="260">
        <f>ROUND(E56*P56,2)</f>
        <v>0</v>
      </c>
      <c r="R56" s="262"/>
      <c r="S56" s="262" t="s">
        <v>668</v>
      </c>
      <c r="T56" s="263" t="s">
        <v>278</v>
      </c>
      <c r="U56" s="223">
        <v>0</v>
      </c>
      <c r="V56" s="223">
        <f>ROUND(E56*U56,2)</f>
        <v>0</v>
      </c>
      <c r="W56" s="223"/>
      <c r="X56" s="223" t="s">
        <v>481</v>
      </c>
      <c r="Y56" s="223" t="s">
        <v>280</v>
      </c>
      <c r="Z56" s="212"/>
      <c r="AA56" s="212"/>
      <c r="AB56" s="212"/>
      <c r="AC56" s="212"/>
      <c r="AD56" s="212"/>
      <c r="AE56" s="212"/>
      <c r="AF56" s="212"/>
      <c r="AG56" s="212" t="s">
        <v>482</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57">
        <v>38</v>
      </c>
      <c r="B57" s="258" t="s">
        <v>3684</v>
      </c>
      <c r="C57" s="268" t="s">
        <v>3685</v>
      </c>
      <c r="D57" s="259" t="s">
        <v>387</v>
      </c>
      <c r="E57" s="260">
        <v>3</v>
      </c>
      <c r="F57" s="261"/>
      <c r="G57" s="262">
        <f>ROUND(E57*F57,2)</f>
        <v>0</v>
      </c>
      <c r="H57" s="261"/>
      <c r="I57" s="262">
        <f>ROUND(E57*H57,2)</f>
        <v>0</v>
      </c>
      <c r="J57" s="261"/>
      <c r="K57" s="262">
        <f>ROUND(E57*J57,2)</f>
        <v>0</v>
      </c>
      <c r="L57" s="262">
        <v>21</v>
      </c>
      <c r="M57" s="262">
        <f>G57*(1+L57/100)</f>
        <v>0</v>
      </c>
      <c r="N57" s="260">
        <v>0</v>
      </c>
      <c r="O57" s="260">
        <f>ROUND(E57*N57,2)</f>
        <v>0</v>
      </c>
      <c r="P57" s="260">
        <v>0</v>
      </c>
      <c r="Q57" s="260">
        <f>ROUND(E57*P57,2)</f>
        <v>0</v>
      </c>
      <c r="R57" s="262"/>
      <c r="S57" s="262" t="s">
        <v>668</v>
      </c>
      <c r="T57" s="263" t="s">
        <v>278</v>
      </c>
      <c r="U57" s="223">
        <v>0</v>
      </c>
      <c r="V57" s="223">
        <f>ROUND(E57*U57,2)</f>
        <v>0</v>
      </c>
      <c r="W57" s="223"/>
      <c r="X57" s="223" t="s">
        <v>316</v>
      </c>
      <c r="Y57" s="223" t="s">
        <v>280</v>
      </c>
      <c r="Z57" s="212"/>
      <c r="AA57" s="212"/>
      <c r="AB57" s="212"/>
      <c r="AC57" s="212"/>
      <c r="AD57" s="212"/>
      <c r="AE57" s="212"/>
      <c r="AF57" s="212"/>
      <c r="AG57" s="212" t="s">
        <v>317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57">
        <v>39</v>
      </c>
      <c r="B58" s="258" t="s">
        <v>3686</v>
      </c>
      <c r="C58" s="268" t="s">
        <v>3687</v>
      </c>
      <c r="D58" s="259" t="s">
        <v>387</v>
      </c>
      <c r="E58" s="260">
        <v>3</v>
      </c>
      <c r="F58" s="261"/>
      <c r="G58" s="262">
        <f>ROUND(E58*F58,2)</f>
        <v>0</v>
      </c>
      <c r="H58" s="261"/>
      <c r="I58" s="262">
        <f>ROUND(E58*H58,2)</f>
        <v>0</v>
      </c>
      <c r="J58" s="261"/>
      <c r="K58" s="262">
        <f>ROUND(E58*J58,2)</f>
        <v>0</v>
      </c>
      <c r="L58" s="262">
        <v>21</v>
      </c>
      <c r="M58" s="262">
        <f>G58*(1+L58/100)</f>
        <v>0</v>
      </c>
      <c r="N58" s="260">
        <v>0</v>
      </c>
      <c r="O58" s="260">
        <f>ROUND(E58*N58,2)</f>
        <v>0</v>
      </c>
      <c r="P58" s="260">
        <v>0</v>
      </c>
      <c r="Q58" s="260">
        <f>ROUND(E58*P58,2)</f>
        <v>0</v>
      </c>
      <c r="R58" s="262"/>
      <c r="S58" s="262" t="s">
        <v>668</v>
      </c>
      <c r="T58" s="263" t="s">
        <v>278</v>
      </c>
      <c r="U58" s="223">
        <v>0</v>
      </c>
      <c r="V58" s="223">
        <f>ROUND(E58*U58,2)</f>
        <v>0</v>
      </c>
      <c r="W58" s="223"/>
      <c r="X58" s="223" t="s">
        <v>481</v>
      </c>
      <c r="Y58" s="223" t="s">
        <v>280</v>
      </c>
      <c r="Z58" s="212"/>
      <c r="AA58" s="212"/>
      <c r="AB58" s="212"/>
      <c r="AC58" s="212"/>
      <c r="AD58" s="212"/>
      <c r="AE58" s="212"/>
      <c r="AF58" s="212"/>
      <c r="AG58" s="212" t="s">
        <v>482</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35">
        <v>40</v>
      </c>
      <c r="B59" s="236" t="s">
        <v>3688</v>
      </c>
      <c r="C59" s="245" t="s">
        <v>3689</v>
      </c>
      <c r="D59" s="237" t="s">
        <v>543</v>
      </c>
      <c r="E59" s="238">
        <v>120</v>
      </c>
      <c r="F59" s="239"/>
      <c r="G59" s="240">
        <f>ROUND(E59*F59,2)</f>
        <v>0</v>
      </c>
      <c r="H59" s="239"/>
      <c r="I59" s="240">
        <f>ROUND(E59*H59,2)</f>
        <v>0</v>
      </c>
      <c r="J59" s="239"/>
      <c r="K59" s="240">
        <f>ROUND(E59*J59,2)</f>
        <v>0</v>
      </c>
      <c r="L59" s="240">
        <v>21</v>
      </c>
      <c r="M59" s="240">
        <f>G59*(1+L59/100)</f>
        <v>0</v>
      </c>
      <c r="N59" s="238">
        <v>0</v>
      </c>
      <c r="O59" s="238">
        <f>ROUND(E59*N59,2)</f>
        <v>0</v>
      </c>
      <c r="P59" s="238">
        <v>0</v>
      </c>
      <c r="Q59" s="238">
        <f>ROUND(E59*P59,2)</f>
        <v>0</v>
      </c>
      <c r="R59" s="240"/>
      <c r="S59" s="240" t="s">
        <v>668</v>
      </c>
      <c r="T59" s="241" t="s">
        <v>277</v>
      </c>
      <c r="U59" s="223">
        <v>0.12</v>
      </c>
      <c r="V59" s="223">
        <f>ROUND(E59*U59,2)</f>
        <v>14.4</v>
      </c>
      <c r="W59" s="223"/>
      <c r="X59" s="223" t="s">
        <v>316</v>
      </c>
      <c r="Y59" s="223" t="s">
        <v>280</v>
      </c>
      <c r="Z59" s="212"/>
      <c r="AA59" s="212"/>
      <c r="AB59" s="212"/>
      <c r="AC59" s="212"/>
      <c r="AD59" s="212"/>
      <c r="AE59" s="212"/>
      <c r="AF59" s="212"/>
      <c r="AG59" s="212" t="s">
        <v>317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46" t="s">
        <v>3690</v>
      </c>
      <c r="D60" s="243"/>
      <c r="E60" s="243"/>
      <c r="F60" s="243"/>
      <c r="G60" s="24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283</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35">
        <v>41</v>
      </c>
      <c r="B61" s="236" t="s">
        <v>3691</v>
      </c>
      <c r="C61" s="245" t="s">
        <v>3692</v>
      </c>
      <c r="D61" s="237" t="s">
        <v>1567</v>
      </c>
      <c r="E61" s="238">
        <v>105.84</v>
      </c>
      <c r="F61" s="239"/>
      <c r="G61" s="240">
        <f>ROUND(E61*F61,2)</f>
        <v>0</v>
      </c>
      <c r="H61" s="239"/>
      <c r="I61" s="240">
        <f>ROUND(E61*H61,2)</f>
        <v>0</v>
      </c>
      <c r="J61" s="239"/>
      <c r="K61" s="240">
        <f>ROUND(E61*J61,2)</f>
        <v>0</v>
      </c>
      <c r="L61" s="240">
        <v>21</v>
      </c>
      <c r="M61" s="240">
        <f>G61*(1+L61/100)</f>
        <v>0</v>
      </c>
      <c r="N61" s="238">
        <v>1E-3</v>
      </c>
      <c r="O61" s="238">
        <f>ROUND(E61*N61,2)</f>
        <v>0.11</v>
      </c>
      <c r="P61" s="238">
        <v>0</v>
      </c>
      <c r="Q61" s="238">
        <f>ROUND(E61*P61,2)</f>
        <v>0</v>
      </c>
      <c r="R61" s="240" t="s">
        <v>480</v>
      </c>
      <c r="S61" s="240" t="s">
        <v>277</v>
      </c>
      <c r="T61" s="241" t="s">
        <v>278</v>
      </c>
      <c r="U61" s="223">
        <v>0</v>
      </c>
      <c r="V61" s="223">
        <f>ROUND(E61*U61,2)</f>
        <v>0</v>
      </c>
      <c r="W61" s="223"/>
      <c r="X61" s="223" t="s">
        <v>481</v>
      </c>
      <c r="Y61" s="223" t="s">
        <v>280</v>
      </c>
      <c r="Z61" s="212"/>
      <c r="AA61" s="212"/>
      <c r="AB61" s="212"/>
      <c r="AC61" s="212"/>
      <c r="AD61" s="212"/>
      <c r="AE61" s="212"/>
      <c r="AF61" s="212"/>
      <c r="AG61" s="212" t="s">
        <v>482</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47" t="s">
        <v>3693</v>
      </c>
      <c r="D62" s="225"/>
      <c r="E62" s="226">
        <v>105.84</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308</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35">
        <v>42</v>
      </c>
      <c r="B63" s="236" t="s">
        <v>3694</v>
      </c>
      <c r="C63" s="245" t="s">
        <v>3695</v>
      </c>
      <c r="D63" s="237" t="s">
        <v>387</v>
      </c>
      <c r="E63" s="238">
        <v>9</v>
      </c>
      <c r="F63" s="239"/>
      <c r="G63" s="240">
        <f>ROUND(E63*F63,2)</f>
        <v>0</v>
      </c>
      <c r="H63" s="239"/>
      <c r="I63" s="240">
        <f>ROUND(E63*H63,2)</f>
        <v>0</v>
      </c>
      <c r="J63" s="239"/>
      <c r="K63" s="240">
        <f>ROUND(E63*J63,2)</f>
        <v>0</v>
      </c>
      <c r="L63" s="240">
        <v>21</v>
      </c>
      <c r="M63" s="240">
        <f>G63*(1+L63/100)</f>
        <v>0</v>
      </c>
      <c r="N63" s="238">
        <v>0</v>
      </c>
      <c r="O63" s="238">
        <f>ROUND(E63*N63,2)</f>
        <v>0</v>
      </c>
      <c r="P63" s="238">
        <v>0</v>
      </c>
      <c r="Q63" s="238">
        <f>ROUND(E63*P63,2)</f>
        <v>0</v>
      </c>
      <c r="R63" s="240" t="s">
        <v>231</v>
      </c>
      <c r="S63" s="240" t="s">
        <v>277</v>
      </c>
      <c r="T63" s="241" t="s">
        <v>277</v>
      </c>
      <c r="U63" s="223">
        <v>0.35216999999999998</v>
      </c>
      <c r="V63" s="223">
        <f>ROUND(E63*U63,2)</f>
        <v>3.17</v>
      </c>
      <c r="W63" s="223"/>
      <c r="X63" s="223" t="s">
        <v>316</v>
      </c>
      <c r="Y63" s="223" t="s">
        <v>280</v>
      </c>
      <c r="Z63" s="212"/>
      <c r="AA63" s="212"/>
      <c r="AB63" s="212"/>
      <c r="AC63" s="212"/>
      <c r="AD63" s="212"/>
      <c r="AE63" s="212"/>
      <c r="AF63" s="212"/>
      <c r="AG63" s="212" t="s">
        <v>317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47" t="s">
        <v>3696</v>
      </c>
      <c r="D64" s="225"/>
      <c r="E64" s="226">
        <v>9</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308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7">
        <v>43</v>
      </c>
      <c r="B65" s="258" t="s">
        <v>3697</v>
      </c>
      <c r="C65" s="268" t="s">
        <v>3698</v>
      </c>
      <c r="D65" s="259" t="s">
        <v>387</v>
      </c>
      <c r="E65" s="260">
        <v>1</v>
      </c>
      <c r="F65" s="261"/>
      <c r="G65" s="262">
        <f>ROUND(E65*F65,2)</f>
        <v>0</v>
      </c>
      <c r="H65" s="261"/>
      <c r="I65" s="262">
        <f>ROUND(E65*H65,2)</f>
        <v>0</v>
      </c>
      <c r="J65" s="261"/>
      <c r="K65" s="262">
        <f>ROUND(E65*J65,2)</f>
        <v>0</v>
      </c>
      <c r="L65" s="262">
        <v>21</v>
      </c>
      <c r="M65" s="262">
        <f>G65*(1+L65/100)</f>
        <v>0</v>
      </c>
      <c r="N65" s="260">
        <v>2.4000000000000001E-4</v>
      </c>
      <c r="O65" s="260">
        <f>ROUND(E65*N65,2)</f>
        <v>0</v>
      </c>
      <c r="P65" s="260">
        <v>0</v>
      </c>
      <c r="Q65" s="260">
        <f>ROUND(E65*P65,2)</f>
        <v>0</v>
      </c>
      <c r="R65" s="262" t="s">
        <v>480</v>
      </c>
      <c r="S65" s="262" t="s">
        <v>277</v>
      </c>
      <c r="T65" s="263" t="s">
        <v>277</v>
      </c>
      <c r="U65" s="223">
        <v>0</v>
      </c>
      <c r="V65" s="223">
        <f>ROUND(E65*U65,2)</f>
        <v>0</v>
      </c>
      <c r="W65" s="223"/>
      <c r="X65" s="223" t="s">
        <v>481</v>
      </c>
      <c r="Y65" s="223" t="s">
        <v>280</v>
      </c>
      <c r="Z65" s="212"/>
      <c r="AA65" s="212"/>
      <c r="AB65" s="212"/>
      <c r="AC65" s="212"/>
      <c r="AD65" s="212"/>
      <c r="AE65" s="212"/>
      <c r="AF65" s="212"/>
      <c r="AG65" s="212" t="s">
        <v>482</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44</v>
      </c>
      <c r="B66" s="258" t="s">
        <v>3699</v>
      </c>
      <c r="C66" s="268" t="s">
        <v>3700</v>
      </c>
      <c r="D66" s="259" t="s">
        <v>387</v>
      </c>
      <c r="E66" s="260">
        <v>8</v>
      </c>
      <c r="F66" s="261"/>
      <c r="G66" s="262">
        <f>ROUND(E66*F66,2)</f>
        <v>0</v>
      </c>
      <c r="H66" s="261"/>
      <c r="I66" s="262">
        <f>ROUND(E66*H66,2)</f>
        <v>0</v>
      </c>
      <c r="J66" s="261"/>
      <c r="K66" s="262">
        <f>ROUND(E66*J66,2)</f>
        <v>0</v>
      </c>
      <c r="L66" s="262">
        <v>21</v>
      </c>
      <c r="M66" s="262">
        <f>G66*(1+L66/100)</f>
        <v>0</v>
      </c>
      <c r="N66" s="260">
        <v>2.3000000000000001E-4</v>
      </c>
      <c r="O66" s="260">
        <f>ROUND(E66*N66,2)</f>
        <v>0</v>
      </c>
      <c r="P66" s="260">
        <v>0</v>
      </c>
      <c r="Q66" s="260">
        <f>ROUND(E66*P66,2)</f>
        <v>0</v>
      </c>
      <c r="R66" s="262" t="s">
        <v>480</v>
      </c>
      <c r="S66" s="262" t="s">
        <v>277</v>
      </c>
      <c r="T66" s="263" t="s">
        <v>277</v>
      </c>
      <c r="U66" s="223">
        <v>0</v>
      </c>
      <c r="V66" s="223">
        <f>ROUND(E66*U66,2)</f>
        <v>0</v>
      </c>
      <c r="W66" s="223"/>
      <c r="X66" s="223" t="s">
        <v>481</v>
      </c>
      <c r="Y66" s="223" t="s">
        <v>280</v>
      </c>
      <c r="Z66" s="212"/>
      <c r="AA66" s="212"/>
      <c r="AB66" s="212"/>
      <c r="AC66" s="212"/>
      <c r="AD66" s="212"/>
      <c r="AE66" s="212"/>
      <c r="AF66" s="212"/>
      <c r="AG66" s="212" t="s">
        <v>482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5">
        <v>45</v>
      </c>
      <c r="B67" s="236" t="s">
        <v>3694</v>
      </c>
      <c r="C67" s="245" t="s">
        <v>3695</v>
      </c>
      <c r="D67" s="237" t="s">
        <v>387</v>
      </c>
      <c r="E67" s="238">
        <v>16</v>
      </c>
      <c r="F67" s="239"/>
      <c r="G67" s="240">
        <f>ROUND(E67*F67,2)</f>
        <v>0</v>
      </c>
      <c r="H67" s="239"/>
      <c r="I67" s="240">
        <f>ROUND(E67*H67,2)</f>
        <v>0</v>
      </c>
      <c r="J67" s="239"/>
      <c r="K67" s="240">
        <f>ROUND(E67*J67,2)</f>
        <v>0</v>
      </c>
      <c r="L67" s="240">
        <v>21</v>
      </c>
      <c r="M67" s="240">
        <f>G67*(1+L67/100)</f>
        <v>0</v>
      </c>
      <c r="N67" s="238">
        <v>0</v>
      </c>
      <c r="O67" s="238">
        <f>ROUND(E67*N67,2)</f>
        <v>0</v>
      </c>
      <c r="P67" s="238">
        <v>0</v>
      </c>
      <c r="Q67" s="238">
        <f>ROUND(E67*P67,2)</f>
        <v>0</v>
      </c>
      <c r="R67" s="240" t="s">
        <v>231</v>
      </c>
      <c r="S67" s="240" t="s">
        <v>277</v>
      </c>
      <c r="T67" s="241" t="s">
        <v>277</v>
      </c>
      <c r="U67" s="223">
        <v>0.35216999999999998</v>
      </c>
      <c r="V67" s="223">
        <f>ROUND(E67*U67,2)</f>
        <v>5.63</v>
      </c>
      <c r="W67" s="223"/>
      <c r="X67" s="223" t="s">
        <v>316</v>
      </c>
      <c r="Y67" s="223" t="s">
        <v>280</v>
      </c>
      <c r="Z67" s="212"/>
      <c r="AA67" s="212"/>
      <c r="AB67" s="212"/>
      <c r="AC67" s="212"/>
      <c r="AD67" s="212"/>
      <c r="AE67" s="212"/>
      <c r="AF67" s="212"/>
      <c r="AG67" s="212" t="s">
        <v>317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7" t="s">
        <v>3701</v>
      </c>
      <c r="D68" s="225"/>
      <c r="E68" s="226">
        <v>16</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308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57">
        <v>46</v>
      </c>
      <c r="B69" s="258" t="s">
        <v>3702</v>
      </c>
      <c r="C69" s="268" t="s">
        <v>3703</v>
      </c>
      <c r="D69" s="259" t="s">
        <v>387</v>
      </c>
      <c r="E69" s="260">
        <v>8</v>
      </c>
      <c r="F69" s="261"/>
      <c r="G69" s="262">
        <f>ROUND(E69*F69,2)</f>
        <v>0</v>
      </c>
      <c r="H69" s="261"/>
      <c r="I69" s="262">
        <f>ROUND(E69*H69,2)</f>
        <v>0</v>
      </c>
      <c r="J69" s="261"/>
      <c r="K69" s="262">
        <f>ROUND(E69*J69,2)</f>
        <v>0</v>
      </c>
      <c r="L69" s="262">
        <v>21</v>
      </c>
      <c r="M69" s="262">
        <f>G69*(1+L69/100)</f>
        <v>0</v>
      </c>
      <c r="N69" s="260">
        <v>2.0000000000000001E-4</v>
      </c>
      <c r="O69" s="260">
        <f>ROUND(E69*N69,2)</f>
        <v>0</v>
      </c>
      <c r="P69" s="260">
        <v>0</v>
      </c>
      <c r="Q69" s="260">
        <f>ROUND(E69*P69,2)</f>
        <v>0</v>
      </c>
      <c r="R69" s="262"/>
      <c r="S69" s="262" t="s">
        <v>668</v>
      </c>
      <c r="T69" s="263" t="s">
        <v>278</v>
      </c>
      <c r="U69" s="223">
        <v>0</v>
      </c>
      <c r="V69" s="223">
        <f>ROUND(E69*U69,2)</f>
        <v>0</v>
      </c>
      <c r="W69" s="223"/>
      <c r="X69" s="223" t="s">
        <v>481</v>
      </c>
      <c r="Y69" s="223" t="s">
        <v>280</v>
      </c>
      <c r="Z69" s="212"/>
      <c r="AA69" s="212"/>
      <c r="AB69" s="212"/>
      <c r="AC69" s="212"/>
      <c r="AD69" s="212"/>
      <c r="AE69" s="212"/>
      <c r="AF69" s="212"/>
      <c r="AG69" s="212" t="s">
        <v>482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47</v>
      </c>
      <c r="B70" s="258" t="s">
        <v>3704</v>
      </c>
      <c r="C70" s="268" t="s">
        <v>3705</v>
      </c>
      <c r="D70" s="259" t="s">
        <v>387</v>
      </c>
      <c r="E70" s="260">
        <v>8</v>
      </c>
      <c r="F70" s="261"/>
      <c r="G70" s="262">
        <f>ROUND(E70*F70,2)</f>
        <v>0</v>
      </c>
      <c r="H70" s="261"/>
      <c r="I70" s="262">
        <f>ROUND(E70*H70,2)</f>
        <v>0</v>
      </c>
      <c r="J70" s="261"/>
      <c r="K70" s="262">
        <f>ROUND(E70*J70,2)</f>
        <v>0</v>
      </c>
      <c r="L70" s="262">
        <v>21</v>
      </c>
      <c r="M70" s="262">
        <f>G70*(1+L70/100)</f>
        <v>0</v>
      </c>
      <c r="N70" s="260">
        <v>2.7999999999999998E-4</v>
      </c>
      <c r="O70" s="260">
        <f>ROUND(E70*N70,2)</f>
        <v>0</v>
      </c>
      <c r="P70" s="260">
        <v>0</v>
      </c>
      <c r="Q70" s="260">
        <f>ROUND(E70*P70,2)</f>
        <v>0</v>
      </c>
      <c r="R70" s="262" t="s">
        <v>480</v>
      </c>
      <c r="S70" s="262" t="s">
        <v>277</v>
      </c>
      <c r="T70" s="263" t="s">
        <v>277</v>
      </c>
      <c r="U70" s="223">
        <v>0</v>
      </c>
      <c r="V70" s="223">
        <f>ROUND(E70*U70,2)</f>
        <v>0</v>
      </c>
      <c r="W70" s="223"/>
      <c r="X70" s="223" t="s">
        <v>481</v>
      </c>
      <c r="Y70" s="223" t="s">
        <v>280</v>
      </c>
      <c r="Z70" s="212"/>
      <c r="AA70" s="212"/>
      <c r="AB70" s="212"/>
      <c r="AC70" s="212"/>
      <c r="AD70" s="212"/>
      <c r="AE70" s="212"/>
      <c r="AF70" s="212"/>
      <c r="AG70" s="212" t="s">
        <v>482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7">
        <v>48</v>
      </c>
      <c r="B71" s="258" t="s">
        <v>3706</v>
      </c>
      <c r="C71" s="268" t="s">
        <v>3707</v>
      </c>
      <c r="D71" s="259" t="s">
        <v>387</v>
      </c>
      <c r="E71" s="260">
        <v>1</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668</v>
      </c>
      <c r="T71" s="263" t="s">
        <v>278</v>
      </c>
      <c r="U71" s="223">
        <v>1</v>
      </c>
      <c r="V71" s="223">
        <f>ROUND(E71*U71,2)</f>
        <v>1</v>
      </c>
      <c r="W71" s="223"/>
      <c r="X71" s="223" t="s">
        <v>316</v>
      </c>
      <c r="Y71" s="223" t="s">
        <v>280</v>
      </c>
      <c r="Z71" s="212"/>
      <c r="AA71" s="212"/>
      <c r="AB71" s="212"/>
      <c r="AC71" s="212"/>
      <c r="AD71" s="212"/>
      <c r="AE71" s="212"/>
      <c r="AF71" s="212"/>
      <c r="AG71" s="212" t="s">
        <v>317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57">
        <v>49</v>
      </c>
      <c r="B72" s="258" t="s">
        <v>3708</v>
      </c>
      <c r="C72" s="268" t="s">
        <v>3709</v>
      </c>
      <c r="D72" s="259" t="s">
        <v>387</v>
      </c>
      <c r="E72" s="260">
        <v>1</v>
      </c>
      <c r="F72" s="261"/>
      <c r="G72" s="262">
        <f>ROUND(E72*F72,2)</f>
        <v>0</v>
      </c>
      <c r="H72" s="261"/>
      <c r="I72" s="262">
        <f>ROUND(E72*H72,2)</f>
        <v>0</v>
      </c>
      <c r="J72" s="261"/>
      <c r="K72" s="262">
        <f>ROUND(E72*J72,2)</f>
        <v>0</v>
      </c>
      <c r="L72" s="262">
        <v>21</v>
      </c>
      <c r="M72" s="262">
        <f>G72*(1+L72/100)</f>
        <v>0</v>
      </c>
      <c r="N72" s="260">
        <v>1E-3</v>
      </c>
      <c r="O72" s="260">
        <f>ROUND(E72*N72,2)</f>
        <v>0</v>
      </c>
      <c r="P72" s="260">
        <v>0</v>
      </c>
      <c r="Q72" s="260">
        <f>ROUND(E72*P72,2)</f>
        <v>0</v>
      </c>
      <c r="R72" s="262"/>
      <c r="S72" s="262" t="s">
        <v>668</v>
      </c>
      <c r="T72" s="263" t="s">
        <v>278</v>
      </c>
      <c r="U72" s="223">
        <v>0</v>
      </c>
      <c r="V72" s="223">
        <f>ROUND(E72*U72,2)</f>
        <v>0</v>
      </c>
      <c r="W72" s="223"/>
      <c r="X72" s="223" t="s">
        <v>481</v>
      </c>
      <c r="Y72" s="223" t="s">
        <v>280</v>
      </c>
      <c r="Z72" s="212"/>
      <c r="AA72" s="212"/>
      <c r="AB72" s="212"/>
      <c r="AC72" s="212"/>
      <c r="AD72" s="212"/>
      <c r="AE72" s="212"/>
      <c r="AF72" s="212"/>
      <c r="AG72" s="212" t="s">
        <v>482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57">
        <v>50</v>
      </c>
      <c r="B73" s="258" t="s">
        <v>3710</v>
      </c>
      <c r="C73" s="268" t="s">
        <v>3711</v>
      </c>
      <c r="D73" s="259" t="s">
        <v>387</v>
      </c>
      <c r="E73" s="260">
        <v>8</v>
      </c>
      <c r="F73" s="261"/>
      <c r="G73" s="262">
        <f>ROUND(E73*F73,2)</f>
        <v>0</v>
      </c>
      <c r="H73" s="261"/>
      <c r="I73" s="262">
        <f>ROUND(E73*H73,2)</f>
        <v>0</v>
      </c>
      <c r="J73" s="261"/>
      <c r="K73" s="262">
        <f>ROUND(E73*J73,2)</f>
        <v>0</v>
      </c>
      <c r="L73" s="262">
        <v>21</v>
      </c>
      <c r="M73" s="262">
        <f>G73*(1+L73/100)</f>
        <v>0</v>
      </c>
      <c r="N73" s="260">
        <v>0</v>
      </c>
      <c r="O73" s="260">
        <f>ROUND(E73*N73,2)</f>
        <v>0</v>
      </c>
      <c r="P73" s="260">
        <v>0</v>
      </c>
      <c r="Q73" s="260">
        <f>ROUND(E73*P73,2)</f>
        <v>0</v>
      </c>
      <c r="R73" s="262" t="s">
        <v>231</v>
      </c>
      <c r="S73" s="262" t="s">
        <v>277</v>
      </c>
      <c r="T73" s="263" t="s">
        <v>277</v>
      </c>
      <c r="U73" s="223">
        <v>0.11</v>
      </c>
      <c r="V73" s="223">
        <f>ROUND(E73*U73,2)</f>
        <v>0.88</v>
      </c>
      <c r="W73" s="223"/>
      <c r="X73" s="223" t="s">
        <v>316</v>
      </c>
      <c r="Y73" s="223" t="s">
        <v>280</v>
      </c>
      <c r="Z73" s="212"/>
      <c r="AA73" s="212"/>
      <c r="AB73" s="212"/>
      <c r="AC73" s="212"/>
      <c r="AD73" s="212"/>
      <c r="AE73" s="212"/>
      <c r="AF73" s="212"/>
      <c r="AG73" s="212" t="s">
        <v>317</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57">
        <v>51</v>
      </c>
      <c r="B74" s="258" t="s">
        <v>3712</v>
      </c>
      <c r="C74" s="268" t="s">
        <v>3713</v>
      </c>
      <c r="D74" s="259" t="s">
        <v>387</v>
      </c>
      <c r="E74" s="260">
        <v>8</v>
      </c>
      <c r="F74" s="261"/>
      <c r="G74" s="262">
        <f>ROUND(E74*F74,2)</f>
        <v>0</v>
      </c>
      <c r="H74" s="261"/>
      <c r="I74" s="262">
        <f>ROUND(E74*H74,2)</f>
        <v>0</v>
      </c>
      <c r="J74" s="261"/>
      <c r="K74" s="262">
        <f>ROUND(E74*J74,2)</f>
        <v>0</v>
      </c>
      <c r="L74" s="262">
        <v>21</v>
      </c>
      <c r="M74" s="262">
        <f>G74*(1+L74/100)</f>
        <v>0</v>
      </c>
      <c r="N74" s="260">
        <v>0</v>
      </c>
      <c r="O74" s="260">
        <f>ROUND(E74*N74,2)</f>
        <v>0</v>
      </c>
      <c r="P74" s="260">
        <v>0</v>
      </c>
      <c r="Q74" s="260">
        <f>ROUND(E74*P74,2)</f>
        <v>0</v>
      </c>
      <c r="R74" s="262" t="s">
        <v>480</v>
      </c>
      <c r="S74" s="262" t="s">
        <v>277</v>
      </c>
      <c r="T74" s="263" t="s">
        <v>277</v>
      </c>
      <c r="U74" s="223">
        <v>0</v>
      </c>
      <c r="V74" s="223">
        <f>ROUND(E74*U74,2)</f>
        <v>0</v>
      </c>
      <c r="W74" s="223"/>
      <c r="X74" s="223" t="s">
        <v>481</v>
      </c>
      <c r="Y74" s="223" t="s">
        <v>280</v>
      </c>
      <c r="Z74" s="212"/>
      <c r="AA74" s="212"/>
      <c r="AB74" s="212"/>
      <c r="AC74" s="212"/>
      <c r="AD74" s="212"/>
      <c r="AE74" s="212"/>
      <c r="AF74" s="212"/>
      <c r="AG74" s="212" t="s">
        <v>482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2.5" outlineLevel="1" x14ac:dyDescent="0.2">
      <c r="A75" s="257">
        <v>52</v>
      </c>
      <c r="B75" s="258" t="s">
        <v>3714</v>
      </c>
      <c r="C75" s="268" t="s">
        <v>3715</v>
      </c>
      <c r="D75" s="259" t="s">
        <v>543</v>
      </c>
      <c r="E75" s="260">
        <v>230</v>
      </c>
      <c r="F75" s="261"/>
      <c r="G75" s="262">
        <f>ROUND(E75*F75,2)</f>
        <v>0</v>
      </c>
      <c r="H75" s="261"/>
      <c r="I75" s="262">
        <f>ROUND(E75*H75,2)</f>
        <v>0</v>
      </c>
      <c r="J75" s="261"/>
      <c r="K75" s="262">
        <f>ROUND(E75*J75,2)</f>
        <v>0</v>
      </c>
      <c r="L75" s="262">
        <v>21</v>
      </c>
      <c r="M75" s="262">
        <f>G75*(1+L75/100)</f>
        <v>0</v>
      </c>
      <c r="N75" s="260">
        <v>0</v>
      </c>
      <c r="O75" s="260">
        <f>ROUND(E75*N75,2)</f>
        <v>0</v>
      </c>
      <c r="P75" s="260">
        <v>0</v>
      </c>
      <c r="Q75" s="260">
        <f>ROUND(E75*P75,2)</f>
        <v>0</v>
      </c>
      <c r="R75" s="262" t="s">
        <v>231</v>
      </c>
      <c r="S75" s="262" t="s">
        <v>277</v>
      </c>
      <c r="T75" s="263" t="s">
        <v>277</v>
      </c>
      <c r="U75" s="223">
        <v>0.49717</v>
      </c>
      <c r="V75" s="223">
        <f>ROUND(E75*U75,2)</f>
        <v>114.35</v>
      </c>
      <c r="W75" s="223"/>
      <c r="X75" s="223" t="s">
        <v>316</v>
      </c>
      <c r="Y75" s="223" t="s">
        <v>280</v>
      </c>
      <c r="Z75" s="212"/>
      <c r="AA75" s="212"/>
      <c r="AB75" s="212"/>
      <c r="AC75" s="212"/>
      <c r="AD75" s="212"/>
      <c r="AE75" s="212"/>
      <c r="AF75" s="212"/>
      <c r="AG75" s="212" t="s">
        <v>317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7">
        <v>53</v>
      </c>
      <c r="B76" s="258" t="s">
        <v>3716</v>
      </c>
      <c r="C76" s="268" t="s">
        <v>3717</v>
      </c>
      <c r="D76" s="259" t="s">
        <v>543</v>
      </c>
      <c r="E76" s="260">
        <v>230</v>
      </c>
      <c r="F76" s="261"/>
      <c r="G76" s="262">
        <f>ROUND(E76*F76,2)</f>
        <v>0</v>
      </c>
      <c r="H76" s="261"/>
      <c r="I76" s="262">
        <f>ROUND(E76*H76,2)</f>
        <v>0</v>
      </c>
      <c r="J76" s="261"/>
      <c r="K76" s="262">
        <f>ROUND(E76*J76,2)</f>
        <v>0</v>
      </c>
      <c r="L76" s="262">
        <v>21</v>
      </c>
      <c r="M76" s="262">
        <f>G76*(1+L76/100)</f>
        <v>0</v>
      </c>
      <c r="N76" s="260">
        <v>1.2999999999999999E-4</v>
      </c>
      <c r="O76" s="260">
        <f>ROUND(E76*N76,2)</f>
        <v>0.03</v>
      </c>
      <c r="P76" s="260">
        <v>0</v>
      </c>
      <c r="Q76" s="260">
        <f>ROUND(E76*P76,2)</f>
        <v>0</v>
      </c>
      <c r="R76" s="262" t="s">
        <v>480</v>
      </c>
      <c r="S76" s="262" t="s">
        <v>277</v>
      </c>
      <c r="T76" s="263" t="s">
        <v>277</v>
      </c>
      <c r="U76" s="223">
        <v>0</v>
      </c>
      <c r="V76" s="223">
        <f>ROUND(E76*U76,2)</f>
        <v>0</v>
      </c>
      <c r="W76" s="223"/>
      <c r="X76" s="223" t="s">
        <v>481</v>
      </c>
      <c r="Y76" s="223" t="s">
        <v>280</v>
      </c>
      <c r="Z76" s="212"/>
      <c r="AA76" s="212"/>
      <c r="AB76" s="212"/>
      <c r="AC76" s="212"/>
      <c r="AD76" s="212"/>
      <c r="AE76" s="212"/>
      <c r="AF76" s="212"/>
      <c r="AG76" s="212" t="s">
        <v>482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57">
        <v>54</v>
      </c>
      <c r="B77" s="258" t="s">
        <v>3718</v>
      </c>
      <c r="C77" s="268" t="s">
        <v>3719</v>
      </c>
      <c r="D77" s="259" t="s">
        <v>387</v>
      </c>
      <c r="E77" s="260">
        <v>5</v>
      </c>
      <c r="F77" s="261"/>
      <c r="G77" s="262">
        <f>ROUND(E77*F77,2)</f>
        <v>0</v>
      </c>
      <c r="H77" s="261"/>
      <c r="I77" s="262">
        <f>ROUND(E77*H77,2)</f>
        <v>0</v>
      </c>
      <c r="J77" s="261"/>
      <c r="K77" s="262">
        <f>ROUND(E77*J77,2)</f>
        <v>0</v>
      </c>
      <c r="L77" s="262">
        <v>21</v>
      </c>
      <c r="M77" s="262">
        <f>G77*(1+L77/100)</f>
        <v>0</v>
      </c>
      <c r="N77" s="260">
        <v>0</v>
      </c>
      <c r="O77" s="260">
        <f>ROUND(E77*N77,2)</f>
        <v>0</v>
      </c>
      <c r="P77" s="260">
        <v>0</v>
      </c>
      <c r="Q77" s="260">
        <f>ROUND(E77*P77,2)</f>
        <v>0</v>
      </c>
      <c r="R77" s="262"/>
      <c r="S77" s="262" t="s">
        <v>668</v>
      </c>
      <c r="T77" s="263" t="s">
        <v>277</v>
      </c>
      <c r="U77" s="223">
        <v>1.7733300000000001</v>
      </c>
      <c r="V77" s="223">
        <f>ROUND(E77*U77,2)</f>
        <v>8.8699999999999992</v>
      </c>
      <c r="W77" s="223"/>
      <c r="X77" s="223" t="s">
        <v>316</v>
      </c>
      <c r="Y77" s="223" t="s">
        <v>280</v>
      </c>
      <c r="Z77" s="212"/>
      <c r="AA77" s="212"/>
      <c r="AB77" s="212"/>
      <c r="AC77" s="212"/>
      <c r="AD77" s="212"/>
      <c r="AE77" s="212"/>
      <c r="AF77" s="212"/>
      <c r="AG77" s="212" t="s">
        <v>317</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57">
        <v>55</v>
      </c>
      <c r="B78" s="258" t="s">
        <v>3720</v>
      </c>
      <c r="C78" s="268" t="s">
        <v>3721</v>
      </c>
      <c r="D78" s="259" t="s">
        <v>387</v>
      </c>
      <c r="E78" s="260">
        <v>5</v>
      </c>
      <c r="F78" s="261"/>
      <c r="G78" s="262">
        <f>ROUND(E78*F78,2)</f>
        <v>0</v>
      </c>
      <c r="H78" s="261"/>
      <c r="I78" s="262">
        <f>ROUND(E78*H78,2)</f>
        <v>0</v>
      </c>
      <c r="J78" s="261"/>
      <c r="K78" s="262">
        <f>ROUND(E78*J78,2)</f>
        <v>0</v>
      </c>
      <c r="L78" s="262">
        <v>21</v>
      </c>
      <c r="M78" s="262">
        <f>G78*(1+L78/100)</f>
        <v>0</v>
      </c>
      <c r="N78" s="260">
        <v>4.1000000000000003E-3</v>
      </c>
      <c r="O78" s="260">
        <f>ROUND(E78*N78,2)</f>
        <v>0.02</v>
      </c>
      <c r="P78" s="260">
        <v>0</v>
      </c>
      <c r="Q78" s="260">
        <f>ROUND(E78*P78,2)</f>
        <v>0</v>
      </c>
      <c r="R78" s="262" t="s">
        <v>480</v>
      </c>
      <c r="S78" s="262" t="s">
        <v>277</v>
      </c>
      <c r="T78" s="263" t="s">
        <v>277</v>
      </c>
      <c r="U78" s="223">
        <v>0</v>
      </c>
      <c r="V78" s="223">
        <f>ROUND(E78*U78,2)</f>
        <v>0</v>
      </c>
      <c r="W78" s="223"/>
      <c r="X78" s="223" t="s">
        <v>481</v>
      </c>
      <c r="Y78" s="223" t="s">
        <v>280</v>
      </c>
      <c r="Z78" s="212"/>
      <c r="AA78" s="212"/>
      <c r="AB78" s="212"/>
      <c r="AC78" s="212"/>
      <c r="AD78" s="212"/>
      <c r="AE78" s="212"/>
      <c r="AF78" s="212"/>
      <c r="AG78" s="212" t="s">
        <v>482</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57">
        <v>56</v>
      </c>
      <c r="B79" s="258" t="s">
        <v>3722</v>
      </c>
      <c r="C79" s="268" t="s">
        <v>3723</v>
      </c>
      <c r="D79" s="259" t="s">
        <v>387</v>
      </c>
      <c r="E79" s="260">
        <v>4</v>
      </c>
      <c r="F79" s="261"/>
      <c r="G79" s="262">
        <f>ROUND(E79*F79,2)</f>
        <v>0</v>
      </c>
      <c r="H79" s="261"/>
      <c r="I79" s="262">
        <f>ROUND(E79*H79,2)</f>
        <v>0</v>
      </c>
      <c r="J79" s="261"/>
      <c r="K79" s="262">
        <f>ROUND(E79*J79,2)</f>
        <v>0</v>
      </c>
      <c r="L79" s="262">
        <v>21</v>
      </c>
      <c r="M79" s="262">
        <f>G79*(1+L79/100)</f>
        <v>0</v>
      </c>
      <c r="N79" s="260">
        <v>1.66E-3</v>
      </c>
      <c r="O79" s="260">
        <f>ROUND(E79*N79,2)</f>
        <v>0.01</v>
      </c>
      <c r="P79" s="260">
        <v>0</v>
      </c>
      <c r="Q79" s="260">
        <f>ROUND(E79*P79,2)</f>
        <v>0</v>
      </c>
      <c r="R79" s="262"/>
      <c r="S79" s="262" t="s">
        <v>668</v>
      </c>
      <c r="T79" s="263" t="s">
        <v>278</v>
      </c>
      <c r="U79" s="223">
        <v>0</v>
      </c>
      <c r="V79" s="223">
        <f>ROUND(E79*U79,2)</f>
        <v>0</v>
      </c>
      <c r="W79" s="223"/>
      <c r="X79" s="223" t="s">
        <v>481</v>
      </c>
      <c r="Y79" s="223" t="s">
        <v>280</v>
      </c>
      <c r="Z79" s="212"/>
      <c r="AA79" s="212"/>
      <c r="AB79" s="212"/>
      <c r="AC79" s="212"/>
      <c r="AD79" s="212"/>
      <c r="AE79" s="212"/>
      <c r="AF79" s="212"/>
      <c r="AG79" s="212" t="s">
        <v>482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57">
        <v>57</v>
      </c>
      <c r="B80" s="258" t="s">
        <v>3724</v>
      </c>
      <c r="C80" s="268" t="s">
        <v>3725</v>
      </c>
      <c r="D80" s="259" t="s">
        <v>3279</v>
      </c>
      <c r="E80" s="260">
        <v>1</v>
      </c>
      <c r="F80" s="261"/>
      <c r="G80" s="262">
        <f>ROUND(E80*F80,2)</f>
        <v>0</v>
      </c>
      <c r="H80" s="261"/>
      <c r="I80" s="262">
        <f>ROUND(E80*H80,2)</f>
        <v>0</v>
      </c>
      <c r="J80" s="261"/>
      <c r="K80" s="262">
        <f>ROUND(E80*J80,2)</f>
        <v>0</v>
      </c>
      <c r="L80" s="262">
        <v>21</v>
      </c>
      <c r="M80" s="262">
        <f>G80*(1+L80/100)</f>
        <v>0</v>
      </c>
      <c r="N80" s="260">
        <v>0</v>
      </c>
      <c r="O80" s="260">
        <f>ROUND(E80*N80,2)</f>
        <v>0</v>
      </c>
      <c r="P80" s="260">
        <v>0</v>
      </c>
      <c r="Q80" s="260">
        <f>ROUND(E80*P80,2)</f>
        <v>0</v>
      </c>
      <c r="R80" s="262"/>
      <c r="S80" s="262" t="s">
        <v>668</v>
      </c>
      <c r="T80" s="263" t="s">
        <v>278</v>
      </c>
      <c r="U80" s="223">
        <v>0.28399999999999997</v>
      </c>
      <c r="V80" s="223">
        <f>ROUND(E80*U80,2)</f>
        <v>0.28000000000000003</v>
      </c>
      <c r="W80" s="223"/>
      <c r="X80" s="223" t="s">
        <v>316</v>
      </c>
      <c r="Y80" s="223" t="s">
        <v>280</v>
      </c>
      <c r="Z80" s="212"/>
      <c r="AA80" s="212"/>
      <c r="AB80" s="212"/>
      <c r="AC80" s="212"/>
      <c r="AD80" s="212"/>
      <c r="AE80" s="212"/>
      <c r="AF80" s="212"/>
      <c r="AG80" s="212" t="s">
        <v>317</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57">
        <v>58</v>
      </c>
      <c r="B81" s="258" t="s">
        <v>3726</v>
      </c>
      <c r="C81" s="268" t="s">
        <v>3727</v>
      </c>
      <c r="D81" s="259" t="s">
        <v>387</v>
      </c>
      <c r="E81" s="260">
        <v>40</v>
      </c>
      <c r="F81" s="261"/>
      <c r="G81" s="262">
        <f>ROUND(E81*F81,2)</f>
        <v>0</v>
      </c>
      <c r="H81" s="261"/>
      <c r="I81" s="262">
        <f>ROUND(E81*H81,2)</f>
        <v>0</v>
      </c>
      <c r="J81" s="261"/>
      <c r="K81" s="262">
        <f>ROUND(E81*J81,2)</f>
        <v>0</v>
      </c>
      <c r="L81" s="262">
        <v>21</v>
      </c>
      <c r="M81" s="262">
        <f>G81*(1+L81/100)</f>
        <v>0</v>
      </c>
      <c r="N81" s="260">
        <v>1E-3</v>
      </c>
      <c r="O81" s="260">
        <f>ROUND(E81*N81,2)</f>
        <v>0.04</v>
      </c>
      <c r="P81" s="260">
        <v>0</v>
      </c>
      <c r="Q81" s="260">
        <f>ROUND(E81*P81,2)</f>
        <v>0</v>
      </c>
      <c r="R81" s="262"/>
      <c r="S81" s="262" t="s">
        <v>668</v>
      </c>
      <c r="T81" s="263" t="s">
        <v>278</v>
      </c>
      <c r="U81" s="223">
        <v>0</v>
      </c>
      <c r="V81" s="223">
        <f>ROUND(E81*U81,2)</f>
        <v>0</v>
      </c>
      <c r="W81" s="223"/>
      <c r="X81" s="223" t="s">
        <v>481</v>
      </c>
      <c r="Y81" s="223" t="s">
        <v>280</v>
      </c>
      <c r="Z81" s="212"/>
      <c r="AA81" s="212"/>
      <c r="AB81" s="212"/>
      <c r="AC81" s="212"/>
      <c r="AD81" s="212"/>
      <c r="AE81" s="212"/>
      <c r="AF81" s="212"/>
      <c r="AG81" s="212" t="s">
        <v>482</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57">
        <v>59</v>
      </c>
      <c r="B82" s="258" t="s">
        <v>3728</v>
      </c>
      <c r="C82" s="268" t="s">
        <v>3729</v>
      </c>
      <c r="D82" s="259" t="s">
        <v>387</v>
      </c>
      <c r="E82" s="260">
        <v>216</v>
      </c>
      <c r="F82" s="261"/>
      <c r="G82" s="262">
        <f>ROUND(E82*F82,2)</f>
        <v>0</v>
      </c>
      <c r="H82" s="261"/>
      <c r="I82" s="262">
        <f>ROUND(E82*H82,2)</f>
        <v>0</v>
      </c>
      <c r="J82" s="261"/>
      <c r="K82" s="262">
        <f>ROUND(E82*J82,2)</f>
        <v>0</v>
      </c>
      <c r="L82" s="262">
        <v>21</v>
      </c>
      <c r="M82" s="262">
        <f>G82*(1+L82/100)</f>
        <v>0</v>
      </c>
      <c r="N82" s="260">
        <v>1E-3</v>
      </c>
      <c r="O82" s="260">
        <f>ROUND(E82*N82,2)</f>
        <v>0.22</v>
      </c>
      <c r="P82" s="260">
        <v>0</v>
      </c>
      <c r="Q82" s="260">
        <f>ROUND(E82*P82,2)</f>
        <v>0</v>
      </c>
      <c r="R82" s="262"/>
      <c r="S82" s="262" t="s">
        <v>668</v>
      </c>
      <c r="T82" s="263" t="s">
        <v>278</v>
      </c>
      <c r="U82" s="223">
        <v>0</v>
      </c>
      <c r="V82" s="223">
        <f>ROUND(E82*U82,2)</f>
        <v>0</v>
      </c>
      <c r="W82" s="223"/>
      <c r="X82" s="223" t="s">
        <v>481</v>
      </c>
      <c r="Y82" s="223" t="s">
        <v>280</v>
      </c>
      <c r="Z82" s="212"/>
      <c r="AA82" s="212"/>
      <c r="AB82" s="212"/>
      <c r="AC82" s="212"/>
      <c r="AD82" s="212"/>
      <c r="AE82" s="212"/>
      <c r="AF82" s="212"/>
      <c r="AG82" s="212" t="s">
        <v>482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57">
        <v>60</v>
      </c>
      <c r="B83" s="258" t="s">
        <v>3730</v>
      </c>
      <c r="C83" s="268" t="s">
        <v>3731</v>
      </c>
      <c r="D83" s="259" t="s">
        <v>387</v>
      </c>
      <c r="E83" s="260">
        <v>1</v>
      </c>
      <c r="F83" s="261"/>
      <c r="G83" s="262">
        <f>ROUND(E83*F83,2)</f>
        <v>0</v>
      </c>
      <c r="H83" s="261"/>
      <c r="I83" s="262">
        <f>ROUND(E83*H83,2)</f>
        <v>0</v>
      </c>
      <c r="J83" s="261"/>
      <c r="K83" s="262">
        <f>ROUND(E83*J83,2)</f>
        <v>0</v>
      </c>
      <c r="L83" s="262">
        <v>21</v>
      </c>
      <c r="M83" s="262">
        <f>G83*(1+L83/100)</f>
        <v>0</v>
      </c>
      <c r="N83" s="260">
        <v>0</v>
      </c>
      <c r="O83" s="260">
        <f>ROUND(E83*N83,2)</f>
        <v>0</v>
      </c>
      <c r="P83" s="260">
        <v>0</v>
      </c>
      <c r="Q83" s="260">
        <f>ROUND(E83*P83,2)</f>
        <v>0</v>
      </c>
      <c r="R83" s="262"/>
      <c r="S83" s="262" t="s">
        <v>668</v>
      </c>
      <c r="T83" s="263" t="s">
        <v>278</v>
      </c>
      <c r="U83" s="223">
        <v>0</v>
      </c>
      <c r="V83" s="223">
        <f>ROUND(E83*U83,2)</f>
        <v>0</v>
      </c>
      <c r="W83" s="223"/>
      <c r="X83" s="223" t="s">
        <v>481</v>
      </c>
      <c r="Y83" s="223" t="s">
        <v>280</v>
      </c>
      <c r="Z83" s="212"/>
      <c r="AA83" s="212"/>
      <c r="AB83" s="212"/>
      <c r="AC83" s="212"/>
      <c r="AD83" s="212"/>
      <c r="AE83" s="212"/>
      <c r="AF83" s="212"/>
      <c r="AG83" s="212" t="s">
        <v>482</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x14ac:dyDescent="0.2">
      <c r="A84" s="228" t="s">
        <v>272</v>
      </c>
      <c r="B84" s="229" t="s">
        <v>235</v>
      </c>
      <c r="C84" s="244" t="s">
        <v>236</v>
      </c>
      <c r="D84" s="230"/>
      <c r="E84" s="231"/>
      <c r="F84" s="232"/>
      <c r="G84" s="232">
        <f>SUMIF(AG85:AG94,"&lt;&gt;NOR",G85:G94)</f>
        <v>0</v>
      </c>
      <c r="H84" s="232"/>
      <c r="I84" s="232">
        <f>SUM(I85:I94)</f>
        <v>0</v>
      </c>
      <c r="J84" s="232"/>
      <c r="K84" s="232">
        <f>SUM(K85:K94)</f>
        <v>0</v>
      </c>
      <c r="L84" s="232"/>
      <c r="M84" s="232">
        <f>SUM(M85:M94)</f>
        <v>0</v>
      </c>
      <c r="N84" s="231"/>
      <c r="O84" s="231">
        <f>SUM(O85:O94)</f>
        <v>0</v>
      </c>
      <c r="P84" s="231"/>
      <c r="Q84" s="231">
        <f>SUM(Q85:Q94)</f>
        <v>0</v>
      </c>
      <c r="R84" s="232"/>
      <c r="S84" s="232"/>
      <c r="T84" s="233"/>
      <c r="U84" s="227"/>
      <c r="V84" s="227">
        <f>SUM(V85:V94)</f>
        <v>0</v>
      </c>
      <c r="W84" s="227"/>
      <c r="X84" s="227"/>
      <c r="Y84" s="227"/>
      <c r="AG84" t="s">
        <v>273</v>
      </c>
    </row>
    <row r="85" spans="1:60" outlineLevel="1" x14ac:dyDescent="0.2">
      <c r="A85" s="257">
        <v>61</v>
      </c>
      <c r="B85" s="258" t="s">
        <v>3732</v>
      </c>
      <c r="C85" s="268" t="s">
        <v>3733</v>
      </c>
      <c r="D85" s="259" t="s">
        <v>3371</v>
      </c>
      <c r="E85" s="260">
        <v>8</v>
      </c>
      <c r="F85" s="261"/>
      <c r="G85" s="262">
        <f>ROUND(E85*F85,2)</f>
        <v>0</v>
      </c>
      <c r="H85" s="261"/>
      <c r="I85" s="262">
        <f>ROUND(E85*H85,2)</f>
        <v>0</v>
      </c>
      <c r="J85" s="261"/>
      <c r="K85" s="262">
        <f>ROUND(E85*J85,2)</f>
        <v>0</v>
      </c>
      <c r="L85" s="262">
        <v>21</v>
      </c>
      <c r="M85" s="262">
        <f>G85*(1+L85/100)</f>
        <v>0</v>
      </c>
      <c r="N85" s="260">
        <v>0</v>
      </c>
      <c r="O85" s="260">
        <f>ROUND(E85*N85,2)</f>
        <v>0</v>
      </c>
      <c r="P85" s="260">
        <v>0</v>
      </c>
      <c r="Q85" s="260">
        <f>ROUND(E85*P85,2)</f>
        <v>0</v>
      </c>
      <c r="R85" s="262"/>
      <c r="S85" s="262" t="s">
        <v>668</v>
      </c>
      <c r="T85" s="263" t="s">
        <v>278</v>
      </c>
      <c r="U85" s="223">
        <v>0</v>
      </c>
      <c r="V85" s="223">
        <f>ROUND(E85*U85,2)</f>
        <v>0</v>
      </c>
      <c r="W85" s="223"/>
      <c r="X85" s="223" t="s">
        <v>1634</v>
      </c>
      <c r="Y85" s="223" t="s">
        <v>280</v>
      </c>
      <c r="Z85" s="212"/>
      <c r="AA85" s="212"/>
      <c r="AB85" s="212"/>
      <c r="AC85" s="212"/>
      <c r="AD85" s="212"/>
      <c r="AE85" s="212"/>
      <c r="AF85" s="212"/>
      <c r="AG85" s="212" t="s">
        <v>1635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57">
        <v>62</v>
      </c>
      <c r="B86" s="258" t="s">
        <v>3734</v>
      </c>
      <c r="C86" s="268" t="s">
        <v>3735</v>
      </c>
      <c r="D86" s="259" t="s">
        <v>3371</v>
      </c>
      <c r="E86" s="260">
        <v>8</v>
      </c>
      <c r="F86" s="261"/>
      <c r="G86" s="262">
        <f>ROUND(E86*F86,2)</f>
        <v>0</v>
      </c>
      <c r="H86" s="261"/>
      <c r="I86" s="262">
        <f>ROUND(E86*H86,2)</f>
        <v>0</v>
      </c>
      <c r="J86" s="261"/>
      <c r="K86" s="262">
        <f>ROUND(E86*J86,2)</f>
        <v>0</v>
      </c>
      <c r="L86" s="262">
        <v>21</v>
      </c>
      <c r="M86" s="262">
        <f>G86*(1+L86/100)</f>
        <v>0</v>
      </c>
      <c r="N86" s="260">
        <v>0</v>
      </c>
      <c r="O86" s="260">
        <f>ROUND(E86*N86,2)</f>
        <v>0</v>
      </c>
      <c r="P86" s="260">
        <v>0</v>
      </c>
      <c r="Q86" s="260">
        <f>ROUND(E86*P86,2)</f>
        <v>0</v>
      </c>
      <c r="R86" s="262"/>
      <c r="S86" s="262" t="s">
        <v>668</v>
      </c>
      <c r="T86" s="263" t="s">
        <v>278</v>
      </c>
      <c r="U86" s="223">
        <v>0</v>
      </c>
      <c r="V86" s="223">
        <f>ROUND(E86*U86,2)</f>
        <v>0</v>
      </c>
      <c r="W86" s="223"/>
      <c r="X86" s="223" t="s">
        <v>1634</v>
      </c>
      <c r="Y86" s="223" t="s">
        <v>280</v>
      </c>
      <c r="Z86" s="212"/>
      <c r="AA86" s="212"/>
      <c r="AB86" s="212"/>
      <c r="AC86" s="212"/>
      <c r="AD86" s="212"/>
      <c r="AE86" s="212"/>
      <c r="AF86" s="212"/>
      <c r="AG86" s="212" t="s">
        <v>1635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57">
        <v>63</v>
      </c>
      <c r="B87" s="258" t="s">
        <v>3736</v>
      </c>
      <c r="C87" s="268" t="s">
        <v>3733</v>
      </c>
      <c r="D87" s="259" t="s">
        <v>3371</v>
      </c>
      <c r="E87" s="260">
        <v>24</v>
      </c>
      <c r="F87" s="261"/>
      <c r="G87" s="262">
        <f>ROUND(E87*F87,2)</f>
        <v>0</v>
      </c>
      <c r="H87" s="261"/>
      <c r="I87" s="262">
        <f>ROUND(E87*H87,2)</f>
        <v>0</v>
      </c>
      <c r="J87" s="261"/>
      <c r="K87" s="262">
        <f>ROUND(E87*J87,2)</f>
        <v>0</v>
      </c>
      <c r="L87" s="262">
        <v>21</v>
      </c>
      <c r="M87" s="262">
        <f>G87*(1+L87/100)</f>
        <v>0</v>
      </c>
      <c r="N87" s="260">
        <v>0</v>
      </c>
      <c r="O87" s="260">
        <f>ROUND(E87*N87,2)</f>
        <v>0</v>
      </c>
      <c r="P87" s="260">
        <v>0</v>
      </c>
      <c r="Q87" s="260">
        <f>ROUND(E87*P87,2)</f>
        <v>0</v>
      </c>
      <c r="R87" s="262"/>
      <c r="S87" s="262" t="s">
        <v>668</v>
      </c>
      <c r="T87" s="263" t="s">
        <v>278</v>
      </c>
      <c r="U87" s="223">
        <v>0</v>
      </c>
      <c r="V87" s="223">
        <f>ROUND(E87*U87,2)</f>
        <v>0</v>
      </c>
      <c r="W87" s="223"/>
      <c r="X87" s="223" t="s">
        <v>1634</v>
      </c>
      <c r="Y87" s="223" t="s">
        <v>280</v>
      </c>
      <c r="Z87" s="212"/>
      <c r="AA87" s="212"/>
      <c r="AB87" s="212"/>
      <c r="AC87" s="212"/>
      <c r="AD87" s="212"/>
      <c r="AE87" s="212"/>
      <c r="AF87" s="212"/>
      <c r="AG87" s="212" t="s">
        <v>1635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57">
        <v>64</v>
      </c>
      <c r="B88" s="258" t="s">
        <v>3737</v>
      </c>
      <c r="C88" s="268" t="s">
        <v>3738</v>
      </c>
      <c r="D88" s="259" t="s">
        <v>3371</v>
      </c>
      <c r="E88" s="260">
        <v>18</v>
      </c>
      <c r="F88" s="261"/>
      <c r="G88" s="262">
        <f>ROUND(E88*F88,2)</f>
        <v>0</v>
      </c>
      <c r="H88" s="261"/>
      <c r="I88" s="262">
        <f>ROUND(E88*H88,2)</f>
        <v>0</v>
      </c>
      <c r="J88" s="261"/>
      <c r="K88" s="262">
        <f>ROUND(E88*J88,2)</f>
        <v>0</v>
      </c>
      <c r="L88" s="262">
        <v>21</v>
      </c>
      <c r="M88" s="262">
        <f>G88*(1+L88/100)</f>
        <v>0</v>
      </c>
      <c r="N88" s="260">
        <v>0</v>
      </c>
      <c r="O88" s="260">
        <f>ROUND(E88*N88,2)</f>
        <v>0</v>
      </c>
      <c r="P88" s="260">
        <v>0</v>
      </c>
      <c r="Q88" s="260">
        <f>ROUND(E88*P88,2)</f>
        <v>0</v>
      </c>
      <c r="R88" s="262"/>
      <c r="S88" s="262" t="s">
        <v>668</v>
      </c>
      <c r="T88" s="263" t="s">
        <v>278</v>
      </c>
      <c r="U88" s="223">
        <v>0</v>
      </c>
      <c r="V88" s="223">
        <f>ROUND(E88*U88,2)</f>
        <v>0</v>
      </c>
      <c r="W88" s="223"/>
      <c r="X88" s="223" t="s">
        <v>1634</v>
      </c>
      <c r="Y88" s="223" t="s">
        <v>280</v>
      </c>
      <c r="Z88" s="212"/>
      <c r="AA88" s="212"/>
      <c r="AB88" s="212"/>
      <c r="AC88" s="212"/>
      <c r="AD88" s="212"/>
      <c r="AE88" s="212"/>
      <c r="AF88" s="212"/>
      <c r="AG88" s="212" t="s">
        <v>1635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57">
        <v>65</v>
      </c>
      <c r="B89" s="258" t="s">
        <v>3739</v>
      </c>
      <c r="C89" s="268" t="s">
        <v>3740</v>
      </c>
      <c r="D89" s="259" t="s">
        <v>3371</v>
      </c>
      <c r="E89" s="260">
        <v>24</v>
      </c>
      <c r="F89" s="261"/>
      <c r="G89" s="262">
        <f>ROUND(E89*F89,2)</f>
        <v>0</v>
      </c>
      <c r="H89" s="261"/>
      <c r="I89" s="262">
        <f>ROUND(E89*H89,2)</f>
        <v>0</v>
      </c>
      <c r="J89" s="261"/>
      <c r="K89" s="262">
        <f>ROUND(E89*J89,2)</f>
        <v>0</v>
      </c>
      <c r="L89" s="262">
        <v>21</v>
      </c>
      <c r="M89" s="262">
        <f>G89*(1+L89/100)</f>
        <v>0</v>
      </c>
      <c r="N89" s="260">
        <v>0</v>
      </c>
      <c r="O89" s="260">
        <f>ROUND(E89*N89,2)</f>
        <v>0</v>
      </c>
      <c r="P89" s="260">
        <v>0</v>
      </c>
      <c r="Q89" s="260">
        <f>ROUND(E89*P89,2)</f>
        <v>0</v>
      </c>
      <c r="R89" s="262"/>
      <c r="S89" s="262" t="s">
        <v>668</v>
      </c>
      <c r="T89" s="263" t="s">
        <v>278</v>
      </c>
      <c r="U89" s="223">
        <v>0</v>
      </c>
      <c r="V89" s="223">
        <f>ROUND(E89*U89,2)</f>
        <v>0</v>
      </c>
      <c r="W89" s="223"/>
      <c r="X89" s="223" t="s">
        <v>1634</v>
      </c>
      <c r="Y89" s="223" t="s">
        <v>280</v>
      </c>
      <c r="Z89" s="212"/>
      <c r="AA89" s="212"/>
      <c r="AB89" s="212"/>
      <c r="AC89" s="212"/>
      <c r="AD89" s="212"/>
      <c r="AE89" s="212"/>
      <c r="AF89" s="212"/>
      <c r="AG89" s="212" t="s">
        <v>1635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57">
        <v>66</v>
      </c>
      <c r="B90" s="258" t="s">
        <v>3741</v>
      </c>
      <c r="C90" s="268" t="s">
        <v>3742</v>
      </c>
      <c r="D90" s="259" t="s">
        <v>3371</v>
      </c>
      <c r="E90" s="260">
        <v>36</v>
      </c>
      <c r="F90" s="261"/>
      <c r="G90" s="262">
        <f>ROUND(E90*F90,2)</f>
        <v>0</v>
      </c>
      <c r="H90" s="261"/>
      <c r="I90" s="262">
        <f>ROUND(E90*H90,2)</f>
        <v>0</v>
      </c>
      <c r="J90" s="261"/>
      <c r="K90" s="262">
        <f>ROUND(E90*J90,2)</f>
        <v>0</v>
      </c>
      <c r="L90" s="262">
        <v>21</v>
      </c>
      <c r="M90" s="262">
        <f>G90*(1+L90/100)</f>
        <v>0</v>
      </c>
      <c r="N90" s="260">
        <v>0</v>
      </c>
      <c r="O90" s="260">
        <f>ROUND(E90*N90,2)</f>
        <v>0</v>
      </c>
      <c r="P90" s="260">
        <v>0</v>
      </c>
      <c r="Q90" s="260">
        <f>ROUND(E90*P90,2)</f>
        <v>0</v>
      </c>
      <c r="R90" s="262"/>
      <c r="S90" s="262" t="s">
        <v>668</v>
      </c>
      <c r="T90" s="263" t="s">
        <v>278</v>
      </c>
      <c r="U90" s="223">
        <v>0</v>
      </c>
      <c r="V90" s="223">
        <f>ROUND(E90*U90,2)</f>
        <v>0</v>
      </c>
      <c r="W90" s="223"/>
      <c r="X90" s="223" t="s">
        <v>1634</v>
      </c>
      <c r="Y90" s="223" t="s">
        <v>280</v>
      </c>
      <c r="Z90" s="212"/>
      <c r="AA90" s="212"/>
      <c r="AB90" s="212"/>
      <c r="AC90" s="212"/>
      <c r="AD90" s="212"/>
      <c r="AE90" s="212"/>
      <c r="AF90" s="212"/>
      <c r="AG90" s="212" t="s">
        <v>1635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57">
        <v>67</v>
      </c>
      <c r="B91" s="258" t="s">
        <v>3743</v>
      </c>
      <c r="C91" s="268" t="s">
        <v>3744</v>
      </c>
      <c r="D91" s="259" t="s">
        <v>3371</v>
      </c>
      <c r="E91" s="260">
        <v>8</v>
      </c>
      <c r="F91" s="261"/>
      <c r="G91" s="262">
        <f>ROUND(E91*F91,2)</f>
        <v>0</v>
      </c>
      <c r="H91" s="261"/>
      <c r="I91" s="262">
        <f>ROUND(E91*H91,2)</f>
        <v>0</v>
      </c>
      <c r="J91" s="261"/>
      <c r="K91" s="262">
        <f>ROUND(E91*J91,2)</f>
        <v>0</v>
      </c>
      <c r="L91" s="262">
        <v>21</v>
      </c>
      <c r="M91" s="262">
        <f>G91*(1+L91/100)</f>
        <v>0</v>
      </c>
      <c r="N91" s="260">
        <v>0</v>
      </c>
      <c r="O91" s="260">
        <f>ROUND(E91*N91,2)</f>
        <v>0</v>
      </c>
      <c r="P91" s="260">
        <v>0</v>
      </c>
      <c r="Q91" s="260">
        <f>ROUND(E91*P91,2)</f>
        <v>0</v>
      </c>
      <c r="R91" s="262"/>
      <c r="S91" s="262" t="s">
        <v>668</v>
      </c>
      <c r="T91" s="263" t="s">
        <v>278</v>
      </c>
      <c r="U91" s="223">
        <v>0</v>
      </c>
      <c r="V91" s="223">
        <f>ROUND(E91*U91,2)</f>
        <v>0</v>
      </c>
      <c r="W91" s="223"/>
      <c r="X91" s="223" t="s">
        <v>1634</v>
      </c>
      <c r="Y91" s="223" t="s">
        <v>280</v>
      </c>
      <c r="Z91" s="212"/>
      <c r="AA91" s="212"/>
      <c r="AB91" s="212"/>
      <c r="AC91" s="212"/>
      <c r="AD91" s="212"/>
      <c r="AE91" s="212"/>
      <c r="AF91" s="212"/>
      <c r="AG91" s="212" t="s">
        <v>1635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57">
        <v>68</v>
      </c>
      <c r="B92" s="258" t="s">
        <v>3745</v>
      </c>
      <c r="C92" s="268" t="s">
        <v>3746</v>
      </c>
      <c r="D92" s="259" t="s">
        <v>3371</v>
      </c>
      <c r="E92" s="260">
        <v>16</v>
      </c>
      <c r="F92" s="261"/>
      <c r="G92" s="262">
        <f>ROUND(E92*F92,2)</f>
        <v>0</v>
      </c>
      <c r="H92" s="261"/>
      <c r="I92" s="262">
        <f>ROUND(E92*H92,2)</f>
        <v>0</v>
      </c>
      <c r="J92" s="261"/>
      <c r="K92" s="262">
        <f>ROUND(E92*J92,2)</f>
        <v>0</v>
      </c>
      <c r="L92" s="262">
        <v>21</v>
      </c>
      <c r="M92" s="262">
        <f>G92*(1+L92/100)</f>
        <v>0</v>
      </c>
      <c r="N92" s="260">
        <v>0</v>
      </c>
      <c r="O92" s="260">
        <f>ROUND(E92*N92,2)</f>
        <v>0</v>
      </c>
      <c r="P92" s="260">
        <v>0</v>
      </c>
      <c r="Q92" s="260">
        <f>ROUND(E92*P92,2)</f>
        <v>0</v>
      </c>
      <c r="R92" s="262"/>
      <c r="S92" s="262" t="s">
        <v>668</v>
      </c>
      <c r="T92" s="263" t="s">
        <v>278</v>
      </c>
      <c r="U92" s="223">
        <v>0</v>
      </c>
      <c r="V92" s="223">
        <f>ROUND(E92*U92,2)</f>
        <v>0</v>
      </c>
      <c r="W92" s="223"/>
      <c r="X92" s="223" t="s">
        <v>1634</v>
      </c>
      <c r="Y92" s="223" t="s">
        <v>280</v>
      </c>
      <c r="Z92" s="212"/>
      <c r="AA92" s="212"/>
      <c r="AB92" s="212"/>
      <c r="AC92" s="212"/>
      <c r="AD92" s="212"/>
      <c r="AE92" s="212"/>
      <c r="AF92" s="212"/>
      <c r="AG92" s="212" t="s">
        <v>1635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57">
        <v>69</v>
      </c>
      <c r="B93" s="258" t="s">
        <v>3747</v>
      </c>
      <c r="C93" s="268" t="s">
        <v>3748</v>
      </c>
      <c r="D93" s="259" t="s">
        <v>3371</v>
      </c>
      <c r="E93" s="260">
        <v>8</v>
      </c>
      <c r="F93" s="261"/>
      <c r="G93" s="262">
        <f>ROUND(E93*F93,2)</f>
        <v>0</v>
      </c>
      <c r="H93" s="261"/>
      <c r="I93" s="262">
        <f>ROUND(E93*H93,2)</f>
        <v>0</v>
      </c>
      <c r="J93" s="261"/>
      <c r="K93" s="262">
        <f>ROUND(E93*J93,2)</f>
        <v>0</v>
      </c>
      <c r="L93" s="262">
        <v>21</v>
      </c>
      <c r="M93" s="262">
        <f>G93*(1+L93/100)</f>
        <v>0</v>
      </c>
      <c r="N93" s="260">
        <v>0</v>
      </c>
      <c r="O93" s="260">
        <f>ROUND(E93*N93,2)</f>
        <v>0</v>
      </c>
      <c r="P93" s="260">
        <v>0</v>
      </c>
      <c r="Q93" s="260">
        <f>ROUND(E93*P93,2)</f>
        <v>0</v>
      </c>
      <c r="R93" s="262"/>
      <c r="S93" s="262" t="s">
        <v>668</v>
      </c>
      <c r="T93" s="263" t="s">
        <v>278</v>
      </c>
      <c r="U93" s="223">
        <v>0</v>
      </c>
      <c r="V93" s="223">
        <f>ROUND(E93*U93,2)</f>
        <v>0</v>
      </c>
      <c r="W93" s="223"/>
      <c r="X93" s="223" t="s">
        <v>1634</v>
      </c>
      <c r="Y93" s="223" t="s">
        <v>280</v>
      </c>
      <c r="Z93" s="212"/>
      <c r="AA93" s="212"/>
      <c r="AB93" s="212"/>
      <c r="AC93" s="212"/>
      <c r="AD93" s="212"/>
      <c r="AE93" s="212"/>
      <c r="AF93" s="212"/>
      <c r="AG93" s="212" t="s">
        <v>1635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57">
        <v>70</v>
      </c>
      <c r="B94" s="258" t="s">
        <v>3749</v>
      </c>
      <c r="C94" s="268" t="s">
        <v>3750</v>
      </c>
      <c r="D94" s="259" t="s">
        <v>3371</v>
      </c>
      <c r="E94" s="260">
        <v>16</v>
      </c>
      <c r="F94" s="261"/>
      <c r="G94" s="262">
        <f>ROUND(E94*F94,2)</f>
        <v>0</v>
      </c>
      <c r="H94" s="261"/>
      <c r="I94" s="262">
        <f>ROUND(E94*H94,2)</f>
        <v>0</v>
      </c>
      <c r="J94" s="261"/>
      <c r="K94" s="262">
        <f>ROUND(E94*J94,2)</f>
        <v>0</v>
      </c>
      <c r="L94" s="262">
        <v>21</v>
      </c>
      <c r="M94" s="262">
        <f>G94*(1+L94/100)</f>
        <v>0</v>
      </c>
      <c r="N94" s="260">
        <v>0</v>
      </c>
      <c r="O94" s="260">
        <f>ROUND(E94*N94,2)</f>
        <v>0</v>
      </c>
      <c r="P94" s="260">
        <v>0</v>
      </c>
      <c r="Q94" s="260">
        <f>ROUND(E94*P94,2)</f>
        <v>0</v>
      </c>
      <c r="R94" s="262"/>
      <c r="S94" s="262" t="s">
        <v>668</v>
      </c>
      <c r="T94" s="263" t="s">
        <v>278</v>
      </c>
      <c r="U94" s="223">
        <v>0</v>
      </c>
      <c r="V94" s="223">
        <f>ROUND(E94*U94,2)</f>
        <v>0</v>
      </c>
      <c r="W94" s="223"/>
      <c r="X94" s="223" t="s">
        <v>1634</v>
      </c>
      <c r="Y94" s="223" t="s">
        <v>280</v>
      </c>
      <c r="Z94" s="212"/>
      <c r="AA94" s="212"/>
      <c r="AB94" s="212"/>
      <c r="AC94" s="212"/>
      <c r="AD94" s="212"/>
      <c r="AE94" s="212"/>
      <c r="AF94" s="212"/>
      <c r="AG94" s="212" t="s">
        <v>1635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x14ac:dyDescent="0.2">
      <c r="A95" s="228" t="s">
        <v>272</v>
      </c>
      <c r="B95" s="229" t="s">
        <v>237</v>
      </c>
      <c r="C95" s="244" t="s">
        <v>189</v>
      </c>
      <c r="D95" s="230"/>
      <c r="E95" s="231"/>
      <c r="F95" s="232"/>
      <c r="G95" s="232">
        <f>SUMIF(AG96:AG101,"&lt;&gt;NOR",G96:G101)</f>
        <v>0</v>
      </c>
      <c r="H95" s="232"/>
      <c r="I95" s="232">
        <f>SUM(I96:I101)</f>
        <v>0</v>
      </c>
      <c r="J95" s="232"/>
      <c r="K95" s="232">
        <f>SUM(K96:K101)</f>
        <v>0</v>
      </c>
      <c r="L95" s="232"/>
      <c r="M95" s="232">
        <f>SUM(M96:M101)</f>
        <v>0</v>
      </c>
      <c r="N95" s="231"/>
      <c r="O95" s="231">
        <f>SUM(O96:O101)</f>
        <v>0</v>
      </c>
      <c r="P95" s="231"/>
      <c r="Q95" s="231">
        <f>SUM(Q96:Q101)</f>
        <v>0</v>
      </c>
      <c r="R95" s="232"/>
      <c r="S95" s="232"/>
      <c r="T95" s="233"/>
      <c r="U95" s="227"/>
      <c r="V95" s="227">
        <f>SUM(V96:V101)</f>
        <v>0</v>
      </c>
      <c r="W95" s="227"/>
      <c r="X95" s="227"/>
      <c r="Y95" s="227"/>
      <c r="AG95" t="s">
        <v>273</v>
      </c>
    </row>
    <row r="96" spans="1:60" outlineLevel="1" x14ac:dyDescent="0.2">
      <c r="A96" s="257">
        <v>71</v>
      </c>
      <c r="B96" s="258" t="s">
        <v>3751</v>
      </c>
      <c r="C96" s="268" t="s">
        <v>3752</v>
      </c>
      <c r="D96" s="259" t="s">
        <v>3279</v>
      </c>
      <c r="E96" s="260">
        <v>1</v>
      </c>
      <c r="F96" s="261"/>
      <c r="G96" s="262">
        <f>ROUND(E96*F96,2)</f>
        <v>0</v>
      </c>
      <c r="H96" s="261"/>
      <c r="I96" s="262">
        <f>ROUND(E96*H96,2)</f>
        <v>0</v>
      </c>
      <c r="J96" s="261"/>
      <c r="K96" s="262">
        <f>ROUND(E96*J96,2)</f>
        <v>0</v>
      </c>
      <c r="L96" s="262">
        <v>21</v>
      </c>
      <c r="M96" s="262">
        <f>G96*(1+L96/100)</f>
        <v>0</v>
      </c>
      <c r="N96" s="260">
        <v>0</v>
      </c>
      <c r="O96" s="260">
        <f>ROUND(E96*N96,2)</f>
        <v>0</v>
      </c>
      <c r="P96" s="260">
        <v>0</v>
      </c>
      <c r="Q96" s="260">
        <f>ROUND(E96*P96,2)</f>
        <v>0</v>
      </c>
      <c r="R96" s="262"/>
      <c r="S96" s="262" t="s">
        <v>668</v>
      </c>
      <c r="T96" s="263" t="s">
        <v>278</v>
      </c>
      <c r="U96" s="223">
        <v>0</v>
      </c>
      <c r="V96" s="223">
        <f>ROUND(E96*U96,2)</f>
        <v>0</v>
      </c>
      <c r="W96" s="223"/>
      <c r="X96" s="223" t="s">
        <v>316</v>
      </c>
      <c r="Y96" s="223" t="s">
        <v>280</v>
      </c>
      <c r="Z96" s="212"/>
      <c r="AA96" s="212"/>
      <c r="AB96" s="212"/>
      <c r="AC96" s="212"/>
      <c r="AD96" s="212"/>
      <c r="AE96" s="212"/>
      <c r="AF96" s="212"/>
      <c r="AG96" s="212" t="s">
        <v>317</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57">
        <v>72</v>
      </c>
      <c r="B97" s="258" t="s">
        <v>3753</v>
      </c>
      <c r="C97" s="268" t="s">
        <v>3754</v>
      </c>
      <c r="D97" s="259" t="s">
        <v>3279</v>
      </c>
      <c r="E97" s="260">
        <v>1</v>
      </c>
      <c r="F97" s="261"/>
      <c r="G97" s="262">
        <f>ROUND(E97*F97,2)</f>
        <v>0</v>
      </c>
      <c r="H97" s="261"/>
      <c r="I97" s="262">
        <f>ROUND(E97*H97,2)</f>
        <v>0</v>
      </c>
      <c r="J97" s="261"/>
      <c r="K97" s="262">
        <f>ROUND(E97*J97,2)</f>
        <v>0</v>
      </c>
      <c r="L97" s="262">
        <v>21</v>
      </c>
      <c r="M97" s="262">
        <f>G97*(1+L97/100)</f>
        <v>0</v>
      </c>
      <c r="N97" s="260">
        <v>0</v>
      </c>
      <c r="O97" s="260">
        <f>ROUND(E97*N97,2)</f>
        <v>0</v>
      </c>
      <c r="P97" s="260">
        <v>0</v>
      </c>
      <c r="Q97" s="260">
        <f>ROUND(E97*P97,2)</f>
        <v>0</v>
      </c>
      <c r="R97" s="262"/>
      <c r="S97" s="262" t="s">
        <v>668</v>
      </c>
      <c r="T97" s="263" t="s">
        <v>278</v>
      </c>
      <c r="U97" s="223">
        <v>0</v>
      </c>
      <c r="V97" s="223">
        <f>ROUND(E97*U97,2)</f>
        <v>0</v>
      </c>
      <c r="W97" s="223"/>
      <c r="X97" s="223" t="s">
        <v>316</v>
      </c>
      <c r="Y97" s="223" t="s">
        <v>280</v>
      </c>
      <c r="Z97" s="212"/>
      <c r="AA97" s="212"/>
      <c r="AB97" s="212"/>
      <c r="AC97" s="212"/>
      <c r="AD97" s="212"/>
      <c r="AE97" s="212"/>
      <c r="AF97" s="212"/>
      <c r="AG97" s="212" t="s">
        <v>317</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57">
        <v>73</v>
      </c>
      <c r="B98" s="258" t="s">
        <v>3755</v>
      </c>
      <c r="C98" s="268" t="s">
        <v>3756</v>
      </c>
      <c r="D98" s="259" t="s">
        <v>3279</v>
      </c>
      <c r="E98" s="260">
        <v>1</v>
      </c>
      <c r="F98" s="261"/>
      <c r="G98" s="262">
        <f>ROUND(E98*F98,2)</f>
        <v>0</v>
      </c>
      <c r="H98" s="261"/>
      <c r="I98" s="262">
        <f>ROUND(E98*H98,2)</f>
        <v>0</v>
      </c>
      <c r="J98" s="261"/>
      <c r="K98" s="262">
        <f>ROUND(E98*J98,2)</f>
        <v>0</v>
      </c>
      <c r="L98" s="262">
        <v>21</v>
      </c>
      <c r="M98" s="262">
        <f>G98*(1+L98/100)</f>
        <v>0</v>
      </c>
      <c r="N98" s="260">
        <v>0</v>
      </c>
      <c r="O98" s="260">
        <f>ROUND(E98*N98,2)</f>
        <v>0</v>
      </c>
      <c r="P98" s="260">
        <v>0</v>
      </c>
      <c r="Q98" s="260">
        <f>ROUND(E98*P98,2)</f>
        <v>0</v>
      </c>
      <c r="R98" s="262"/>
      <c r="S98" s="262" t="s">
        <v>668</v>
      </c>
      <c r="T98" s="263" t="s">
        <v>278</v>
      </c>
      <c r="U98" s="223">
        <v>0</v>
      </c>
      <c r="V98" s="223">
        <f>ROUND(E98*U98,2)</f>
        <v>0</v>
      </c>
      <c r="W98" s="223"/>
      <c r="X98" s="223" t="s">
        <v>316</v>
      </c>
      <c r="Y98" s="223" t="s">
        <v>280</v>
      </c>
      <c r="Z98" s="212"/>
      <c r="AA98" s="212"/>
      <c r="AB98" s="212"/>
      <c r="AC98" s="212"/>
      <c r="AD98" s="212"/>
      <c r="AE98" s="212"/>
      <c r="AF98" s="212"/>
      <c r="AG98" s="212" t="s">
        <v>317</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57">
        <v>74</v>
      </c>
      <c r="B99" s="258" t="s">
        <v>3757</v>
      </c>
      <c r="C99" s="268" t="s">
        <v>3758</v>
      </c>
      <c r="D99" s="259" t="s">
        <v>3279</v>
      </c>
      <c r="E99" s="260">
        <v>1</v>
      </c>
      <c r="F99" s="261"/>
      <c r="G99" s="262">
        <f>ROUND(E99*F99,2)</f>
        <v>0</v>
      </c>
      <c r="H99" s="261"/>
      <c r="I99" s="262">
        <f>ROUND(E99*H99,2)</f>
        <v>0</v>
      </c>
      <c r="J99" s="261"/>
      <c r="K99" s="262">
        <f>ROUND(E99*J99,2)</f>
        <v>0</v>
      </c>
      <c r="L99" s="262">
        <v>21</v>
      </c>
      <c r="M99" s="262">
        <f>G99*(1+L99/100)</f>
        <v>0</v>
      </c>
      <c r="N99" s="260">
        <v>0</v>
      </c>
      <c r="O99" s="260">
        <f>ROUND(E99*N99,2)</f>
        <v>0</v>
      </c>
      <c r="P99" s="260">
        <v>0</v>
      </c>
      <c r="Q99" s="260">
        <f>ROUND(E99*P99,2)</f>
        <v>0</v>
      </c>
      <c r="R99" s="262"/>
      <c r="S99" s="262" t="s">
        <v>668</v>
      </c>
      <c r="T99" s="263" t="s">
        <v>278</v>
      </c>
      <c r="U99" s="223">
        <v>0</v>
      </c>
      <c r="V99" s="223">
        <f>ROUND(E99*U99,2)</f>
        <v>0</v>
      </c>
      <c r="W99" s="223"/>
      <c r="X99" s="223" t="s">
        <v>316</v>
      </c>
      <c r="Y99" s="223" t="s">
        <v>280</v>
      </c>
      <c r="Z99" s="212"/>
      <c r="AA99" s="212"/>
      <c r="AB99" s="212"/>
      <c r="AC99" s="212"/>
      <c r="AD99" s="212"/>
      <c r="AE99" s="212"/>
      <c r="AF99" s="212"/>
      <c r="AG99" s="212" t="s">
        <v>317</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57">
        <v>75</v>
      </c>
      <c r="B100" s="258" t="s">
        <v>3759</v>
      </c>
      <c r="C100" s="268" t="s">
        <v>3760</v>
      </c>
      <c r="D100" s="259" t="s">
        <v>3279</v>
      </c>
      <c r="E100" s="260">
        <v>1</v>
      </c>
      <c r="F100" s="261"/>
      <c r="G100" s="262">
        <f>ROUND(E100*F100,2)</f>
        <v>0</v>
      </c>
      <c r="H100" s="261"/>
      <c r="I100" s="262">
        <f>ROUND(E100*H100,2)</f>
        <v>0</v>
      </c>
      <c r="J100" s="261"/>
      <c r="K100" s="262">
        <f>ROUND(E100*J100,2)</f>
        <v>0</v>
      </c>
      <c r="L100" s="262">
        <v>21</v>
      </c>
      <c r="M100" s="262">
        <f>G100*(1+L100/100)</f>
        <v>0</v>
      </c>
      <c r="N100" s="260">
        <v>0</v>
      </c>
      <c r="O100" s="260">
        <f>ROUND(E100*N100,2)</f>
        <v>0</v>
      </c>
      <c r="P100" s="260">
        <v>0</v>
      </c>
      <c r="Q100" s="260">
        <f>ROUND(E100*P100,2)</f>
        <v>0</v>
      </c>
      <c r="R100" s="262"/>
      <c r="S100" s="262" t="s">
        <v>668</v>
      </c>
      <c r="T100" s="263" t="s">
        <v>278</v>
      </c>
      <c r="U100" s="223">
        <v>0</v>
      </c>
      <c r="V100" s="223">
        <f>ROUND(E100*U100,2)</f>
        <v>0</v>
      </c>
      <c r="W100" s="223"/>
      <c r="X100" s="223" t="s">
        <v>316</v>
      </c>
      <c r="Y100" s="223" t="s">
        <v>280</v>
      </c>
      <c r="Z100" s="212"/>
      <c r="AA100" s="212"/>
      <c r="AB100" s="212"/>
      <c r="AC100" s="212"/>
      <c r="AD100" s="212"/>
      <c r="AE100" s="212"/>
      <c r="AF100" s="212"/>
      <c r="AG100" s="212" t="s">
        <v>317</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35">
        <v>76</v>
      </c>
      <c r="B101" s="236" t="s">
        <v>3761</v>
      </c>
      <c r="C101" s="245" t="s">
        <v>3762</v>
      </c>
      <c r="D101" s="237" t="s">
        <v>387</v>
      </c>
      <c r="E101" s="238">
        <v>162</v>
      </c>
      <c r="F101" s="239"/>
      <c r="G101" s="240">
        <f>ROUND(E101*F101,2)</f>
        <v>0</v>
      </c>
      <c r="H101" s="239"/>
      <c r="I101" s="240">
        <f>ROUND(E101*H101,2)</f>
        <v>0</v>
      </c>
      <c r="J101" s="239"/>
      <c r="K101" s="240">
        <f>ROUND(E101*J101,2)</f>
        <v>0</v>
      </c>
      <c r="L101" s="240">
        <v>21</v>
      </c>
      <c r="M101" s="240">
        <f>G101*(1+L101/100)</f>
        <v>0</v>
      </c>
      <c r="N101" s="238">
        <v>0</v>
      </c>
      <c r="O101" s="238">
        <f>ROUND(E101*N101,2)</f>
        <v>0</v>
      </c>
      <c r="P101" s="238">
        <v>0</v>
      </c>
      <c r="Q101" s="238">
        <f>ROUND(E101*P101,2)</f>
        <v>0</v>
      </c>
      <c r="R101" s="240"/>
      <c r="S101" s="240" t="s">
        <v>668</v>
      </c>
      <c r="T101" s="241" t="s">
        <v>278</v>
      </c>
      <c r="U101" s="223">
        <v>0</v>
      </c>
      <c r="V101" s="223">
        <f>ROUND(E101*U101,2)</f>
        <v>0</v>
      </c>
      <c r="W101" s="223"/>
      <c r="X101" s="223" t="s">
        <v>316</v>
      </c>
      <c r="Y101" s="223" t="s">
        <v>280</v>
      </c>
      <c r="Z101" s="212"/>
      <c r="AA101" s="212"/>
      <c r="AB101" s="212"/>
      <c r="AC101" s="212"/>
      <c r="AD101" s="212"/>
      <c r="AE101" s="212"/>
      <c r="AF101" s="212"/>
      <c r="AG101" s="212" t="s">
        <v>317</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
      <c r="A102" s="3"/>
      <c r="B102" s="4"/>
      <c r="C102" s="248"/>
      <c r="D102" s="6"/>
      <c r="E102" s="3"/>
      <c r="F102" s="3"/>
      <c r="G102" s="3"/>
      <c r="H102" s="3"/>
      <c r="I102" s="3"/>
      <c r="J102" s="3"/>
      <c r="K102" s="3"/>
      <c r="L102" s="3"/>
      <c r="M102" s="3"/>
      <c r="N102" s="3"/>
      <c r="O102" s="3"/>
      <c r="P102" s="3"/>
      <c r="Q102" s="3"/>
      <c r="R102" s="3"/>
      <c r="S102" s="3"/>
      <c r="T102" s="3"/>
      <c r="U102" s="3"/>
      <c r="V102" s="3"/>
      <c r="W102" s="3"/>
      <c r="X102" s="3"/>
      <c r="Y102" s="3"/>
      <c r="AE102">
        <v>15</v>
      </c>
      <c r="AF102">
        <v>21</v>
      </c>
      <c r="AG102" t="s">
        <v>258</v>
      </c>
    </row>
    <row r="103" spans="1:60" x14ac:dyDescent="0.2">
      <c r="A103" s="215"/>
      <c r="B103" s="216" t="s">
        <v>29</v>
      </c>
      <c r="C103" s="249"/>
      <c r="D103" s="217"/>
      <c r="E103" s="218"/>
      <c r="F103" s="218"/>
      <c r="G103" s="234">
        <f>G8+G84+G95</f>
        <v>0</v>
      </c>
      <c r="H103" s="3"/>
      <c r="I103" s="3"/>
      <c r="J103" s="3"/>
      <c r="K103" s="3"/>
      <c r="L103" s="3"/>
      <c r="M103" s="3"/>
      <c r="N103" s="3"/>
      <c r="O103" s="3"/>
      <c r="P103" s="3"/>
      <c r="Q103" s="3"/>
      <c r="R103" s="3"/>
      <c r="S103" s="3"/>
      <c r="T103" s="3"/>
      <c r="U103" s="3"/>
      <c r="V103" s="3"/>
      <c r="W103" s="3"/>
      <c r="X103" s="3"/>
      <c r="Y103" s="3"/>
      <c r="AE103">
        <f>SUMIF(L7:L101,AE102,G7:G101)</f>
        <v>0</v>
      </c>
      <c r="AF103">
        <f>SUMIF(L7:L101,AF102,G7:G101)</f>
        <v>0</v>
      </c>
      <c r="AG103" t="s">
        <v>309</v>
      </c>
    </row>
    <row r="104" spans="1:60" x14ac:dyDescent="0.2">
      <c r="A104" s="251" t="s">
        <v>2874</v>
      </c>
      <c r="B104" s="251"/>
      <c r="C104" s="248"/>
      <c r="D104" s="6"/>
      <c r="E104" s="3"/>
      <c r="F104" s="3"/>
      <c r="G104" s="3"/>
      <c r="H104" s="3"/>
      <c r="I104" s="3"/>
      <c r="J104" s="3"/>
      <c r="K104" s="3"/>
      <c r="L104" s="3"/>
      <c r="M104" s="3"/>
      <c r="N104" s="3"/>
      <c r="O104" s="3"/>
      <c r="P104" s="3"/>
      <c r="Q104" s="3"/>
      <c r="R104" s="3"/>
      <c r="S104" s="3"/>
      <c r="T104" s="3"/>
      <c r="U104" s="3"/>
      <c r="V104" s="3"/>
      <c r="W104" s="3"/>
      <c r="X104" s="3"/>
      <c r="Y104" s="3"/>
    </row>
    <row r="105" spans="1:60" x14ac:dyDescent="0.2">
      <c r="A105" s="3"/>
      <c r="B105" s="4" t="s">
        <v>2875</v>
      </c>
      <c r="C105" s="248" t="s">
        <v>2876</v>
      </c>
      <c r="D105" s="6"/>
      <c r="E105" s="3"/>
      <c r="F105" s="3"/>
      <c r="G105" s="3"/>
      <c r="H105" s="3"/>
      <c r="I105" s="3"/>
      <c r="J105" s="3"/>
      <c r="K105" s="3"/>
      <c r="L105" s="3"/>
      <c r="M105" s="3"/>
      <c r="N105" s="3"/>
      <c r="O105" s="3"/>
      <c r="P105" s="3"/>
      <c r="Q105" s="3"/>
      <c r="R105" s="3"/>
      <c r="S105" s="3"/>
      <c r="T105" s="3"/>
      <c r="U105" s="3"/>
      <c r="V105" s="3"/>
      <c r="W105" s="3"/>
      <c r="X105" s="3"/>
      <c r="Y105" s="3"/>
      <c r="AG105" t="s">
        <v>2877</v>
      </c>
    </row>
    <row r="106" spans="1:60" x14ac:dyDescent="0.2">
      <c r="A106" s="3"/>
      <c r="B106" s="4" t="s">
        <v>2878</v>
      </c>
      <c r="C106" s="248" t="s">
        <v>2879</v>
      </c>
      <c r="D106" s="6"/>
      <c r="E106" s="3"/>
      <c r="F106" s="3"/>
      <c r="G106" s="3"/>
      <c r="H106" s="3"/>
      <c r="I106" s="3"/>
      <c r="J106" s="3"/>
      <c r="K106" s="3"/>
      <c r="L106" s="3"/>
      <c r="M106" s="3"/>
      <c r="N106" s="3"/>
      <c r="O106" s="3"/>
      <c r="P106" s="3"/>
      <c r="Q106" s="3"/>
      <c r="R106" s="3"/>
      <c r="S106" s="3"/>
      <c r="T106" s="3"/>
      <c r="U106" s="3"/>
      <c r="V106" s="3"/>
      <c r="W106" s="3"/>
      <c r="X106" s="3"/>
      <c r="Y106" s="3"/>
      <c r="AG106" t="s">
        <v>2880</v>
      </c>
    </row>
    <row r="107" spans="1:60" x14ac:dyDescent="0.2">
      <c r="A107" s="3"/>
      <c r="B107" s="4"/>
      <c r="C107" s="248" t="s">
        <v>2881</v>
      </c>
      <c r="D107" s="6"/>
      <c r="E107" s="3"/>
      <c r="F107" s="3"/>
      <c r="G107" s="3"/>
      <c r="H107" s="3"/>
      <c r="I107" s="3"/>
      <c r="J107" s="3"/>
      <c r="K107" s="3"/>
      <c r="L107" s="3"/>
      <c r="M107" s="3"/>
      <c r="N107" s="3"/>
      <c r="O107" s="3"/>
      <c r="P107" s="3"/>
      <c r="Q107" s="3"/>
      <c r="R107" s="3"/>
      <c r="S107" s="3"/>
      <c r="T107" s="3"/>
      <c r="U107" s="3"/>
      <c r="V107" s="3"/>
      <c r="W107" s="3"/>
      <c r="X107" s="3"/>
      <c r="Y107" s="3"/>
      <c r="AG107" t="s">
        <v>2882</v>
      </c>
    </row>
    <row r="108" spans="1:60" x14ac:dyDescent="0.2">
      <c r="A108" s="3"/>
      <c r="B108" s="4"/>
      <c r="C108" s="248"/>
      <c r="D108" s="6"/>
      <c r="E108" s="3"/>
      <c r="F108" s="3"/>
      <c r="G108" s="3"/>
      <c r="H108" s="3"/>
      <c r="I108" s="3"/>
      <c r="J108" s="3"/>
      <c r="K108" s="3"/>
      <c r="L108" s="3"/>
      <c r="M108" s="3"/>
      <c r="N108" s="3"/>
      <c r="O108" s="3"/>
      <c r="P108" s="3"/>
      <c r="Q108" s="3"/>
      <c r="R108" s="3"/>
      <c r="S108" s="3"/>
      <c r="T108" s="3"/>
      <c r="U108" s="3"/>
      <c r="V108" s="3"/>
      <c r="W108" s="3"/>
      <c r="X108" s="3"/>
      <c r="Y108" s="3"/>
    </row>
    <row r="109" spans="1:60" x14ac:dyDescent="0.2">
      <c r="C109" s="250"/>
      <c r="D109" s="10"/>
      <c r="AG109" t="s">
        <v>310</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1menihFIEeGd0B/vL1vXJN3E13sx7JifYTz9a8BUvmbgZRL6QOF3uOdxz0sf7e2vRhPLLFaNxtGxQ0CxAw/ew==" saltValue="Khq0uMs5u0CSyhRLDMoO0g==" spinCount="100000" sheet="1" formatRows="0"/>
  <mergeCells count="7">
    <mergeCell ref="A1:G1"/>
    <mergeCell ref="C2:G2"/>
    <mergeCell ref="C3:G3"/>
    <mergeCell ref="C4:G4"/>
    <mergeCell ref="A104:B104"/>
    <mergeCell ref="C45:G45"/>
    <mergeCell ref="C60:G6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60</vt:i4>
      </vt:variant>
    </vt:vector>
  </HeadingPairs>
  <TitlesOfParts>
    <vt:vector size="70" baseType="lpstr">
      <vt:lpstr>Pokyny pro vyplnění</vt:lpstr>
      <vt:lpstr>Stavba</vt:lpstr>
      <vt:lpstr>VzorPolozky</vt:lpstr>
      <vt:lpstr>OVN 001 Naklady</vt:lpstr>
      <vt:lpstr>SO 01 D.1.1 Pol</vt:lpstr>
      <vt:lpstr>SO 01 D.1.4.1 Pol</vt:lpstr>
      <vt:lpstr>SO 01 D.1.4.3 Pol</vt:lpstr>
      <vt:lpstr>SO 01 D.1.4.4 Pol</vt:lpstr>
      <vt:lpstr>SO 01 D.1.4.5 Pol</vt:lpstr>
      <vt:lpstr>SO 02 D.1.1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'OVN 001 Naklady'!Názvy_tisku</vt:lpstr>
      <vt:lpstr>'SO 01 D.1.1 Pol'!Názvy_tisku</vt:lpstr>
      <vt:lpstr>'SO 01 D.1.4.1 Pol'!Názvy_tisku</vt:lpstr>
      <vt:lpstr>'SO 01 D.1.4.3 Pol'!Názvy_tisku</vt:lpstr>
      <vt:lpstr>'SO 01 D.1.4.4 Pol'!Názvy_tisku</vt:lpstr>
      <vt:lpstr>'SO 01 D.1.4.5 Pol'!Názvy_tisku</vt:lpstr>
      <vt:lpstr>'SO 02 D.1.1 Pol'!Názvy_tisku</vt:lpstr>
      <vt:lpstr>oadresa</vt:lpstr>
      <vt:lpstr>Stavba!Objednatel</vt:lpstr>
      <vt:lpstr>Stavba!Objekt</vt:lpstr>
      <vt:lpstr>'OVN 001 Naklady'!Oblast_tisku</vt:lpstr>
      <vt:lpstr>'SO 01 D.1.1 Pol'!Oblast_tisku</vt:lpstr>
      <vt:lpstr>'SO 01 D.1.4.1 Pol'!Oblast_tisku</vt:lpstr>
      <vt:lpstr>'SO 01 D.1.4.3 Pol'!Oblast_tisku</vt:lpstr>
      <vt:lpstr>'SO 01 D.1.4.4 Pol'!Oblast_tisku</vt:lpstr>
      <vt:lpstr>'SO 01 D.1.4.5 Pol'!Oblast_tisku</vt:lpstr>
      <vt:lpstr>'SO 02 D.1.1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Vikotr Striz</dc:creator>
  <cp:lastModifiedBy>Vikotr Striz</cp:lastModifiedBy>
  <cp:lastPrinted>2019-03-19T12:27:02Z</cp:lastPrinted>
  <dcterms:created xsi:type="dcterms:W3CDTF">2009-04-08T07:15:50Z</dcterms:created>
  <dcterms:modified xsi:type="dcterms:W3CDTF">2023-10-08T11:34:29Z</dcterms:modified>
</cp:coreProperties>
</file>