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1 - Stoka A7" sheetId="2" r:id="rId2"/>
    <sheet name="002 - Přepojení přípojek" sheetId="3" r:id="rId3"/>
    <sheet name="003 - Rozebrání a obnova ..." sheetId="4" r:id="rId4"/>
    <sheet name="OVN - Ostatní a vedlejší ...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'001 - Stoka A7'!$C$85:$K$565</definedName>
    <definedName name="_xlnm.Print_Area" localSheetId="1">'001 - Stoka A7'!$C$4:$J$39,'001 - Stoka A7'!$C$45:$J$67,'001 - Stoka A7'!$C$73:$K$565</definedName>
    <definedName name="_xlnm.Print_Titles" localSheetId="1">'001 - Stoka A7'!$85:$85</definedName>
    <definedName name="_xlnm._FilterDatabase" localSheetId="2" hidden="1">'002 - Přepojení přípojek'!$C$84:$K$367</definedName>
    <definedName name="_xlnm.Print_Area" localSheetId="2">'002 - Přepojení přípojek'!$C$4:$J$39,'002 - Přepojení přípojek'!$C$45:$J$66,'002 - Přepojení přípojek'!$C$72:$K$367</definedName>
    <definedName name="_xlnm.Print_Titles" localSheetId="2">'002 - Přepojení přípojek'!$84:$84</definedName>
    <definedName name="_xlnm._FilterDatabase" localSheetId="3" hidden="1">'003 - Rozebrání a obnova ...'!$C$84:$K$253</definedName>
    <definedName name="_xlnm.Print_Area" localSheetId="3">'003 - Rozebrání a obnova ...'!$C$4:$J$39,'003 - Rozebrání a obnova ...'!$C$45:$J$66,'003 - Rozebrání a obnova ...'!$C$72:$K$253</definedName>
    <definedName name="_xlnm.Print_Titles" localSheetId="3">'003 - Rozebrání a obnova ...'!$84:$84</definedName>
    <definedName name="_xlnm._FilterDatabase" localSheetId="4" hidden="1">'OVN - Ostatní a vedlejší ...'!$C$79:$K$107</definedName>
    <definedName name="_xlnm.Print_Area" localSheetId="4">'OVN - Ostatní a vedlejší ...'!$C$4:$J$39,'OVN - Ostatní a vedlejší ...'!$C$45:$J$61,'OVN - Ostatní a vedlejší ...'!$C$67:$K$107</definedName>
    <definedName name="_xlnm.Print_Titles" localSheetId="4">'OVN - Ostatní a vedlejší ...'!$79:$79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F74"/>
  <c r="E72"/>
  <c r="F52"/>
  <c r="E50"/>
  <c r="J24"/>
  <c r="E24"/>
  <c r="J77"/>
  <c r="J23"/>
  <c r="J21"/>
  <c r="E21"/>
  <c r="J76"/>
  <c r="J20"/>
  <c r="J18"/>
  <c r="E18"/>
  <c r="F55"/>
  <c r="J17"/>
  <c r="J15"/>
  <c r="E15"/>
  <c r="F76"/>
  <c r="J14"/>
  <c r="J12"/>
  <c r="J74"/>
  <c r="E7"/>
  <c r="E48"/>
  <c i="4" r="J37"/>
  <c r="J36"/>
  <c i="1" r="AY57"/>
  <c i="4" r="J35"/>
  <c i="1" r="AX57"/>
  <c i="4" r="BI252"/>
  <c r="BH252"/>
  <c r="BG252"/>
  <c r="BF252"/>
  <c r="T252"/>
  <c r="R252"/>
  <c r="P252"/>
  <c r="BI250"/>
  <c r="BH250"/>
  <c r="BG250"/>
  <c r="BF250"/>
  <c r="T250"/>
  <c r="R250"/>
  <c r="P250"/>
  <c r="BI244"/>
  <c r="BH244"/>
  <c r="BG244"/>
  <c r="BF244"/>
  <c r="T244"/>
  <c r="R244"/>
  <c r="P244"/>
  <c r="BI235"/>
  <c r="BH235"/>
  <c r="BG235"/>
  <c r="BF235"/>
  <c r="T235"/>
  <c r="R235"/>
  <c r="P235"/>
  <c r="BI230"/>
  <c r="BH230"/>
  <c r="BG230"/>
  <c r="BF230"/>
  <c r="T230"/>
  <c r="R230"/>
  <c r="P230"/>
  <c r="BI224"/>
  <c r="BH224"/>
  <c r="BG224"/>
  <c r="BF224"/>
  <c r="T224"/>
  <c r="R224"/>
  <c r="P224"/>
  <c r="BI219"/>
  <c r="BH219"/>
  <c r="BG219"/>
  <c r="BF219"/>
  <c r="T219"/>
  <c r="R219"/>
  <c r="P219"/>
  <c r="BI208"/>
  <c r="BH208"/>
  <c r="BG208"/>
  <c r="BF208"/>
  <c r="T208"/>
  <c r="R208"/>
  <c r="P208"/>
  <c r="BI198"/>
  <c r="BH198"/>
  <c r="BG198"/>
  <c r="BF198"/>
  <c r="T198"/>
  <c r="R198"/>
  <c r="P198"/>
  <c r="BI193"/>
  <c r="BH193"/>
  <c r="BG193"/>
  <c r="BF193"/>
  <c r="T193"/>
  <c r="R193"/>
  <c r="P193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1"/>
  <c r="BH181"/>
  <c r="BG181"/>
  <c r="BF181"/>
  <c r="T181"/>
  <c r="R181"/>
  <c r="P181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7"/>
  <c r="BH147"/>
  <c r="BG147"/>
  <c r="BF147"/>
  <c r="T147"/>
  <c r="R147"/>
  <c r="P147"/>
  <c r="BI142"/>
  <c r="BH142"/>
  <c r="BG142"/>
  <c r="BF142"/>
  <c r="T142"/>
  <c r="R142"/>
  <c r="P142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1"/>
  <c r="BH101"/>
  <c r="BG101"/>
  <c r="BF101"/>
  <c r="T101"/>
  <c r="R101"/>
  <c r="P101"/>
  <c r="BI97"/>
  <c r="BH97"/>
  <c r="BG97"/>
  <c r="BF97"/>
  <c r="T97"/>
  <c r="R97"/>
  <c r="P97"/>
  <c r="BI92"/>
  <c r="BH92"/>
  <c r="BG92"/>
  <c r="BF92"/>
  <c r="T92"/>
  <c r="R92"/>
  <c r="P92"/>
  <c r="BI88"/>
  <c r="BH88"/>
  <c r="BG88"/>
  <c r="BF88"/>
  <c r="T88"/>
  <c r="R88"/>
  <c r="P88"/>
  <c r="F79"/>
  <c r="E77"/>
  <c r="F52"/>
  <c r="E50"/>
  <c r="J24"/>
  <c r="E24"/>
  <c r="J82"/>
  <c r="J23"/>
  <c r="J21"/>
  <c r="E21"/>
  <c r="J81"/>
  <c r="J20"/>
  <c r="J18"/>
  <c r="E18"/>
  <c r="F82"/>
  <c r="J17"/>
  <c r="J15"/>
  <c r="E15"/>
  <c r="F54"/>
  <c r="J14"/>
  <c r="J12"/>
  <c r="J79"/>
  <c r="E7"/>
  <c r="E48"/>
  <c i="3" r="J37"/>
  <c r="J36"/>
  <c i="1" r="AY56"/>
  <c i="3" r="J35"/>
  <c i="1" r="AX56"/>
  <c i="3" r="BI366"/>
  <c r="BH366"/>
  <c r="BG366"/>
  <c r="BF366"/>
  <c r="T366"/>
  <c r="R366"/>
  <c r="P366"/>
  <c r="BI364"/>
  <c r="BH364"/>
  <c r="BG364"/>
  <c r="BF364"/>
  <c r="T364"/>
  <c r="R364"/>
  <c r="P364"/>
  <c r="BI358"/>
  <c r="BH358"/>
  <c r="BG358"/>
  <c r="BF358"/>
  <c r="T358"/>
  <c r="T346"/>
  <c r="R358"/>
  <c r="R346"/>
  <c r="P358"/>
  <c r="P346"/>
  <c r="BI352"/>
  <c r="BH352"/>
  <c r="BG352"/>
  <c r="BF352"/>
  <c r="T352"/>
  <c r="R352"/>
  <c r="P352"/>
  <c r="BI347"/>
  <c r="BH347"/>
  <c r="BG347"/>
  <c r="BF347"/>
  <c r="T347"/>
  <c r="R347"/>
  <c r="P347"/>
  <c r="BI343"/>
  <c r="BH343"/>
  <c r="BG343"/>
  <c r="BF343"/>
  <c r="T343"/>
  <c r="R343"/>
  <c r="P343"/>
  <c r="BI340"/>
  <c r="BH340"/>
  <c r="BG340"/>
  <c r="BF340"/>
  <c r="T340"/>
  <c r="R340"/>
  <c r="P340"/>
  <c r="BI337"/>
  <c r="BH337"/>
  <c r="BG337"/>
  <c r="BF337"/>
  <c r="T337"/>
  <c r="R337"/>
  <c r="P337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0"/>
  <c r="BH330"/>
  <c r="BG330"/>
  <c r="BF330"/>
  <c r="T330"/>
  <c r="R330"/>
  <c r="P330"/>
  <c r="BI326"/>
  <c r="BH326"/>
  <c r="BG326"/>
  <c r="BF326"/>
  <c r="T326"/>
  <c r="R326"/>
  <c r="P326"/>
  <c r="BI325"/>
  <c r="BH325"/>
  <c r="BG325"/>
  <c r="BF325"/>
  <c r="T325"/>
  <c r="R325"/>
  <c r="P325"/>
  <c r="BI323"/>
  <c r="BH323"/>
  <c r="BG323"/>
  <c r="BF323"/>
  <c r="T323"/>
  <c r="R323"/>
  <c r="P323"/>
  <c r="BI322"/>
  <c r="BH322"/>
  <c r="BG322"/>
  <c r="BF322"/>
  <c r="T322"/>
  <c r="R322"/>
  <c r="P322"/>
  <c r="BI320"/>
  <c r="BH320"/>
  <c r="BG320"/>
  <c r="BF320"/>
  <c r="T320"/>
  <c r="R320"/>
  <c r="P320"/>
  <c r="BI319"/>
  <c r="BH319"/>
  <c r="BG319"/>
  <c r="BF319"/>
  <c r="T319"/>
  <c r="R319"/>
  <c r="P319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5"/>
  <c r="BH305"/>
  <c r="BG305"/>
  <c r="BF305"/>
  <c r="T305"/>
  <c r="R305"/>
  <c r="P305"/>
  <c r="BI299"/>
  <c r="BH299"/>
  <c r="BG299"/>
  <c r="BF299"/>
  <c r="T299"/>
  <c r="R299"/>
  <c r="P299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5"/>
  <c r="BH275"/>
  <c r="BG275"/>
  <c r="BF275"/>
  <c r="T275"/>
  <c r="R275"/>
  <c r="P275"/>
  <c r="BI274"/>
  <c r="BH274"/>
  <c r="BG274"/>
  <c r="BF274"/>
  <c r="T274"/>
  <c r="R274"/>
  <c r="P274"/>
  <c r="BI270"/>
  <c r="BH270"/>
  <c r="BG270"/>
  <c r="BF270"/>
  <c r="T270"/>
  <c r="R270"/>
  <c r="P270"/>
  <c r="BI268"/>
  <c r="BH268"/>
  <c r="BG268"/>
  <c r="BF268"/>
  <c r="T268"/>
  <c r="R268"/>
  <c r="P268"/>
  <c r="BI263"/>
  <c r="BH263"/>
  <c r="BG263"/>
  <c r="BF263"/>
  <c r="T263"/>
  <c r="R263"/>
  <c r="P263"/>
  <c r="BI261"/>
  <c r="BH261"/>
  <c r="BG261"/>
  <c r="BF261"/>
  <c r="T261"/>
  <c r="R261"/>
  <c r="P261"/>
  <c r="BI257"/>
  <c r="BH257"/>
  <c r="BG257"/>
  <c r="BF257"/>
  <c r="T257"/>
  <c r="R257"/>
  <c r="P257"/>
  <c r="BI252"/>
  <c r="BH252"/>
  <c r="BG252"/>
  <c r="BF252"/>
  <c r="T252"/>
  <c r="R252"/>
  <c r="P252"/>
  <c r="BI240"/>
  <c r="BH240"/>
  <c r="BG240"/>
  <c r="BF240"/>
  <c r="T240"/>
  <c r="T239"/>
  <c r="R240"/>
  <c r="R239"/>
  <c r="P240"/>
  <c r="P239"/>
  <c r="BI232"/>
  <c r="BH232"/>
  <c r="BG232"/>
  <c r="BF232"/>
  <c r="T232"/>
  <c r="R232"/>
  <c r="P232"/>
  <c r="BI225"/>
  <c r="BH225"/>
  <c r="BG225"/>
  <c r="BF225"/>
  <c r="T225"/>
  <c r="R225"/>
  <c r="P225"/>
  <c r="BI223"/>
  <c r="BH223"/>
  <c r="BG223"/>
  <c r="BF223"/>
  <c r="T223"/>
  <c r="R223"/>
  <c r="P223"/>
  <c r="BI203"/>
  <c r="BH203"/>
  <c r="BG203"/>
  <c r="BF203"/>
  <c r="T203"/>
  <c r="R203"/>
  <c r="P203"/>
  <c r="BI198"/>
  <c r="BH198"/>
  <c r="BG198"/>
  <c r="BF198"/>
  <c r="T198"/>
  <c r="R198"/>
  <c r="P198"/>
  <c r="BI193"/>
  <c r="BH193"/>
  <c r="BG193"/>
  <c r="BF193"/>
  <c r="T193"/>
  <c r="R193"/>
  <c r="P193"/>
  <c r="BI182"/>
  <c r="BH182"/>
  <c r="BG182"/>
  <c r="BF182"/>
  <c r="T182"/>
  <c r="R182"/>
  <c r="P182"/>
  <c r="BI176"/>
  <c r="BH176"/>
  <c r="BG176"/>
  <c r="BF176"/>
  <c r="T176"/>
  <c r="R176"/>
  <c r="P176"/>
  <c r="BI171"/>
  <c r="BH171"/>
  <c r="BG171"/>
  <c r="BF171"/>
  <c r="T171"/>
  <c r="R171"/>
  <c r="P171"/>
  <c r="BI165"/>
  <c r="BH165"/>
  <c r="BG165"/>
  <c r="BF165"/>
  <c r="T165"/>
  <c r="R165"/>
  <c r="P165"/>
  <c r="BI160"/>
  <c r="BH160"/>
  <c r="BG160"/>
  <c r="BF160"/>
  <c r="T160"/>
  <c r="R160"/>
  <c r="P160"/>
  <c r="BI153"/>
  <c r="BH153"/>
  <c r="BG153"/>
  <c r="BF153"/>
  <c r="T153"/>
  <c r="R153"/>
  <c r="P153"/>
  <c r="BI147"/>
  <c r="BH147"/>
  <c r="BG147"/>
  <c r="BF147"/>
  <c r="T147"/>
  <c r="R147"/>
  <c r="P147"/>
  <c r="BI138"/>
  <c r="BH138"/>
  <c r="BG138"/>
  <c r="BF138"/>
  <c r="T138"/>
  <c r="R138"/>
  <c r="P138"/>
  <c r="BI132"/>
  <c r="BH132"/>
  <c r="BG132"/>
  <c r="BF132"/>
  <c r="T132"/>
  <c r="R132"/>
  <c r="P132"/>
  <c r="BI130"/>
  <c r="BH130"/>
  <c r="BG130"/>
  <c r="BF130"/>
  <c r="T130"/>
  <c r="R130"/>
  <c r="P130"/>
  <c r="BI124"/>
  <c r="BH124"/>
  <c r="BG124"/>
  <c r="BF124"/>
  <c r="T124"/>
  <c r="R124"/>
  <c r="P124"/>
  <c r="BI117"/>
  <c r="BH117"/>
  <c r="BG117"/>
  <c r="BF117"/>
  <c r="T117"/>
  <c r="R117"/>
  <c r="P117"/>
  <c r="BI113"/>
  <c r="BH113"/>
  <c r="BG113"/>
  <c r="BF113"/>
  <c r="T113"/>
  <c r="R113"/>
  <c r="P113"/>
  <c r="BI98"/>
  <c r="BH98"/>
  <c r="BG98"/>
  <c r="BF98"/>
  <c r="T98"/>
  <c r="R98"/>
  <c r="P98"/>
  <c r="BI93"/>
  <c r="BH93"/>
  <c r="BG93"/>
  <c r="BF93"/>
  <c r="T93"/>
  <c r="R93"/>
  <c r="P93"/>
  <c r="BI88"/>
  <c r="BH88"/>
  <c r="BG88"/>
  <c r="BF88"/>
  <c r="T88"/>
  <c r="R88"/>
  <c r="P88"/>
  <c r="F79"/>
  <c r="E77"/>
  <c r="F52"/>
  <c r="E50"/>
  <c r="J24"/>
  <c r="E24"/>
  <c r="J82"/>
  <c r="J23"/>
  <c r="J21"/>
  <c r="E21"/>
  <c r="J54"/>
  <c r="J20"/>
  <c r="J18"/>
  <c r="E18"/>
  <c r="F55"/>
  <c r="J17"/>
  <c r="J15"/>
  <c r="E15"/>
  <c r="F81"/>
  <c r="J14"/>
  <c r="J12"/>
  <c r="J79"/>
  <c r="E7"/>
  <c r="E75"/>
  <c i="2" r="J37"/>
  <c r="J36"/>
  <c i="1" r="AY55"/>
  <c i="2" r="J35"/>
  <c i="1" r="AX55"/>
  <c i="2" r="BI564"/>
  <c r="BH564"/>
  <c r="BG564"/>
  <c r="BF564"/>
  <c r="T564"/>
  <c r="R564"/>
  <c r="P564"/>
  <c r="BI562"/>
  <c r="BH562"/>
  <c r="BG562"/>
  <c r="BF562"/>
  <c r="T562"/>
  <c r="R562"/>
  <c r="P562"/>
  <c r="BI556"/>
  <c r="BH556"/>
  <c r="BG556"/>
  <c r="BF556"/>
  <c r="T556"/>
  <c r="R556"/>
  <c r="P556"/>
  <c r="BI551"/>
  <c r="BH551"/>
  <c r="BG551"/>
  <c r="BF551"/>
  <c r="T551"/>
  <c r="R551"/>
  <c r="P551"/>
  <c r="BI544"/>
  <c r="BH544"/>
  <c r="BG544"/>
  <c r="BF544"/>
  <c r="T544"/>
  <c r="R544"/>
  <c r="P544"/>
  <c r="BI538"/>
  <c r="BH538"/>
  <c r="BG538"/>
  <c r="BF538"/>
  <c r="T538"/>
  <c r="R538"/>
  <c r="P538"/>
  <c r="BI534"/>
  <c r="BH534"/>
  <c r="BG534"/>
  <c r="BF534"/>
  <c r="T534"/>
  <c r="R534"/>
  <c r="P534"/>
  <c r="BI533"/>
  <c r="BH533"/>
  <c r="BG533"/>
  <c r="BF533"/>
  <c r="T533"/>
  <c r="R533"/>
  <c r="P533"/>
  <c r="BI531"/>
  <c r="BH531"/>
  <c r="BG531"/>
  <c r="BF531"/>
  <c r="T531"/>
  <c r="R531"/>
  <c r="P531"/>
  <c r="BI527"/>
  <c r="BH527"/>
  <c r="BG527"/>
  <c r="BF527"/>
  <c r="T527"/>
  <c r="R527"/>
  <c r="P527"/>
  <c r="BI523"/>
  <c r="BH523"/>
  <c r="BG523"/>
  <c r="BF523"/>
  <c r="T523"/>
  <c r="R523"/>
  <c r="P523"/>
  <c r="BI520"/>
  <c r="BH520"/>
  <c r="BG520"/>
  <c r="BF520"/>
  <c r="T520"/>
  <c r="R520"/>
  <c r="P520"/>
  <c r="BI516"/>
  <c r="BH516"/>
  <c r="BG516"/>
  <c r="BF516"/>
  <c r="T516"/>
  <c r="R516"/>
  <c r="P516"/>
  <c r="BI513"/>
  <c r="BH513"/>
  <c r="BG513"/>
  <c r="BF513"/>
  <c r="T513"/>
  <c r="R513"/>
  <c r="P513"/>
  <c r="BI509"/>
  <c r="BH509"/>
  <c r="BG509"/>
  <c r="BF509"/>
  <c r="T509"/>
  <c r="R509"/>
  <c r="P509"/>
  <c r="BI506"/>
  <c r="BH506"/>
  <c r="BG506"/>
  <c r="BF506"/>
  <c r="T506"/>
  <c r="R506"/>
  <c r="P506"/>
  <c r="BI502"/>
  <c r="BH502"/>
  <c r="BG502"/>
  <c r="BF502"/>
  <c r="T502"/>
  <c r="R502"/>
  <c r="P502"/>
  <c r="BI501"/>
  <c r="BH501"/>
  <c r="BG501"/>
  <c r="BF501"/>
  <c r="T501"/>
  <c r="R501"/>
  <c r="P501"/>
  <c r="BI497"/>
  <c r="BH497"/>
  <c r="BG497"/>
  <c r="BF497"/>
  <c r="T497"/>
  <c r="R497"/>
  <c r="P497"/>
  <c r="BI496"/>
  <c r="BH496"/>
  <c r="BG496"/>
  <c r="BF496"/>
  <c r="T496"/>
  <c r="R496"/>
  <c r="P496"/>
  <c r="BI492"/>
  <c r="BH492"/>
  <c r="BG492"/>
  <c r="BF492"/>
  <c r="T492"/>
  <c r="R492"/>
  <c r="P492"/>
  <c r="BI491"/>
  <c r="BH491"/>
  <c r="BG491"/>
  <c r="BF491"/>
  <c r="T491"/>
  <c r="R491"/>
  <c r="P491"/>
  <c r="BI487"/>
  <c r="BH487"/>
  <c r="BG487"/>
  <c r="BF487"/>
  <c r="T487"/>
  <c r="R487"/>
  <c r="P487"/>
  <c r="BI486"/>
  <c r="BH486"/>
  <c r="BG486"/>
  <c r="BF486"/>
  <c r="T486"/>
  <c r="R486"/>
  <c r="P486"/>
  <c r="BI482"/>
  <c r="BH482"/>
  <c r="BG482"/>
  <c r="BF482"/>
  <c r="T482"/>
  <c r="R482"/>
  <c r="P482"/>
  <c r="BI479"/>
  <c r="BH479"/>
  <c r="BG479"/>
  <c r="BF479"/>
  <c r="T479"/>
  <c r="R479"/>
  <c r="P479"/>
  <c r="BI476"/>
  <c r="BH476"/>
  <c r="BG476"/>
  <c r="BF476"/>
  <c r="T476"/>
  <c r="R476"/>
  <c r="P476"/>
  <c r="BI474"/>
  <c r="BH474"/>
  <c r="BG474"/>
  <c r="BF474"/>
  <c r="T474"/>
  <c r="R474"/>
  <c r="P474"/>
  <c r="BI471"/>
  <c r="BH471"/>
  <c r="BG471"/>
  <c r="BF471"/>
  <c r="T471"/>
  <c r="R471"/>
  <c r="P471"/>
  <c r="BI468"/>
  <c r="BH468"/>
  <c r="BG468"/>
  <c r="BF468"/>
  <c r="T468"/>
  <c r="R468"/>
  <c r="P468"/>
  <c r="BI465"/>
  <c r="BH465"/>
  <c r="BG465"/>
  <c r="BF465"/>
  <c r="T465"/>
  <c r="R465"/>
  <c r="P465"/>
  <c r="BI463"/>
  <c r="BH463"/>
  <c r="BG463"/>
  <c r="BF463"/>
  <c r="T463"/>
  <c r="R463"/>
  <c r="P463"/>
  <c r="BI460"/>
  <c r="BH460"/>
  <c r="BG460"/>
  <c r="BF460"/>
  <c r="T460"/>
  <c r="R460"/>
  <c r="P460"/>
  <c r="BI458"/>
  <c r="BH458"/>
  <c r="BG458"/>
  <c r="BF458"/>
  <c r="T458"/>
  <c r="R458"/>
  <c r="P458"/>
  <c r="BI455"/>
  <c r="BH455"/>
  <c r="BG455"/>
  <c r="BF455"/>
  <c r="T455"/>
  <c r="R455"/>
  <c r="P455"/>
  <c r="BI452"/>
  <c r="BH452"/>
  <c r="BG452"/>
  <c r="BF452"/>
  <c r="T452"/>
  <c r="R452"/>
  <c r="P452"/>
  <c r="BI449"/>
  <c r="BH449"/>
  <c r="BG449"/>
  <c r="BF449"/>
  <c r="T449"/>
  <c r="R449"/>
  <c r="P449"/>
  <c r="BI447"/>
  <c r="BH447"/>
  <c r="BG447"/>
  <c r="BF447"/>
  <c r="T447"/>
  <c r="R447"/>
  <c r="P447"/>
  <c r="BI445"/>
  <c r="BH445"/>
  <c r="BG445"/>
  <c r="BF445"/>
  <c r="T445"/>
  <c r="R445"/>
  <c r="P445"/>
  <c r="BI441"/>
  <c r="BH441"/>
  <c r="BG441"/>
  <c r="BF441"/>
  <c r="T441"/>
  <c r="R441"/>
  <c r="P441"/>
  <c r="BI437"/>
  <c r="BH437"/>
  <c r="BG437"/>
  <c r="BF437"/>
  <c r="T437"/>
  <c r="R437"/>
  <c r="P437"/>
  <c r="BI432"/>
  <c r="BH432"/>
  <c r="BG432"/>
  <c r="BF432"/>
  <c r="T432"/>
  <c r="R432"/>
  <c r="P432"/>
  <c r="BI427"/>
  <c r="BH427"/>
  <c r="BG427"/>
  <c r="BF427"/>
  <c r="T427"/>
  <c r="R427"/>
  <c r="P427"/>
  <c r="BI426"/>
  <c r="BH426"/>
  <c r="BG426"/>
  <c r="BF426"/>
  <c r="T426"/>
  <c r="R426"/>
  <c r="P426"/>
  <c r="BI422"/>
  <c r="BH422"/>
  <c r="BG422"/>
  <c r="BF422"/>
  <c r="T422"/>
  <c r="R422"/>
  <c r="P422"/>
  <c r="BI421"/>
  <c r="BH421"/>
  <c r="BG421"/>
  <c r="BF421"/>
  <c r="T421"/>
  <c r="R421"/>
  <c r="P421"/>
  <c r="BI417"/>
  <c r="BH417"/>
  <c r="BG417"/>
  <c r="BF417"/>
  <c r="T417"/>
  <c r="R417"/>
  <c r="P417"/>
  <c r="BI416"/>
  <c r="BH416"/>
  <c r="BG416"/>
  <c r="BF416"/>
  <c r="T416"/>
  <c r="R416"/>
  <c r="P416"/>
  <c r="BI412"/>
  <c r="BH412"/>
  <c r="BG412"/>
  <c r="BF412"/>
  <c r="T412"/>
  <c r="R412"/>
  <c r="P412"/>
  <c r="BI411"/>
  <c r="BH411"/>
  <c r="BG411"/>
  <c r="BF411"/>
  <c r="T411"/>
  <c r="R411"/>
  <c r="P411"/>
  <c r="BI407"/>
  <c r="BH407"/>
  <c r="BG407"/>
  <c r="BF407"/>
  <c r="T407"/>
  <c r="R407"/>
  <c r="P407"/>
  <c r="BI406"/>
  <c r="BH406"/>
  <c r="BG406"/>
  <c r="BF406"/>
  <c r="T406"/>
  <c r="R406"/>
  <c r="P406"/>
  <c r="BI402"/>
  <c r="BH402"/>
  <c r="BG402"/>
  <c r="BF402"/>
  <c r="T402"/>
  <c r="R402"/>
  <c r="P402"/>
  <c r="BI400"/>
  <c r="BH400"/>
  <c r="BG400"/>
  <c r="BF400"/>
  <c r="T400"/>
  <c r="R400"/>
  <c r="P400"/>
  <c r="BI396"/>
  <c r="BH396"/>
  <c r="BG396"/>
  <c r="BF396"/>
  <c r="T396"/>
  <c r="R396"/>
  <c r="P396"/>
  <c r="BI394"/>
  <c r="BH394"/>
  <c r="BG394"/>
  <c r="BF394"/>
  <c r="T394"/>
  <c r="R394"/>
  <c r="P394"/>
  <c r="BI390"/>
  <c r="BH390"/>
  <c r="BG390"/>
  <c r="BF390"/>
  <c r="T390"/>
  <c r="R390"/>
  <c r="P390"/>
  <c r="BI388"/>
  <c r="BH388"/>
  <c r="BG388"/>
  <c r="BF388"/>
  <c r="T388"/>
  <c r="R388"/>
  <c r="P388"/>
  <c r="BI384"/>
  <c r="BH384"/>
  <c r="BG384"/>
  <c r="BF384"/>
  <c r="T384"/>
  <c r="R384"/>
  <c r="P384"/>
  <c r="BI380"/>
  <c r="BH380"/>
  <c r="BG380"/>
  <c r="BF380"/>
  <c r="T380"/>
  <c r="R380"/>
  <c r="P380"/>
  <c r="BI377"/>
  <c r="BH377"/>
  <c r="BG377"/>
  <c r="BF377"/>
  <c r="T377"/>
  <c r="R377"/>
  <c r="P377"/>
  <c r="BI369"/>
  <c r="BH369"/>
  <c r="BG369"/>
  <c r="BF369"/>
  <c r="T369"/>
  <c r="R369"/>
  <c r="P369"/>
  <c r="BI365"/>
  <c r="BH365"/>
  <c r="BG365"/>
  <c r="BF365"/>
  <c r="T365"/>
  <c r="R365"/>
  <c r="P365"/>
  <c r="BI360"/>
  <c r="BH360"/>
  <c r="BG360"/>
  <c r="BF360"/>
  <c r="T360"/>
  <c r="R360"/>
  <c r="P360"/>
  <c r="BI357"/>
  <c r="BH357"/>
  <c r="BG357"/>
  <c r="BF357"/>
  <c r="T357"/>
  <c r="R357"/>
  <c r="P357"/>
  <c r="BI353"/>
  <c r="BH353"/>
  <c r="BG353"/>
  <c r="BF353"/>
  <c r="T353"/>
  <c r="R353"/>
  <c r="P353"/>
  <c r="BI350"/>
  <c r="BH350"/>
  <c r="BG350"/>
  <c r="BF350"/>
  <c r="T350"/>
  <c r="R350"/>
  <c r="P350"/>
  <c r="BI347"/>
  <c r="BH347"/>
  <c r="BG347"/>
  <c r="BF347"/>
  <c r="T347"/>
  <c r="R347"/>
  <c r="P347"/>
  <c r="BI344"/>
  <c r="BH344"/>
  <c r="BG344"/>
  <c r="BF344"/>
  <c r="T344"/>
  <c r="R344"/>
  <c r="P344"/>
  <c r="BI341"/>
  <c r="BH341"/>
  <c r="BG341"/>
  <c r="BF341"/>
  <c r="T341"/>
  <c r="R341"/>
  <c r="P341"/>
  <c r="BI334"/>
  <c r="BH334"/>
  <c r="BG334"/>
  <c r="BF334"/>
  <c r="T334"/>
  <c r="R334"/>
  <c r="P334"/>
  <c r="BI323"/>
  <c r="BH323"/>
  <c r="BG323"/>
  <c r="BF323"/>
  <c r="T323"/>
  <c r="R323"/>
  <c r="P323"/>
  <c r="BI315"/>
  <c r="BH315"/>
  <c r="BG315"/>
  <c r="BF315"/>
  <c r="T315"/>
  <c r="R315"/>
  <c r="P315"/>
  <c r="BI308"/>
  <c r="BH308"/>
  <c r="BG308"/>
  <c r="BF308"/>
  <c r="T308"/>
  <c r="R308"/>
  <c r="P308"/>
  <c r="BI306"/>
  <c r="BH306"/>
  <c r="BG306"/>
  <c r="BF306"/>
  <c r="T306"/>
  <c r="R306"/>
  <c r="P306"/>
  <c r="BI277"/>
  <c r="BH277"/>
  <c r="BG277"/>
  <c r="BF277"/>
  <c r="T277"/>
  <c r="R277"/>
  <c r="P277"/>
  <c r="BI271"/>
  <c r="BH271"/>
  <c r="BG271"/>
  <c r="BF271"/>
  <c r="T271"/>
  <c r="R271"/>
  <c r="P271"/>
  <c r="BI265"/>
  <c r="BH265"/>
  <c r="BG265"/>
  <c r="BF265"/>
  <c r="T265"/>
  <c r="R265"/>
  <c r="P265"/>
  <c r="BI254"/>
  <c r="BH254"/>
  <c r="BG254"/>
  <c r="BF254"/>
  <c r="T254"/>
  <c r="R254"/>
  <c r="P254"/>
  <c r="BI241"/>
  <c r="BH241"/>
  <c r="BG241"/>
  <c r="BF241"/>
  <c r="T241"/>
  <c r="R241"/>
  <c r="P241"/>
  <c r="BI235"/>
  <c r="BH235"/>
  <c r="BG235"/>
  <c r="BF235"/>
  <c r="T235"/>
  <c r="R235"/>
  <c r="P235"/>
  <c r="BI229"/>
  <c r="BH229"/>
  <c r="BG229"/>
  <c r="BF229"/>
  <c r="T229"/>
  <c r="R229"/>
  <c r="P229"/>
  <c r="BI224"/>
  <c r="BH224"/>
  <c r="BG224"/>
  <c r="BF224"/>
  <c r="T224"/>
  <c r="R224"/>
  <c r="P224"/>
  <c r="BI217"/>
  <c r="BH217"/>
  <c r="BG217"/>
  <c r="BF217"/>
  <c r="T217"/>
  <c r="R217"/>
  <c r="P217"/>
  <c r="BI211"/>
  <c r="BH211"/>
  <c r="BG211"/>
  <c r="BF211"/>
  <c r="T211"/>
  <c r="R211"/>
  <c r="P211"/>
  <c r="BI200"/>
  <c r="BH200"/>
  <c r="BG200"/>
  <c r="BF200"/>
  <c r="T200"/>
  <c r="R200"/>
  <c r="P200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62"/>
  <c r="BH162"/>
  <c r="BG162"/>
  <c r="BF162"/>
  <c r="T162"/>
  <c r="R162"/>
  <c r="P162"/>
  <c r="BI156"/>
  <c r="BH156"/>
  <c r="BG156"/>
  <c r="BF156"/>
  <c r="T156"/>
  <c r="R156"/>
  <c r="P156"/>
  <c r="BI143"/>
  <c r="BH143"/>
  <c r="BG143"/>
  <c r="BF143"/>
  <c r="T143"/>
  <c r="R143"/>
  <c r="P143"/>
  <c r="BI139"/>
  <c r="BH139"/>
  <c r="BG139"/>
  <c r="BF139"/>
  <c r="T139"/>
  <c r="R139"/>
  <c r="P139"/>
  <c r="BI106"/>
  <c r="BH106"/>
  <c r="BG106"/>
  <c r="BF106"/>
  <c r="T106"/>
  <c r="R106"/>
  <c r="P106"/>
  <c r="BI100"/>
  <c r="BH100"/>
  <c r="BG100"/>
  <c r="BF100"/>
  <c r="T100"/>
  <c r="R100"/>
  <c r="P100"/>
  <c r="BI95"/>
  <c r="BH95"/>
  <c r="BG95"/>
  <c r="BF95"/>
  <c r="T95"/>
  <c r="R95"/>
  <c r="P95"/>
  <c r="BI89"/>
  <c r="BH89"/>
  <c r="BG89"/>
  <c r="BF89"/>
  <c r="T89"/>
  <c r="R89"/>
  <c r="P89"/>
  <c r="F80"/>
  <c r="E78"/>
  <c r="F52"/>
  <c r="E50"/>
  <c r="J24"/>
  <c r="E24"/>
  <c r="J55"/>
  <c r="J23"/>
  <c r="J21"/>
  <c r="E21"/>
  <c r="J82"/>
  <c r="J20"/>
  <c r="J18"/>
  <c r="E18"/>
  <c r="F83"/>
  <c r="J17"/>
  <c r="J15"/>
  <c r="E15"/>
  <c r="F82"/>
  <c r="J14"/>
  <c r="J12"/>
  <c r="J52"/>
  <c r="E7"/>
  <c r="E48"/>
  <c i="1" r="L50"/>
  <c r="AM50"/>
  <c r="AM49"/>
  <c r="L49"/>
  <c r="AM47"/>
  <c r="L47"/>
  <c r="L45"/>
  <c r="L44"/>
  <c i="2" r="J365"/>
  <c i="3" r="BK337"/>
  <c r="BK176"/>
  <c r="J325"/>
  <c r="BK113"/>
  <c i="4" r="BK118"/>
  <c i="5" r="J106"/>
  <c i="2" r="J544"/>
  <c r="J308"/>
  <c r="J509"/>
  <c r="BK347"/>
  <c r="BK458"/>
  <c r="J390"/>
  <c i="3" r="J315"/>
  <c r="J320"/>
  <c i="4" r="BK168"/>
  <c r="BK122"/>
  <c i="5" r="BK95"/>
  <c r="J83"/>
  <c i="3" r="BK315"/>
  <c r="J193"/>
  <c r="J366"/>
  <c i="4" r="BK152"/>
  <c i="5" r="J91"/>
  <c i="2" r="BK476"/>
  <c r="BK200"/>
  <c r="J458"/>
  <c r="BK344"/>
  <c r="J380"/>
  <c r="J491"/>
  <c i="3" r="BK286"/>
  <c r="BK182"/>
  <c r="J203"/>
  <c r="J113"/>
  <c i="4" r="BK187"/>
  <c i="5" r="J86"/>
  <c i="2" r="J143"/>
  <c r="BK427"/>
  <c i="3" r="BK333"/>
  <c i="4" r="J110"/>
  <c i="5" r="J93"/>
  <c i="2" r="BK315"/>
  <c i="3" r="J305"/>
  <c r="BK160"/>
  <c i="4" r="J122"/>
  <c i="2" r="J162"/>
  <c r="BK471"/>
  <c r="J417"/>
  <c r="J447"/>
  <c r="J486"/>
  <c i="3" r="J292"/>
  <c r="BK311"/>
  <c r="J153"/>
  <c i="4" r="BK137"/>
  <c i="5" r="BK91"/>
  <c i="2" r="J564"/>
  <c r="J421"/>
  <c r="J551"/>
  <c r="J384"/>
  <c r="BK487"/>
  <c i="3" r="J182"/>
  <c r="BK203"/>
  <c i="4" r="J244"/>
  <c i="2" r="BK217"/>
  <c r="BK463"/>
  <c r="BK265"/>
  <c r="J407"/>
  <c r="J344"/>
  <c r="J506"/>
  <c i="3" r="BK93"/>
  <c r="BK130"/>
  <c i="4" r="BK88"/>
  <c i="2" r="J211"/>
  <c r="BK406"/>
  <c r="BK501"/>
  <c r="J271"/>
  <c i="3" r="BK322"/>
  <c r="BK326"/>
  <c r="BK270"/>
  <c i="4" r="J118"/>
  <c i="5" r="J92"/>
  <c i="2" r="J185"/>
  <c i="3" r="J281"/>
  <c r="BK292"/>
  <c i="4" r="BK142"/>
  <c i="2" r="BK156"/>
  <c r="BK411"/>
  <c r="BK380"/>
  <c r="BK465"/>
  <c i="3" r="J263"/>
  <c r="BK124"/>
  <c i="5" r="BK89"/>
  <c i="3" r="BK309"/>
  <c i="4" r="J142"/>
  <c i="5" r="F34"/>
  <c i="2" r="BK437"/>
  <c r="BK422"/>
  <c i="3" r="J358"/>
  <c i="4" r="BK235"/>
  <c r="J147"/>
  <c i="2" r="J471"/>
  <c i="3" r="BK257"/>
  <c i="4" r="BK92"/>
  <c i="2" r="BK235"/>
  <c i="3" r="BK282"/>
  <c i="4" r="J168"/>
  <c i="5" r="BK98"/>
  <c i="2" r="BK447"/>
  <c r="BK360"/>
  <c r="J516"/>
  <c i="3" r="BK343"/>
  <c i="4" r="J114"/>
  <c i="5" r="BK83"/>
  <c i="2" r="BK445"/>
  <c r="J411"/>
  <c r="J217"/>
  <c i="3" r="J270"/>
  <c r="BK340"/>
  <c i="5" r="J89"/>
  <c i="2" r="BK534"/>
  <c i="3" r="J280"/>
  <c i="4" r="J164"/>
  <c i="2" r="J562"/>
  <c r="J388"/>
  <c r="BK341"/>
  <c i="3" r="J176"/>
  <c i="5" r="J102"/>
  <c i="2" r="J106"/>
  <c i="3" r="BK223"/>
  <c r="J323"/>
  <c r="J313"/>
  <c i="4" r="BK160"/>
  <c i="5" r="BK93"/>
  <c i="2" r="J487"/>
  <c r="BK369"/>
  <c r="BK468"/>
  <c r="J235"/>
  <c r="J497"/>
  <c r="BK183"/>
  <c i="3" r="BK153"/>
  <c r="J282"/>
  <c i="4" r="J126"/>
  <c i="5" r="J100"/>
  <c i="2" r="F35"/>
  <c r="BK556"/>
  <c r="BK388"/>
  <c r="J533"/>
  <c r="J334"/>
  <c i="3" r="J332"/>
  <c r="J257"/>
  <c i="4" r="J130"/>
  <c i="5" r="BK105"/>
  <c r="J88"/>
  <c i="2" r="J254"/>
  <c r="J350"/>
  <c r="BK455"/>
  <c r="BK308"/>
  <c r="J441"/>
  <c i="3" r="J261"/>
  <c r="BK320"/>
  <c i="4" r="BK134"/>
  <c r="J152"/>
  <c i="2" r="BK564"/>
  <c r="BK441"/>
  <c r="BK334"/>
  <c r="J460"/>
  <c r="J241"/>
  <c i="3" r="J337"/>
  <c i="4" r="BK244"/>
  <c i="5" r="J107"/>
  <c i="2" r="BK474"/>
  <c r="BK241"/>
  <c r="J422"/>
  <c r="BK95"/>
  <c r="BK492"/>
  <c i="3" r="BK364"/>
  <c r="BK323"/>
  <c i="4" r="BK97"/>
  <c i="5" r="BK86"/>
  <c i="3" r="BK299"/>
  <c r="BK263"/>
  <c r="BK132"/>
  <c i="5" r="J99"/>
  <c i="2" r="J455"/>
  <c r="BK551"/>
  <c r="J400"/>
  <c i="3" r="J293"/>
  <c r="J252"/>
  <c i="5" r="BK107"/>
  <c i="2" r="J416"/>
  <c i="3" r="BK138"/>
  <c i="4" r="J198"/>
  <c i="5" r="BK99"/>
  <c i="2" r="J449"/>
  <c r="J538"/>
  <c r="J406"/>
  <c r="BK139"/>
  <c i="3" r="J322"/>
  <c r="J268"/>
  <c i="4" r="J219"/>
  <c i="2" r="J341"/>
  <c r="J476"/>
  <c i="4" r="J208"/>
  <c i="5" r="F37"/>
  <c i="2" r="BK506"/>
  <c i="4" r="J187"/>
  <c i="5" r="BK102"/>
  <c i="2" r="BK479"/>
  <c r="BK402"/>
  <c i="3" r="BK325"/>
  <c i="4" r="BK164"/>
  <c i="5" r="J82"/>
  <c i="2" r="BK384"/>
  <c r="J396"/>
  <c r="J265"/>
  <c i="3" r="J343"/>
  <c i="4" r="J106"/>
  <c i="2" r="J501"/>
  <c r="J89"/>
  <c r="BK350"/>
  <c i="3" r="BK281"/>
  <c r="J124"/>
  <c i="5" r="J95"/>
  <c i="2" r="BK394"/>
  <c i="3" r="BK198"/>
  <c r="J287"/>
  <c i="4" r="J250"/>
  <c i="2" r="BK509"/>
  <c r="J445"/>
  <c r="BK100"/>
  <c i="3" r="BK358"/>
  <c r="J347"/>
  <c i="4" r="J185"/>
  <c i="5" r="BK88"/>
  <c i="3" r="BK280"/>
  <c r="J132"/>
  <c i="4" r="BK198"/>
  <c i="2" r="BK516"/>
  <c r="BK323"/>
  <c r="J377"/>
  <c i="3" r="BK366"/>
  <c i="4" r="BK189"/>
  <c r="BK193"/>
  <c i="2" r="BK211"/>
  <c i="3" r="BK288"/>
  <c i="4" r="J189"/>
  <c i="2" r="BK400"/>
  <c i="3" r="BK268"/>
  <c i="4" r="J224"/>
  <c i="2" r="J496"/>
  <c r="BK562"/>
  <c r="J306"/>
  <c i="3" r="J330"/>
  <c r="J223"/>
  <c i="2" r="BK520"/>
  <c i="3" r="BK287"/>
  <c i="5" r="BK97"/>
  <c i="3" r="BK274"/>
  <c r="J88"/>
  <c i="4" r="BK219"/>
  <c i="5" r="J34"/>
  <c r="BK92"/>
  <c i="3" r="J340"/>
  <c r="BK232"/>
  <c i="5" r="J105"/>
  <c i="2" r="J492"/>
  <c r="J100"/>
  <c r="BK390"/>
  <c r="J527"/>
  <c i="3" r="BK225"/>
  <c r="BK313"/>
  <c i="4" r="BK224"/>
  <c i="2" r="J357"/>
  <c r="BK523"/>
  <c i="4" r="BK172"/>
  <c i="5" r="BK90"/>
  <c i="2" r="J224"/>
  <c i="4" r="J252"/>
  <c r="BK101"/>
  <c i="2" r="J426"/>
  <c r="J200"/>
  <c r="J463"/>
  <c i="3" r="BK171"/>
  <c i="4" r="BK185"/>
  <c i="5" r="BK100"/>
  <c i="2" r="J534"/>
  <c r="BK271"/>
  <c r="J353"/>
  <c i="3" r="J334"/>
  <c r="J98"/>
  <c i="5" r="BK85"/>
  <c i="2" r="BK491"/>
  <c r="J556"/>
  <c r="J474"/>
  <c r="J437"/>
  <c i="4" r="J193"/>
  <c i="2" r="J520"/>
  <c r="J531"/>
  <c r="J432"/>
  <c i="3" r="J288"/>
  <c i="4" r="BK230"/>
  <c i="2" r="F37"/>
  <c i="3" r="BK347"/>
  <c r="J165"/>
  <c r="J333"/>
  <c i="4" r="BK147"/>
  <c r="BK176"/>
  <c i="2" r="J187"/>
  <c r="BK417"/>
  <c i="3" r="J364"/>
  <c i="4" r="BK252"/>
  <c r="BK110"/>
  <c i="2" r="F36"/>
  <c r="BK365"/>
  <c r="J482"/>
  <c i="3" r="BK240"/>
  <c i="4" r="J97"/>
  <c i="5" r="J98"/>
  <c i="2" r="BK452"/>
  <c r="J465"/>
  <c r="BK187"/>
  <c r="BK426"/>
  <c i="3" r="BK332"/>
  <c i="5" r="BK106"/>
  <c r="BK87"/>
  <c i="2" r="BK254"/>
  <c i="3" r="BK319"/>
  <c r="BK117"/>
  <c i="4" r="J134"/>
  <c i="2" r="BK277"/>
  <c r="BK432"/>
  <c r="BK482"/>
  <c i="3" r="J352"/>
  <c r="J286"/>
  <c i="4" r="BK130"/>
  <c i="5" r="J84"/>
  <c i="3" r="J274"/>
  <c r="J160"/>
  <c i="4" r="BK126"/>
  <c i="2" r="BK544"/>
  <c r="BK407"/>
  <c r="BK486"/>
  <c r="BK143"/>
  <c i="3" r="BK305"/>
  <c r="J326"/>
  <c i="2" r="BK513"/>
  <c i="4" r="J156"/>
  <c i="5" r="J97"/>
  <c i="1" r="AS54"/>
  <c i="2" r="BK533"/>
  <c r="J479"/>
  <c r="BK531"/>
  <c i="3" r="J240"/>
  <c r="BK88"/>
  <c i="4" r="J101"/>
  <c i="5" r="J94"/>
  <c i="2" r="BK377"/>
  <c r="BK496"/>
  <c r="BK460"/>
  <c i="3" r="BK252"/>
  <c i="4" r="J160"/>
  <c i="2" r="BK538"/>
  <c r="BK527"/>
  <c i="4" r="BK114"/>
  <c i="2" r="J402"/>
  <c r="J412"/>
  <c i="3" r="BK275"/>
  <c i="4" r="J172"/>
  <c i="2" r="J229"/>
  <c i="3" r="BK330"/>
  <c i="4" r="J176"/>
  <c i="2" r="BK185"/>
  <c r="J427"/>
  <c r="BK449"/>
  <c r="BK224"/>
  <c r="J502"/>
  <c i="3" r="BK293"/>
  <c r="J117"/>
  <c i="4" r="J92"/>
  <c i="2" r="J95"/>
  <c i="3" r="J138"/>
  <c r="BK193"/>
  <c i="5" r="BK104"/>
  <c i="2" r="BK353"/>
  <c r="J394"/>
  <c i="3" r="BK294"/>
  <c r="J93"/>
  <c i="5" r="J96"/>
  <c i="2" r="BK502"/>
  <c r="J523"/>
  <c r="BK89"/>
  <c i="3" r="J130"/>
  <c r="BK147"/>
  <c i="4" r="BK181"/>
  <c i="2" r="BK412"/>
  <c i="3" r="J275"/>
  <c i="4" r="BK106"/>
  <c i="2" r="BK421"/>
  <c r="BK396"/>
  <c r="J468"/>
  <c i="3" r="BK98"/>
  <c i="5" r="BK84"/>
  <c i="3" r="BK334"/>
  <c r="J147"/>
  <c r="BK165"/>
  <c i="5" r="BK103"/>
  <c i="2" r="BK162"/>
  <c r="J156"/>
  <c r="BK306"/>
  <c i="3" r="J198"/>
  <c i="4" r="BK250"/>
  <c i="5" r="J104"/>
  <c i="2" r="J369"/>
  <c i="3" r="J319"/>
  <c i="4" r="J235"/>
  <c i="5" r="BK94"/>
  <c i="2" r="J360"/>
  <c r="J513"/>
  <c r="J277"/>
  <c r="J452"/>
  <c i="3" r="J232"/>
  <c r="J171"/>
  <c i="4" r="BK208"/>
  <c i="5" r="BK96"/>
  <c i="2" r="BK357"/>
  <c i="3" r="J309"/>
  <c i="4" r="J181"/>
  <c i="5" r="J90"/>
  <c i="3" r="BK352"/>
  <c i="4" r="J88"/>
  <c i="2" r="J323"/>
  <c r="BK229"/>
  <c r="BK106"/>
  <c i="3" r="BK261"/>
  <c r="J299"/>
  <c i="4" r="BK156"/>
  <c i="5" r="J85"/>
  <c i="2" r="J139"/>
  <c r="J315"/>
  <c i="3" r="J294"/>
  <c i="4" r="J230"/>
  <c i="5" r="BK82"/>
  <c i="2" r="BK416"/>
  <c r="BK497"/>
  <c r="J183"/>
  <c i="3" r="J311"/>
  <c i="4" r="J137"/>
  <c i="5" r="J103"/>
  <c i="2" r="J347"/>
  <c i="3" r="J225"/>
  <c i="5" r="J87"/>
  <c i="2" l="1" r="R322"/>
  <c r="T88"/>
  <c r="P322"/>
  <c r="R537"/>
  <c r="BK88"/>
  <c r="R379"/>
  <c r="P532"/>
  <c r="T537"/>
  <c r="P379"/>
  <c r="R532"/>
  <c r="P561"/>
  <c i="3" r="BK87"/>
  <c r="J87"/>
  <c r="J61"/>
  <c i="2" r="R88"/>
  <c r="R87"/>
  <c r="R86"/>
  <c r="T322"/>
  <c r="R561"/>
  <c i="3" r="R87"/>
  <c r="P251"/>
  <c r="R363"/>
  <c i="4" r="BK136"/>
  <c r="J136"/>
  <c r="J62"/>
  <c r="BK197"/>
  <c r="J197"/>
  <c r="J64"/>
  <c r="R249"/>
  <c i="2" r="T379"/>
  <c r="T532"/>
  <c r="T561"/>
  <c i="3" r="T87"/>
  <c r="R251"/>
  <c r="P363"/>
  <c i="4" r="P87"/>
  <c r="P136"/>
  <c r="T197"/>
  <c i="2" r="BK379"/>
  <c r="J379"/>
  <c r="J63"/>
  <c r="BK532"/>
  <c r="J532"/>
  <c r="J64"/>
  <c r="BK537"/>
  <c r="J537"/>
  <c r="J65"/>
  <c r="BK561"/>
  <c r="J561"/>
  <c r="J66"/>
  <c i="3" r="P87"/>
  <c r="P86"/>
  <c r="P85"/>
  <c i="1" r="AU56"/>
  <c i="3" r="BK251"/>
  <c r="J251"/>
  <c r="J63"/>
  <c r="T251"/>
  <c r="BK363"/>
  <c r="J363"/>
  <c r="J65"/>
  <c r="T363"/>
  <c i="4" r="BK87"/>
  <c r="R87"/>
  <c r="R136"/>
  <c r="BK180"/>
  <c r="J180"/>
  <c r="J63"/>
  <c r="R180"/>
  <c r="P197"/>
  <c r="BK249"/>
  <c r="J249"/>
  <c r="J65"/>
  <c r="T249"/>
  <c i="5" r="R81"/>
  <c r="R80"/>
  <c i="2" r="P88"/>
  <c r="P87"/>
  <c r="P86"/>
  <c i="1" r="AU55"/>
  <c i="2" r="BK322"/>
  <c r="J322"/>
  <c r="J62"/>
  <c r="P537"/>
  <c i="4" r="T87"/>
  <c r="T136"/>
  <c r="P180"/>
  <c r="T180"/>
  <c r="R197"/>
  <c r="P249"/>
  <c i="5" r="BK81"/>
  <c r="J81"/>
  <c r="J60"/>
  <c r="P81"/>
  <c r="P80"/>
  <c i="1" r="AU58"/>
  <c i="5" r="T81"/>
  <c r="T80"/>
  <c i="3" r="BK239"/>
  <c r="J239"/>
  <c r="J62"/>
  <c r="BK346"/>
  <c r="J346"/>
  <c r="J64"/>
  <c i="5" r="J55"/>
  <c r="BE85"/>
  <c r="F54"/>
  <c r="E70"/>
  <c r="BE87"/>
  <c r="J54"/>
  <c r="F77"/>
  <c r="BE88"/>
  <c r="BE93"/>
  <c i="4" r="J87"/>
  <c r="J61"/>
  <c i="5" r="BE83"/>
  <c r="BE89"/>
  <c r="BE91"/>
  <c r="BE94"/>
  <c r="BE96"/>
  <c r="J52"/>
  <c r="BE107"/>
  <c r="BE82"/>
  <c r="BE84"/>
  <c r="BE86"/>
  <c r="BE90"/>
  <c r="BE92"/>
  <c r="BE95"/>
  <c r="BE97"/>
  <c r="BE98"/>
  <c r="BE99"/>
  <c r="BE100"/>
  <c r="BE102"/>
  <c r="BE103"/>
  <c r="BE104"/>
  <c r="BE105"/>
  <c r="BE106"/>
  <c i="1" r="AW58"/>
  <c r="BA58"/>
  <c r="BD58"/>
  <c i="4" r="J55"/>
  <c i="3" r="BK86"/>
  <c r="BK85"/>
  <c r="J85"/>
  <c i="4" r="F55"/>
  <c r="F81"/>
  <c r="BE92"/>
  <c r="BE147"/>
  <c r="J54"/>
  <c r="BE130"/>
  <c r="BE134"/>
  <c r="BE152"/>
  <c r="BE160"/>
  <c r="BE219"/>
  <c r="E75"/>
  <c r="BE110"/>
  <c r="BE126"/>
  <c r="BE168"/>
  <c r="BE193"/>
  <c r="BE235"/>
  <c r="BE250"/>
  <c r="BE224"/>
  <c r="J52"/>
  <c r="BE101"/>
  <c r="BE114"/>
  <c r="BE118"/>
  <c r="BE122"/>
  <c r="BE137"/>
  <c r="BE164"/>
  <c r="BE181"/>
  <c r="BE185"/>
  <c r="BE187"/>
  <c r="BE208"/>
  <c r="BE230"/>
  <c r="BE244"/>
  <c r="BE252"/>
  <c r="BE88"/>
  <c r="BE97"/>
  <c r="BE106"/>
  <c r="BE142"/>
  <c r="BE156"/>
  <c r="BE172"/>
  <c r="BE176"/>
  <c r="BE189"/>
  <c r="BE198"/>
  <c i="2" r="J88"/>
  <c r="J61"/>
  <c i="3" r="F54"/>
  <c r="F82"/>
  <c r="BE113"/>
  <c r="BE117"/>
  <c r="BE147"/>
  <c r="BE130"/>
  <c r="E48"/>
  <c r="J52"/>
  <c r="J55"/>
  <c r="J81"/>
  <c r="BE93"/>
  <c r="BE132"/>
  <c r="BE138"/>
  <c r="BE203"/>
  <c r="BE257"/>
  <c r="BE268"/>
  <c r="BE223"/>
  <c r="BE275"/>
  <c r="BE280"/>
  <c r="BE330"/>
  <c r="BE225"/>
  <c r="BE232"/>
  <c r="BE299"/>
  <c r="BE305"/>
  <c r="BE309"/>
  <c r="BE311"/>
  <c r="BE320"/>
  <c r="BE322"/>
  <c r="BE364"/>
  <c r="BE88"/>
  <c r="BE98"/>
  <c r="BE124"/>
  <c r="BE153"/>
  <c r="BE160"/>
  <c r="BE165"/>
  <c r="BE171"/>
  <c r="BE176"/>
  <c r="BE182"/>
  <c r="BE193"/>
  <c r="BE198"/>
  <c r="BE263"/>
  <c r="BE270"/>
  <c r="BE281"/>
  <c r="BE282"/>
  <c r="BE286"/>
  <c r="BE288"/>
  <c r="BE319"/>
  <c r="BE323"/>
  <c r="BE332"/>
  <c r="BE334"/>
  <c r="BE343"/>
  <c r="BE358"/>
  <c r="BE366"/>
  <c r="BE240"/>
  <c r="BE252"/>
  <c r="BE261"/>
  <c r="BE274"/>
  <c r="BE287"/>
  <c r="BE292"/>
  <c r="BE293"/>
  <c r="BE294"/>
  <c r="BE313"/>
  <c r="BE315"/>
  <c r="BE325"/>
  <c r="BE326"/>
  <c r="BE333"/>
  <c r="BE337"/>
  <c r="BE340"/>
  <c r="BE347"/>
  <c r="BE352"/>
  <c i="2" r="F55"/>
  <c r="BE139"/>
  <c r="BE156"/>
  <c r="BE217"/>
  <c r="BE241"/>
  <c r="BE271"/>
  <c r="BE277"/>
  <c r="BE390"/>
  <c r="BE396"/>
  <c r="BE421"/>
  <c r="BE465"/>
  <c r="BE468"/>
  <c r="BE479"/>
  <c r="BE520"/>
  <c r="BE492"/>
  <c r="J80"/>
  <c r="BE211"/>
  <c r="BE344"/>
  <c r="BE353"/>
  <c r="BE384"/>
  <c r="BE402"/>
  <c r="BE407"/>
  <c r="BE411"/>
  <c r="F54"/>
  <c r="E76"/>
  <c r="J83"/>
  <c r="BE89"/>
  <c r="BE106"/>
  <c r="BE162"/>
  <c r="BE183"/>
  <c r="BE185"/>
  <c r="BE229"/>
  <c r="BE235"/>
  <c r="BE308"/>
  <c r="BE315"/>
  <c r="BE334"/>
  <c r="BE350"/>
  <c r="BE357"/>
  <c r="BE365"/>
  <c r="BE369"/>
  <c r="BE377"/>
  <c r="BE394"/>
  <c r="BE400"/>
  <c r="BE406"/>
  <c r="BE416"/>
  <c r="BE422"/>
  <c r="BE437"/>
  <c r="BE445"/>
  <c r="BE447"/>
  <c r="BE452"/>
  <c r="BE455"/>
  <c r="BE458"/>
  <c r="BE460"/>
  <c r="BE471"/>
  <c r="BE474"/>
  <c r="BE476"/>
  <c r="BE486"/>
  <c r="BE487"/>
  <c r="BE491"/>
  <c r="BE496"/>
  <c r="BE497"/>
  <c r="BE501"/>
  <c r="BE502"/>
  <c r="BE506"/>
  <c r="BE509"/>
  <c r="BE513"/>
  <c r="BE516"/>
  <c r="BE523"/>
  <c r="BE527"/>
  <c r="BE531"/>
  <c r="BE544"/>
  <c r="BE556"/>
  <c r="BE564"/>
  <c r="J54"/>
  <c r="BE95"/>
  <c r="BE100"/>
  <c r="BE187"/>
  <c r="BE200"/>
  <c r="BE224"/>
  <c r="BE254"/>
  <c r="BE265"/>
  <c r="BE306"/>
  <c r="BE323"/>
  <c r="BE347"/>
  <c r="BE360"/>
  <c r="BE380"/>
  <c r="BE388"/>
  <c r="BE412"/>
  <c r="BE417"/>
  <c r="BE426"/>
  <c r="BE427"/>
  <c r="BE432"/>
  <c r="BE441"/>
  <c r="BE449"/>
  <c r="BE463"/>
  <c r="BE482"/>
  <c r="BE533"/>
  <c r="BE534"/>
  <c r="BE538"/>
  <c r="BE551"/>
  <c r="BE562"/>
  <c r="BE143"/>
  <c r="BE341"/>
  <c i="1" r="BB55"/>
  <c r="BC55"/>
  <c r="BD55"/>
  <c i="3" r="F35"/>
  <c i="1" r="BB56"/>
  <c i="3" r="F37"/>
  <c i="1" r="BD56"/>
  <c i="5" r="F36"/>
  <c i="1" r="BC58"/>
  <c i="4" r="F35"/>
  <c i="1" r="BB57"/>
  <c i="3" r="F36"/>
  <c i="1" r="BC56"/>
  <c i="4" r="F34"/>
  <c i="1" r="BA57"/>
  <c i="4" r="J34"/>
  <c i="1" r="AW57"/>
  <c i="4" r="F37"/>
  <c i="1" r="BD57"/>
  <c i="3" r="J34"/>
  <c i="1" r="AW56"/>
  <c i="2" r="J34"/>
  <c i="1" r="AW55"/>
  <c i="3" r="F34"/>
  <c i="1" r="BA56"/>
  <c i="5" r="F35"/>
  <c i="1" r="BB58"/>
  <c i="3" r="J30"/>
  <c i="4" r="F36"/>
  <c i="1" r="BC57"/>
  <c i="2" r="F34"/>
  <c i="1" r="BA55"/>
  <c i="4" l="1" r="BK86"/>
  <c r="J86"/>
  <c r="J60"/>
  <c i="3" r="R86"/>
  <c r="R85"/>
  <c i="2" r="T87"/>
  <c r="T86"/>
  <c i="3" r="T86"/>
  <c r="T85"/>
  <c i="4" r="P86"/>
  <c r="P85"/>
  <c i="1" r="AU57"/>
  <c i="2" r="BK87"/>
  <c r="J87"/>
  <c r="J60"/>
  <c i="4" r="R86"/>
  <c r="R85"/>
  <c r="T86"/>
  <c r="T85"/>
  <c i="5" r="BK80"/>
  <c r="J80"/>
  <c r="J59"/>
  <c i="1" r="AG56"/>
  <c i="3" r="J86"/>
  <c r="J60"/>
  <c r="J59"/>
  <c r="F33"/>
  <c i="1" r="AZ56"/>
  <c r="AU54"/>
  <c i="5" r="F33"/>
  <c i="1" r="AZ58"/>
  <c r="BB54"/>
  <c r="W31"/>
  <c i="4" r="F33"/>
  <c i="1" r="AZ57"/>
  <c i="2" r="J33"/>
  <c i="1" r="AV55"/>
  <c r="AT55"/>
  <c i="2" r="F33"/>
  <c i="1" r="AZ55"/>
  <c r="BA54"/>
  <c r="W30"/>
  <c r="BC54"/>
  <c r="W32"/>
  <c i="4" r="J33"/>
  <c i="1" r="AV57"/>
  <c r="AT57"/>
  <c i="3" r="J33"/>
  <c i="1" r="AV56"/>
  <c r="AT56"/>
  <c r="AN56"/>
  <c i="5" r="J33"/>
  <c i="1" r="AV58"/>
  <c r="AT58"/>
  <c r="BD54"/>
  <c r="W33"/>
  <c i="4" l="1" r="BK85"/>
  <c r="J85"/>
  <c r="J59"/>
  <c i="2" r="BK86"/>
  <c r="J86"/>
  <c r="J59"/>
  <c i="3" r="J39"/>
  <c i="5" r="J30"/>
  <c i="1" r="AG58"/>
  <c r="AZ54"/>
  <c r="W29"/>
  <c r="AX54"/>
  <c r="AY54"/>
  <c r="AW54"/>
  <c r="AK30"/>
  <c i="5" l="1" r="J39"/>
  <c i="1" r="AN58"/>
  <c i="4" r="J30"/>
  <c i="1" r="AG57"/>
  <c r="AN57"/>
  <c i="2" r="J30"/>
  <c i="1" r="AG55"/>
  <c r="AN55"/>
  <c r="AV54"/>
  <c r="AK29"/>
  <c i="4" l="1" r="J39"/>
  <c i="2" r="J39"/>
  <c i="1" r="AG54"/>
  <c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<sst xmlns="http://schemas.openxmlformats.org/spreadsheetml/2006/main">
  <si>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</si>
  <si>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</si>
  <si>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</si>
  <si>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</si>
  <si>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</si>
  <si>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{128e0b9c-c8f8-4d16-9a8e-5c3eb76b9902}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</si>
  <si>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</si>
  <si>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</si>
  <si>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</si>
  <si>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</si>
  <si>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</si>
  <si>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</si>
  <si>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</si>
  <si>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</si>
  <si>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2025/044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</si>
  <si>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</si>
  <si>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</si>
  <si>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Pašovice, oprava kanalizace, stoka A7</t>
  </si>
  <si>
    <t>KSO:</t>
  </si>
  <si>
    <t/>
  </si>
  <si>
    <t>CC-CZ:</t>
  </si>
  <si>
    <t>Místo:</t>
  </si>
  <si>
    <t>k.ú. Pašovice na Moravě</t>
  </si>
  <si>
    <t>Datum:</t>
  </si>
  <si>
    <t>22. 5. 2025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</si>
  <si>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</si>
  <si>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</si>
  <si>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</si>
  <si>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</si>
  <si>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</si>
  <si>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</si>
  <si>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</si>
  <si>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</si>
  <si>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</si>
  <si>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</si>
  <si>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</si>
  <si>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</si>
  <si>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</si>
  <si>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</si>
  <si>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</si>
  <si>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</si>
  <si>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</si>
  <si>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</si>
  <si>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</si>
  <si>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</si>
  <si>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</si>
  <si>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</si>
  <si>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</si>
  <si>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</si>
  <si>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</si>
  <si>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</si>
  <si>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</si>
  <si>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</si>
  <si>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</si>
  <si>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</si>
  <si>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</si>
  <si>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</si>
  <si>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</si>
  <si>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</si>
  <si>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</si>
  <si>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</si>
  <si>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</si>
  <si>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</si>
  <si>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</si>
  <si>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</si>
  <si>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</si>
  <si>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</si>
  <si>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</si>
  <si>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</si>
  <si>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</si>
  <si>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</si>
  <si>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</si>
  <si>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</si>
  <si>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</si>
  <si>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</si>
  <si>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</si>
  <si>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Stoka A7</t>
  </si>
  <si>
    <t>STA</t>
  </si>
  <si>
    <t>1</t>
  </si>
  <si>
    <t>{85c8dbf3-c3d6-494c-a191-e2aed3ad4ac8}</t>
  </si>
  <si>
    <t>2</t>
  </si>
  <si>
    <t>002</t>
  </si>
  <si>
    <t>Přepojení přípojek</t>
  </si>
  <si>
    <t>{4b55b698-5127-4590-b70d-cb827b9af813}</t>
  </si>
  <si>
    <t>003</t>
  </si>
  <si>
    <t>Rozebrání a obnova povrchů</t>
  </si>
  <si>
    <t>{025d98a5-eb4b-4ec4-b181-e6010ed50590}</t>
  </si>
  <si>
    <t>OVN</t>
  </si>
  <si>
    <t>Ostatní a vedlejší náklady</t>
  </si>
  <si>
    <t>{60af643a-6660-498f-ba3b-75b588cb69c2}</t>
  </si>
  <si>
    <t>KRYCÍ LIST SOUPISU PRACÍ</t>
  </si>
  <si>
    <t>Objekt:</t>
  </si>
  <si>
    <t>001 - Stoka A7</t>
  </si>
  <si>
    <t>REKAPITULACE ČLENĚNÍ SOUPISU PRACÍ</t>
  </si>
  <si>
    <t>Kód dílu - Popis</t>
  </si>
  <si>
    <t>Cena celkem [CZK]</t>
  </si>
  <si>
    <t>-1</t>
  </si>
  <si>
    <t xml:space="preserve">HSV -  Práce a dodávky HSV</t>
  </si>
  <si>
    <t xml:space="preserve">    1 - Zemní práce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</si>
  <si>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</si>
  <si>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</si>
  <si>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</si>
  <si>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</si>
  <si>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</si>
  <si>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</si>
  <si>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</si>
  <si>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</si>
  <si>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</si>
  <si>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</si>
  <si>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</si>
  <si>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</si>
  <si>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</si>
  <si>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</si>
  <si>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</si>
  <si>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</si>
  <si>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</si>
  <si>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</si>
  <si>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</si>
  <si>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 Práce a dodávky HSV</t>
  </si>
  <si>
    <t>ROZPOCET</t>
  </si>
  <si>
    <t>Zemní práce</t>
  </si>
  <si>
    <t>K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</si>
  <si>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</si>
  <si>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</si>
  <si>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m</t>
  </si>
  <si>
    <t>CS ÚRS 2025 01</t>
  </si>
  <si>
    <t>4</t>
  </si>
  <si>
    <t>-76041637</t>
  </si>
  <si>
    <t>Online PSC</t>
  </si>
  <si>
    <t>https://podminky.urs.cz/item/CS_URS_2025_01/119001405</t>
  </si>
  <si>
    <t>VV</t>
  </si>
  <si>
    <t>"Křížení inženýrských sítí dle D2:"</t>
  </si>
  <si>
    <t>"Vodovod, plynovod:" 13*(1+1,3+1)</t>
  </si>
  <si>
    <t>"Vodovod, plynovod:" 8*(1+1,1+1)</t>
  </si>
  <si>
    <t>Součet</t>
  </si>
  <si>
    <t>119001406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</si>
  <si>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přes 200 do 500 mm</t>
  </si>
  <si>
    <t>1103914619</t>
  </si>
  <si>
    <t>https://podminky.urs.cz/item/CS_URS_2025_01/119001406</t>
  </si>
  <si>
    <t>"Kanalizace:" 1*(1+1,1+1)</t>
  </si>
  <si>
    <t>3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</si>
  <si>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</si>
  <si>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</si>
  <si>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-461361538</t>
  </si>
  <si>
    <t>https://podminky.urs.cz/item/CS_URS_2025_01/119001421</t>
  </si>
  <si>
    <t>"Podzemní kabelové vedení:" 3*(1+1,3+1)</t>
  </si>
  <si>
    <t>"Podzemní kabelové vedení:" 1*(1+1,1+1)</t>
  </si>
  <si>
    <t>132254206</t>
  </si>
  <si>
    <t>Hloubení zapažených rýh šířky přes 800 do 2 000 mm strojně s urovnáním dna do předepsaného profilu a spádu v hornině třídy těžitelnosti I skupiny 3 přes 1 000 do 5 000 m3</t>
  </si>
  <si>
    <t>m3</t>
  </si>
  <si>
    <t>-539510914</t>
  </si>
  <si>
    <t>https://podminky.urs.cz/item/CS_URS_2025_01/132254206</t>
  </si>
  <si>
    <t xml:space="preserve">"Stoka A7 dle D2, D3, DN400:" </t>
  </si>
  <si>
    <t>"OK5A-Š247:" 1,3*((1,9+3,1)/2)*63,4</t>
  </si>
  <si>
    <t>"Š247-Š247a:" 1,3*((2,55+2,8)/2)*21,2</t>
  </si>
  <si>
    <t>"Š247a-Š248:" 1,3*((1,94+2,8)/2)*24,2</t>
  </si>
  <si>
    <t>"Š248-Š249:" 1,3*((1,7+3,1)/2)*20</t>
  </si>
  <si>
    <t>"Š249-Š250:" 1,3*((1,7+2,84)/2)*16,5</t>
  </si>
  <si>
    <t>"Š250-Š251:" 1,3*((1,58+3,4)/2)*34</t>
  </si>
  <si>
    <t>"Š251-Š252:" 1,3*((1,7+3,3)/2)*37,7</t>
  </si>
  <si>
    <t>"Š252-Š253:" 1,3*((1,6+3,3)/2)*34,5</t>
  </si>
  <si>
    <t>"Š253-Š253a:" 1,3*((1,5+3,52)/2)*22</t>
  </si>
  <si>
    <t>"Š253a-Š254:" 1,3*((1,7+3,1)/2)*22</t>
  </si>
  <si>
    <t>"Š254-Š255:" 1,3*((1,5+3,52)/2)*26,2</t>
  </si>
  <si>
    <t>"Š255-Š255a:" 1,3*((2,03+2,98)/2)*24</t>
  </si>
  <si>
    <t>"Š255a-Š256:" 1,3*((1,8+3,3)/2)*26</t>
  </si>
  <si>
    <t>"Š256-Š257:" 1,3*((2,03+2,92)/2)*19</t>
  </si>
  <si>
    <t>Mezisoučet</t>
  </si>
  <si>
    <t xml:space="preserve">"Stoka A7 dle D2, D3, DN300:" </t>
  </si>
  <si>
    <t>"Š257-Š258:" 1,1*((1,76+3,1)/2)*44,5</t>
  </si>
  <si>
    <t>"Š258-Š263:" 1,1*2,2*(47+23,8+30,5+42,3)</t>
  </si>
  <si>
    <t>"Rozšíření pro šachty:" 19*2*0,5*2*3</t>
  </si>
  <si>
    <t>"Odečet povrchů nad rýhou:"</t>
  </si>
  <si>
    <t>"Komunikace asfalt:" -332,5*1,3*0,4</t>
  </si>
  <si>
    <t>"Komunikace asfalt:" -188,1*1,1*0,4</t>
  </si>
  <si>
    <t>"Trávník:" -58,7*1,3*0,2</t>
  </si>
  <si>
    <t>"Rozšíření pro šachty:" -19*2*0,5*2*0,4</t>
  </si>
  <si>
    <t>"Předpokládané zastoupení třídy těžitelnosti zeminy 95%:" 1553,622*0,95</t>
  </si>
  <si>
    <t>5</t>
  </si>
  <si>
    <t>132354206</t>
  </si>
  <si>
    <t>Hloubení zapažených rýh šířky přes 800 do 2 000 mm strojně s urovnáním dna do předepsaného profilu a spádu v hornině třídy těžitelnosti II skupiny 4 přes 1 000 do 5 000 m3</t>
  </si>
  <si>
    <t>1715439899</t>
  </si>
  <si>
    <t>https://podminky.urs.cz/item/CS_URS_2025_01/132354206</t>
  </si>
  <si>
    <t>"Předpokládané zastoupení třídy těžitelnosti zeminy 5%:" 1553,622*0,05</t>
  </si>
  <si>
    <t>6</t>
  </si>
  <si>
    <t>139001101</t>
  </si>
  <si>
    <t>Příplatek k cenám hloubených vykopávek za ztížení vykopávky v blízkosti podzemního vedení nebo výbušnin pro jakoukoliv třídu horniny</t>
  </si>
  <si>
    <t>-869883720</t>
  </si>
  <si>
    <t>https://podminky.urs.cz/item/CS_URS_2025_01/139001101</t>
  </si>
  <si>
    <t>"Případně proveden ruční výkop dle požadavků správců jednotlivých inženýrských sítí."</t>
  </si>
  <si>
    <t>"Vodovod, plynovod:" 13*(1*1,3*1)</t>
  </si>
  <si>
    <t>"Vodovod, plynovod:" 8*(1*1,1*1)</t>
  </si>
  <si>
    <t>"Kanalizace:" 1*(1*1,1*1)</t>
  </si>
  <si>
    <t>"Podzemní kabelové vedení:" 3*(1*1,3*1)</t>
  </si>
  <si>
    <t>"Podzemní kabelové vedení:" 1*(1*1,1*1)</t>
  </si>
  <si>
    <t>7</t>
  </si>
  <si>
    <t>151811131</t>
  </si>
  <si>
    <t>Zřízení pažicích boxů pro pažení a rozepření stěn rýh podzemního vedení hloubka výkopu do 4 m, šířka do 1,2 m</t>
  </si>
  <si>
    <t>m2</t>
  </si>
  <si>
    <t>937310462</t>
  </si>
  <si>
    <t>https://podminky.urs.cz/item/CS_URS_2025_01/151811131</t>
  </si>
  <si>
    <t>"Š257-Š258:" 2*((1,76+3,1)/2)*44,5</t>
  </si>
  <si>
    <t>"Š258-Š263:" 2*2,2*(47+23,8+30,5+42,3)</t>
  </si>
  <si>
    <t>8</t>
  </si>
  <si>
    <t>151811132</t>
  </si>
  <si>
    <t>Zřízení pažicích boxů pro pažení a rozepření stěn rýh podzemního vedení hloubka výkopu do 4 m, šířka přes 1,2 do 2,5 m</t>
  </si>
  <si>
    <t>983586670</t>
  </si>
  <si>
    <t>https://podminky.urs.cz/item/CS_URS_2025_01/151811132</t>
  </si>
  <si>
    <t>"OK5A-Š247:" 2*((1,9+3,1)/2)*63,4</t>
  </si>
  <si>
    <t>"Š247-Š247a:" 2*((2,55+2,8)/2)*21,2</t>
  </si>
  <si>
    <t>"Š247a-Š248:" 2*((1,94+2,8)/2)*24,2</t>
  </si>
  <si>
    <t>"Š248-Š249:" 2*((1,7+3,1)/2)*20</t>
  </si>
  <si>
    <t>"Š249-Š250:" 2*((1,7+2,84)/2)*16,5</t>
  </si>
  <si>
    <t>"Š250-Š251:" 2*((1,58+3,4)/2)*34</t>
  </si>
  <si>
    <t>"Š251-Š252:" 2*((1,7+3,3)/2)*37,7</t>
  </si>
  <si>
    <t>"Š252-Š253:" 2*((1,6+3,3)/2)*34,5</t>
  </si>
  <si>
    <t>"Š253-Š253a:" 2*((1,5+3,52)/2)*22</t>
  </si>
  <si>
    <t>"Š253a-Š254:" 2*((1,7+3,1)/2)*22</t>
  </si>
  <si>
    <t>"Š254-Š255:" 2*((1,5+3,52)/2)*26,2</t>
  </si>
  <si>
    <t>"Š255-Š255a:" 2*((2,03+2,98)/2)*24</t>
  </si>
  <si>
    <t>"Š255a-Š256:" 2*((1,8+3,3)/2)*26</t>
  </si>
  <si>
    <t>"Š256-Š257:" 2*((2,03+2,92)/2)*19</t>
  </si>
  <si>
    <t>9</t>
  </si>
  <si>
    <t>151811231</t>
  </si>
  <si>
    <t>Odstranění pažicích boxů pro pažení a rozepření stěn rýh podzemního vedení hloubka výkopu do 4 m, šířka do 1,2 m</t>
  </si>
  <si>
    <t>1238018304</t>
  </si>
  <si>
    <t>https://podminky.urs.cz/item/CS_URS_2025_01/151811231</t>
  </si>
  <si>
    <t>10</t>
  </si>
  <si>
    <t>151811232</t>
  </si>
  <si>
    <t>Odstranění pažicích boxů pro pažení a rozepření stěn rýh podzemního vedení hloubka výkopu do 4 m, šířka přes 1,2 do 2,5 m</t>
  </si>
  <si>
    <t>187694734</t>
  </si>
  <si>
    <t>https://podminky.urs.cz/item/CS_URS_2025_01/151811232</t>
  </si>
  <si>
    <t>11</t>
  </si>
  <si>
    <t>161151113</t>
  </si>
  <si>
    <t>Svislé přemístění výkopku strojně bez naložení do dopravní nádoby avšak s vyprázdněním dopravní nádoby na hromadu nebo do dopravního prostředku z horniny třídy těžitelnosti II skupiny 4 a 5 při hloubce výkopu přes 4 do 8 m</t>
  </si>
  <si>
    <t>1403716119</t>
  </si>
  <si>
    <t>https://podminky.urs.cz/item/CS_URS_2025_01/161151113</t>
  </si>
  <si>
    <t>"Vytažení vybouraných hmot z výkopu."</t>
  </si>
  <si>
    <t>"Předpokládané bourání stávajícího potrubí dle C3 (potrubí zasahující do výkopů, křížení nebo souběh):"</t>
  </si>
  <si>
    <t>(PI*0,25*0,25*(6+32+(24*1,5)+40+4+6+2,5+2,5+2,5+50))-(PI*0,2*0,2*(6+32+(24*1,5)+40+4+6+2,5+2,5+2,5+50))</t>
  </si>
  <si>
    <t>"Předpokládané bourání celých stávajících komor dle C3 (zasahujících do výkopů):" (1,5*1,2*3*4)-(1,1*0,8*0,6*4)</t>
  </si>
  <si>
    <t>"Předpokládané bourání horní části stávajících komor dle C3 (zasahujících do výkopů):" 1,5*1,2*0,5*5</t>
  </si>
  <si>
    <t>"Předpokládané bourání celých stávajících šachet dle C3 (zasahujících do výkopů):" (PI*0,6*0,6*3*4)-(PI*0,5*0,5*3*4)</t>
  </si>
  <si>
    <t>"Předpokládané bourání horní části stávajících šachet dle C3 (zasahujících do výkopů):" PI*0,6*0,6*0,5*7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</si>
  <si>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</si>
  <si>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</si>
  <si>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-2063983959</t>
  </si>
  <si>
    <t>https://podminky.urs.cz/item/CS_URS_2025_01/162251102</t>
  </si>
  <si>
    <t>"Zásypy zeminou v nezpevněných plochách. Přemístění na meziskládku."</t>
  </si>
  <si>
    <t>"Trávník:" 58,7*1,3*((1,9+3,01)/2)</t>
  </si>
  <si>
    <t>"Odečet vytlačené kubatury a povrchu nad rýhou:" -58,7*1,3*(0,15+0,15+0,4+0,3+0,2)</t>
  </si>
  <si>
    <t>"Zásypy zeminou v nezpevněných plochách. Přemístění z meziskládky."</t>
  </si>
  <si>
    <t>13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</si>
  <si>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</si>
  <si>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</si>
  <si>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-1218459032</t>
  </si>
  <si>
    <t>https://podminky.urs.cz/item/CS_URS_2025_01/162751117</t>
  </si>
  <si>
    <t>"Odvoz přebytečné zeminy na (recyklační) skládku, předpokládáno 25 km dle D1:"</t>
  </si>
  <si>
    <t>"Zásypy zeminou v nezpevněných plochách:" -95,769</t>
  </si>
  <si>
    <t>14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</si>
  <si>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</si>
  <si>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</si>
  <si>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1751206771</t>
  </si>
  <si>
    <t>https://podminky.urs.cz/item/CS_URS_2025_01/162751119</t>
  </si>
  <si>
    <t>1380,172*15 'Přepočtené koeficientem množství</t>
  </si>
  <si>
    <t>15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</si>
  <si>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</si>
  <si>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</si>
  <si>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725379377</t>
  </si>
  <si>
    <t>https://podminky.urs.cz/item/CS_URS_2025_01/162751137</t>
  </si>
  <si>
    <t>16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</si>
  <si>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</si>
  <si>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</si>
  <si>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556564333</t>
  </si>
  <si>
    <t>https://podminky.urs.cz/item/CS_URS_2025_01/162751139</t>
  </si>
  <si>
    <t>77,681*15 'Přepočtené koeficientem množství</t>
  </si>
  <si>
    <t>17</t>
  </si>
  <si>
    <t>167151101</t>
  </si>
  <si>
    <t>Nakládání, skládání a překládání neulehlého výkopku nebo sypaniny strojně nakládání, množství do 100 m3, z horniny třídy těžitelnosti I, skupiny 1 až 3</t>
  </si>
  <si>
    <t>-1047334024</t>
  </si>
  <si>
    <t>https://podminky.urs.cz/item/CS_URS_2025_01/167151101</t>
  </si>
  <si>
    <t>"Zásypy zeminou v nezpevněných plochách. Nakládání na meziskládce."</t>
  </si>
  <si>
    <t>18</t>
  </si>
  <si>
    <t>167151102</t>
  </si>
  <si>
    <t>Nakládání, skládání a překládání neulehlého výkopku nebo sypaniny strojně nakládání, množství do 100 m3, z horniny třídy těžitelnosti II, skupiny 4 a 5</t>
  </si>
  <si>
    <t>1858978026</t>
  </si>
  <si>
    <t>https://podminky.urs.cz/item/CS_URS_2025_01/167151102</t>
  </si>
  <si>
    <t>19</t>
  </si>
  <si>
    <t>171201231</t>
  </si>
  <si>
    <t>Poplatek za uložení stavebního odpadu na recyklační skládce (skládkovné) zeminy a kamení zatříděného do Katalogu odpadů pod kódem 17 05 04</t>
  </si>
  <si>
    <t>t</t>
  </si>
  <si>
    <t>1798955173</t>
  </si>
  <si>
    <t>https://podminky.urs.cz/item/CS_URS_2025_01/171201231</t>
  </si>
  <si>
    <t>1457,853*2 'Přepočtené koeficientem množství</t>
  </si>
  <si>
    <t>20</t>
  </si>
  <si>
    <t>171251201</t>
  </si>
  <si>
    <t>Uložení sypaniny na skládky nebo meziskládky bez hutnění s upravením uložené sypaniny do předepsaného tvaru</t>
  </si>
  <si>
    <t>87937824</t>
  </si>
  <si>
    <t>https://podminky.urs.cz/item/CS_URS_2025_01/171251201</t>
  </si>
  <si>
    <t>"Zásypy zeminou v nezpevněných plochách. Uložení na meziskládku."</t>
  </si>
  <si>
    <t>174101101</t>
  </si>
  <si>
    <t>Zásyp sypaninou z jakékoliv horniny strojně s uložením výkopku ve vrstvách se zhutněním jam, šachet, rýh nebo kolem objektů v těchto vykopávkách</t>
  </si>
  <si>
    <t>1333912232</t>
  </si>
  <si>
    <t>https://podminky.urs.cz/item/CS_URS_2025_01/174101101</t>
  </si>
  <si>
    <t>"Zásypy zeminou v nezpevněných plochách"</t>
  </si>
  <si>
    <t>22</t>
  </si>
  <si>
    <t>1060351437</t>
  </si>
  <si>
    <t>"Zásypy kamenivem zpevněných ploch"</t>
  </si>
  <si>
    <t>"Předpokládané zastoupení třídy těžitelnosti zeminy 100%:" 1584,022</t>
  </si>
  <si>
    <t>"Odečet vytlačené kubatury:"</t>
  </si>
  <si>
    <t>"Drenážní vrstva, použita frakce 16/32:"</t>
  </si>
  <si>
    <t>"Stoka A7 dle D2, D3, DN300:" -188,1*0,15*1,1</t>
  </si>
  <si>
    <t>"Stoka A7 dle D2, D3, DN400:" -391,2*0,15*1,3</t>
  </si>
  <si>
    <t>"Lože, použita frakce 0/8:"</t>
  </si>
  <si>
    <t>"Stoka A7 dle D2, D3, DN300:" -188,1*(0,3+0,3)*1,1</t>
  </si>
  <si>
    <t>"Stoka A7 dle D2, D3, DN400:" -391,2*(0,4+0,3)*1,3</t>
  </si>
  <si>
    <t>"Lože šachet typických DN 1000 dle výpisu šachet (vzorové výkresy) D6:" -(18)*1,5*1,5*0,1</t>
  </si>
  <si>
    <t>"Lože šachet typických DN 1200 dle výpisu šachet (vzorové výkresy) D6:" -(1)*1,8*1,8*0,1</t>
  </si>
  <si>
    <t>"Stoka A7, spadiště dle D7:" -14*0,7*0,6*1,25</t>
  </si>
  <si>
    <t>"Šachty DN1000:" -18*PI*0,6*0,6*3</t>
  </si>
  <si>
    <t>"Šachty DN1200:" -1*PI*0,7*0,7*3</t>
  </si>
  <si>
    <t>"Zásypy zeminou v nezpevněných plochách" -95,769</t>
  </si>
  <si>
    <t>"Zásypy vybouraných šachet (předpokládané množství):" 50</t>
  </si>
  <si>
    <t>23</t>
  </si>
  <si>
    <t>M</t>
  </si>
  <si>
    <t>58344171</t>
  </si>
  <si>
    <t>štěrkodrť frakce 0/32</t>
  </si>
  <si>
    <t>956445724</t>
  </si>
  <si>
    <t>776,058*2 'Přepočtené koeficientem množství</t>
  </si>
  <si>
    <t>24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</si>
  <si>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</si>
  <si>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</si>
  <si>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678141325</t>
  </si>
  <si>
    <t>https://podminky.urs.cz/item/CS_URS_2025_01/175151101</t>
  </si>
  <si>
    <t>"Stoka A7 dle D2, D3, DN300:" 188,1*(0,3+0,3)*1,1</t>
  </si>
  <si>
    <t>"Odečet kubatury vytlačené potrubím:" -PI*0,15*0,15*188,1</t>
  </si>
  <si>
    <t>"Stoka A7 dle D2, D3, DN400:" 391,2*(0,4+0,3)*1,3</t>
  </si>
  <si>
    <t>"Odečet kubatury vytlačené potrubím:" -PI*0,2*0,2*391,2</t>
  </si>
  <si>
    <t>25</t>
  </si>
  <si>
    <t>58344121</t>
  </si>
  <si>
    <t>štěrkodrť frakce 0/8</t>
  </si>
  <si>
    <t>-1939089069</t>
  </si>
  <si>
    <t>417,682*2 'Přepočtené koeficientem množství</t>
  </si>
  <si>
    <t>Vodorovné konstrukce</t>
  </si>
  <si>
    <t>26</t>
  </si>
  <si>
    <t>451541111</t>
  </si>
  <si>
    <t>Lože pod potrubí, stoky a drobné objekty v otevřeném výkopu ze štěrkodrtě 0-63 mm</t>
  </si>
  <si>
    <t>499089677</t>
  </si>
  <si>
    <t>https://podminky.urs.cz/item/CS_URS_2025_01/451541111</t>
  </si>
  <si>
    <t>"Stoka A7 dle D2, D3, DN300:" 188,1*0,15*1,1</t>
  </si>
  <si>
    <t>"Stoka A7 dle D2, D3, DN400:" 391,2*0,15*1,3</t>
  </si>
  <si>
    <t>27</t>
  </si>
  <si>
    <t>452112111</t>
  </si>
  <si>
    <t>Osazení betonových dílců prstenců nebo rámů pod poklopy a mříže, výšky do 100 mm</t>
  </si>
  <si>
    <t>kus</t>
  </si>
  <si>
    <t>1449342772</t>
  </si>
  <si>
    <t>https://podminky.urs.cz/item/CS_URS_2025_01/452112111</t>
  </si>
  <si>
    <t>"Dle výpisu šachet D5 TBW.Q1 63/4:" 4</t>
  </si>
  <si>
    <t>"Dle výpisu šachet D5 TBW.Q1 63/6:" 7</t>
  </si>
  <si>
    <t>"Dle výpisu šachet D5 TBW.Q1 63/8:" 9</t>
  </si>
  <si>
    <t>"Dle výpisu šachet D5 TBW.Q1 63/10:" 11</t>
  </si>
  <si>
    <t>28</t>
  </si>
  <si>
    <t>59224185</t>
  </si>
  <si>
    <t>prstenec šachtový vyrovnávací betonový 625x120x60mm</t>
  </si>
  <si>
    <t>473070424</t>
  </si>
  <si>
    <t>29</t>
  </si>
  <si>
    <t>59224184</t>
  </si>
  <si>
    <t>prstenec šachtový vyrovnávací betonový 625x120x40mm</t>
  </si>
  <si>
    <t>-1667273183</t>
  </si>
  <si>
    <t>30</t>
  </si>
  <si>
    <t>59224176</t>
  </si>
  <si>
    <t>prstenec šachtový vyrovnávací betonový 625x120x80mm</t>
  </si>
  <si>
    <t>1049485921</t>
  </si>
  <si>
    <t>31</t>
  </si>
  <si>
    <t>59224187</t>
  </si>
  <si>
    <t>prstenec šachtový vyrovnávací betonový 625x120x100mm</t>
  </si>
  <si>
    <t>-243583217</t>
  </si>
  <si>
    <t>32</t>
  </si>
  <si>
    <t>452112122</t>
  </si>
  <si>
    <t>Osazení betonových dílců prstenců nebo rámů pod poklopy a mříže, výšky přes 100 do 200 mm</t>
  </si>
  <si>
    <t>481000787</t>
  </si>
  <si>
    <t>https://podminky.urs.cz/item/CS_URS_2025_01/452112122</t>
  </si>
  <si>
    <t>"Dle výpisu šachet D5 TBW.Q1 63/12:" 3</t>
  </si>
  <si>
    <t>33</t>
  </si>
  <si>
    <t>59224188</t>
  </si>
  <si>
    <t>prstenec šachtový vyrovnávací betonový 625x120x120mm</t>
  </si>
  <si>
    <t>86234673</t>
  </si>
  <si>
    <t>34</t>
  </si>
  <si>
    <t>452311131</t>
  </si>
  <si>
    <t>Podkladní a zajišťovací konstrukce z betonu prostého v otevřeném výkopu bez zvýšených nároků na prostředí desky pod potrubí, stoky a drobné objekty z betonu tř. C 12/15</t>
  </si>
  <si>
    <t>396019339</t>
  </si>
  <si>
    <t>https://podminky.urs.cz/item/CS_URS_2025_01/452311131</t>
  </si>
  <si>
    <t>"Lože šachet typických DN 1000 dle výpisu šachet (vzorové výkresy) D6:" (18)*1,5*1,5*0,1</t>
  </si>
  <si>
    <t>"Lože šachet typických DN 1200 dle výpisu šachet (vzorové výkresy) D6:" (1)*1,8*1,8*0,1</t>
  </si>
  <si>
    <t>35</t>
  </si>
  <si>
    <t>452311141</t>
  </si>
  <si>
    <t>Podkladní a zajišťovací konstrukce z betonu prostého v otevřeném výkopu bez zvýšených nároků na prostředí desky pod potrubí, stoky a drobné objekty z betonu tř. C 16/20</t>
  </si>
  <si>
    <t>1401627559</t>
  </si>
  <si>
    <t>https://podminky.urs.cz/item/CS_URS_2025_01/452311141</t>
  </si>
  <si>
    <t>"Stoka A7, spadiště dle D7:" 14*0,7*0,6*1,25</t>
  </si>
  <si>
    <t>36</t>
  </si>
  <si>
    <t>452351111</t>
  </si>
  <si>
    <t>Bednění podkladních a zajišťovacích konstrukcí v otevřeném výkopu desek nebo sedlových loží pod potrubí, stoky a drobné objekty zřízení</t>
  </si>
  <si>
    <t>-258416276</t>
  </si>
  <si>
    <t>https://podminky.urs.cz/item/CS_URS_2025_01/452351111</t>
  </si>
  <si>
    <t>"Lože šachet typických DN 1000 dle výpisu šachet (vzorové výkresy) D6:" (18)*4*1,5*0,1*1,1</t>
  </si>
  <si>
    <t>"Lože šachet typických DN 1200 dle výpisu šachet (vzorové výkresy) D6:" (1)*4*1,8*0,1*1,1</t>
  </si>
  <si>
    <t>"Stoka A7, spadiště dle D7:" 14*(0,7+0,6+0,7)*1,25*1,1</t>
  </si>
  <si>
    <t>37</t>
  </si>
  <si>
    <t>452351112</t>
  </si>
  <si>
    <t>Bednění podkladních a zajišťovacích konstrukcí v otevřeném výkopu desek nebo sedlových loží pod potrubí, stoky a drobné objekty odstranění</t>
  </si>
  <si>
    <t>2058569666</t>
  </si>
  <si>
    <t>https://podminky.urs.cz/item/CS_URS_2025_01/452351112</t>
  </si>
  <si>
    <t>Trubní vedení</t>
  </si>
  <si>
    <t>38</t>
  </si>
  <si>
    <t>810391811</t>
  </si>
  <si>
    <t>Bourání stávajícího potrubí z betonu v otevřeném výkopu DN přes 200 do 400</t>
  </si>
  <si>
    <t>-1423929918</t>
  </si>
  <si>
    <t>https://podminky.urs.cz/item/CS_URS_2025_01/810391811</t>
  </si>
  <si>
    <t>"Bourání stávajícího potrubí dle C3:" 6+32+(24*1,5)+40+4+6+2,5+2,5+2,5+50</t>
  </si>
  <si>
    <t>39</t>
  </si>
  <si>
    <t>871350310</t>
  </si>
  <si>
    <t>Montáž kanalizačního potrubí z polypropylenu PP hladkého plnostěnného SN 10 DN 200</t>
  </si>
  <si>
    <t>881255120</t>
  </si>
  <si>
    <t>https://podminky.urs.cz/item/CS_URS_2025_01/871350310</t>
  </si>
  <si>
    <t>"Stoka A7, spadiště dle D7:" 0,2+0,5+0,8+0,65+1,1+1,1+1+0,8+1,15+0,65+0,9+0,7+0,7+0,6</t>
  </si>
  <si>
    <t>40</t>
  </si>
  <si>
    <t>28614208</t>
  </si>
  <si>
    <t>trubka kanalizační PP plnostěnná jednovrstvá DN 200x1000mm SN10</t>
  </si>
  <si>
    <t>270324581</t>
  </si>
  <si>
    <t>10,85*1,015 'Přepočtené koeficientem množství</t>
  </si>
  <si>
    <t>41</t>
  </si>
  <si>
    <t>871370310</t>
  </si>
  <si>
    <t>Montáž kanalizačního potrubí z polypropylenu PP hladkého plnostěnného SN 10 DN 300</t>
  </si>
  <si>
    <t>-524442521</t>
  </si>
  <si>
    <t>https://podminky.urs.cz/item/CS_URS_2025_01/871370310</t>
  </si>
  <si>
    <t>"Stoka A7 dle D2:" 188,1</t>
  </si>
  <si>
    <t>42</t>
  </si>
  <si>
    <t>28614221</t>
  </si>
  <si>
    <t>trubka kanalizační PP plnostěnná jednovrstvá DN 315x6000mm SN10</t>
  </si>
  <si>
    <t>1543626259</t>
  </si>
  <si>
    <t>188,1*1,015 'Přepočtené koeficientem množství</t>
  </si>
  <si>
    <t>43</t>
  </si>
  <si>
    <t>871390310</t>
  </si>
  <si>
    <t>Montáž kanalizačního potrubí z polypropylenu PP hladkého plnostěnného SN 10 DN 400</t>
  </si>
  <si>
    <t>1802298376</t>
  </si>
  <si>
    <t>https://podminky.urs.cz/item/CS_URS_2025_01/871390310</t>
  </si>
  <si>
    <t>"Stoka A7 dle D2:" 391,2</t>
  </si>
  <si>
    <t>44</t>
  </si>
  <si>
    <t>28614222</t>
  </si>
  <si>
    <t>trubka kanalizační PP plnostěnná jednovrstvá DN 400x6000mm SN10</t>
  </si>
  <si>
    <t>-634302806</t>
  </si>
  <si>
    <t>391,2*1,015 'Přepočtené koeficientem množství</t>
  </si>
  <si>
    <t>45</t>
  </si>
  <si>
    <t>877350310</t>
  </si>
  <si>
    <t>Montáž tvarovek na kanalizačním plastovém potrubí z PP nebo PVC-U hladkého plnostěnného kolen, víček nebo hrdlových uzávěrů DN 200</t>
  </si>
  <si>
    <t>1559379310</t>
  </si>
  <si>
    <t>https://podminky.urs.cz/item/CS_URS_2025_01/877350310</t>
  </si>
  <si>
    <t>"Stoka A7, spadiště dle D7:" 14*3</t>
  </si>
  <si>
    <t>46</t>
  </si>
  <si>
    <t>28654613</t>
  </si>
  <si>
    <t>koleno kanalizační PP DN 200x45°</t>
  </si>
  <si>
    <t>-1159019659</t>
  </si>
  <si>
    <t>47</t>
  </si>
  <si>
    <t>877370320</t>
  </si>
  <si>
    <t>Montáž tvarovek na kanalizačním plastovém potrubí z PP nebo PVC-U hladkého plnostěnného odboček DN 300</t>
  </si>
  <si>
    <t>-310772304</t>
  </si>
  <si>
    <t>https://podminky.urs.cz/item/CS_URS_2025_01/877370320</t>
  </si>
  <si>
    <t>"Stoka A7, spadiště dle D7:" 2</t>
  </si>
  <si>
    <t>48</t>
  </si>
  <si>
    <t>28654447</t>
  </si>
  <si>
    <t>odbočka kanalizační PP 45° DN 315/200</t>
  </si>
  <si>
    <t>-96792409</t>
  </si>
  <si>
    <t>49</t>
  </si>
  <si>
    <t>877370330</t>
  </si>
  <si>
    <t>Montáž tvarovek na kanalizačním plastovém potrubí z PP nebo PVC-U hladkého plnostěnného spojek nebo redukcí DN 300</t>
  </si>
  <si>
    <t>1488501479</t>
  </si>
  <si>
    <t>https://podminky.urs.cz/item/CS_URS_2025_01/877370330</t>
  </si>
  <si>
    <t>50</t>
  </si>
  <si>
    <t>28654477</t>
  </si>
  <si>
    <t>přesuvka kanalizační PP DN 315</t>
  </si>
  <si>
    <t>-1512161373</t>
  </si>
  <si>
    <t>51</t>
  </si>
  <si>
    <t>877390320</t>
  </si>
  <si>
    <t>Montáž tvarovek na kanalizačním plastovém potrubí z PP nebo PVC-U hladkého plnostěnného odboček DN 400</t>
  </si>
  <si>
    <t>1335351874</t>
  </si>
  <si>
    <t>https://podminky.urs.cz/item/CS_URS_2025_01/877390320</t>
  </si>
  <si>
    <t>"Stoka A7, spadiště dle D7:" 12</t>
  </si>
  <si>
    <t>52</t>
  </si>
  <si>
    <t>28654451</t>
  </si>
  <si>
    <t>odbočka kanalizační PP 45° DN 400/200</t>
  </si>
  <si>
    <t>-1929673985</t>
  </si>
  <si>
    <t>53</t>
  </si>
  <si>
    <t>877390330</t>
  </si>
  <si>
    <t>Montáž tvarovek na kanalizačním plastovém potrubí z PP nebo PVC-U hladkého plnostěnného spojek nebo redukcí DN 400</t>
  </si>
  <si>
    <t>-1679052320</t>
  </si>
  <si>
    <t>https://podminky.urs.cz/item/CS_URS_2025_01/877390330</t>
  </si>
  <si>
    <t>54</t>
  </si>
  <si>
    <t>28654478</t>
  </si>
  <si>
    <t>přesuvka kanalizační PP DN 400</t>
  </si>
  <si>
    <t>329960369</t>
  </si>
  <si>
    <t>55</t>
  </si>
  <si>
    <t>890311851</t>
  </si>
  <si>
    <t>Bourání šachet a jímek strojně velikosti obestavěného prostoru do 1,5 m3 ze železobetonu</t>
  </si>
  <si>
    <t>1583071485</t>
  </si>
  <si>
    <t>https://podminky.urs.cz/item/CS_URS_2025_01/890311851</t>
  </si>
  <si>
    <t>"Předpokládané bourání celých stávajících komor dle C3 (zasahujících do výkopů):" 1,5*1,2*3*4</t>
  </si>
  <si>
    <t>"Předpokládané bourání horní části stávajících komor dle C3 (zasahujících do výkopů):" 1*1,2*0,5*5</t>
  </si>
  <si>
    <t>56</t>
  </si>
  <si>
    <t>890411851</t>
  </si>
  <si>
    <t>Bourání šachet a jímek strojně velikosti obestavěného prostoru do 1,5 m3 z prefabrikovaných skruží</t>
  </si>
  <si>
    <t>167208251</t>
  </si>
  <si>
    <t>https://podminky.urs.cz/item/CS_URS_2025_01/890411851</t>
  </si>
  <si>
    <t>"Předpokládané bourání celých stávajících šachet dle C3 (zasahujících do výkopů):" PI*0,6*0,6*3*4</t>
  </si>
  <si>
    <t>57</t>
  </si>
  <si>
    <t>892381111</t>
  </si>
  <si>
    <t>Tlakové zkoušky vodou na potrubí DN 250, 300 nebo 350</t>
  </si>
  <si>
    <t>179625895</t>
  </si>
  <si>
    <t>https://podminky.urs.cz/item/CS_URS_2025_01/892381111</t>
  </si>
  <si>
    <t>58</t>
  </si>
  <si>
    <t>892421111</t>
  </si>
  <si>
    <t>Tlakové zkoušky vodou na potrubí DN 400 nebo 500</t>
  </si>
  <si>
    <t>-1276721810</t>
  </si>
  <si>
    <t>https://podminky.urs.cz/item/CS_URS_2025_01/892421111</t>
  </si>
  <si>
    <t>59</t>
  </si>
  <si>
    <t>892442111</t>
  </si>
  <si>
    <t>Tlakové zkoušky vodou zabezpečení konců potrubí při tlakových zkouškách DN přes 300 do 600</t>
  </si>
  <si>
    <t>-506117869</t>
  </si>
  <si>
    <t>https://podminky.urs.cz/item/CS_URS_2025_01/892442111</t>
  </si>
  <si>
    <t>60</t>
  </si>
  <si>
    <t>894410101</t>
  </si>
  <si>
    <t>Osazení betonových dílců šachet kanalizačních dno DN 1000, výšky 600 mm</t>
  </si>
  <si>
    <t>1892792962</t>
  </si>
  <si>
    <t>https://podminky.urs.cz/item/CS_URS_2025_01/894410101</t>
  </si>
  <si>
    <t>61</t>
  </si>
  <si>
    <t>59224337</t>
  </si>
  <si>
    <t>dno betonové šachty DN 1000 kanalizační výšky 60cm</t>
  </si>
  <si>
    <t>147643728</t>
  </si>
  <si>
    <t>"Dle výpisu šachet D5 dle přesné specifikace, výroba na zakázku včetně šachetních vložek: TBZ.Q1 100/60:" 3</t>
  </si>
  <si>
    <t>62</t>
  </si>
  <si>
    <t>59224350</t>
  </si>
  <si>
    <t>dno betonové šachty kanalizační jednolité 100x53x15cm</t>
  </si>
  <si>
    <t>-1886273148</t>
  </si>
  <si>
    <t>"Dle výpisu šachet D5 dle přesné specifikace, výroba na zakázku včetně šachetních vložek: TBZ.Q1 100/525 KOM tl. 15 cm:" 3</t>
  </si>
  <si>
    <t>63</t>
  </si>
  <si>
    <t>59224352</t>
  </si>
  <si>
    <t>dno betonové šachty kanalizační jednolité 100x63x25cm</t>
  </si>
  <si>
    <t>1948010916</t>
  </si>
  <si>
    <t>"Dle výpisu šachet D5 dle přesné specifikace, výroba na zakázku včetně šachetních vložek: TBZ.Q1 100/625 KOM tl. 15 cm:" 1</t>
  </si>
  <si>
    <t>64</t>
  </si>
  <si>
    <t>894410102</t>
  </si>
  <si>
    <t>Osazení betonových dílců šachet kanalizačních dno DN 1000, výšky 800 mm</t>
  </si>
  <si>
    <t>-1939724474</t>
  </si>
  <si>
    <t>https://podminky.urs.cz/item/CS_URS_2025_01/894410102</t>
  </si>
  <si>
    <t>65</t>
  </si>
  <si>
    <t>59224338</t>
  </si>
  <si>
    <t>dno betonové šachty DN 1000 kanalizační výšky 80cm</t>
  </si>
  <si>
    <t>36221977</t>
  </si>
  <si>
    <t>"Dle výpisu šachet D5 dle přesné specifikace, výroba na zakázku včetně šachetních vložek: TBZ.Q1 100/80:" 7</t>
  </si>
  <si>
    <t>66</t>
  </si>
  <si>
    <t>894410103</t>
  </si>
  <si>
    <t>Osazení betonových dílců šachet kanalizačních dno DN 1000, výšky 1000 mm</t>
  </si>
  <si>
    <t>-1307468725</t>
  </si>
  <si>
    <t>https://podminky.urs.cz/item/CS_URS_2025_01/894410103</t>
  </si>
  <si>
    <t>67</t>
  </si>
  <si>
    <t>59224339</t>
  </si>
  <si>
    <t>dno betonové šachty DN 1000 kanalizační výšky 100cm</t>
  </si>
  <si>
    <t>977569141</t>
  </si>
  <si>
    <t>"Dle výpisu šachet D5 dle přesné specifikace, výroba na zakázku včetně šachetních vložek: TBZ.Q1 100/100:" 3</t>
  </si>
  <si>
    <t>68</t>
  </si>
  <si>
    <t>59224356</t>
  </si>
  <si>
    <t>dno betonové šachty kanalizační jednolité 100x98x60cm</t>
  </si>
  <si>
    <t>1179290797</t>
  </si>
  <si>
    <t>"Dle výpisu šachet D5 dle přesné specifikace, výroba na zakázku včetně šachetních vložek: TBZ.Q1 100/1000 KOM tl. 15 cm:" 1</t>
  </si>
  <si>
    <t>69</t>
  </si>
  <si>
    <t>59224348</t>
  </si>
  <si>
    <t>těsnění elastomerové pro spojení šachetních dílů DN 1000</t>
  </si>
  <si>
    <t>-220557011</t>
  </si>
  <si>
    <t>"Dle výpisu šachet D5:" 53</t>
  </si>
  <si>
    <t>70</t>
  </si>
  <si>
    <t>894410114</t>
  </si>
  <si>
    <t>Osazení betonových dílců šachet kanalizačních dno DN 1200, výšky 1200 mm</t>
  </si>
  <si>
    <t>-548047084</t>
  </si>
  <si>
    <t>https://podminky.urs.cz/item/CS_URS_2025_01/894410114</t>
  </si>
  <si>
    <t>71</t>
  </si>
  <si>
    <t>59224427</t>
  </si>
  <si>
    <t>dno betonové šachty DN 1200 kanalizační výšky 120cm přímé 120x120 max. zaústění potrubí V80</t>
  </si>
  <si>
    <t>-134235295</t>
  </si>
  <si>
    <t>"Dle výpisu šachet D5 dle přesné specifikace, výroba na zakázku včetně šachetních vložek: TBZ.Q1 120/120:" 1</t>
  </si>
  <si>
    <t>72</t>
  </si>
  <si>
    <t>59224341</t>
  </si>
  <si>
    <t>těsnění elastomerové pro spojení šachetních dílů DN 1200</t>
  </si>
  <si>
    <t>-1358476853</t>
  </si>
  <si>
    <t>"Dle výpisu šachet D5:" 2</t>
  </si>
  <si>
    <t>73</t>
  </si>
  <si>
    <t>894410211</t>
  </si>
  <si>
    <t>Osazení betonových dílců šachet kanalizačních skruž rovná DN 1000, výšky 250 mm</t>
  </si>
  <si>
    <t>-1914192409</t>
  </si>
  <si>
    <t>https://podminky.urs.cz/item/CS_URS_2025_01/894410211</t>
  </si>
  <si>
    <t>"Dle výpisu šachet D5: TBS-Q.1 100/25 (se stupadly):" 11</t>
  </si>
  <si>
    <t>74</t>
  </si>
  <si>
    <t>59224160</t>
  </si>
  <si>
    <t>skruž betonová kanalizační se stupadly 100x25x12cm</t>
  </si>
  <si>
    <t>1557086203</t>
  </si>
  <si>
    <t>75</t>
  </si>
  <si>
    <t>894410212</t>
  </si>
  <si>
    <t>Osazení betonových dílců šachet kanalizačních skruž rovná DN 1000, výšky 500 mm</t>
  </si>
  <si>
    <t>-1947101203</t>
  </si>
  <si>
    <t>https://podminky.urs.cz/item/CS_URS_2025_01/894410212</t>
  </si>
  <si>
    <t>"Dle výpisu šachet D5: TBS-Q.1 100/50 (se stupadly):" 10</t>
  </si>
  <si>
    <t>76</t>
  </si>
  <si>
    <t>59224161</t>
  </si>
  <si>
    <t>skruž betonová kanalizační se stupadly 100x50x12cm</t>
  </si>
  <si>
    <t>1616025201</t>
  </si>
  <si>
    <t>77</t>
  </si>
  <si>
    <t>894410213</t>
  </si>
  <si>
    <t>Osazení betonových dílců šachet kanalizačních skruž rovná DN 1000, výšky 1000 mm</t>
  </si>
  <si>
    <t>929465685</t>
  </si>
  <si>
    <t>https://podminky.urs.cz/item/CS_URS_2025_01/894410213</t>
  </si>
  <si>
    <t>"Dle výpisu šachet D5: TBS-Q.1 100/100 (se stupadly):" 14</t>
  </si>
  <si>
    <t>78</t>
  </si>
  <si>
    <t>59224162</t>
  </si>
  <si>
    <t>skruž betonová kanalizační se stupadly 100x100x12cm</t>
  </si>
  <si>
    <t>1677846591</t>
  </si>
  <si>
    <t>79</t>
  </si>
  <si>
    <t>894410222</t>
  </si>
  <si>
    <t>Osazení betonových dílců šachet kanalizačních skruž rovná DN 1200, výšky 1200 mm</t>
  </si>
  <si>
    <t>-1619124252</t>
  </si>
  <si>
    <t>https://podminky.urs.cz/item/CS_URS_2025_01/894410222</t>
  </si>
  <si>
    <t>"Dle výpisu šachet D5: TBS-Q.1 120/100 (se stupadly):" 1</t>
  </si>
  <si>
    <t>80</t>
  </si>
  <si>
    <t>59224426</t>
  </si>
  <si>
    <t>skruž betonové šachty DN 1200 kanalizační 120x108x13,5cm stupadla poplastovaná</t>
  </si>
  <si>
    <t>-1750120733</t>
  </si>
  <si>
    <t>81</t>
  </si>
  <si>
    <t>894410232</t>
  </si>
  <si>
    <t>Osazení betonových dílců šachet kanalizačních skruž přechodová (konus) DN 1000</t>
  </si>
  <si>
    <t>2087969734</t>
  </si>
  <si>
    <t>https://podminky.urs.cz/item/CS_URS_2025_01/894410232</t>
  </si>
  <si>
    <t>"Dle výpisu šachet D5: TBR-Q.1 100-63/58:" 11</t>
  </si>
  <si>
    <t>82</t>
  </si>
  <si>
    <t>59224312</t>
  </si>
  <si>
    <t>konus betonové šachty DN 1000 kanalizační 100x62,5x58cm tl stěny 12 stupadla poplastovaná</t>
  </si>
  <si>
    <t>2139599224</t>
  </si>
  <si>
    <t>83</t>
  </si>
  <si>
    <t>894410302</t>
  </si>
  <si>
    <t>Osazení betonových dílců šachet kanalizačních deska zákrytová DN 1000</t>
  </si>
  <si>
    <t>-650800828</t>
  </si>
  <si>
    <t>https://podminky.urs.cz/item/CS_URS_2025_01/894410302</t>
  </si>
  <si>
    <t>"Dle výpisu šachet D5: TZK-Q.1 100-63/17:" 7</t>
  </si>
  <si>
    <t>84</t>
  </si>
  <si>
    <t>59224315</t>
  </si>
  <si>
    <t>deska betonová zákrytová pro kruhové šachty 100/62,5x16,5cm</t>
  </si>
  <si>
    <t>1017049580</t>
  </si>
  <si>
    <t>85</t>
  </si>
  <si>
    <t>894410303</t>
  </si>
  <si>
    <t>Osazení betonových dílců šachet kanalizačních deska zákrytová DN 1200</t>
  </si>
  <si>
    <t>-1144845616</t>
  </si>
  <si>
    <t>https://podminky.urs.cz/item/CS_URS_2025_01/894410303</t>
  </si>
  <si>
    <t>"Dle výpisu šachet D5: TZK-Q.1 120-63/17:" 1</t>
  </si>
  <si>
    <t>86</t>
  </si>
  <si>
    <t>59224422</t>
  </si>
  <si>
    <t>deska betonová zákrytová šachty DN 1200 kanalizační 147/62,5x16,5cm</t>
  </si>
  <si>
    <t>-2074399570</t>
  </si>
  <si>
    <t>87</t>
  </si>
  <si>
    <t>899102211</t>
  </si>
  <si>
    <t>Demontáž poklopů litinových a ocelových včetně rámů, hmotnosti jednotlivě přes 50 do 100 Kg</t>
  </si>
  <si>
    <t>1697903606</t>
  </si>
  <si>
    <t>https://podminky.urs.cz/item/CS_URS_2025_01/899102211</t>
  </si>
  <si>
    <t>"Demontáž poklopů stávajících šachet dle C3:" 20</t>
  </si>
  <si>
    <t>88</t>
  </si>
  <si>
    <t>899104112</t>
  </si>
  <si>
    <t>Osazení poklopů šachtových litinových, ocelových nebo železobetonových včetně rámů pro třídu zatížení D400, E600</t>
  </si>
  <si>
    <t>-1286310080</t>
  </si>
  <si>
    <t>https://podminky.urs.cz/item/CS_URS_2025_01/899104112</t>
  </si>
  <si>
    <t>"Dle výpisu šachet specifikace dle D5: SAFETY bez odvětrání, s pantem:" 19</t>
  </si>
  <si>
    <t>89</t>
  </si>
  <si>
    <t>55241017</t>
  </si>
  <si>
    <t>poklop šachtový litinový kruhový DN 600 bez ventilace tř D400 pro běžný provoz</t>
  </si>
  <si>
    <t>-742927646</t>
  </si>
  <si>
    <t>Ostatní konstrukce a práce, bourání</t>
  </si>
  <si>
    <t>90</t>
  </si>
  <si>
    <t>R950001</t>
  </si>
  <si>
    <t>Dodávka a montáž dopojení do stávající šachty včetně všech souvisejících konstrukcí a prací</t>
  </si>
  <si>
    <t>kus (kpl)</t>
  </si>
  <si>
    <t>426289404</t>
  </si>
  <si>
    <t>91</t>
  </si>
  <si>
    <t>R950002</t>
  </si>
  <si>
    <t>Dodávka a montáž úprav dna a nárazových stěn spadišťových šachet obkladem z čediče včetně odvrtání otvoru ve stěně šachty a jeho zapravení včetně všech souvisejících konstrukcí a prací</t>
  </si>
  <si>
    <t>-1698886198</t>
  </si>
  <si>
    <t>"Spadišťové šachty dle D7, přesná specifikace úprav jednotlivých šachet dle D5:" 14</t>
  </si>
  <si>
    <t>997</t>
  </si>
  <si>
    <t>Přesun sutě</t>
  </si>
  <si>
    <t>92</t>
  </si>
  <si>
    <t>997221561</t>
  </si>
  <si>
    <t>Vodorovná doprava suti bez naložení, ale se složením a s hrubým urovnáním z kusových materiálů, na vzdálenost do 1 km</t>
  </si>
  <si>
    <t>-40712139</t>
  </si>
  <si>
    <t>https://podminky.urs.cz/item/CS_URS_2025_01/997221561</t>
  </si>
  <si>
    <t>"Odvoz suti na skládku, předpokládáno 25 Km."</t>
  </si>
  <si>
    <t>"Šachty, pol. 55, 56:" 47,232+33,658</t>
  </si>
  <si>
    <t>"Potrubí, pol. 38:" 58,08</t>
  </si>
  <si>
    <t>93</t>
  </si>
  <si>
    <t>997221569</t>
  </si>
  <si>
    <t>Vodorovná doprava suti bez naložení, ale se složením a s hrubým urovnáním Příplatek k ceně za každý další započatý 1 km přes 1 km</t>
  </si>
  <si>
    <t>189539599</t>
  </si>
  <si>
    <t>https://podminky.urs.cz/item/CS_URS_2025_01/997221569</t>
  </si>
  <si>
    <t>138,97*24 'Přepočtené koeficientem množství</t>
  </si>
  <si>
    <t>94</t>
  </si>
  <si>
    <t>997221861</t>
  </si>
  <si>
    <t>Poplatek za uložení stavebního odpadu na recyklační skládce (skládkovné) z prostého betonu zatříděného do Katalogu odpadů pod kódem 17 01 01</t>
  </si>
  <si>
    <t>-697467086</t>
  </si>
  <si>
    <t>https://podminky.urs.cz/item/CS_URS_2025_01/997221861</t>
  </si>
  <si>
    <t>95</t>
  </si>
  <si>
    <t>997221862</t>
  </si>
  <si>
    <t>Poplatek za uložení stavebního odpadu na recyklační skládce (skládkovné) z armovaného betonu zatříděného do Katalogu odpadů pod kódem 17 01 01</t>
  </si>
  <si>
    <t>-1007912422</t>
  </si>
  <si>
    <t>https://podminky.urs.cz/item/CS_URS_2025_01/997221862</t>
  </si>
  <si>
    <t>998</t>
  </si>
  <si>
    <t>Přesun hmot</t>
  </si>
  <si>
    <t>96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</si>
  <si>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</si>
  <si>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</si>
  <si>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2122102143</t>
  </si>
  <si>
    <t>https://podminky.urs.cz/item/CS_URS_2025_01/998276101</t>
  </si>
  <si>
    <t>97</t>
  </si>
  <si>
    <t>998276125</t>
  </si>
  <si>
    <t>Přesun hmot pro trubní vedení hloubené z trub z plastických hmot nebo sklolaminátových Příplatek k cenám za zvětšený přesun přes vymezenou dopravní vzdálenost přes 500 do 1000 m</t>
  </si>
  <si>
    <t>1083494597</t>
  </si>
  <si>
    <t>https://podminky.urs.cz/item/CS_URS_2025_01/998276125</t>
  </si>
  <si>
    <t>002 - Přepojení přípojek</t>
  </si>
  <si>
    <t>1790698100</t>
  </si>
  <si>
    <t>"Křížení inženýrských sítí dle C3, D8 (předpokládané množství):"</t>
  </si>
  <si>
    <t>"Vodovod, plynovod:" 70*(1+1+1)*0,5</t>
  </si>
  <si>
    <t>1426881212</t>
  </si>
  <si>
    <t>"Podzemní kabelové vedení:" 70*(1+1+1)*0,5</t>
  </si>
  <si>
    <t>-218709063</t>
  </si>
  <si>
    <t>"Předpokládaná střední hloubka výkopu 2,5 m:"</t>
  </si>
  <si>
    <t>"Přepojení přípojek dle D8, DN150:" 74*2,5*1</t>
  </si>
  <si>
    <t>"Přepojení přípojek dle D8, DN200:" 59*2,5*1</t>
  </si>
  <si>
    <t>"Komunikace asfalt:" -74*1*0,4</t>
  </si>
  <si>
    <t>"Vjezd dlažba:" -3*1*0,4</t>
  </si>
  <si>
    <t>"Vjezd litý beton:" -5*1*0,4</t>
  </si>
  <si>
    <t>"Trávník:" -22*1*0,2</t>
  </si>
  <si>
    <t>"Předpokládané zastoupení třídy těžitelnosti zeminy 95%:" 295,3*0,95</t>
  </si>
  <si>
    <t>1012522403</t>
  </si>
  <si>
    <t>"Předpokládané zastoupení třídy těžitelnosti zeminy 5%:" 295,3*0,05</t>
  </si>
  <si>
    <t>-260134851</t>
  </si>
  <si>
    <t>"Vodovod, plynovod:" 70*(1*1*1)*0,5</t>
  </si>
  <si>
    <t>"Podzemní kabelové vedení:" 70*(1*1*1)*0,5</t>
  </si>
  <si>
    <t>-1332595479</t>
  </si>
  <si>
    <t>"Přepojení přípojek dle D8, DN150:" 74*2,5*2</t>
  </si>
  <si>
    <t>"Přepojení přípojek dle D8, DN200:" 59*2,5*2</t>
  </si>
  <si>
    <t>1798490665</t>
  </si>
  <si>
    <t>-154880721</t>
  </si>
  <si>
    <t>"Přepojení přípojek dle D8, DN150:" (74*PI*0,1*0,1)-(74*PI*0,075*0,075)</t>
  </si>
  <si>
    <t>"Přepojení přípojek dle D8, DN200:" (59*PI*0,15*0,15)-(59*PI*0,1*0,1)</t>
  </si>
  <si>
    <t>-693482838</t>
  </si>
  <si>
    <t>"Trávník:" 22*1*(2,5-0,2-0,3-0,15-0,15-0,15)</t>
  </si>
  <si>
    <t>-1038288755</t>
  </si>
  <si>
    <t>"Zásypy zeminou v nezpevněných plochách:" -34,1</t>
  </si>
  <si>
    <t>-308847913</t>
  </si>
  <si>
    <t>246,435*15 'Přepočtené koeficientem množství</t>
  </si>
  <si>
    <t>-2043882606</t>
  </si>
  <si>
    <t>-1234577074</t>
  </si>
  <si>
    <t>14,765*15 'Přepočtené koeficientem množství</t>
  </si>
  <si>
    <t>-1983456919</t>
  </si>
  <si>
    <t>1728983817</t>
  </si>
  <si>
    <t>-1590774360</t>
  </si>
  <si>
    <t>261,2*2 'Přepočtené koeficientem množství</t>
  </si>
  <si>
    <t>1560724444</t>
  </si>
  <si>
    <t>-892341324</t>
  </si>
  <si>
    <t>-2028515569</t>
  </si>
  <si>
    <t>"Předpokládané zastoupení třídy těžitelnosti zeminy 100%:" 295,3</t>
  </si>
  <si>
    <t>"Přepojení přípojek dle D8, DN150:" -74*0,15*1</t>
  </si>
  <si>
    <t>"Přepojení přípojek dle D8, DN200:" -59*0,15*1</t>
  </si>
  <si>
    <t>"Přepojení přípojek dle D8, DN150:" -74*(0,15+0,33)*1</t>
  </si>
  <si>
    <t>"Přepojení přípojek dle D8, DN200:" -59*(0,2+0,3)*1</t>
  </si>
  <si>
    <t>12737750</t>
  </si>
  <si>
    <t>156,28*2 'Přepočtené koeficientem množství</t>
  </si>
  <si>
    <t>1526444997</t>
  </si>
  <si>
    <t>"Přepojení přípojek dle D8, DN150:" 74*(0,15+0,33)*1</t>
  </si>
  <si>
    <t>"Odečet kubatury vytlačené potrubím:" -PI*0,075*0,075*74</t>
  </si>
  <si>
    <t>"Přepojení přípojek dle D8, DN200:" 59*(0,2+0,3)*1</t>
  </si>
  <si>
    <t>"Odečet kubatury vytlačené potrubím:" -PI*0,1*0,1*59</t>
  </si>
  <si>
    <t>-1869283662</t>
  </si>
  <si>
    <t>61,858*2 'Přepočtené koeficientem množství</t>
  </si>
  <si>
    <t>376612595</t>
  </si>
  <si>
    <t>"Přepojení přípojek dle D8, DN150:" 74*0,15*1</t>
  </si>
  <si>
    <t>"Přepojení přípojek dle D8, DN200:" 59*0,15*1</t>
  </si>
  <si>
    <t>810351811</t>
  </si>
  <si>
    <t>Bourání stávajícího potrubí z betonu v otevřeném výkopu DN do 200</t>
  </si>
  <si>
    <t>812664497</t>
  </si>
  <si>
    <t>https://podminky.urs.cz/item/CS_URS_2025_01/810351811</t>
  </si>
  <si>
    <t>"Přepojení přípojek dle D8:" 74</t>
  </si>
  <si>
    <t>"Přepojení přípojek dle D8:" 59</t>
  </si>
  <si>
    <t>871310310</t>
  </si>
  <si>
    <t>Montáž kanalizačního potrubí z polypropylenu PP hladkého plnostěnného SN 10 DN 150</t>
  </si>
  <si>
    <t>2050202186</t>
  </si>
  <si>
    <t>https://podminky.urs.cz/item/CS_URS_2025_01/871310310</t>
  </si>
  <si>
    <t>28614207</t>
  </si>
  <si>
    <t>trubka kanalizační PP plnostěnná jednovrstvá DN 160x1000mm SN10</t>
  </si>
  <si>
    <t>1748347863</t>
  </si>
  <si>
    <t>74*1,05 'Přepočtené koeficientem množství</t>
  </si>
  <si>
    <t>1684019863</t>
  </si>
  <si>
    <t>"UV1 dle D9:" 1,5</t>
  </si>
  <si>
    <t>-1764639018</t>
  </si>
  <si>
    <t>60,5*1,05 'Přepočtené koeficientem množství</t>
  </si>
  <si>
    <t>877310310</t>
  </si>
  <si>
    <t>Montáž tvarovek na kanalizačním plastovém potrubí z PP nebo PVC-U hladkého plnostěnného kolen, víček nebo hrdlových uzávěrů DN 150</t>
  </si>
  <si>
    <t>-1841749202</t>
  </si>
  <si>
    <t>https://podminky.urs.cz/item/CS_URS_2025_01/877310310</t>
  </si>
  <si>
    <t>"Přepojení přípojek dle D8 (předpokládané množství a specifikace):" 69</t>
  </si>
  <si>
    <t>28654612</t>
  </si>
  <si>
    <t>koleno kanalizační PP DN 160x45°</t>
  </si>
  <si>
    <t>-1140223482</t>
  </si>
  <si>
    <t>-1313537582</t>
  </si>
  <si>
    <t>"Přepojení přípojek dle D8 (předpokládané množství a specifikace):" 71</t>
  </si>
  <si>
    <t>"UV1 dle D9:" 2</t>
  </si>
  <si>
    <t>1871579714</t>
  </si>
  <si>
    <t>28654619</t>
  </si>
  <si>
    <t>koleno kanalizační PP DN 200x90°</t>
  </si>
  <si>
    <t>-837631163</t>
  </si>
  <si>
    <t>1283147764</t>
  </si>
  <si>
    <t>"Přepojení přípojek dle D8:" 8+12</t>
  </si>
  <si>
    <t>28654446</t>
  </si>
  <si>
    <t>odbočka kanalizační PP 45° DN 315/160</t>
  </si>
  <si>
    <t>1860588069</t>
  </si>
  <si>
    <t>-733895622</t>
  </si>
  <si>
    <t>-17787243</t>
  </si>
  <si>
    <t>"Přepojení přípojek dle D8:" 21+20</t>
  </si>
  <si>
    <t>28654450</t>
  </si>
  <si>
    <t>odbočka kanalizační PP 45° DN 400/160</t>
  </si>
  <si>
    <t>711908610</t>
  </si>
  <si>
    <t>1069851498</t>
  </si>
  <si>
    <t>892351111</t>
  </si>
  <si>
    <t>Tlakové zkoušky vodou na potrubí DN 150 nebo 200</t>
  </si>
  <si>
    <t>614168582</t>
  </si>
  <si>
    <t>https://podminky.urs.cz/item/CS_URS_2025_01/892351111</t>
  </si>
  <si>
    <t>892353122</t>
  </si>
  <si>
    <t>Proplach a dezinfekce vodovodního potrubí DN 150 nebo 200</t>
  </si>
  <si>
    <t>1364428525</t>
  </si>
  <si>
    <t>https://podminky.urs.cz/item/CS_URS_2025_01/892353122</t>
  </si>
  <si>
    <t>"Proplach a zkouška průchodnosti."</t>
  </si>
  <si>
    <t>894812006</t>
  </si>
  <si>
    <t>Revizní a čistící šachta z polypropylenu PP pro hladké trouby DN 400 šachtové dno (DN šachty / DN trubního vedení) DN 400/200 přímý tok</t>
  </si>
  <si>
    <t>-1529344174</t>
  </si>
  <si>
    <t>https://podminky.urs.cz/item/CS_URS_2025_01/894812006</t>
  </si>
  <si>
    <t>"RŠ KP32 dle D10:" 1</t>
  </si>
  <si>
    <t>894812032</t>
  </si>
  <si>
    <t>Revizní a čistící šachta z polypropylenu PP pro hladké trouby DN 400 roura šachtová korugovaná bez hrdla, světlé hloubky 1500 mm</t>
  </si>
  <si>
    <t>-894160846</t>
  </si>
  <si>
    <t>https://podminky.urs.cz/item/CS_URS_2025_01/894812032</t>
  </si>
  <si>
    <t>894812041</t>
  </si>
  <si>
    <t>Revizní a čistící šachta z polypropylenu PP pro hladké trouby DN 400 roura šachtová korugovaná Příplatek k cenám 2031 - 2035 za uříznutí šachtové roury</t>
  </si>
  <si>
    <t>396529530</t>
  </si>
  <si>
    <t>https://podminky.urs.cz/item/CS_URS_2025_01/894812041</t>
  </si>
  <si>
    <t>894812062</t>
  </si>
  <si>
    <t>Revizní a čistící šachta z polypropylenu PP pro hladké trouby DN 400 poklop litinový (pro třídu zatížení) s betonovým rámem (B125)</t>
  </si>
  <si>
    <t>800731485</t>
  </si>
  <si>
    <t>https://podminky.urs.cz/item/CS_URS_2025_01/894812062</t>
  </si>
  <si>
    <t>895941302</t>
  </si>
  <si>
    <t>Osazení vpusti uliční z betonových dílců DN 450 dno s kalištěm</t>
  </si>
  <si>
    <t>1506623110</t>
  </si>
  <si>
    <t>https://podminky.urs.cz/item/CS_URS_2025_01/895941302</t>
  </si>
  <si>
    <t>"UV1 dle D9:" 1</t>
  </si>
  <si>
    <t>59224495</t>
  </si>
  <si>
    <t>vpusť uliční DN 450 kaliště nízké 450/240x50mm</t>
  </si>
  <si>
    <t>-1841637385</t>
  </si>
  <si>
    <t>895941313</t>
  </si>
  <si>
    <t>Osazení vpusti uliční z betonových dílců DN 450 skruž horní 295 mm</t>
  </si>
  <si>
    <t>-577985886</t>
  </si>
  <si>
    <t>https://podminky.urs.cz/item/CS_URS_2025_01/895941313</t>
  </si>
  <si>
    <t>59223857</t>
  </si>
  <si>
    <t>skruž betonová horní pro uliční vpusť 450x295x50mm</t>
  </si>
  <si>
    <t>287626090</t>
  </si>
  <si>
    <t>895941332</t>
  </si>
  <si>
    <t>Osazení vpusti uliční z betonových dílců DN 450 skruž průběžná se zápachovou uzávěrkou</t>
  </si>
  <si>
    <t>-54320328</t>
  </si>
  <si>
    <t>https://podminky.urs.cz/item/CS_URS_2025_01/895941332</t>
  </si>
  <si>
    <t>59224494</t>
  </si>
  <si>
    <t>skruž betonová průběžná se zápachovou uzávěrkou 200mm PVC pro uliční vpusť 450x645x50mm</t>
  </si>
  <si>
    <t>1249529115</t>
  </si>
  <si>
    <t>895941342</t>
  </si>
  <si>
    <t>Osazení vpusti uliční z betonových dílců DN 500 dno nízké s kalištěm</t>
  </si>
  <si>
    <t>-396345090</t>
  </si>
  <si>
    <t>https://podminky.urs.cz/item/CS_URS_2025_01/895941342</t>
  </si>
  <si>
    <t>899203112</t>
  </si>
  <si>
    <t>Osazení mříží litinových včetně rámů a košů na bahno pro třídu zatížení B125, C250</t>
  </si>
  <si>
    <t>2065584972</t>
  </si>
  <si>
    <t>https://podminky.urs.cz/item/CS_URS_2025_01/899203112</t>
  </si>
  <si>
    <t>59224480</t>
  </si>
  <si>
    <t>mříž vtoková s rámem pro uliční vpusť 500x500, zatížení 25 tun</t>
  </si>
  <si>
    <t>1513456393</t>
  </si>
  <si>
    <t>55241000</t>
  </si>
  <si>
    <t>koš kalový pod kruhovou mříž - lehký</t>
  </si>
  <si>
    <t>386997047</t>
  </si>
  <si>
    <t>R877001</t>
  </si>
  <si>
    <t>Dodávka a montáž spojky pro napojení potrubí DN150 (tvarovka nebo flexi spojka) dle typu stávajícího potrubí včetně všech souvisejících konstrukcí a prací</t>
  </si>
  <si>
    <t>-2068706530</t>
  </si>
  <si>
    <t>"Přepojení přípojek dle D8 (předpokládané množství a specifikace):" 25</t>
  </si>
  <si>
    <t>R877002</t>
  </si>
  <si>
    <t>Dodávka a montáž spojky pro napojení potrubí DN200 (tvarovka nebo flexi spojka) dle typu stávajícího potrubí včetně všech souvisejících konstrukcí a prací</t>
  </si>
  <si>
    <t>-1664315632</t>
  </si>
  <si>
    <t>"Přepojení přípojek dle D8 (předpokládané množství a specifikace):" 35</t>
  </si>
  <si>
    <t>R877003</t>
  </si>
  <si>
    <t>Dodávka a montáž spojky pro napojení potrubí DN300 (tvarovka nebo flexi spojka) dle typu stávajícího potrubí včetně všech souvisejících konstrukcí a prací</t>
  </si>
  <si>
    <t>1679239641</t>
  </si>
  <si>
    <t>"Přepojení přípojek dle D8 (předpokládané množství a specifikace):" 1</t>
  </si>
  <si>
    <t>R877004</t>
  </si>
  <si>
    <t>Dodávka a montáž vyrovnávacího kroužku napojení potrubí DN150-300 dle typu stávajícího potrubí včetně všech souvisejících konstrukcí a prací</t>
  </si>
  <si>
    <t>-452658327</t>
  </si>
  <si>
    <t>"Přepojení přípojek dle D8 (předpokládané množství a specifikace):" 49</t>
  </si>
  <si>
    <t>-1697050620</t>
  </si>
  <si>
    <t>"Potrubí, pol. 24:" 23,94</t>
  </si>
  <si>
    <t>521575391</t>
  </si>
  <si>
    <t>23,94*24 'Přepočtené koeficientem množství</t>
  </si>
  <si>
    <t>-1315779996</t>
  </si>
  <si>
    <t>1654084681</t>
  </si>
  <si>
    <t>1615589720</t>
  </si>
  <si>
    <t>003 - Rozebrání a obnova povrchů</t>
  </si>
  <si>
    <t xml:space="preserve">    5 - Komunikace pozemní</t>
  </si>
  <si>
    <t>113106351</t>
  </si>
  <si>
    <t>Rozebrání dlažeb a dílců při překopech inženýrských sítí s přemístěním hmot na skládku na vzdálenost do 3 m nebo s naložením na dopravní prostředek strojně plochy jednotlivě do 15 m2 vozovek a ploch, s jakoukoliv výplní spár z velkých kostek s ložem z kameniva těženého</t>
  </si>
  <si>
    <t>-303657517</t>
  </si>
  <si>
    <t>https://podminky.urs.cz/item/CS_URS_2025_01/113106351</t>
  </si>
  <si>
    <t>"Rozebrání a obnova povrchu dle C4.1, vjezd dlažba:" 5</t>
  </si>
  <si>
    <t>113107521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</si>
  <si>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do 100 mm</t>
  </si>
  <si>
    <t>-245179495</t>
  </si>
  <si>
    <t>https://podminky.urs.cz/item/CS_URS_2025_01/113107521</t>
  </si>
  <si>
    <t>"Provizorní zapravení jednotlivých úseků nad rýhou:"</t>
  </si>
  <si>
    <t>"Rozebrání a obnova povrchu dle C4.1, komunikace živice (nad rýhou):" 677,16+74</t>
  </si>
  <si>
    <t>113107522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</si>
  <si>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100 do 200 mm</t>
  </si>
  <si>
    <t>1387034762</t>
  </si>
  <si>
    <t>https://podminky.urs.cz/item/CS_URS_2025_01/113107522</t>
  </si>
  <si>
    <t>"Rozebrání a obnova povrchu dle C4.1, vjezd beton (nad rýhou):" 5</t>
  </si>
  <si>
    <t>113107524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</si>
  <si>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300 do 400 mm</t>
  </si>
  <si>
    <t>-720624253</t>
  </si>
  <si>
    <t>https://podminky.urs.cz/item/CS_URS_2025_01/113107524</t>
  </si>
  <si>
    <t>"Rozebrání a obnova povrchu dle C4.1, vjezd dlažba (nad rýhou):" 3</t>
  </si>
  <si>
    <t>113107531</t>
  </si>
  <si>
    <t>Odstranění podkladů nebo krytů při překopech inženýrských sítí s přemístěním hmot na skládku ve vzdálenosti do 3 m nebo s naložením na dopravní prostředek strojně plochy jednotlivě přes 15 m2 z betonu prostého, o tl. vrstvy přes 100 do 150 mm</t>
  </si>
  <si>
    <t>-1625187046</t>
  </si>
  <si>
    <t>https://podminky.urs.cz/item/CS_URS_2025_01/113107531</t>
  </si>
  <si>
    <t>"Rozebrání a obnova povrchu dle C4.1, vjezd beton:" 10</t>
  </si>
  <si>
    <t>113154532</t>
  </si>
  <si>
    <t>Frézování živičného podkladu nebo krytu s naložením hmot na dopravní prostředek plochy přes 500 do 2 000 m2 pruhu šířky do 1 m, tloušťky vrstvy 40 mm</t>
  </si>
  <si>
    <t>2089787244</t>
  </si>
  <si>
    <t>https://podminky.urs.cz/item/CS_URS_2025_01/113154532</t>
  </si>
  <si>
    <t>"Rozebrání a obnova povrchu dle C4.1, komunikace asfalt:" 2065</t>
  </si>
  <si>
    <t>113154534</t>
  </si>
  <si>
    <t>Frézování živičného podkladu nebo krytu s naložením hmot na dopravní prostředek plochy přes 500 do 2 000 m2 pruhu šířky do 1 m, tloušťky vrstvy 60 mm</t>
  </si>
  <si>
    <t>1085986661</t>
  </si>
  <si>
    <t>https://podminky.urs.cz/item/CS_URS_2025_01/113154534</t>
  </si>
  <si>
    <t>"Rozebrání a obnova povrchu dle C4.1, komunikace asfalt:" 1000</t>
  </si>
  <si>
    <t>121151103</t>
  </si>
  <si>
    <t>Sejmutí ornice strojně při souvislé ploše do 100 m2, tl. vrstvy do 200 mm</t>
  </si>
  <si>
    <t>-1989130827</t>
  </si>
  <si>
    <t>https://podminky.urs.cz/item/CS_URS_2025_01/121151103</t>
  </si>
  <si>
    <t>"Rozebrání a obnova povrchu dle C4.1, trávník:" 110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</si>
  <si>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</si>
  <si>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</si>
  <si>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-1291528350</t>
  </si>
  <si>
    <t>https://podminky.urs.cz/item/CS_URS_2025_01/181111111</t>
  </si>
  <si>
    <t>"Rozebrání a obnova povrchu dle C4.1, trávník:" 700</t>
  </si>
  <si>
    <t>181351003</t>
  </si>
  <si>
    <t>Rozprostření a urovnání ornice v rovině nebo ve svahu sklonu do 1:5 strojně při souvislé ploše do 100 m2, tl. vrstvy do 200 mm</t>
  </si>
  <si>
    <t>1066057929</t>
  </si>
  <si>
    <t>https://podminky.urs.cz/item/CS_URS_2025_01/181351003</t>
  </si>
  <si>
    <t>181411141</t>
  </si>
  <si>
    <t>Založení trávníku na půdě předem připravené plochy do 1000 m2 výsevem včetně utažení parterového v rovině nebo na svahu do 1:5</t>
  </si>
  <si>
    <t>1254423843</t>
  </si>
  <si>
    <t>https://podminky.urs.cz/item/CS_URS_2025_01/181411141</t>
  </si>
  <si>
    <t>00572420</t>
  </si>
  <si>
    <t>osivo směs travní parková okrasná</t>
  </si>
  <si>
    <t>kg</t>
  </si>
  <si>
    <t>1821306971</t>
  </si>
  <si>
    <t>700*0,02 'Přepočtené koeficientem množství</t>
  </si>
  <si>
    <t>Komunikace pozemní</t>
  </si>
  <si>
    <t>564831011</t>
  </si>
  <si>
    <t>Podklad ze štěrkodrti ŠD s rozprostřením a zhutněním plochy jednotlivě do 100 m2, po zhutnění tl. 100 mm</t>
  </si>
  <si>
    <t>1083057199</t>
  </si>
  <si>
    <t>https://podminky.urs.cz/item/CS_URS_2025_01/564831011</t>
  </si>
  <si>
    <t>564851111</t>
  </si>
  <si>
    <t>Podklad ze štěrkodrti ŠD s rozprostřením a zhutněním plochy přes 100 m2, po zhutnění tl. 150 mm</t>
  </si>
  <si>
    <t>-562602417</t>
  </si>
  <si>
    <t>https://podminky.urs.cz/item/CS_URS_2025_01/564851111</t>
  </si>
  <si>
    <t>"Rozebrání a obnova povrchu dle C4.1, komunikace živice (nad rýhou) (použita frakce 0/32):" 677,16+74</t>
  </si>
  <si>
    <t>"Rozebrání a obnova povrchu dle C4.1, vjezd beton (nad rýhou) (použita frakce 16/32):" 5</t>
  </si>
  <si>
    <t>564861111</t>
  </si>
  <si>
    <t>Podklad ze štěrkodrti ŠD s rozprostřením a zhutněním plochy přes 100 m2, po zhutnění tl. 200 mm</t>
  </si>
  <si>
    <t>1627544868</t>
  </si>
  <si>
    <t>https://podminky.urs.cz/item/CS_URS_2025_01/564861111</t>
  </si>
  <si>
    <t>"Rozebrání a obnova povrchu dle C4.1, vjezd dlažba (nad rýhou) (použita frakce 0/32):" 3</t>
  </si>
  <si>
    <t>565145101</t>
  </si>
  <si>
    <t>Asfaltový beton vrstva podkladní ACP 16 (obalované kamenivo střednězrnné - OKS) s rozprostřením a zhutněním v pruhu šířky do 1,5 m, po zhutnění tl. 60 mm</t>
  </si>
  <si>
    <t>-1613674487</t>
  </si>
  <si>
    <t>https://podminky.urs.cz/item/CS_URS_2025_01/565145101</t>
  </si>
  <si>
    <t>565211111</t>
  </si>
  <si>
    <t>Podklad ze štěrku částečně zpevněného cementovou maltou ŠCM s rozprostřením a s hutněním, po zhutnění tl. 150 mm</t>
  </si>
  <si>
    <t>-1924539898</t>
  </si>
  <si>
    <t>https://podminky.urs.cz/item/CS_URS_2025_01/565211111</t>
  </si>
  <si>
    <t>573111112</t>
  </si>
  <si>
    <t>Postřik infiltrační PI z asfaltu silničního s posypem kamenivem, v množství 1,00 kg/m2</t>
  </si>
  <si>
    <t>-335798765</t>
  </si>
  <si>
    <t>https://podminky.urs.cz/item/CS_URS_2025_01/573111112</t>
  </si>
  <si>
    <t>573211109</t>
  </si>
  <si>
    <t>Postřik spojovací PS bez posypu kamenivem z asfaltu silničního, v množství 0,50 kg/m2</t>
  </si>
  <si>
    <t>360148555</t>
  </si>
  <si>
    <t>https://podminky.urs.cz/item/CS_URS_2025_01/573211109</t>
  </si>
  <si>
    <t>577134111</t>
  </si>
  <si>
    <t>Asfaltový beton vrstva obrusná ACO 11 (ABS) s rozprostřením a se zhutněním z nemodifikovaného asfaltu v pruhu šířky do 3 m tř. I (ACO 11+), po zhutnění tl. 40 mm</t>
  </si>
  <si>
    <t>-837518675</t>
  </si>
  <si>
    <t>https://podminky.urs.cz/item/CS_URS_2025_01/577134111</t>
  </si>
  <si>
    <t>581121311</t>
  </si>
  <si>
    <t>Kryt cementobetonový silničních komunikací skupiny CB III tl. 150 mm</t>
  </si>
  <si>
    <t>-560577161</t>
  </si>
  <si>
    <t>https://podminky.urs.cz/item/CS_URS_2025_01/581121311</t>
  </si>
  <si>
    <t>591111111</t>
  </si>
  <si>
    <t>Kladení dlažby z kostek s provedením lože do tl. 50 mm, s vyplněním spár, s dvojím beraněním a se smetením přebytečného materiálu na krajnici velkých z kamene, do lože z kameniva těženého</t>
  </si>
  <si>
    <t>-1914058949</t>
  </si>
  <si>
    <t>https://podminky.urs.cz/item/CS_URS_2025_01/591111111</t>
  </si>
  <si>
    <t>"Rozebrání a obnova povrchu dle C4.1, komunikace dlažba:" 5</t>
  </si>
  <si>
    <t>919112111</t>
  </si>
  <si>
    <t>Řezání dilatačních spár v živičném krytu příčných nebo podélných, šířky 4 mm, hloubky do 60 mm</t>
  </si>
  <si>
    <t>-1622535448</t>
  </si>
  <si>
    <t>https://podminky.urs.cz/item/CS_URS_2025_01/919112111</t>
  </si>
  <si>
    <t>"Rozebrání a obnova povrchu dle C4.1:" 50</t>
  </si>
  <si>
    <t>919112212</t>
  </si>
  <si>
    <t>Řezání dilatačních spár v živičném krytu vytvoření komůrky pro těsnící zálivku šířky 10 mm, hloubky 20 mm</t>
  </si>
  <si>
    <t>1977369693</t>
  </si>
  <si>
    <t>https://podminky.urs.cz/item/CS_URS_2025_01/919112212</t>
  </si>
  <si>
    <t>919121111</t>
  </si>
  <si>
    <t>Utěsnění dilatačních spár zálivkou za studena v cementobetonovém nebo živičném krytu včetně adhezního nátěru s těsnicím profilem pod zálivkou, pro komůrky šířky 10 mm, hloubky 20 mm</t>
  </si>
  <si>
    <t>1652514885</t>
  </si>
  <si>
    <t>https://podminky.urs.cz/item/CS_URS_2025_01/919121111</t>
  </si>
  <si>
    <t>919735112</t>
  </si>
  <si>
    <t>Řezání stávajícího živičného krytu nebo podkladu hloubky přes 50 do 100 mm</t>
  </si>
  <si>
    <t>1164375468</t>
  </si>
  <si>
    <t>https://podminky.urs.cz/item/CS_URS_2025_01/919735112</t>
  </si>
  <si>
    <t>"Rozebrání a obnova povrchu dle C4.1:" 2*(332,5+188,1+74)</t>
  </si>
  <si>
    <t>979071011</t>
  </si>
  <si>
    <t>Očištění vybouraných dlažebních kostek při překopech inženýrských sítí od spojovacího materiálu, s přemístěním hmot na skládku na vzdálenost do 3 m nebo s naložením na dopravní prostředek velkých, s původním vyplněním spár kamenivem těženým</t>
  </si>
  <si>
    <t>953430701</t>
  </si>
  <si>
    <t>https://podminky.urs.cz/item/CS_URS_2025_01/979071011</t>
  </si>
  <si>
    <t>997221551</t>
  </si>
  <si>
    <t>Vodorovná doprava suti bez naložení, ale se složením a s hrubým urovnáním ze sypkých materiálů, na vzdálenost do 1 km</t>
  </si>
  <si>
    <t>712943802</t>
  </si>
  <si>
    <t>https://podminky.urs.cz/item/CS_URS_2025_01/997221551</t>
  </si>
  <si>
    <t>"Odvoz vybouraných hmot na skládku, případně k dalšímu použití."</t>
  </si>
  <si>
    <t>"Kamenivo (pol. 3, 4):" 1,45+437,413</t>
  </si>
  <si>
    <t>"Živice (pol. 6, 7):" 189,98+138</t>
  </si>
  <si>
    <t>"Odvoz vybouraných hmot na skládku, případně k dalšímu použití, provizorní zapravení."</t>
  </si>
  <si>
    <t>"Kamenivo (pol. 2):" 142,72</t>
  </si>
  <si>
    <t>997221559</t>
  </si>
  <si>
    <t>-1203430690</t>
  </si>
  <si>
    <t>https://podminky.urs.cz/item/CS_URS_2025_01/997221559</t>
  </si>
  <si>
    <t>909,563*24 'Přepočtené koeficientem množství</t>
  </si>
  <si>
    <t>-1781251371</t>
  </si>
  <si>
    <t>"Beton (pol. 5):" 3,25</t>
  </si>
  <si>
    <t>-361665548</t>
  </si>
  <si>
    <t>3,25*6 'Přepočtené koeficientem množství</t>
  </si>
  <si>
    <t>225103808</t>
  </si>
  <si>
    <t>997221873</t>
  </si>
  <si>
    <t>971054834</t>
  </si>
  <si>
    <t>https://podminky.urs.cz/item/CS_URS_2025_01/997221873</t>
  </si>
  <si>
    <t>997221875</t>
  </si>
  <si>
    <t>Poplatek za uložení stavebního odpadu na recyklační skládce (skládkovné) asfaltového bez obsahu dehtu zatříděného do Katalogu odpadů pod kódem 17 03 02</t>
  </si>
  <si>
    <t>-516677688</t>
  </si>
  <si>
    <t>https://podminky.urs.cz/item/CS_URS_2025_01/997221875</t>
  </si>
  <si>
    <t>998225111</t>
  </si>
  <si>
    <t>Přesun hmot pro komunikace s krytem z kameniva, monolitickým betonovým nebo živičným dopravní vzdálenost do 200 m jakékoliv délky objektu</t>
  </si>
  <si>
    <t>1526676959</t>
  </si>
  <si>
    <t>https://podminky.urs.cz/item/CS_URS_2025_01/998225111</t>
  </si>
  <si>
    <t>998225191</t>
  </si>
  <si>
    <t>Přesun hmot pro komunikace s krytem z kameniva, monolitickým betonovým nebo živičným Příplatek k ceně za zvětšený přesun přes vymezenou vodorovnou dopravní vzdálenost do 1000 m</t>
  </si>
  <si>
    <t>-2055475364</t>
  </si>
  <si>
    <t>https://podminky.urs.cz/item/CS_URS_2025_01/998225191</t>
  </si>
  <si>
    <t>OVN - Ostatní a vedlejší náklady</t>
  </si>
  <si>
    <t>OST,VRN - Ostatní náklady a vedlejší rozpočtové náklady</t>
  </si>
  <si>
    <t>OST,VRN</t>
  </si>
  <si>
    <t>Ostatní náklady a vedlejší rozpočtové náklady</t>
  </si>
  <si>
    <t>900001</t>
  </si>
  <si>
    <t>Vybudování zařízení staveniště, včetně vybudování a zabezpečení deponií a mezideponií a staveništního zázemí</t>
  </si>
  <si>
    <t>soubor</t>
  </si>
  <si>
    <t>1692591793</t>
  </si>
  <si>
    <t>900002</t>
  </si>
  <si>
    <t>Provoz zařízení staveniště</t>
  </si>
  <si>
    <t>-1255103854</t>
  </si>
  <si>
    <t>900003</t>
  </si>
  <si>
    <t>Odstranění zařízení staveniště včetně uvedení ploch deponií a mezideponií do původního stavu</t>
  </si>
  <si>
    <t>1454527013</t>
  </si>
  <si>
    <t>900004</t>
  </si>
  <si>
    <t>Předání a převzetí zařízení staveniště</t>
  </si>
  <si>
    <t>-1805605811</t>
  </si>
  <si>
    <t>900005</t>
  </si>
  <si>
    <t xml:space="preserve">Zhotovení dokumentace skutečného provedení stavby </t>
  </si>
  <si>
    <t>-1705326090</t>
  </si>
  <si>
    <t>900006</t>
  </si>
  <si>
    <t>Geodetické zaměření skutečného provedení stavby včetně zpracování geometrického plánu</t>
  </si>
  <si>
    <t>1912383051</t>
  </si>
  <si>
    <t>900007</t>
  </si>
  <si>
    <t>Vytýčení jednotlivých částí stavby akreditovaným geodetem</t>
  </si>
  <si>
    <t>818668350</t>
  </si>
  <si>
    <t>900008</t>
  </si>
  <si>
    <t>Zaměření a vytýčení stávajících inženýrských sítí</t>
  </si>
  <si>
    <t>1392814546</t>
  </si>
  <si>
    <t>900010</t>
  </si>
  <si>
    <t>Komplexní zkoušky, průzkumy, revize a odběry vzorků předepsané projektovou dokumentací včetně prokázání kvality díla, včetně testu zeminy pro uskladnění, zkoušky zhutnění zásypů v komunikacích, testy potrubí průmyslovou kamerou na ovalitu a spád potrubí</t>
  </si>
  <si>
    <t>-2065232936</t>
  </si>
  <si>
    <t>900011</t>
  </si>
  <si>
    <t>Dočasná dopravní opatření a provozní vlivy, instalace, údržba a rozebrání přechodného dopravního značení a zpracování příslušné projektové dokumentace DIO a DIR</t>
  </si>
  <si>
    <t>-241766053</t>
  </si>
  <si>
    <t>900012</t>
  </si>
  <si>
    <t>Náklady spojené s vybudováním, údržbou a demontáží dočasných zpevněných ploch a přejezdů přes výkopy včetně uvedení dotčených ploch do původního stavu</t>
  </si>
  <si>
    <t>-577733468</t>
  </si>
  <si>
    <t>900013</t>
  </si>
  <si>
    <t>Náklady spojené s rozebráním a obnovou svislého značení a s obnovou vodorovného značení</t>
  </si>
  <si>
    <t>671289987</t>
  </si>
  <si>
    <t>900014</t>
  </si>
  <si>
    <t>Náklady spojené s provedením kopaných sond pro ověření polohy stávajících inženýrských sítí</t>
  </si>
  <si>
    <t>-234029518</t>
  </si>
  <si>
    <t>900015</t>
  </si>
  <si>
    <t>Převzetí a předání díla, kolaudační řízení</t>
  </si>
  <si>
    <t>1121394396</t>
  </si>
  <si>
    <t>900016</t>
  </si>
  <si>
    <t>Kompletační a koordinační a inženýrská činnost</t>
  </si>
  <si>
    <t>1037509296</t>
  </si>
  <si>
    <t>900017</t>
  </si>
  <si>
    <t>Zajištění porostů v bezprostřední blízkosti prováděných prací, bednění kmenů stromů, ochrana kořenů a další činnosti vedoucí k eliminaci škod způsobených na porostech</t>
  </si>
  <si>
    <t>-1759322770</t>
  </si>
  <si>
    <t>900018</t>
  </si>
  <si>
    <t>Užívání veřejných prostranství a ploch, poplatky spojené se záborem komunikací místních a komunikací II a III třídy, či tříd vyšších</t>
  </si>
  <si>
    <t>1838622112</t>
  </si>
  <si>
    <t>900019</t>
  </si>
  <si>
    <t>Pasportizace okolních objektů včetně pořízení fotodokumentace</t>
  </si>
  <si>
    <t>197329311</t>
  </si>
  <si>
    <t>900020</t>
  </si>
  <si>
    <t>Rozebrání a obnova drobných stavebních objektů dotčených stavební činností (ploty, zídky, sloupy, uliční vpusti a podobně)</t>
  </si>
  <si>
    <t>-890787923</t>
  </si>
  <si>
    <t>P</t>
  </si>
  <si>
    <t xml:space="preserve">Poznámka k položce:_x000d_
_x000d_
_x000d_
</t>
  </si>
  <si>
    <t>900022</t>
  </si>
  <si>
    <t>Náklady vzniklé v souvislosti s realizací stavby, uvedení dotčených ploch do původního stavu, průběžné a finální čištění komunikací, obnova svislého a vodorovného značení, zalévání a kosení zeleně</t>
  </si>
  <si>
    <t>-888059081</t>
  </si>
  <si>
    <t>900023</t>
  </si>
  <si>
    <t>Náklady vzniklé v souvislosti s doplněním monitoringu stávající stoky a ověření napojení v předpokládaném rozsahu cca 155 m</t>
  </si>
  <si>
    <t>770415738</t>
  </si>
  <si>
    <t>900026</t>
  </si>
  <si>
    <t>Náklady související s ochranou stávajících inženýrských sítí</t>
  </si>
  <si>
    <t>-839838970</t>
  </si>
  <si>
    <t>900028</t>
  </si>
  <si>
    <t>Bezpečnostní a hygienická opatření na staveništi, koordinátor BOZP na staveništi</t>
  </si>
  <si>
    <t>-208129759</t>
  </si>
  <si>
    <t>900033</t>
  </si>
  <si>
    <t>Náklady spojené s potřebou čerpání splaškových vod při dočasné odstávce přepojovaných přípojek</t>
  </si>
  <si>
    <t>-1150437205</t>
  </si>
  <si>
    <t>900034</t>
  </si>
  <si>
    <t>Náklady spojené se separací a dotříděním staveništních odpadů a případným předrcením odpadů před odvozem na skládku</t>
  </si>
  <si>
    <t>1642516763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</si>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</sst>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9001405" TargetMode="External" /><Relationship Id="rId2" Type="http://schemas.openxmlformats.org/officeDocument/2006/relationships/hyperlink" Target="https://podminky.urs.cz/item/CS_URS_2025_01/119001406" TargetMode="External" /><Relationship Id="rId3" Type="http://schemas.openxmlformats.org/officeDocument/2006/relationships/hyperlink" Target="https://podminky.urs.cz/item/CS_URS_2025_01/119001421" TargetMode="External" /><Relationship Id="rId4" Type="http://schemas.openxmlformats.org/officeDocument/2006/relationships/hyperlink" Target="https://podminky.urs.cz/item/CS_URS_2025_01/132254206" TargetMode="External" /><Relationship Id="rId5" Type="http://schemas.openxmlformats.org/officeDocument/2006/relationships/hyperlink" Target="https://podminky.urs.cz/item/CS_URS_2025_01/132354206" TargetMode="External" /><Relationship Id="rId6" Type="http://schemas.openxmlformats.org/officeDocument/2006/relationships/hyperlink" Target="https://podminky.urs.cz/item/CS_URS_2025_01/139001101" TargetMode="External" /><Relationship Id="rId7" Type="http://schemas.openxmlformats.org/officeDocument/2006/relationships/hyperlink" Target="https://podminky.urs.cz/item/CS_URS_2025_01/151811131" TargetMode="External" /><Relationship Id="rId8" Type="http://schemas.openxmlformats.org/officeDocument/2006/relationships/hyperlink" Target="https://podminky.urs.cz/item/CS_URS_2025_01/151811132" TargetMode="External" /><Relationship Id="rId9" Type="http://schemas.openxmlformats.org/officeDocument/2006/relationships/hyperlink" Target="https://podminky.urs.cz/item/CS_URS_2025_01/151811231" TargetMode="External" /><Relationship Id="rId10" Type="http://schemas.openxmlformats.org/officeDocument/2006/relationships/hyperlink" Target="https://podminky.urs.cz/item/CS_URS_2025_01/151811232" TargetMode="External" /><Relationship Id="rId11" Type="http://schemas.openxmlformats.org/officeDocument/2006/relationships/hyperlink" Target="https://podminky.urs.cz/item/CS_URS_2025_01/161151113" TargetMode="External" /><Relationship Id="rId12" Type="http://schemas.openxmlformats.org/officeDocument/2006/relationships/hyperlink" Target="https://podminky.urs.cz/item/CS_URS_2025_01/162251102" TargetMode="External" /><Relationship Id="rId13" Type="http://schemas.openxmlformats.org/officeDocument/2006/relationships/hyperlink" Target="https://podminky.urs.cz/item/CS_URS_2025_01/162751117" TargetMode="External" /><Relationship Id="rId14" Type="http://schemas.openxmlformats.org/officeDocument/2006/relationships/hyperlink" Target="https://podminky.urs.cz/item/CS_URS_2025_01/162751119" TargetMode="External" /><Relationship Id="rId15" Type="http://schemas.openxmlformats.org/officeDocument/2006/relationships/hyperlink" Target="https://podminky.urs.cz/item/CS_URS_2025_01/162751137" TargetMode="External" /><Relationship Id="rId16" Type="http://schemas.openxmlformats.org/officeDocument/2006/relationships/hyperlink" Target="https://podminky.urs.cz/item/CS_URS_2025_01/162751139" TargetMode="External" /><Relationship Id="rId17" Type="http://schemas.openxmlformats.org/officeDocument/2006/relationships/hyperlink" Target="https://podminky.urs.cz/item/CS_URS_2025_01/167151101" TargetMode="External" /><Relationship Id="rId18" Type="http://schemas.openxmlformats.org/officeDocument/2006/relationships/hyperlink" Target="https://podminky.urs.cz/item/CS_URS_2025_01/167151102" TargetMode="External" /><Relationship Id="rId19" Type="http://schemas.openxmlformats.org/officeDocument/2006/relationships/hyperlink" Target="https://podminky.urs.cz/item/CS_URS_2025_01/171201231" TargetMode="External" /><Relationship Id="rId20" Type="http://schemas.openxmlformats.org/officeDocument/2006/relationships/hyperlink" Target="https://podminky.urs.cz/item/CS_URS_2025_01/171251201" TargetMode="External" /><Relationship Id="rId21" Type="http://schemas.openxmlformats.org/officeDocument/2006/relationships/hyperlink" Target="https://podminky.urs.cz/item/CS_URS_2025_01/174101101" TargetMode="External" /><Relationship Id="rId22" Type="http://schemas.openxmlformats.org/officeDocument/2006/relationships/hyperlink" Target="https://podminky.urs.cz/item/CS_URS_2025_01/174101101" TargetMode="External" /><Relationship Id="rId23" Type="http://schemas.openxmlformats.org/officeDocument/2006/relationships/hyperlink" Target="https://podminky.urs.cz/item/CS_URS_2025_01/175151101" TargetMode="External" /><Relationship Id="rId24" Type="http://schemas.openxmlformats.org/officeDocument/2006/relationships/hyperlink" Target="https://podminky.urs.cz/item/CS_URS_2025_01/451541111" TargetMode="External" /><Relationship Id="rId25" Type="http://schemas.openxmlformats.org/officeDocument/2006/relationships/hyperlink" Target="https://podminky.urs.cz/item/CS_URS_2025_01/452112111" TargetMode="External" /><Relationship Id="rId26" Type="http://schemas.openxmlformats.org/officeDocument/2006/relationships/hyperlink" Target="https://podminky.urs.cz/item/CS_URS_2025_01/452112122" TargetMode="External" /><Relationship Id="rId27" Type="http://schemas.openxmlformats.org/officeDocument/2006/relationships/hyperlink" Target="https://podminky.urs.cz/item/CS_URS_2025_01/452311131" TargetMode="External" /><Relationship Id="rId28" Type="http://schemas.openxmlformats.org/officeDocument/2006/relationships/hyperlink" Target="https://podminky.urs.cz/item/CS_URS_2025_01/452311141" TargetMode="External" /><Relationship Id="rId29" Type="http://schemas.openxmlformats.org/officeDocument/2006/relationships/hyperlink" Target="https://podminky.urs.cz/item/CS_URS_2025_01/452351111" TargetMode="External" /><Relationship Id="rId30" Type="http://schemas.openxmlformats.org/officeDocument/2006/relationships/hyperlink" Target="https://podminky.urs.cz/item/CS_URS_2025_01/452351112" TargetMode="External" /><Relationship Id="rId31" Type="http://schemas.openxmlformats.org/officeDocument/2006/relationships/hyperlink" Target="https://podminky.urs.cz/item/CS_URS_2025_01/810391811" TargetMode="External" /><Relationship Id="rId32" Type="http://schemas.openxmlformats.org/officeDocument/2006/relationships/hyperlink" Target="https://podminky.urs.cz/item/CS_URS_2025_01/871350310" TargetMode="External" /><Relationship Id="rId33" Type="http://schemas.openxmlformats.org/officeDocument/2006/relationships/hyperlink" Target="https://podminky.urs.cz/item/CS_URS_2025_01/871370310" TargetMode="External" /><Relationship Id="rId34" Type="http://schemas.openxmlformats.org/officeDocument/2006/relationships/hyperlink" Target="https://podminky.urs.cz/item/CS_URS_2025_01/871390310" TargetMode="External" /><Relationship Id="rId35" Type="http://schemas.openxmlformats.org/officeDocument/2006/relationships/hyperlink" Target="https://podminky.urs.cz/item/CS_URS_2025_01/877350310" TargetMode="External" /><Relationship Id="rId36" Type="http://schemas.openxmlformats.org/officeDocument/2006/relationships/hyperlink" Target="https://podminky.urs.cz/item/CS_URS_2025_01/877370320" TargetMode="External" /><Relationship Id="rId37" Type="http://schemas.openxmlformats.org/officeDocument/2006/relationships/hyperlink" Target="https://podminky.urs.cz/item/CS_URS_2025_01/877370330" TargetMode="External" /><Relationship Id="rId38" Type="http://schemas.openxmlformats.org/officeDocument/2006/relationships/hyperlink" Target="https://podminky.urs.cz/item/CS_URS_2025_01/877390320" TargetMode="External" /><Relationship Id="rId39" Type="http://schemas.openxmlformats.org/officeDocument/2006/relationships/hyperlink" Target="https://podminky.urs.cz/item/CS_URS_2025_01/877390330" TargetMode="External" /><Relationship Id="rId40" Type="http://schemas.openxmlformats.org/officeDocument/2006/relationships/hyperlink" Target="https://podminky.urs.cz/item/CS_URS_2025_01/890311851" TargetMode="External" /><Relationship Id="rId41" Type="http://schemas.openxmlformats.org/officeDocument/2006/relationships/hyperlink" Target="https://podminky.urs.cz/item/CS_URS_2025_01/890411851" TargetMode="External" /><Relationship Id="rId42" Type="http://schemas.openxmlformats.org/officeDocument/2006/relationships/hyperlink" Target="https://podminky.urs.cz/item/CS_URS_2025_01/892381111" TargetMode="External" /><Relationship Id="rId43" Type="http://schemas.openxmlformats.org/officeDocument/2006/relationships/hyperlink" Target="https://podminky.urs.cz/item/CS_URS_2025_01/892421111" TargetMode="External" /><Relationship Id="rId44" Type="http://schemas.openxmlformats.org/officeDocument/2006/relationships/hyperlink" Target="https://podminky.urs.cz/item/CS_URS_2025_01/892442111" TargetMode="External" /><Relationship Id="rId45" Type="http://schemas.openxmlformats.org/officeDocument/2006/relationships/hyperlink" Target="https://podminky.urs.cz/item/CS_URS_2025_01/894410101" TargetMode="External" /><Relationship Id="rId46" Type="http://schemas.openxmlformats.org/officeDocument/2006/relationships/hyperlink" Target="https://podminky.urs.cz/item/CS_URS_2025_01/894410102" TargetMode="External" /><Relationship Id="rId47" Type="http://schemas.openxmlformats.org/officeDocument/2006/relationships/hyperlink" Target="https://podminky.urs.cz/item/CS_URS_2025_01/894410103" TargetMode="External" /><Relationship Id="rId48" Type="http://schemas.openxmlformats.org/officeDocument/2006/relationships/hyperlink" Target="https://podminky.urs.cz/item/CS_URS_2025_01/894410114" TargetMode="External" /><Relationship Id="rId49" Type="http://schemas.openxmlformats.org/officeDocument/2006/relationships/hyperlink" Target="https://podminky.urs.cz/item/CS_URS_2025_01/894410211" TargetMode="External" /><Relationship Id="rId50" Type="http://schemas.openxmlformats.org/officeDocument/2006/relationships/hyperlink" Target="https://podminky.urs.cz/item/CS_URS_2025_01/894410212" TargetMode="External" /><Relationship Id="rId51" Type="http://schemas.openxmlformats.org/officeDocument/2006/relationships/hyperlink" Target="https://podminky.urs.cz/item/CS_URS_2025_01/894410213" TargetMode="External" /><Relationship Id="rId52" Type="http://schemas.openxmlformats.org/officeDocument/2006/relationships/hyperlink" Target="https://podminky.urs.cz/item/CS_URS_2025_01/894410222" TargetMode="External" /><Relationship Id="rId53" Type="http://schemas.openxmlformats.org/officeDocument/2006/relationships/hyperlink" Target="https://podminky.urs.cz/item/CS_URS_2025_01/894410232" TargetMode="External" /><Relationship Id="rId54" Type="http://schemas.openxmlformats.org/officeDocument/2006/relationships/hyperlink" Target="https://podminky.urs.cz/item/CS_URS_2025_01/894410302" TargetMode="External" /><Relationship Id="rId55" Type="http://schemas.openxmlformats.org/officeDocument/2006/relationships/hyperlink" Target="https://podminky.urs.cz/item/CS_URS_2025_01/894410303" TargetMode="External" /><Relationship Id="rId56" Type="http://schemas.openxmlformats.org/officeDocument/2006/relationships/hyperlink" Target="https://podminky.urs.cz/item/CS_URS_2025_01/899102211" TargetMode="External" /><Relationship Id="rId57" Type="http://schemas.openxmlformats.org/officeDocument/2006/relationships/hyperlink" Target="https://podminky.urs.cz/item/CS_URS_2025_01/899104112" TargetMode="External" /><Relationship Id="rId58" Type="http://schemas.openxmlformats.org/officeDocument/2006/relationships/hyperlink" Target="https://podminky.urs.cz/item/CS_URS_2025_01/997221561" TargetMode="External" /><Relationship Id="rId59" Type="http://schemas.openxmlformats.org/officeDocument/2006/relationships/hyperlink" Target="https://podminky.urs.cz/item/CS_URS_2025_01/997221569" TargetMode="External" /><Relationship Id="rId60" Type="http://schemas.openxmlformats.org/officeDocument/2006/relationships/hyperlink" Target="https://podminky.urs.cz/item/CS_URS_2025_01/997221861" TargetMode="External" /><Relationship Id="rId61" Type="http://schemas.openxmlformats.org/officeDocument/2006/relationships/hyperlink" Target="https://podminky.urs.cz/item/CS_URS_2025_01/997221862" TargetMode="External" /><Relationship Id="rId62" Type="http://schemas.openxmlformats.org/officeDocument/2006/relationships/hyperlink" Target="https://podminky.urs.cz/item/CS_URS_2025_01/998276101" TargetMode="External" /><Relationship Id="rId63" Type="http://schemas.openxmlformats.org/officeDocument/2006/relationships/hyperlink" Target="https://podminky.urs.cz/item/CS_URS_2025_01/998276125" TargetMode="External" /><Relationship Id="rId6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9001405" TargetMode="External" /><Relationship Id="rId2" Type="http://schemas.openxmlformats.org/officeDocument/2006/relationships/hyperlink" Target="https://podminky.urs.cz/item/CS_URS_2025_01/119001421" TargetMode="External" /><Relationship Id="rId3" Type="http://schemas.openxmlformats.org/officeDocument/2006/relationships/hyperlink" Target="https://podminky.urs.cz/item/CS_URS_2025_01/132254206" TargetMode="External" /><Relationship Id="rId4" Type="http://schemas.openxmlformats.org/officeDocument/2006/relationships/hyperlink" Target="https://podminky.urs.cz/item/CS_URS_2025_01/132354206" TargetMode="External" /><Relationship Id="rId5" Type="http://schemas.openxmlformats.org/officeDocument/2006/relationships/hyperlink" Target="https://podminky.urs.cz/item/CS_URS_2025_01/139001101" TargetMode="External" /><Relationship Id="rId6" Type="http://schemas.openxmlformats.org/officeDocument/2006/relationships/hyperlink" Target="https://podminky.urs.cz/item/CS_URS_2025_01/151811131" TargetMode="External" /><Relationship Id="rId7" Type="http://schemas.openxmlformats.org/officeDocument/2006/relationships/hyperlink" Target="https://podminky.urs.cz/item/CS_URS_2025_01/151811231" TargetMode="External" /><Relationship Id="rId8" Type="http://schemas.openxmlformats.org/officeDocument/2006/relationships/hyperlink" Target="https://podminky.urs.cz/item/CS_URS_2025_01/161151113" TargetMode="External" /><Relationship Id="rId9" Type="http://schemas.openxmlformats.org/officeDocument/2006/relationships/hyperlink" Target="https://podminky.urs.cz/item/CS_URS_2025_01/162251102" TargetMode="External" /><Relationship Id="rId10" Type="http://schemas.openxmlformats.org/officeDocument/2006/relationships/hyperlink" Target="https://podminky.urs.cz/item/CS_URS_2025_01/162751117" TargetMode="External" /><Relationship Id="rId11" Type="http://schemas.openxmlformats.org/officeDocument/2006/relationships/hyperlink" Target="https://podminky.urs.cz/item/CS_URS_2025_01/162751119" TargetMode="External" /><Relationship Id="rId12" Type="http://schemas.openxmlformats.org/officeDocument/2006/relationships/hyperlink" Target="https://podminky.urs.cz/item/CS_URS_2025_01/162751137" TargetMode="External" /><Relationship Id="rId13" Type="http://schemas.openxmlformats.org/officeDocument/2006/relationships/hyperlink" Target="https://podminky.urs.cz/item/CS_URS_2025_01/162751139" TargetMode="External" /><Relationship Id="rId14" Type="http://schemas.openxmlformats.org/officeDocument/2006/relationships/hyperlink" Target="https://podminky.urs.cz/item/CS_URS_2025_01/167151101" TargetMode="External" /><Relationship Id="rId15" Type="http://schemas.openxmlformats.org/officeDocument/2006/relationships/hyperlink" Target="https://podminky.urs.cz/item/CS_URS_2025_01/167151102" TargetMode="External" /><Relationship Id="rId16" Type="http://schemas.openxmlformats.org/officeDocument/2006/relationships/hyperlink" Target="https://podminky.urs.cz/item/CS_URS_2025_01/171201231" TargetMode="External" /><Relationship Id="rId17" Type="http://schemas.openxmlformats.org/officeDocument/2006/relationships/hyperlink" Target="https://podminky.urs.cz/item/CS_URS_2025_01/171251201" TargetMode="External" /><Relationship Id="rId18" Type="http://schemas.openxmlformats.org/officeDocument/2006/relationships/hyperlink" Target="https://podminky.urs.cz/item/CS_URS_2025_01/174101101" TargetMode="External" /><Relationship Id="rId19" Type="http://schemas.openxmlformats.org/officeDocument/2006/relationships/hyperlink" Target="https://podminky.urs.cz/item/CS_URS_2025_01/174101101" TargetMode="External" /><Relationship Id="rId20" Type="http://schemas.openxmlformats.org/officeDocument/2006/relationships/hyperlink" Target="https://podminky.urs.cz/item/CS_URS_2025_01/175151101" TargetMode="External" /><Relationship Id="rId21" Type="http://schemas.openxmlformats.org/officeDocument/2006/relationships/hyperlink" Target="https://podminky.urs.cz/item/CS_URS_2025_01/451541111" TargetMode="External" /><Relationship Id="rId22" Type="http://schemas.openxmlformats.org/officeDocument/2006/relationships/hyperlink" Target="https://podminky.urs.cz/item/CS_URS_2025_01/810351811" TargetMode="External" /><Relationship Id="rId23" Type="http://schemas.openxmlformats.org/officeDocument/2006/relationships/hyperlink" Target="https://podminky.urs.cz/item/CS_URS_2025_01/871310310" TargetMode="External" /><Relationship Id="rId24" Type="http://schemas.openxmlformats.org/officeDocument/2006/relationships/hyperlink" Target="https://podminky.urs.cz/item/CS_URS_2025_01/871350310" TargetMode="External" /><Relationship Id="rId25" Type="http://schemas.openxmlformats.org/officeDocument/2006/relationships/hyperlink" Target="https://podminky.urs.cz/item/CS_URS_2025_01/877310310" TargetMode="External" /><Relationship Id="rId26" Type="http://schemas.openxmlformats.org/officeDocument/2006/relationships/hyperlink" Target="https://podminky.urs.cz/item/CS_URS_2025_01/877350310" TargetMode="External" /><Relationship Id="rId27" Type="http://schemas.openxmlformats.org/officeDocument/2006/relationships/hyperlink" Target="https://podminky.urs.cz/item/CS_URS_2025_01/877370320" TargetMode="External" /><Relationship Id="rId28" Type="http://schemas.openxmlformats.org/officeDocument/2006/relationships/hyperlink" Target="https://podminky.urs.cz/item/CS_URS_2025_01/877390320" TargetMode="External" /><Relationship Id="rId29" Type="http://schemas.openxmlformats.org/officeDocument/2006/relationships/hyperlink" Target="https://podminky.urs.cz/item/CS_URS_2025_01/892351111" TargetMode="External" /><Relationship Id="rId30" Type="http://schemas.openxmlformats.org/officeDocument/2006/relationships/hyperlink" Target="https://podminky.urs.cz/item/CS_URS_2025_01/892353122" TargetMode="External" /><Relationship Id="rId31" Type="http://schemas.openxmlformats.org/officeDocument/2006/relationships/hyperlink" Target="https://podminky.urs.cz/item/CS_URS_2025_01/894812006" TargetMode="External" /><Relationship Id="rId32" Type="http://schemas.openxmlformats.org/officeDocument/2006/relationships/hyperlink" Target="https://podminky.urs.cz/item/CS_URS_2025_01/894812032" TargetMode="External" /><Relationship Id="rId33" Type="http://schemas.openxmlformats.org/officeDocument/2006/relationships/hyperlink" Target="https://podminky.urs.cz/item/CS_URS_2025_01/894812041" TargetMode="External" /><Relationship Id="rId34" Type="http://schemas.openxmlformats.org/officeDocument/2006/relationships/hyperlink" Target="https://podminky.urs.cz/item/CS_URS_2025_01/894812062" TargetMode="External" /><Relationship Id="rId35" Type="http://schemas.openxmlformats.org/officeDocument/2006/relationships/hyperlink" Target="https://podminky.urs.cz/item/CS_URS_2025_01/895941302" TargetMode="External" /><Relationship Id="rId36" Type="http://schemas.openxmlformats.org/officeDocument/2006/relationships/hyperlink" Target="https://podminky.urs.cz/item/CS_URS_2025_01/895941313" TargetMode="External" /><Relationship Id="rId37" Type="http://schemas.openxmlformats.org/officeDocument/2006/relationships/hyperlink" Target="https://podminky.urs.cz/item/CS_URS_2025_01/895941332" TargetMode="External" /><Relationship Id="rId38" Type="http://schemas.openxmlformats.org/officeDocument/2006/relationships/hyperlink" Target="https://podminky.urs.cz/item/CS_URS_2025_01/895941342" TargetMode="External" /><Relationship Id="rId39" Type="http://schemas.openxmlformats.org/officeDocument/2006/relationships/hyperlink" Target="https://podminky.urs.cz/item/CS_URS_2025_01/899203112" TargetMode="External" /><Relationship Id="rId40" Type="http://schemas.openxmlformats.org/officeDocument/2006/relationships/hyperlink" Target="https://podminky.urs.cz/item/CS_URS_2025_01/997221561" TargetMode="External" /><Relationship Id="rId41" Type="http://schemas.openxmlformats.org/officeDocument/2006/relationships/hyperlink" Target="https://podminky.urs.cz/item/CS_URS_2025_01/997221569" TargetMode="External" /><Relationship Id="rId42" Type="http://schemas.openxmlformats.org/officeDocument/2006/relationships/hyperlink" Target="https://podminky.urs.cz/item/CS_URS_2025_01/997221861" TargetMode="External" /><Relationship Id="rId43" Type="http://schemas.openxmlformats.org/officeDocument/2006/relationships/hyperlink" Target="https://podminky.urs.cz/item/CS_URS_2025_01/998276101" TargetMode="External" /><Relationship Id="rId44" Type="http://schemas.openxmlformats.org/officeDocument/2006/relationships/hyperlink" Target="https://podminky.urs.cz/item/CS_URS_2025_01/998276125" TargetMode="External" /><Relationship Id="rId4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351" TargetMode="External" /><Relationship Id="rId2" Type="http://schemas.openxmlformats.org/officeDocument/2006/relationships/hyperlink" Target="https://podminky.urs.cz/item/CS_URS_2025_01/113107521" TargetMode="External" /><Relationship Id="rId3" Type="http://schemas.openxmlformats.org/officeDocument/2006/relationships/hyperlink" Target="https://podminky.urs.cz/item/CS_URS_2025_01/113107522" TargetMode="External" /><Relationship Id="rId4" Type="http://schemas.openxmlformats.org/officeDocument/2006/relationships/hyperlink" Target="https://podminky.urs.cz/item/CS_URS_2025_01/113107524" TargetMode="External" /><Relationship Id="rId5" Type="http://schemas.openxmlformats.org/officeDocument/2006/relationships/hyperlink" Target="https://podminky.urs.cz/item/CS_URS_2025_01/113107531" TargetMode="External" /><Relationship Id="rId6" Type="http://schemas.openxmlformats.org/officeDocument/2006/relationships/hyperlink" Target="https://podminky.urs.cz/item/CS_URS_2025_01/113154532" TargetMode="External" /><Relationship Id="rId7" Type="http://schemas.openxmlformats.org/officeDocument/2006/relationships/hyperlink" Target="https://podminky.urs.cz/item/CS_URS_2025_01/113154534" TargetMode="External" /><Relationship Id="rId8" Type="http://schemas.openxmlformats.org/officeDocument/2006/relationships/hyperlink" Target="https://podminky.urs.cz/item/CS_URS_2025_01/121151103" TargetMode="External" /><Relationship Id="rId9" Type="http://schemas.openxmlformats.org/officeDocument/2006/relationships/hyperlink" Target="https://podminky.urs.cz/item/CS_URS_2025_01/181111111" TargetMode="External" /><Relationship Id="rId10" Type="http://schemas.openxmlformats.org/officeDocument/2006/relationships/hyperlink" Target="https://podminky.urs.cz/item/CS_URS_2025_01/181351003" TargetMode="External" /><Relationship Id="rId11" Type="http://schemas.openxmlformats.org/officeDocument/2006/relationships/hyperlink" Target="https://podminky.urs.cz/item/CS_URS_2025_01/181411141" TargetMode="External" /><Relationship Id="rId12" Type="http://schemas.openxmlformats.org/officeDocument/2006/relationships/hyperlink" Target="https://podminky.urs.cz/item/CS_URS_2025_01/564831011" TargetMode="External" /><Relationship Id="rId13" Type="http://schemas.openxmlformats.org/officeDocument/2006/relationships/hyperlink" Target="https://podminky.urs.cz/item/CS_URS_2025_01/564851111" TargetMode="External" /><Relationship Id="rId14" Type="http://schemas.openxmlformats.org/officeDocument/2006/relationships/hyperlink" Target="https://podminky.urs.cz/item/CS_URS_2025_01/564861111" TargetMode="External" /><Relationship Id="rId15" Type="http://schemas.openxmlformats.org/officeDocument/2006/relationships/hyperlink" Target="https://podminky.urs.cz/item/CS_URS_2025_01/565145101" TargetMode="External" /><Relationship Id="rId16" Type="http://schemas.openxmlformats.org/officeDocument/2006/relationships/hyperlink" Target="https://podminky.urs.cz/item/CS_URS_2025_01/565211111" TargetMode="External" /><Relationship Id="rId17" Type="http://schemas.openxmlformats.org/officeDocument/2006/relationships/hyperlink" Target="https://podminky.urs.cz/item/CS_URS_2025_01/573111112" TargetMode="External" /><Relationship Id="rId18" Type="http://schemas.openxmlformats.org/officeDocument/2006/relationships/hyperlink" Target="https://podminky.urs.cz/item/CS_URS_2025_01/573211109" TargetMode="External" /><Relationship Id="rId19" Type="http://schemas.openxmlformats.org/officeDocument/2006/relationships/hyperlink" Target="https://podminky.urs.cz/item/CS_URS_2025_01/577134111" TargetMode="External" /><Relationship Id="rId20" Type="http://schemas.openxmlformats.org/officeDocument/2006/relationships/hyperlink" Target="https://podminky.urs.cz/item/CS_URS_2025_01/581121311" TargetMode="External" /><Relationship Id="rId21" Type="http://schemas.openxmlformats.org/officeDocument/2006/relationships/hyperlink" Target="https://podminky.urs.cz/item/CS_URS_2025_01/591111111" TargetMode="External" /><Relationship Id="rId22" Type="http://schemas.openxmlformats.org/officeDocument/2006/relationships/hyperlink" Target="https://podminky.urs.cz/item/CS_URS_2025_01/919112111" TargetMode="External" /><Relationship Id="rId23" Type="http://schemas.openxmlformats.org/officeDocument/2006/relationships/hyperlink" Target="https://podminky.urs.cz/item/CS_URS_2025_01/919112212" TargetMode="External" /><Relationship Id="rId24" Type="http://schemas.openxmlformats.org/officeDocument/2006/relationships/hyperlink" Target="https://podminky.urs.cz/item/CS_URS_2025_01/919121111" TargetMode="External" /><Relationship Id="rId25" Type="http://schemas.openxmlformats.org/officeDocument/2006/relationships/hyperlink" Target="https://podminky.urs.cz/item/CS_URS_2025_01/919735112" TargetMode="External" /><Relationship Id="rId26" Type="http://schemas.openxmlformats.org/officeDocument/2006/relationships/hyperlink" Target="https://podminky.urs.cz/item/CS_URS_2025_01/979071011" TargetMode="External" /><Relationship Id="rId27" Type="http://schemas.openxmlformats.org/officeDocument/2006/relationships/hyperlink" Target="https://podminky.urs.cz/item/CS_URS_2025_01/997221551" TargetMode="External" /><Relationship Id="rId28" Type="http://schemas.openxmlformats.org/officeDocument/2006/relationships/hyperlink" Target="https://podminky.urs.cz/item/CS_URS_2025_01/997221559" TargetMode="External" /><Relationship Id="rId29" Type="http://schemas.openxmlformats.org/officeDocument/2006/relationships/hyperlink" Target="https://podminky.urs.cz/item/CS_URS_2025_01/997221561" TargetMode="External" /><Relationship Id="rId30" Type="http://schemas.openxmlformats.org/officeDocument/2006/relationships/hyperlink" Target="https://podminky.urs.cz/item/CS_URS_2025_01/997221569" TargetMode="External" /><Relationship Id="rId31" Type="http://schemas.openxmlformats.org/officeDocument/2006/relationships/hyperlink" Target="https://podminky.urs.cz/item/CS_URS_2025_01/997221861" TargetMode="External" /><Relationship Id="rId32" Type="http://schemas.openxmlformats.org/officeDocument/2006/relationships/hyperlink" Target="https://podminky.urs.cz/item/CS_URS_2025_01/997221873" TargetMode="External" /><Relationship Id="rId33" Type="http://schemas.openxmlformats.org/officeDocument/2006/relationships/hyperlink" Target="https://podminky.urs.cz/item/CS_URS_2025_01/997221875" TargetMode="External" /><Relationship Id="rId34" Type="http://schemas.openxmlformats.org/officeDocument/2006/relationships/hyperlink" Target="https://podminky.urs.cz/item/CS_URS_2025_01/998225111" TargetMode="External" /><Relationship Id="rId35" Type="http://schemas.openxmlformats.org/officeDocument/2006/relationships/hyperlink" Target="https://podminky.urs.cz/item/CS_URS_2025_01/998225191" TargetMode="External" /><Relationship Id="rId36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27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32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34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35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36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37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38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39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40</v>
      </c>
      <c r="E29" s="50"/>
      <c r="F29" s="35" t="s">
        <v>41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42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43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44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45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46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47</v>
      </c>
      <c r="U35" s="57"/>
      <c r="V35" s="57"/>
      <c r="W35" s="57"/>
      <c r="X35" s="59" t="s">
        <v>48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49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2025/044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Pašovice, oprava kanalizace, stoka A7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k.ú. Pašovice na Moravě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22. 5. 2025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 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50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33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51</v>
      </c>
      <c r="D52" s="90"/>
      <c r="E52" s="90"/>
      <c r="F52" s="90"/>
      <c r="G52" s="90"/>
      <c r="H52" s="91"/>
      <c r="I52" s="92" t="s">
        <v>52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53</v>
      </c>
      <c r="AH52" s="90"/>
      <c r="AI52" s="90"/>
      <c r="AJ52" s="90"/>
      <c r="AK52" s="90"/>
      <c r="AL52" s="90"/>
      <c r="AM52" s="90"/>
      <c r="AN52" s="92" t="s">
        <v>54</v>
      </c>
      <c r="AO52" s="90"/>
      <c r="AP52" s="90"/>
      <c r="AQ52" s="94" t="s">
        <v>55</v>
      </c>
      <c r="AR52" s="47"/>
      <c r="AS52" s="95" t="s">
        <v>56</v>
      </c>
      <c r="AT52" s="96" t="s">
        <v>57</v>
      </c>
      <c r="AU52" s="96" t="s">
        <v>58</v>
      </c>
      <c r="AV52" s="96" t="s">
        <v>59</v>
      </c>
      <c r="AW52" s="96" t="s">
        <v>60</v>
      </c>
      <c r="AX52" s="96" t="s">
        <v>61</v>
      </c>
      <c r="AY52" s="96" t="s">
        <v>62</v>
      </c>
      <c r="AZ52" s="96" t="s">
        <v>63</v>
      </c>
      <c r="BA52" s="96" t="s">
        <v>64</v>
      </c>
      <c r="BB52" s="96" t="s">
        <v>65</v>
      </c>
      <c r="BC52" s="96" t="s">
        <v>66</v>
      </c>
      <c r="BD52" s="97" t="s">
        <v>67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68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ROUND(SUM(AG55:AG58),2)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ROUND(SUM(AS55:AS58),2)</f>
        <v>0</v>
      </c>
      <c r="AT54" s="109">
        <f>ROUND(SUM(AV54:AW54),2)</f>
        <v>0</v>
      </c>
      <c r="AU54" s="110">
        <f>ROUND(SUM(AU55:AU58),5)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ROUND(SUM(AZ55:AZ58),2)</f>
        <v>0</v>
      </c>
      <c r="BA54" s="109">
        <f>ROUND(SUM(BA55:BA58),2)</f>
        <v>0</v>
      </c>
      <c r="BB54" s="109">
        <f>ROUND(SUM(BB55:BB58),2)</f>
        <v>0</v>
      </c>
      <c r="BC54" s="109">
        <f>ROUND(SUM(BC55:BC58),2)</f>
        <v>0</v>
      </c>
      <c r="BD54" s="111">
        <f>ROUND(SUM(BD55:BD58),2)</f>
        <v>0</v>
      </c>
      <c r="BE54" s="6"/>
      <c r="BS54" s="112" t="s">
        <v>69</v>
      </c>
      <c r="BT54" s="112" t="s">
        <v>70</v>
      </c>
      <c r="BU54" s="113" t="s">
        <v>71</v>
      </c>
      <c r="BV54" s="112" t="s">
        <v>72</v>
      </c>
      <c r="BW54" s="112" t="s">
        <v>5</v>
      </c>
      <c r="BX54" s="112" t="s">
        <v>73</v>
      </c>
      <c r="CL54" s="112" t="s">
        <v>19</v>
      </c>
    </row>
    <row r="55" s="7" customFormat="1" ht="16.5" customHeight="1">
      <c r="A55" s="114" t="s">
        <v>74</v>
      </c>
      <c r="B55" s="115"/>
      <c r="C55" s="116"/>
      <c r="D55" s="117" t="s">
        <v>75</v>
      </c>
      <c r="E55" s="117"/>
      <c r="F55" s="117"/>
      <c r="G55" s="117"/>
      <c r="H55" s="117"/>
      <c r="I55" s="118"/>
      <c r="J55" s="117" t="s">
        <v>76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'001 - Stoka A7'!J30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77</v>
      </c>
      <c r="AR55" s="121"/>
      <c r="AS55" s="122">
        <v>0</v>
      </c>
      <c r="AT55" s="123">
        <f>ROUND(SUM(AV55:AW55),2)</f>
        <v>0</v>
      </c>
      <c r="AU55" s="124">
        <f>'001 - Stoka A7'!P86</f>
        <v>0</v>
      </c>
      <c r="AV55" s="123">
        <f>'001 - Stoka A7'!J33</f>
        <v>0</v>
      </c>
      <c r="AW55" s="123">
        <f>'001 - Stoka A7'!J34</f>
        <v>0</v>
      </c>
      <c r="AX55" s="123">
        <f>'001 - Stoka A7'!J35</f>
        <v>0</v>
      </c>
      <c r="AY55" s="123">
        <f>'001 - Stoka A7'!J36</f>
        <v>0</v>
      </c>
      <c r="AZ55" s="123">
        <f>'001 - Stoka A7'!F33</f>
        <v>0</v>
      </c>
      <c r="BA55" s="123">
        <f>'001 - Stoka A7'!F34</f>
        <v>0</v>
      </c>
      <c r="BB55" s="123">
        <f>'001 - Stoka A7'!F35</f>
        <v>0</v>
      </c>
      <c r="BC55" s="123">
        <f>'001 - Stoka A7'!F36</f>
        <v>0</v>
      </c>
      <c r="BD55" s="125">
        <f>'001 - Stoka A7'!F37</f>
        <v>0</v>
      </c>
      <c r="BE55" s="7"/>
      <c r="BT55" s="126" t="s">
        <v>78</v>
      </c>
      <c r="BV55" s="126" t="s">
        <v>72</v>
      </c>
      <c r="BW55" s="126" t="s">
        <v>79</v>
      </c>
      <c r="BX55" s="126" t="s">
        <v>5</v>
      </c>
      <c r="CL55" s="126" t="s">
        <v>19</v>
      </c>
      <c r="CM55" s="126" t="s">
        <v>80</v>
      </c>
    </row>
    <row r="56" s="7" customFormat="1" ht="16.5" customHeight="1">
      <c r="A56" s="114" t="s">
        <v>74</v>
      </c>
      <c r="B56" s="115"/>
      <c r="C56" s="116"/>
      <c r="D56" s="117" t="s">
        <v>81</v>
      </c>
      <c r="E56" s="117"/>
      <c r="F56" s="117"/>
      <c r="G56" s="117"/>
      <c r="H56" s="117"/>
      <c r="I56" s="118"/>
      <c r="J56" s="117" t="s">
        <v>82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'002 - Přepojení přípojek'!J30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77</v>
      </c>
      <c r="AR56" s="121"/>
      <c r="AS56" s="122">
        <v>0</v>
      </c>
      <c r="AT56" s="123">
        <f>ROUND(SUM(AV56:AW56),2)</f>
        <v>0</v>
      </c>
      <c r="AU56" s="124">
        <f>'002 - Přepojení přípojek'!P85</f>
        <v>0</v>
      </c>
      <c r="AV56" s="123">
        <f>'002 - Přepojení přípojek'!J33</f>
        <v>0</v>
      </c>
      <c r="AW56" s="123">
        <f>'002 - Přepojení přípojek'!J34</f>
        <v>0</v>
      </c>
      <c r="AX56" s="123">
        <f>'002 - Přepojení přípojek'!J35</f>
        <v>0</v>
      </c>
      <c r="AY56" s="123">
        <f>'002 - Přepojení přípojek'!J36</f>
        <v>0</v>
      </c>
      <c r="AZ56" s="123">
        <f>'002 - Přepojení přípojek'!F33</f>
        <v>0</v>
      </c>
      <c r="BA56" s="123">
        <f>'002 - Přepojení přípojek'!F34</f>
        <v>0</v>
      </c>
      <c r="BB56" s="123">
        <f>'002 - Přepojení přípojek'!F35</f>
        <v>0</v>
      </c>
      <c r="BC56" s="123">
        <f>'002 - Přepojení přípojek'!F36</f>
        <v>0</v>
      </c>
      <c r="BD56" s="125">
        <f>'002 - Přepojení přípojek'!F37</f>
        <v>0</v>
      </c>
      <c r="BE56" s="7"/>
      <c r="BT56" s="126" t="s">
        <v>78</v>
      </c>
      <c r="BV56" s="126" t="s">
        <v>72</v>
      </c>
      <c r="BW56" s="126" t="s">
        <v>83</v>
      </c>
      <c r="BX56" s="126" t="s">
        <v>5</v>
      </c>
      <c r="CL56" s="126" t="s">
        <v>19</v>
      </c>
      <c r="CM56" s="126" t="s">
        <v>80</v>
      </c>
    </row>
    <row r="57" s="7" customFormat="1" ht="16.5" customHeight="1">
      <c r="A57" s="114" t="s">
        <v>74</v>
      </c>
      <c r="B57" s="115"/>
      <c r="C57" s="116"/>
      <c r="D57" s="117" t="s">
        <v>84</v>
      </c>
      <c r="E57" s="117"/>
      <c r="F57" s="117"/>
      <c r="G57" s="117"/>
      <c r="H57" s="117"/>
      <c r="I57" s="118"/>
      <c r="J57" s="117" t="s">
        <v>85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'003 - Rozebrání a obnova 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77</v>
      </c>
      <c r="AR57" s="121"/>
      <c r="AS57" s="122">
        <v>0</v>
      </c>
      <c r="AT57" s="123">
        <f>ROUND(SUM(AV57:AW57),2)</f>
        <v>0</v>
      </c>
      <c r="AU57" s="124">
        <f>'003 - Rozebrání a obnova ...'!P85</f>
        <v>0</v>
      </c>
      <c r="AV57" s="123">
        <f>'003 - Rozebrání a obnova ...'!J33</f>
        <v>0</v>
      </c>
      <c r="AW57" s="123">
        <f>'003 - Rozebrání a obnova ...'!J34</f>
        <v>0</v>
      </c>
      <c r="AX57" s="123">
        <f>'003 - Rozebrání a obnova ...'!J35</f>
        <v>0</v>
      </c>
      <c r="AY57" s="123">
        <f>'003 - Rozebrání a obnova ...'!J36</f>
        <v>0</v>
      </c>
      <c r="AZ57" s="123">
        <f>'003 - Rozebrání a obnova ...'!F33</f>
        <v>0</v>
      </c>
      <c r="BA57" s="123">
        <f>'003 - Rozebrání a obnova ...'!F34</f>
        <v>0</v>
      </c>
      <c r="BB57" s="123">
        <f>'003 - Rozebrání a obnova ...'!F35</f>
        <v>0</v>
      </c>
      <c r="BC57" s="123">
        <f>'003 - Rozebrání a obnova ...'!F36</f>
        <v>0</v>
      </c>
      <c r="BD57" s="125">
        <f>'003 - Rozebrání a obnova ...'!F37</f>
        <v>0</v>
      </c>
      <c r="BE57" s="7"/>
      <c r="BT57" s="126" t="s">
        <v>78</v>
      </c>
      <c r="BV57" s="126" t="s">
        <v>72</v>
      </c>
      <c r="BW57" s="126" t="s">
        <v>86</v>
      </c>
      <c r="BX57" s="126" t="s">
        <v>5</v>
      </c>
      <c r="CL57" s="126" t="s">
        <v>19</v>
      </c>
      <c r="CM57" s="126" t="s">
        <v>80</v>
      </c>
    </row>
    <row r="58" s="7" customFormat="1" ht="16.5" customHeight="1">
      <c r="A58" s="114" t="s">
        <v>74</v>
      </c>
      <c r="B58" s="115"/>
      <c r="C58" s="116"/>
      <c r="D58" s="117" t="s">
        <v>87</v>
      </c>
      <c r="E58" s="117"/>
      <c r="F58" s="117"/>
      <c r="G58" s="117"/>
      <c r="H58" s="117"/>
      <c r="I58" s="118"/>
      <c r="J58" s="117" t="s">
        <v>88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'OVN - Ostatní a vedlejší ...'!J30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77</v>
      </c>
      <c r="AR58" s="121"/>
      <c r="AS58" s="127">
        <v>0</v>
      </c>
      <c r="AT58" s="128">
        <f>ROUND(SUM(AV58:AW58),2)</f>
        <v>0</v>
      </c>
      <c r="AU58" s="129">
        <f>'OVN - Ostatní a vedlejší ...'!P80</f>
        <v>0</v>
      </c>
      <c r="AV58" s="128">
        <f>'OVN - Ostatní a vedlejší ...'!J33</f>
        <v>0</v>
      </c>
      <c r="AW58" s="128">
        <f>'OVN - Ostatní a vedlejší ...'!J34</f>
        <v>0</v>
      </c>
      <c r="AX58" s="128">
        <f>'OVN - Ostatní a vedlejší ...'!J35</f>
        <v>0</v>
      </c>
      <c r="AY58" s="128">
        <f>'OVN - Ostatní a vedlejší ...'!J36</f>
        <v>0</v>
      </c>
      <c r="AZ58" s="128">
        <f>'OVN - Ostatní a vedlejší ...'!F33</f>
        <v>0</v>
      </c>
      <c r="BA58" s="128">
        <f>'OVN - Ostatní a vedlejší ...'!F34</f>
        <v>0</v>
      </c>
      <c r="BB58" s="128">
        <f>'OVN - Ostatní a vedlejší ...'!F35</f>
        <v>0</v>
      </c>
      <c r="BC58" s="128">
        <f>'OVN - Ostatní a vedlejší ...'!F36</f>
        <v>0</v>
      </c>
      <c r="BD58" s="130">
        <f>'OVN - Ostatní a vedlejší ...'!F37</f>
        <v>0</v>
      </c>
      <c r="BE58" s="7"/>
      <c r="BT58" s="126" t="s">
        <v>78</v>
      </c>
      <c r="BV58" s="126" t="s">
        <v>72</v>
      </c>
      <c r="BW58" s="126" t="s">
        <v>89</v>
      </c>
      <c r="BX58" s="126" t="s">
        <v>5</v>
      </c>
      <c r="CL58" s="126" t="s">
        <v>19</v>
      </c>
      <c r="CM58" s="126" t="s">
        <v>80</v>
      </c>
    </row>
    <row r="59" s="2" customFormat="1" ht="30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7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="2" customFormat="1" ht="6.96" customHeight="1">
      <c r="A60" s="41"/>
      <c r="B60" s="62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47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</sheetData>
  <sheetProtection sheet="1" formatColumns="0" formatRows="0" objects="1" scenarios="1" spinCount="100000" saltValue="Qfun2AO12MuFmWIfYUWXOEHYq8hg1en74yHbLZKFemnTnIGL3P00+VX841GpAp9Lx2iGs0c/1NcBb1/d2MIjkw==" hashValue="LmYcunxhGyk51LS4Gmey2ulQRK07YW7fN1Mt2DHzJaJJYcVgsI1v+AMu9iHq4Lpy0GhVBQGQcd+83TtB+2Kcyg==" algorithmName="SHA-512" password="CC35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01 - Stoka A7'!C2" display="/"/>
    <hyperlink ref="A56" location="'002 - Přepojení přípojek'!C2" display="/"/>
    <hyperlink ref="A57" location="'003 - Rozebrání a obnova ...'!C2" display="/"/>
    <hyperlink ref="A58" location="'OVN - Ostatní a vedlejš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79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80</v>
      </c>
    </row>
    <row r="4" s="1" customFormat="1" ht="24.96" customHeight="1">
      <c r="B4" s="23"/>
      <c r="D4" s="133" t="s">
        <v>90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Pašovice, oprava kanalizace, stoka A7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91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22. 5. 2025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28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33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28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34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36</v>
      </c>
      <c r="E30" s="41"/>
      <c r="F30" s="41"/>
      <c r="G30" s="41"/>
      <c r="H30" s="41"/>
      <c r="I30" s="41"/>
      <c r="J30" s="147">
        <f>ROUND(J86,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38</v>
      </c>
      <c r="G32" s="41"/>
      <c r="H32" s="41"/>
      <c r="I32" s="148" t="s">
        <v>37</v>
      </c>
      <c r="J32" s="148" t="s">
        <v>39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40</v>
      </c>
      <c r="E33" s="135" t="s">
        <v>41</v>
      </c>
      <c r="F33" s="150">
        <f>ROUND((SUM(BE86:BE565)),  2)</f>
        <v>0</v>
      </c>
      <c r="G33" s="41"/>
      <c r="H33" s="41"/>
      <c r="I33" s="151">
        <v>0.20999999999999999</v>
      </c>
      <c r="J33" s="150">
        <f>ROUND(((SUM(BE86:BE565))*I33),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42</v>
      </c>
      <c r="F34" s="150">
        <f>ROUND((SUM(BF86:BF565)),  2)</f>
        <v>0</v>
      </c>
      <c r="G34" s="41"/>
      <c r="H34" s="41"/>
      <c r="I34" s="151">
        <v>0.12</v>
      </c>
      <c r="J34" s="150">
        <f>ROUND(((SUM(BF86:BF565))*I34),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43</v>
      </c>
      <c r="F35" s="150">
        <f>ROUND((SUM(BG86:BG565)),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44</v>
      </c>
      <c r="F36" s="150">
        <f>ROUND((SUM(BH86:BH565)),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45</v>
      </c>
      <c r="F37" s="150">
        <f>ROUND((SUM(BI86:BI565)),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46</v>
      </c>
      <c r="E39" s="154"/>
      <c r="F39" s="154"/>
      <c r="G39" s="155" t="s">
        <v>47</v>
      </c>
      <c r="H39" s="156" t="s">
        <v>48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93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Pašovice, oprava kanalizace, stoka A7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91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001 - Stoka A7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k.ú. Pašovice na Moravě</v>
      </c>
      <c r="G52" s="43"/>
      <c r="H52" s="43"/>
      <c r="I52" s="35" t="s">
        <v>23</v>
      </c>
      <c r="J52" s="75" t="str">
        <f>IF(J12="","",J12)</f>
        <v>22. 5. 2025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94</v>
      </c>
      <c r="D57" s="165"/>
      <c r="E57" s="165"/>
      <c r="F57" s="165"/>
      <c r="G57" s="165"/>
      <c r="H57" s="165"/>
      <c r="I57" s="165"/>
      <c r="J57" s="166" t="s">
        <v>95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68</v>
      </c>
      <c r="D59" s="43"/>
      <c r="E59" s="43"/>
      <c r="F59" s="43"/>
      <c r="G59" s="43"/>
      <c r="H59" s="43"/>
      <c r="I59" s="43"/>
      <c r="J59" s="105">
        <f>J86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96</v>
      </c>
    </row>
    <row r="60" s="9" customFormat="1" ht="24.96" customHeight="1">
      <c r="A60" s="9"/>
      <c r="B60" s="168"/>
      <c r="C60" s="169"/>
      <c r="D60" s="170" t="s">
        <v>97</v>
      </c>
      <c r="E60" s="171"/>
      <c r="F60" s="171"/>
      <c r="G60" s="171"/>
      <c r="H60" s="171"/>
      <c r="I60" s="171"/>
      <c r="J60" s="172">
        <f>J87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98</v>
      </c>
      <c r="E61" s="177"/>
      <c r="F61" s="177"/>
      <c r="G61" s="177"/>
      <c r="H61" s="177"/>
      <c r="I61" s="177"/>
      <c r="J61" s="178">
        <f>J88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99</v>
      </c>
      <c r="E62" s="177"/>
      <c r="F62" s="177"/>
      <c r="G62" s="177"/>
      <c r="H62" s="177"/>
      <c r="I62" s="177"/>
      <c r="J62" s="178">
        <f>J322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100</v>
      </c>
      <c r="E63" s="177"/>
      <c r="F63" s="177"/>
      <c r="G63" s="177"/>
      <c r="H63" s="177"/>
      <c r="I63" s="177"/>
      <c r="J63" s="178">
        <f>J379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101</v>
      </c>
      <c r="E64" s="177"/>
      <c r="F64" s="177"/>
      <c r="G64" s="177"/>
      <c r="H64" s="177"/>
      <c r="I64" s="177"/>
      <c r="J64" s="178">
        <f>J532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102</v>
      </c>
      <c r="E65" s="177"/>
      <c r="F65" s="177"/>
      <c r="G65" s="177"/>
      <c r="H65" s="177"/>
      <c r="I65" s="177"/>
      <c r="J65" s="178">
        <f>J537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103</v>
      </c>
      <c r="E66" s="177"/>
      <c r="F66" s="177"/>
      <c r="G66" s="177"/>
      <c r="H66" s="177"/>
      <c r="I66" s="177"/>
      <c r="J66" s="178">
        <f>J561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104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63" t="str">
        <f>E7</f>
        <v>Pašovice, oprava kanalizace, stoka A7</v>
      </c>
      <c r="F76" s="35"/>
      <c r="G76" s="35"/>
      <c r="H76" s="35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91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72" t="str">
        <f>E9</f>
        <v>001 - Stoka A7</v>
      </c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21</v>
      </c>
      <c r="D80" s="43"/>
      <c r="E80" s="43"/>
      <c r="F80" s="30" t="str">
        <f>F12</f>
        <v>k.ú. Pašovice na Moravě</v>
      </c>
      <c r="G80" s="43"/>
      <c r="H80" s="43"/>
      <c r="I80" s="35" t="s">
        <v>23</v>
      </c>
      <c r="J80" s="75" t="str">
        <f>IF(J12="","",J12)</f>
        <v>22. 5. 2025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25</v>
      </c>
      <c r="D82" s="43"/>
      <c r="E82" s="43"/>
      <c r="F82" s="30" t="str">
        <f>E15</f>
        <v xml:space="preserve"> </v>
      </c>
      <c r="G82" s="43"/>
      <c r="H82" s="43"/>
      <c r="I82" s="35" t="s">
        <v>31</v>
      </c>
      <c r="J82" s="39" t="str">
        <f>E21</f>
        <v xml:space="preserve"> 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29</v>
      </c>
      <c r="D83" s="43"/>
      <c r="E83" s="43"/>
      <c r="F83" s="30" t="str">
        <f>IF(E18="","",E18)</f>
        <v>Vyplň údaj</v>
      </c>
      <c r="G83" s="43"/>
      <c r="H83" s="43"/>
      <c r="I83" s="35" t="s">
        <v>33</v>
      </c>
      <c r="J83" s="39" t="str">
        <f>E24</f>
        <v xml:space="preserve"> 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0.32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1" customFormat="1" ht="29.28" customHeight="1">
      <c r="A85" s="180"/>
      <c r="B85" s="181"/>
      <c r="C85" s="182" t="s">
        <v>105</v>
      </c>
      <c r="D85" s="183" t="s">
        <v>55</v>
      </c>
      <c r="E85" s="183" t="s">
        <v>51</v>
      </c>
      <c r="F85" s="183" t="s">
        <v>52</v>
      </c>
      <c r="G85" s="183" t="s">
        <v>106</v>
      </c>
      <c r="H85" s="183" t="s">
        <v>107</v>
      </c>
      <c r="I85" s="183" t="s">
        <v>108</v>
      </c>
      <c r="J85" s="183" t="s">
        <v>95</v>
      </c>
      <c r="K85" s="184" t="s">
        <v>109</v>
      </c>
      <c r="L85" s="185"/>
      <c r="M85" s="95" t="s">
        <v>19</v>
      </c>
      <c r="N85" s="96" t="s">
        <v>40</v>
      </c>
      <c r="O85" s="96" t="s">
        <v>110</v>
      </c>
      <c r="P85" s="96" t="s">
        <v>111</v>
      </c>
      <c r="Q85" s="96" t="s">
        <v>112</v>
      </c>
      <c r="R85" s="96" t="s">
        <v>113</v>
      </c>
      <c r="S85" s="96" t="s">
        <v>114</v>
      </c>
      <c r="T85" s="97" t="s">
        <v>115</v>
      </c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</row>
    <row r="86" s="2" customFormat="1" ht="22.8" customHeight="1">
      <c r="A86" s="41"/>
      <c r="B86" s="42"/>
      <c r="C86" s="102" t="s">
        <v>116</v>
      </c>
      <c r="D86" s="43"/>
      <c r="E86" s="43"/>
      <c r="F86" s="43"/>
      <c r="G86" s="43"/>
      <c r="H86" s="43"/>
      <c r="I86" s="43"/>
      <c r="J86" s="186">
        <f>BK86</f>
        <v>0</v>
      </c>
      <c r="K86" s="43"/>
      <c r="L86" s="47"/>
      <c r="M86" s="98"/>
      <c r="N86" s="187"/>
      <c r="O86" s="99"/>
      <c r="P86" s="188">
        <f>P87</f>
        <v>0</v>
      </c>
      <c r="Q86" s="99"/>
      <c r="R86" s="188">
        <f>R87</f>
        <v>101.32254128279999</v>
      </c>
      <c r="S86" s="99"/>
      <c r="T86" s="189">
        <f>T87</f>
        <v>140.96960000000001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69</v>
      </c>
      <c r="AU86" s="20" t="s">
        <v>96</v>
      </c>
      <c r="BK86" s="190">
        <f>BK87</f>
        <v>0</v>
      </c>
    </row>
    <row r="87" s="12" customFormat="1" ht="25.92" customHeight="1">
      <c r="A87" s="12"/>
      <c r="B87" s="191"/>
      <c r="C87" s="192"/>
      <c r="D87" s="193" t="s">
        <v>69</v>
      </c>
      <c r="E87" s="194" t="s">
        <v>117</v>
      </c>
      <c r="F87" s="194" t="s">
        <v>118</v>
      </c>
      <c r="G87" s="192"/>
      <c r="H87" s="192"/>
      <c r="I87" s="195"/>
      <c r="J87" s="196">
        <f>BK87</f>
        <v>0</v>
      </c>
      <c r="K87" s="192"/>
      <c r="L87" s="197"/>
      <c r="M87" s="198"/>
      <c r="N87" s="199"/>
      <c r="O87" s="199"/>
      <c r="P87" s="200">
        <f>P88+P322+P379+P532+P537+P561</f>
        <v>0</v>
      </c>
      <c r="Q87" s="199"/>
      <c r="R87" s="200">
        <f>R88+R322+R379+R532+R537+R561</f>
        <v>101.32254128279999</v>
      </c>
      <c r="S87" s="199"/>
      <c r="T87" s="201">
        <f>T88+T322+T379+T532+T537+T561</f>
        <v>140.96960000000001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78</v>
      </c>
      <c r="AT87" s="203" t="s">
        <v>69</v>
      </c>
      <c r="AU87" s="203" t="s">
        <v>70</v>
      </c>
      <c r="AY87" s="202" t="s">
        <v>119</v>
      </c>
      <c r="BK87" s="204">
        <f>BK88+BK322+BK379+BK532+BK537+BK561</f>
        <v>0</v>
      </c>
    </row>
    <row r="88" s="12" customFormat="1" ht="22.8" customHeight="1">
      <c r="A88" s="12"/>
      <c r="B88" s="191"/>
      <c r="C88" s="192"/>
      <c r="D88" s="193" t="s">
        <v>69</v>
      </c>
      <c r="E88" s="205" t="s">
        <v>78</v>
      </c>
      <c r="F88" s="205" t="s">
        <v>120</v>
      </c>
      <c r="G88" s="192"/>
      <c r="H88" s="192"/>
      <c r="I88" s="195"/>
      <c r="J88" s="206">
        <f>BK88</f>
        <v>0</v>
      </c>
      <c r="K88" s="192"/>
      <c r="L88" s="197"/>
      <c r="M88" s="198"/>
      <c r="N88" s="199"/>
      <c r="O88" s="199"/>
      <c r="P88" s="200">
        <f>SUM(P89:P321)</f>
        <v>0</v>
      </c>
      <c r="Q88" s="199"/>
      <c r="R88" s="200">
        <f>SUM(R89:R321)</f>
        <v>4.7069453800000005</v>
      </c>
      <c r="S88" s="199"/>
      <c r="T88" s="201">
        <f>SUM(T89:T321)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78</v>
      </c>
      <c r="AT88" s="203" t="s">
        <v>69</v>
      </c>
      <c r="AU88" s="203" t="s">
        <v>78</v>
      </c>
      <c r="AY88" s="202" t="s">
        <v>119</v>
      </c>
      <c r="BK88" s="204">
        <f>SUM(BK89:BK321)</f>
        <v>0</v>
      </c>
    </row>
    <row r="89" s="2" customFormat="1" ht="49.05" customHeight="1">
      <c r="A89" s="41"/>
      <c r="B89" s="42"/>
      <c r="C89" s="207" t="s">
        <v>78</v>
      </c>
      <c r="D89" s="207" t="s">
        <v>121</v>
      </c>
      <c r="E89" s="208" t="s">
        <v>122</v>
      </c>
      <c r="F89" s="209" t="s">
        <v>123</v>
      </c>
      <c r="G89" s="210" t="s">
        <v>124</v>
      </c>
      <c r="H89" s="211">
        <v>67.700000000000003</v>
      </c>
      <c r="I89" s="212"/>
      <c r="J89" s="213">
        <f>ROUND(I89*H89,2)</f>
        <v>0</v>
      </c>
      <c r="K89" s="209" t="s">
        <v>125</v>
      </c>
      <c r="L89" s="47"/>
      <c r="M89" s="214" t="s">
        <v>19</v>
      </c>
      <c r="N89" s="215" t="s">
        <v>41</v>
      </c>
      <c r="O89" s="87"/>
      <c r="P89" s="216">
        <f>O89*H89</f>
        <v>0</v>
      </c>
      <c r="Q89" s="216">
        <v>0.036900000000000002</v>
      </c>
      <c r="R89" s="216">
        <f>Q89*H89</f>
        <v>2.4981300000000002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126</v>
      </c>
      <c r="AT89" s="218" t="s">
        <v>121</v>
      </c>
      <c r="AU89" s="218" t="s">
        <v>80</v>
      </c>
      <c r="AY89" s="20" t="s">
        <v>119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78</v>
      </c>
      <c r="BK89" s="219">
        <f>ROUND(I89*H89,2)</f>
        <v>0</v>
      </c>
      <c r="BL89" s="20" t="s">
        <v>126</v>
      </c>
      <c r="BM89" s="218" t="s">
        <v>127</v>
      </c>
    </row>
    <row r="90" s="2" customFormat="1">
      <c r="A90" s="41"/>
      <c r="B90" s="42"/>
      <c r="C90" s="43"/>
      <c r="D90" s="220" t="s">
        <v>128</v>
      </c>
      <c r="E90" s="43"/>
      <c r="F90" s="221" t="s">
        <v>129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128</v>
      </c>
      <c r="AU90" s="20" t="s">
        <v>80</v>
      </c>
    </row>
    <row r="91" s="13" customFormat="1">
      <c r="A91" s="13"/>
      <c r="B91" s="225"/>
      <c r="C91" s="226"/>
      <c r="D91" s="227" t="s">
        <v>130</v>
      </c>
      <c r="E91" s="228" t="s">
        <v>19</v>
      </c>
      <c r="F91" s="229" t="s">
        <v>131</v>
      </c>
      <c r="G91" s="226"/>
      <c r="H91" s="228" t="s">
        <v>19</v>
      </c>
      <c r="I91" s="230"/>
      <c r="J91" s="226"/>
      <c r="K91" s="226"/>
      <c r="L91" s="231"/>
      <c r="M91" s="232"/>
      <c r="N91" s="233"/>
      <c r="O91" s="233"/>
      <c r="P91" s="233"/>
      <c r="Q91" s="233"/>
      <c r="R91" s="233"/>
      <c r="S91" s="233"/>
      <c r="T91" s="234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5" t="s">
        <v>130</v>
      </c>
      <c r="AU91" s="235" t="s">
        <v>80</v>
      </c>
      <c r="AV91" s="13" t="s">
        <v>78</v>
      </c>
      <c r="AW91" s="13" t="s">
        <v>32</v>
      </c>
      <c r="AX91" s="13" t="s">
        <v>70</v>
      </c>
      <c r="AY91" s="235" t="s">
        <v>119</v>
      </c>
    </row>
    <row r="92" s="14" customFormat="1">
      <c r="A92" s="14"/>
      <c r="B92" s="236"/>
      <c r="C92" s="237"/>
      <c r="D92" s="227" t="s">
        <v>130</v>
      </c>
      <c r="E92" s="238" t="s">
        <v>19</v>
      </c>
      <c r="F92" s="239" t="s">
        <v>132</v>
      </c>
      <c r="G92" s="237"/>
      <c r="H92" s="240">
        <v>42.899999999999999</v>
      </c>
      <c r="I92" s="241"/>
      <c r="J92" s="237"/>
      <c r="K92" s="237"/>
      <c r="L92" s="242"/>
      <c r="M92" s="243"/>
      <c r="N92" s="244"/>
      <c r="O92" s="244"/>
      <c r="P92" s="244"/>
      <c r="Q92" s="244"/>
      <c r="R92" s="244"/>
      <c r="S92" s="244"/>
      <c r="T92" s="245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6" t="s">
        <v>130</v>
      </c>
      <c r="AU92" s="246" t="s">
        <v>80</v>
      </c>
      <c r="AV92" s="14" t="s">
        <v>80</v>
      </c>
      <c r="AW92" s="14" t="s">
        <v>32</v>
      </c>
      <c r="AX92" s="14" t="s">
        <v>70</v>
      </c>
      <c r="AY92" s="246" t="s">
        <v>119</v>
      </c>
    </row>
    <row r="93" s="14" customFormat="1">
      <c r="A93" s="14"/>
      <c r="B93" s="236"/>
      <c r="C93" s="237"/>
      <c r="D93" s="227" t="s">
        <v>130</v>
      </c>
      <c r="E93" s="238" t="s">
        <v>19</v>
      </c>
      <c r="F93" s="239" t="s">
        <v>133</v>
      </c>
      <c r="G93" s="237"/>
      <c r="H93" s="240">
        <v>24.800000000000001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130</v>
      </c>
      <c r="AU93" s="246" t="s">
        <v>80</v>
      </c>
      <c r="AV93" s="14" t="s">
        <v>80</v>
      </c>
      <c r="AW93" s="14" t="s">
        <v>32</v>
      </c>
      <c r="AX93" s="14" t="s">
        <v>70</v>
      </c>
      <c r="AY93" s="246" t="s">
        <v>119</v>
      </c>
    </row>
    <row r="94" s="15" customFormat="1">
      <c r="A94" s="15"/>
      <c r="B94" s="247"/>
      <c r="C94" s="248"/>
      <c r="D94" s="227" t="s">
        <v>130</v>
      </c>
      <c r="E94" s="249" t="s">
        <v>19</v>
      </c>
      <c r="F94" s="250" t="s">
        <v>134</v>
      </c>
      <c r="G94" s="248"/>
      <c r="H94" s="251">
        <v>67.700000000000003</v>
      </c>
      <c r="I94" s="252"/>
      <c r="J94" s="248"/>
      <c r="K94" s="248"/>
      <c r="L94" s="253"/>
      <c r="M94" s="254"/>
      <c r="N94" s="255"/>
      <c r="O94" s="255"/>
      <c r="P94" s="255"/>
      <c r="Q94" s="255"/>
      <c r="R94" s="255"/>
      <c r="S94" s="255"/>
      <c r="T94" s="256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57" t="s">
        <v>130</v>
      </c>
      <c r="AU94" s="257" t="s">
        <v>80</v>
      </c>
      <c r="AV94" s="15" t="s">
        <v>126</v>
      </c>
      <c r="AW94" s="15" t="s">
        <v>32</v>
      </c>
      <c r="AX94" s="15" t="s">
        <v>78</v>
      </c>
      <c r="AY94" s="257" t="s">
        <v>119</v>
      </c>
    </row>
    <row r="95" s="2" customFormat="1" ht="49.05" customHeight="1">
      <c r="A95" s="41"/>
      <c r="B95" s="42"/>
      <c r="C95" s="207" t="s">
        <v>80</v>
      </c>
      <c r="D95" s="207" t="s">
        <v>121</v>
      </c>
      <c r="E95" s="208" t="s">
        <v>135</v>
      </c>
      <c r="F95" s="209" t="s">
        <v>136</v>
      </c>
      <c r="G95" s="210" t="s">
        <v>124</v>
      </c>
      <c r="H95" s="211">
        <v>3.1000000000000001</v>
      </c>
      <c r="I95" s="212"/>
      <c r="J95" s="213">
        <f>ROUND(I95*H95,2)</f>
        <v>0</v>
      </c>
      <c r="K95" s="209" t="s">
        <v>125</v>
      </c>
      <c r="L95" s="47"/>
      <c r="M95" s="214" t="s">
        <v>19</v>
      </c>
      <c r="N95" s="215" t="s">
        <v>41</v>
      </c>
      <c r="O95" s="87"/>
      <c r="P95" s="216">
        <f>O95*H95</f>
        <v>0</v>
      </c>
      <c r="Q95" s="216">
        <v>0.0086800000000000002</v>
      </c>
      <c r="R95" s="216">
        <f>Q95*H95</f>
        <v>0.026908000000000001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126</v>
      </c>
      <c r="AT95" s="218" t="s">
        <v>121</v>
      </c>
      <c r="AU95" s="218" t="s">
        <v>80</v>
      </c>
      <c r="AY95" s="20" t="s">
        <v>119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78</v>
      </c>
      <c r="BK95" s="219">
        <f>ROUND(I95*H95,2)</f>
        <v>0</v>
      </c>
      <c r="BL95" s="20" t="s">
        <v>126</v>
      </c>
      <c r="BM95" s="218" t="s">
        <v>137</v>
      </c>
    </row>
    <row r="96" s="2" customFormat="1">
      <c r="A96" s="41"/>
      <c r="B96" s="42"/>
      <c r="C96" s="43"/>
      <c r="D96" s="220" t="s">
        <v>128</v>
      </c>
      <c r="E96" s="43"/>
      <c r="F96" s="221" t="s">
        <v>138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128</v>
      </c>
      <c r="AU96" s="20" t="s">
        <v>80</v>
      </c>
    </row>
    <row r="97" s="13" customFormat="1">
      <c r="A97" s="13"/>
      <c r="B97" s="225"/>
      <c r="C97" s="226"/>
      <c r="D97" s="227" t="s">
        <v>130</v>
      </c>
      <c r="E97" s="228" t="s">
        <v>19</v>
      </c>
      <c r="F97" s="229" t="s">
        <v>131</v>
      </c>
      <c r="G97" s="226"/>
      <c r="H97" s="228" t="s">
        <v>19</v>
      </c>
      <c r="I97" s="230"/>
      <c r="J97" s="226"/>
      <c r="K97" s="226"/>
      <c r="L97" s="231"/>
      <c r="M97" s="232"/>
      <c r="N97" s="233"/>
      <c r="O97" s="233"/>
      <c r="P97" s="233"/>
      <c r="Q97" s="233"/>
      <c r="R97" s="233"/>
      <c r="S97" s="233"/>
      <c r="T97" s="23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130</v>
      </c>
      <c r="AU97" s="235" t="s">
        <v>80</v>
      </c>
      <c r="AV97" s="13" t="s">
        <v>78</v>
      </c>
      <c r="AW97" s="13" t="s">
        <v>32</v>
      </c>
      <c r="AX97" s="13" t="s">
        <v>70</v>
      </c>
      <c r="AY97" s="235" t="s">
        <v>119</v>
      </c>
    </row>
    <row r="98" s="14" customFormat="1">
      <c r="A98" s="14"/>
      <c r="B98" s="236"/>
      <c r="C98" s="237"/>
      <c r="D98" s="227" t="s">
        <v>130</v>
      </c>
      <c r="E98" s="238" t="s">
        <v>19</v>
      </c>
      <c r="F98" s="239" t="s">
        <v>139</v>
      </c>
      <c r="G98" s="237"/>
      <c r="H98" s="240">
        <v>3.1000000000000001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130</v>
      </c>
      <c r="AU98" s="246" t="s">
        <v>80</v>
      </c>
      <c r="AV98" s="14" t="s">
        <v>80</v>
      </c>
      <c r="AW98" s="14" t="s">
        <v>32</v>
      </c>
      <c r="AX98" s="14" t="s">
        <v>70</v>
      </c>
      <c r="AY98" s="246" t="s">
        <v>119</v>
      </c>
    </row>
    <row r="99" s="15" customFormat="1">
      <c r="A99" s="15"/>
      <c r="B99" s="247"/>
      <c r="C99" s="248"/>
      <c r="D99" s="227" t="s">
        <v>130</v>
      </c>
      <c r="E99" s="249" t="s">
        <v>19</v>
      </c>
      <c r="F99" s="250" t="s">
        <v>134</v>
      </c>
      <c r="G99" s="248"/>
      <c r="H99" s="251">
        <v>3.1000000000000001</v>
      </c>
      <c r="I99" s="252"/>
      <c r="J99" s="248"/>
      <c r="K99" s="248"/>
      <c r="L99" s="253"/>
      <c r="M99" s="254"/>
      <c r="N99" s="255"/>
      <c r="O99" s="255"/>
      <c r="P99" s="255"/>
      <c r="Q99" s="255"/>
      <c r="R99" s="255"/>
      <c r="S99" s="255"/>
      <c r="T99" s="256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57" t="s">
        <v>130</v>
      </c>
      <c r="AU99" s="257" t="s">
        <v>80</v>
      </c>
      <c r="AV99" s="15" t="s">
        <v>126</v>
      </c>
      <c r="AW99" s="15" t="s">
        <v>32</v>
      </c>
      <c r="AX99" s="15" t="s">
        <v>78</v>
      </c>
      <c r="AY99" s="257" t="s">
        <v>119</v>
      </c>
    </row>
    <row r="100" s="2" customFormat="1" ht="49.05" customHeight="1">
      <c r="A100" s="41"/>
      <c r="B100" s="42"/>
      <c r="C100" s="207" t="s">
        <v>140</v>
      </c>
      <c r="D100" s="207" t="s">
        <v>121</v>
      </c>
      <c r="E100" s="208" t="s">
        <v>141</v>
      </c>
      <c r="F100" s="209" t="s">
        <v>142</v>
      </c>
      <c r="G100" s="210" t="s">
        <v>124</v>
      </c>
      <c r="H100" s="211">
        <v>13</v>
      </c>
      <c r="I100" s="212"/>
      <c r="J100" s="213">
        <f>ROUND(I100*H100,2)</f>
        <v>0</v>
      </c>
      <c r="K100" s="209" t="s">
        <v>125</v>
      </c>
      <c r="L100" s="47"/>
      <c r="M100" s="214" t="s">
        <v>19</v>
      </c>
      <c r="N100" s="215" t="s">
        <v>41</v>
      </c>
      <c r="O100" s="87"/>
      <c r="P100" s="216">
        <f>O100*H100</f>
        <v>0</v>
      </c>
      <c r="Q100" s="216">
        <v>0.036900000000000002</v>
      </c>
      <c r="R100" s="216">
        <f>Q100*H100</f>
        <v>0.47970000000000002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126</v>
      </c>
      <c r="AT100" s="218" t="s">
        <v>121</v>
      </c>
      <c r="AU100" s="218" t="s">
        <v>80</v>
      </c>
      <c r="AY100" s="20" t="s">
        <v>119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78</v>
      </c>
      <c r="BK100" s="219">
        <f>ROUND(I100*H100,2)</f>
        <v>0</v>
      </c>
      <c r="BL100" s="20" t="s">
        <v>126</v>
      </c>
      <c r="BM100" s="218" t="s">
        <v>143</v>
      </c>
    </row>
    <row r="101" s="2" customFormat="1">
      <c r="A101" s="41"/>
      <c r="B101" s="42"/>
      <c r="C101" s="43"/>
      <c r="D101" s="220" t="s">
        <v>128</v>
      </c>
      <c r="E101" s="43"/>
      <c r="F101" s="221" t="s">
        <v>144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128</v>
      </c>
      <c r="AU101" s="20" t="s">
        <v>80</v>
      </c>
    </row>
    <row r="102" s="13" customFormat="1">
      <c r="A102" s="13"/>
      <c r="B102" s="225"/>
      <c r="C102" s="226"/>
      <c r="D102" s="227" t="s">
        <v>130</v>
      </c>
      <c r="E102" s="228" t="s">
        <v>19</v>
      </c>
      <c r="F102" s="229" t="s">
        <v>131</v>
      </c>
      <c r="G102" s="226"/>
      <c r="H102" s="228" t="s">
        <v>19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130</v>
      </c>
      <c r="AU102" s="235" t="s">
        <v>80</v>
      </c>
      <c r="AV102" s="13" t="s">
        <v>78</v>
      </c>
      <c r="AW102" s="13" t="s">
        <v>32</v>
      </c>
      <c r="AX102" s="13" t="s">
        <v>70</v>
      </c>
      <c r="AY102" s="235" t="s">
        <v>119</v>
      </c>
    </row>
    <row r="103" s="14" customFormat="1">
      <c r="A103" s="14"/>
      <c r="B103" s="236"/>
      <c r="C103" s="237"/>
      <c r="D103" s="227" t="s">
        <v>130</v>
      </c>
      <c r="E103" s="238" t="s">
        <v>19</v>
      </c>
      <c r="F103" s="239" t="s">
        <v>145</v>
      </c>
      <c r="G103" s="237"/>
      <c r="H103" s="240">
        <v>9.9000000000000004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130</v>
      </c>
      <c r="AU103" s="246" t="s">
        <v>80</v>
      </c>
      <c r="AV103" s="14" t="s">
        <v>80</v>
      </c>
      <c r="AW103" s="14" t="s">
        <v>32</v>
      </c>
      <c r="AX103" s="14" t="s">
        <v>70</v>
      </c>
      <c r="AY103" s="246" t="s">
        <v>119</v>
      </c>
    </row>
    <row r="104" s="14" customFormat="1">
      <c r="A104" s="14"/>
      <c r="B104" s="236"/>
      <c r="C104" s="237"/>
      <c r="D104" s="227" t="s">
        <v>130</v>
      </c>
      <c r="E104" s="238" t="s">
        <v>19</v>
      </c>
      <c r="F104" s="239" t="s">
        <v>146</v>
      </c>
      <c r="G104" s="237"/>
      <c r="H104" s="240">
        <v>3.1000000000000001</v>
      </c>
      <c r="I104" s="241"/>
      <c r="J104" s="237"/>
      <c r="K104" s="237"/>
      <c r="L104" s="242"/>
      <c r="M104" s="243"/>
      <c r="N104" s="244"/>
      <c r="O104" s="244"/>
      <c r="P104" s="244"/>
      <c r="Q104" s="244"/>
      <c r="R104" s="244"/>
      <c r="S104" s="244"/>
      <c r="T104" s="24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6" t="s">
        <v>130</v>
      </c>
      <c r="AU104" s="246" t="s">
        <v>80</v>
      </c>
      <c r="AV104" s="14" t="s">
        <v>80</v>
      </c>
      <c r="AW104" s="14" t="s">
        <v>32</v>
      </c>
      <c r="AX104" s="14" t="s">
        <v>70</v>
      </c>
      <c r="AY104" s="246" t="s">
        <v>119</v>
      </c>
    </row>
    <row r="105" s="15" customFormat="1">
      <c r="A105" s="15"/>
      <c r="B105" s="247"/>
      <c r="C105" s="248"/>
      <c r="D105" s="227" t="s">
        <v>130</v>
      </c>
      <c r="E105" s="249" t="s">
        <v>19</v>
      </c>
      <c r="F105" s="250" t="s">
        <v>134</v>
      </c>
      <c r="G105" s="248"/>
      <c r="H105" s="251">
        <v>13</v>
      </c>
      <c r="I105" s="252"/>
      <c r="J105" s="248"/>
      <c r="K105" s="248"/>
      <c r="L105" s="253"/>
      <c r="M105" s="254"/>
      <c r="N105" s="255"/>
      <c r="O105" s="255"/>
      <c r="P105" s="255"/>
      <c r="Q105" s="255"/>
      <c r="R105" s="255"/>
      <c r="S105" s="255"/>
      <c r="T105" s="256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57" t="s">
        <v>130</v>
      </c>
      <c r="AU105" s="257" t="s">
        <v>80</v>
      </c>
      <c r="AV105" s="15" t="s">
        <v>126</v>
      </c>
      <c r="AW105" s="15" t="s">
        <v>32</v>
      </c>
      <c r="AX105" s="15" t="s">
        <v>78</v>
      </c>
      <c r="AY105" s="257" t="s">
        <v>119</v>
      </c>
    </row>
    <row r="106" s="2" customFormat="1" ht="24.15" customHeight="1">
      <c r="A106" s="41"/>
      <c r="B106" s="42"/>
      <c r="C106" s="207" t="s">
        <v>126</v>
      </c>
      <c r="D106" s="207" t="s">
        <v>121</v>
      </c>
      <c r="E106" s="208" t="s">
        <v>147</v>
      </c>
      <c r="F106" s="209" t="s">
        <v>148</v>
      </c>
      <c r="G106" s="210" t="s">
        <v>149</v>
      </c>
      <c r="H106" s="211">
        <v>1475.941</v>
      </c>
      <c r="I106" s="212"/>
      <c r="J106" s="213">
        <f>ROUND(I106*H106,2)</f>
        <v>0</v>
      </c>
      <c r="K106" s="209" t="s">
        <v>125</v>
      </c>
      <c r="L106" s="47"/>
      <c r="M106" s="214" t="s">
        <v>19</v>
      </c>
      <c r="N106" s="215" t="s">
        <v>41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126</v>
      </c>
      <c r="AT106" s="218" t="s">
        <v>121</v>
      </c>
      <c r="AU106" s="218" t="s">
        <v>80</v>
      </c>
      <c r="AY106" s="20" t="s">
        <v>119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78</v>
      </c>
      <c r="BK106" s="219">
        <f>ROUND(I106*H106,2)</f>
        <v>0</v>
      </c>
      <c r="BL106" s="20" t="s">
        <v>126</v>
      </c>
      <c r="BM106" s="218" t="s">
        <v>150</v>
      </c>
    </row>
    <row r="107" s="2" customFormat="1">
      <c r="A107" s="41"/>
      <c r="B107" s="42"/>
      <c r="C107" s="43"/>
      <c r="D107" s="220" t="s">
        <v>128</v>
      </c>
      <c r="E107" s="43"/>
      <c r="F107" s="221" t="s">
        <v>151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128</v>
      </c>
      <c r="AU107" s="20" t="s">
        <v>80</v>
      </c>
    </row>
    <row r="108" s="13" customFormat="1">
      <c r="A108" s="13"/>
      <c r="B108" s="225"/>
      <c r="C108" s="226"/>
      <c r="D108" s="227" t="s">
        <v>130</v>
      </c>
      <c r="E108" s="228" t="s">
        <v>19</v>
      </c>
      <c r="F108" s="229" t="s">
        <v>152</v>
      </c>
      <c r="G108" s="226"/>
      <c r="H108" s="228" t="s">
        <v>19</v>
      </c>
      <c r="I108" s="230"/>
      <c r="J108" s="226"/>
      <c r="K108" s="226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130</v>
      </c>
      <c r="AU108" s="235" t="s">
        <v>80</v>
      </c>
      <c r="AV108" s="13" t="s">
        <v>78</v>
      </c>
      <c r="AW108" s="13" t="s">
        <v>32</v>
      </c>
      <c r="AX108" s="13" t="s">
        <v>70</v>
      </c>
      <c r="AY108" s="235" t="s">
        <v>119</v>
      </c>
    </row>
    <row r="109" s="14" customFormat="1">
      <c r="A109" s="14"/>
      <c r="B109" s="236"/>
      <c r="C109" s="237"/>
      <c r="D109" s="227" t="s">
        <v>130</v>
      </c>
      <c r="E109" s="238" t="s">
        <v>19</v>
      </c>
      <c r="F109" s="239" t="s">
        <v>153</v>
      </c>
      <c r="G109" s="237"/>
      <c r="H109" s="240">
        <v>206.05000000000001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130</v>
      </c>
      <c r="AU109" s="246" t="s">
        <v>80</v>
      </c>
      <c r="AV109" s="14" t="s">
        <v>80</v>
      </c>
      <c r="AW109" s="14" t="s">
        <v>32</v>
      </c>
      <c r="AX109" s="14" t="s">
        <v>70</v>
      </c>
      <c r="AY109" s="246" t="s">
        <v>119</v>
      </c>
    </row>
    <row r="110" s="14" customFormat="1">
      <c r="A110" s="14"/>
      <c r="B110" s="236"/>
      <c r="C110" s="237"/>
      <c r="D110" s="227" t="s">
        <v>130</v>
      </c>
      <c r="E110" s="238" t="s">
        <v>19</v>
      </c>
      <c r="F110" s="239" t="s">
        <v>154</v>
      </c>
      <c r="G110" s="237"/>
      <c r="H110" s="240">
        <v>73.722999999999999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130</v>
      </c>
      <c r="AU110" s="246" t="s">
        <v>80</v>
      </c>
      <c r="AV110" s="14" t="s">
        <v>80</v>
      </c>
      <c r="AW110" s="14" t="s">
        <v>32</v>
      </c>
      <c r="AX110" s="14" t="s">
        <v>70</v>
      </c>
      <c r="AY110" s="246" t="s">
        <v>119</v>
      </c>
    </row>
    <row r="111" s="14" customFormat="1">
      <c r="A111" s="14"/>
      <c r="B111" s="236"/>
      <c r="C111" s="237"/>
      <c r="D111" s="227" t="s">
        <v>130</v>
      </c>
      <c r="E111" s="238" t="s">
        <v>19</v>
      </c>
      <c r="F111" s="239" t="s">
        <v>155</v>
      </c>
      <c r="G111" s="237"/>
      <c r="H111" s="240">
        <v>74.560000000000002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130</v>
      </c>
      <c r="AU111" s="246" t="s">
        <v>80</v>
      </c>
      <c r="AV111" s="14" t="s">
        <v>80</v>
      </c>
      <c r="AW111" s="14" t="s">
        <v>32</v>
      </c>
      <c r="AX111" s="14" t="s">
        <v>70</v>
      </c>
      <c r="AY111" s="246" t="s">
        <v>119</v>
      </c>
    </row>
    <row r="112" s="14" customFormat="1">
      <c r="A112" s="14"/>
      <c r="B112" s="236"/>
      <c r="C112" s="237"/>
      <c r="D112" s="227" t="s">
        <v>130</v>
      </c>
      <c r="E112" s="238" t="s">
        <v>19</v>
      </c>
      <c r="F112" s="239" t="s">
        <v>156</v>
      </c>
      <c r="G112" s="237"/>
      <c r="H112" s="240">
        <v>62.399999999999999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130</v>
      </c>
      <c r="AU112" s="246" t="s">
        <v>80</v>
      </c>
      <c r="AV112" s="14" t="s">
        <v>80</v>
      </c>
      <c r="AW112" s="14" t="s">
        <v>32</v>
      </c>
      <c r="AX112" s="14" t="s">
        <v>70</v>
      </c>
      <c r="AY112" s="246" t="s">
        <v>119</v>
      </c>
    </row>
    <row r="113" s="14" customFormat="1">
      <c r="A113" s="14"/>
      <c r="B113" s="236"/>
      <c r="C113" s="237"/>
      <c r="D113" s="227" t="s">
        <v>130</v>
      </c>
      <c r="E113" s="238" t="s">
        <v>19</v>
      </c>
      <c r="F113" s="239" t="s">
        <v>157</v>
      </c>
      <c r="G113" s="237"/>
      <c r="H113" s="240">
        <v>48.692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130</v>
      </c>
      <c r="AU113" s="246" t="s">
        <v>80</v>
      </c>
      <c r="AV113" s="14" t="s">
        <v>80</v>
      </c>
      <c r="AW113" s="14" t="s">
        <v>32</v>
      </c>
      <c r="AX113" s="14" t="s">
        <v>70</v>
      </c>
      <c r="AY113" s="246" t="s">
        <v>119</v>
      </c>
    </row>
    <row r="114" s="14" customFormat="1">
      <c r="A114" s="14"/>
      <c r="B114" s="236"/>
      <c r="C114" s="237"/>
      <c r="D114" s="227" t="s">
        <v>130</v>
      </c>
      <c r="E114" s="238" t="s">
        <v>19</v>
      </c>
      <c r="F114" s="239" t="s">
        <v>158</v>
      </c>
      <c r="G114" s="237"/>
      <c r="H114" s="240">
        <v>110.05800000000001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130</v>
      </c>
      <c r="AU114" s="246" t="s">
        <v>80</v>
      </c>
      <c r="AV114" s="14" t="s">
        <v>80</v>
      </c>
      <c r="AW114" s="14" t="s">
        <v>32</v>
      </c>
      <c r="AX114" s="14" t="s">
        <v>70</v>
      </c>
      <c r="AY114" s="246" t="s">
        <v>119</v>
      </c>
    </row>
    <row r="115" s="14" customFormat="1">
      <c r="A115" s="14"/>
      <c r="B115" s="236"/>
      <c r="C115" s="237"/>
      <c r="D115" s="227" t="s">
        <v>130</v>
      </c>
      <c r="E115" s="238" t="s">
        <v>19</v>
      </c>
      <c r="F115" s="239" t="s">
        <v>159</v>
      </c>
      <c r="G115" s="237"/>
      <c r="H115" s="240">
        <v>122.52500000000001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130</v>
      </c>
      <c r="AU115" s="246" t="s">
        <v>80</v>
      </c>
      <c r="AV115" s="14" t="s">
        <v>80</v>
      </c>
      <c r="AW115" s="14" t="s">
        <v>32</v>
      </c>
      <c r="AX115" s="14" t="s">
        <v>70</v>
      </c>
      <c r="AY115" s="246" t="s">
        <v>119</v>
      </c>
    </row>
    <row r="116" s="14" customFormat="1">
      <c r="A116" s="14"/>
      <c r="B116" s="236"/>
      <c r="C116" s="237"/>
      <c r="D116" s="227" t="s">
        <v>130</v>
      </c>
      <c r="E116" s="238" t="s">
        <v>19</v>
      </c>
      <c r="F116" s="239" t="s">
        <v>160</v>
      </c>
      <c r="G116" s="237"/>
      <c r="H116" s="240">
        <v>109.883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130</v>
      </c>
      <c r="AU116" s="246" t="s">
        <v>80</v>
      </c>
      <c r="AV116" s="14" t="s">
        <v>80</v>
      </c>
      <c r="AW116" s="14" t="s">
        <v>32</v>
      </c>
      <c r="AX116" s="14" t="s">
        <v>70</v>
      </c>
      <c r="AY116" s="246" t="s">
        <v>119</v>
      </c>
    </row>
    <row r="117" s="14" customFormat="1">
      <c r="A117" s="14"/>
      <c r="B117" s="236"/>
      <c r="C117" s="237"/>
      <c r="D117" s="227" t="s">
        <v>130</v>
      </c>
      <c r="E117" s="238" t="s">
        <v>19</v>
      </c>
      <c r="F117" s="239" t="s">
        <v>161</v>
      </c>
      <c r="G117" s="237"/>
      <c r="H117" s="240">
        <v>71.786000000000001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130</v>
      </c>
      <c r="AU117" s="246" t="s">
        <v>80</v>
      </c>
      <c r="AV117" s="14" t="s">
        <v>80</v>
      </c>
      <c r="AW117" s="14" t="s">
        <v>32</v>
      </c>
      <c r="AX117" s="14" t="s">
        <v>70</v>
      </c>
      <c r="AY117" s="246" t="s">
        <v>119</v>
      </c>
    </row>
    <row r="118" s="14" customFormat="1">
      <c r="A118" s="14"/>
      <c r="B118" s="236"/>
      <c r="C118" s="237"/>
      <c r="D118" s="227" t="s">
        <v>130</v>
      </c>
      <c r="E118" s="238" t="s">
        <v>19</v>
      </c>
      <c r="F118" s="239" t="s">
        <v>162</v>
      </c>
      <c r="G118" s="237"/>
      <c r="H118" s="240">
        <v>68.640000000000001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130</v>
      </c>
      <c r="AU118" s="246" t="s">
        <v>80</v>
      </c>
      <c r="AV118" s="14" t="s">
        <v>80</v>
      </c>
      <c r="AW118" s="14" t="s">
        <v>32</v>
      </c>
      <c r="AX118" s="14" t="s">
        <v>70</v>
      </c>
      <c r="AY118" s="246" t="s">
        <v>119</v>
      </c>
    </row>
    <row r="119" s="14" customFormat="1">
      <c r="A119" s="14"/>
      <c r="B119" s="236"/>
      <c r="C119" s="237"/>
      <c r="D119" s="227" t="s">
        <v>130</v>
      </c>
      <c r="E119" s="238" t="s">
        <v>19</v>
      </c>
      <c r="F119" s="239" t="s">
        <v>163</v>
      </c>
      <c r="G119" s="237"/>
      <c r="H119" s="240">
        <v>85.491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130</v>
      </c>
      <c r="AU119" s="246" t="s">
        <v>80</v>
      </c>
      <c r="AV119" s="14" t="s">
        <v>80</v>
      </c>
      <c r="AW119" s="14" t="s">
        <v>32</v>
      </c>
      <c r="AX119" s="14" t="s">
        <v>70</v>
      </c>
      <c r="AY119" s="246" t="s">
        <v>119</v>
      </c>
    </row>
    <row r="120" s="14" customFormat="1">
      <c r="A120" s="14"/>
      <c r="B120" s="236"/>
      <c r="C120" s="237"/>
      <c r="D120" s="227" t="s">
        <v>130</v>
      </c>
      <c r="E120" s="238" t="s">
        <v>19</v>
      </c>
      <c r="F120" s="239" t="s">
        <v>164</v>
      </c>
      <c r="G120" s="237"/>
      <c r="H120" s="240">
        <v>78.156000000000006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130</v>
      </c>
      <c r="AU120" s="246" t="s">
        <v>80</v>
      </c>
      <c r="AV120" s="14" t="s">
        <v>80</v>
      </c>
      <c r="AW120" s="14" t="s">
        <v>32</v>
      </c>
      <c r="AX120" s="14" t="s">
        <v>70</v>
      </c>
      <c r="AY120" s="246" t="s">
        <v>119</v>
      </c>
    </row>
    <row r="121" s="14" customFormat="1">
      <c r="A121" s="14"/>
      <c r="B121" s="236"/>
      <c r="C121" s="237"/>
      <c r="D121" s="227" t="s">
        <v>130</v>
      </c>
      <c r="E121" s="238" t="s">
        <v>19</v>
      </c>
      <c r="F121" s="239" t="s">
        <v>165</v>
      </c>
      <c r="G121" s="237"/>
      <c r="H121" s="240">
        <v>86.189999999999998</v>
      </c>
      <c r="I121" s="241"/>
      <c r="J121" s="237"/>
      <c r="K121" s="237"/>
      <c r="L121" s="242"/>
      <c r="M121" s="243"/>
      <c r="N121" s="244"/>
      <c r="O121" s="244"/>
      <c r="P121" s="244"/>
      <c r="Q121" s="244"/>
      <c r="R121" s="244"/>
      <c r="S121" s="244"/>
      <c r="T121" s="245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6" t="s">
        <v>130</v>
      </c>
      <c r="AU121" s="246" t="s">
        <v>80</v>
      </c>
      <c r="AV121" s="14" t="s">
        <v>80</v>
      </c>
      <c r="AW121" s="14" t="s">
        <v>32</v>
      </c>
      <c r="AX121" s="14" t="s">
        <v>70</v>
      </c>
      <c r="AY121" s="246" t="s">
        <v>119</v>
      </c>
    </row>
    <row r="122" s="14" customFormat="1">
      <c r="A122" s="14"/>
      <c r="B122" s="236"/>
      <c r="C122" s="237"/>
      <c r="D122" s="227" t="s">
        <v>130</v>
      </c>
      <c r="E122" s="238" t="s">
        <v>19</v>
      </c>
      <c r="F122" s="239" t="s">
        <v>166</v>
      </c>
      <c r="G122" s="237"/>
      <c r="H122" s="240">
        <v>61.133000000000003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130</v>
      </c>
      <c r="AU122" s="246" t="s">
        <v>80</v>
      </c>
      <c r="AV122" s="14" t="s">
        <v>80</v>
      </c>
      <c r="AW122" s="14" t="s">
        <v>32</v>
      </c>
      <c r="AX122" s="14" t="s">
        <v>70</v>
      </c>
      <c r="AY122" s="246" t="s">
        <v>119</v>
      </c>
    </row>
    <row r="123" s="16" customFormat="1">
      <c r="A123" s="16"/>
      <c r="B123" s="258"/>
      <c r="C123" s="259"/>
      <c r="D123" s="227" t="s">
        <v>130</v>
      </c>
      <c r="E123" s="260" t="s">
        <v>19</v>
      </c>
      <c r="F123" s="261" t="s">
        <v>167</v>
      </c>
      <c r="G123" s="259"/>
      <c r="H123" s="262">
        <v>1259.2870000000003</v>
      </c>
      <c r="I123" s="263"/>
      <c r="J123" s="259"/>
      <c r="K123" s="259"/>
      <c r="L123" s="264"/>
      <c r="M123" s="265"/>
      <c r="N123" s="266"/>
      <c r="O123" s="266"/>
      <c r="P123" s="266"/>
      <c r="Q123" s="266"/>
      <c r="R123" s="266"/>
      <c r="S123" s="266"/>
      <c r="T123" s="267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T123" s="268" t="s">
        <v>130</v>
      </c>
      <c r="AU123" s="268" t="s">
        <v>80</v>
      </c>
      <c r="AV123" s="16" t="s">
        <v>140</v>
      </c>
      <c r="AW123" s="16" t="s">
        <v>32</v>
      </c>
      <c r="AX123" s="16" t="s">
        <v>70</v>
      </c>
      <c r="AY123" s="268" t="s">
        <v>119</v>
      </c>
    </row>
    <row r="124" s="13" customFormat="1">
      <c r="A124" s="13"/>
      <c r="B124" s="225"/>
      <c r="C124" s="226"/>
      <c r="D124" s="227" t="s">
        <v>130</v>
      </c>
      <c r="E124" s="228" t="s">
        <v>19</v>
      </c>
      <c r="F124" s="229" t="s">
        <v>168</v>
      </c>
      <c r="G124" s="226"/>
      <c r="H124" s="228" t="s">
        <v>19</v>
      </c>
      <c r="I124" s="230"/>
      <c r="J124" s="226"/>
      <c r="K124" s="226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130</v>
      </c>
      <c r="AU124" s="235" t="s">
        <v>80</v>
      </c>
      <c r="AV124" s="13" t="s">
        <v>78</v>
      </c>
      <c r="AW124" s="13" t="s">
        <v>32</v>
      </c>
      <c r="AX124" s="13" t="s">
        <v>70</v>
      </c>
      <c r="AY124" s="235" t="s">
        <v>119</v>
      </c>
    </row>
    <row r="125" s="14" customFormat="1">
      <c r="A125" s="14"/>
      <c r="B125" s="236"/>
      <c r="C125" s="237"/>
      <c r="D125" s="227" t="s">
        <v>130</v>
      </c>
      <c r="E125" s="238" t="s">
        <v>19</v>
      </c>
      <c r="F125" s="239" t="s">
        <v>169</v>
      </c>
      <c r="G125" s="237"/>
      <c r="H125" s="240">
        <v>118.949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130</v>
      </c>
      <c r="AU125" s="246" t="s">
        <v>80</v>
      </c>
      <c r="AV125" s="14" t="s">
        <v>80</v>
      </c>
      <c r="AW125" s="14" t="s">
        <v>32</v>
      </c>
      <c r="AX125" s="14" t="s">
        <v>70</v>
      </c>
      <c r="AY125" s="246" t="s">
        <v>119</v>
      </c>
    </row>
    <row r="126" s="14" customFormat="1">
      <c r="A126" s="14"/>
      <c r="B126" s="236"/>
      <c r="C126" s="237"/>
      <c r="D126" s="227" t="s">
        <v>130</v>
      </c>
      <c r="E126" s="238" t="s">
        <v>19</v>
      </c>
      <c r="F126" s="239" t="s">
        <v>170</v>
      </c>
      <c r="G126" s="237"/>
      <c r="H126" s="240">
        <v>347.512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130</v>
      </c>
      <c r="AU126" s="246" t="s">
        <v>80</v>
      </c>
      <c r="AV126" s="14" t="s">
        <v>80</v>
      </c>
      <c r="AW126" s="14" t="s">
        <v>32</v>
      </c>
      <c r="AX126" s="14" t="s">
        <v>70</v>
      </c>
      <c r="AY126" s="246" t="s">
        <v>119</v>
      </c>
    </row>
    <row r="127" s="16" customFormat="1">
      <c r="A127" s="16"/>
      <c r="B127" s="258"/>
      <c r="C127" s="259"/>
      <c r="D127" s="227" t="s">
        <v>130</v>
      </c>
      <c r="E127" s="260" t="s">
        <v>19</v>
      </c>
      <c r="F127" s="261" t="s">
        <v>167</v>
      </c>
      <c r="G127" s="259"/>
      <c r="H127" s="262">
        <v>466.46100000000001</v>
      </c>
      <c r="I127" s="263"/>
      <c r="J127" s="259"/>
      <c r="K127" s="259"/>
      <c r="L127" s="264"/>
      <c r="M127" s="265"/>
      <c r="N127" s="266"/>
      <c r="O127" s="266"/>
      <c r="P127" s="266"/>
      <c r="Q127" s="266"/>
      <c r="R127" s="266"/>
      <c r="S127" s="266"/>
      <c r="T127" s="267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T127" s="268" t="s">
        <v>130</v>
      </c>
      <c r="AU127" s="268" t="s">
        <v>80</v>
      </c>
      <c r="AV127" s="16" t="s">
        <v>140</v>
      </c>
      <c r="AW127" s="16" t="s">
        <v>32</v>
      </c>
      <c r="AX127" s="16" t="s">
        <v>70</v>
      </c>
      <c r="AY127" s="268" t="s">
        <v>119</v>
      </c>
    </row>
    <row r="128" s="14" customFormat="1">
      <c r="A128" s="14"/>
      <c r="B128" s="236"/>
      <c r="C128" s="237"/>
      <c r="D128" s="227" t="s">
        <v>130</v>
      </c>
      <c r="E128" s="238" t="s">
        <v>19</v>
      </c>
      <c r="F128" s="239" t="s">
        <v>171</v>
      </c>
      <c r="G128" s="237"/>
      <c r="H128" s="240">
        <v>114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130</v>
      </c>
      <c r="AU128" s="246" t="s">
        <v>80</v>
      </c>
      <c r="AV128" s="14" t="s">
        <v>80</v>
      </c>
      <c r="AW128" s="14" t="s">
        <v>32</v>
      </c>
      <c r="AX128" s="14" t="s">
        <v>70</v>
      </c>
      <c r="AY128" s="246" t="s">
        <v>119</v>
      </c>
    </row>
    <row r="129" s="16" customFormat="1">
      <c r="A129" s="16"/>
      <c r="B129" s="258"/>
      <c r="C129" s="259"/>
      <c r="D129" s="227" t="s">
        <v>130</v>
      </c>
      <c r="E129" s="260" t="s">
        <v>19</v>
      </c>
      <c r="F129" s="261" t="s">
        <v>167</v>
      </c>
      <c r="G129" s="259"/>
      <c r="H129" s="262">
        <v>114</v>
      </c>
      <c r="I129" s="263"/>
      <c r="J129" s="259"/>
      <c r="K129" s="259"/>
      <c r="L129" s="264"/>
      <c r="M129" s="265"/>
      <c r="N129" s="266"/>
      <c r="O129" s="266"/>
      <c r="P129" s="266"/>
      <c r="Q129" s="266"/>
      <c r="R129" s="266"/>
      <c r="S129" s="266"/>
      <c r="T129" s="267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T129" s="268" t="s">
        <v>130</v>
      </c>
      <c r="AU129" s="268" t="s">
        <v>80</v>
      </c>
      <c r="AV129" s="16" t="s">
        <v>140</v>
      </c>
      <c r="AW129" s="16" t="s">
        <v>32</v>
      </c>
      <c r="AX129" s="16" t="s">
        <v>70</v>
      </c>
      <c r="AY129" s="268" t="s">
        <v>119</v>
      </c>
    </row>
    <row r="130" s="13" customFormat="1">
      <c r="A130" s="13"/>
      <c r="B130" s="225"/>
      <c r="C130" s="226"/>
      <c r="D130" s="227" t="s">
        <v>130</v>
      </c>
      <c r="E130" s="228" t="s">
        <v>19</v>
      </c>
      <c r="F130" s="229" t="s">
        <v>172</v>
      </c>
      <c r="G130" s="226"/>
      <c r="H130" s="228" t="s">
        <v>19</v>
      </c>
      <c r="I130" s="230"/>
      <c r="J130" s="226"/>
      <c r="K130" s="226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130</v>
      </c>
      <c r="AU130" s="235" t="s">
        <v>80</v>
      </c>
      <c r="AV130" s="13" t="s">
        <v>78</v>
      </c>
      <c r="AW130" s="13" t="s">
        <v>32</v>
      </c>
      <c r="AX130" s="13" t="s">
        <v>70</v>
      </c>
      <c r="AY130" s="235" t="s">
        <v>119</v>
      </c>
    </row>
    <row r="131" s="14" customFormat="1">
      <c r="A131" s="14"/>
      <c r="B131" s="236"/>
      <c r="C131" s="237"/>
      <c r="D131" s="227" t="s">
        <v>130</v>
      </c>
      <c r="E131" s="238" t="s">
        <v>19</v>
      </c>
      <c r="F131" s="239" t="s">
        <v>173</v>
      </c>
      <c r="G131" s="237"/>
      <c r="H131" s="240">
        <v>-172.90000000000001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130</v>
      </c>
      <c r="AU131" s="246" t="s">
        <v>80</v>
      </c>
      <c r="AV131" s="14" t="s">
        <v>80</v>
      </c>
      <c r="AW131" s="14" t="s">
        <v>32</v>
      </c>
      <c r="AX131" s="14" t="s">
        <v>70</v>
      </c>
      <c r="AY131" s="246" t="s">
        <v>119</v>
      </c>
    </row>
    <row r="132" s="14" customFormat="1">
      <c r="A132" s="14"/>
      <c r="B132" s="236"/>
      <c r="C132" s="237"/>
      <c r="D132" s="227" t="s">
        <v>130</v>
      </c>
      <c r="E132" s="238" t="s">
        <v>19</v>
      </c>
      <c r="F132" s="239" t="s">
        <v>174</v>
      </c>
      <c r="G132" s="237"/>
      <c r="H132" s="240">
        <v>-82.763999999999996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130</v>
      </c>
      <c r="AU132" s="246" t="s">
        <v>80</v>
      </c>
      <c r="AV132" s="14" t="s">
        <v>80</v>
      </c>
      <c r="AW132" s="14" t="s">
        <v>32</v>
      </c>
      <c r="AX132" s="14" t="s">
        <v>70</v>
      </c>
      <c r="AY132" s="246" t="s">
        <v>119</v>
      </c>
    </row>
    <row r="133" s="14" customFormat="1">
      <c r="A133" s="14"/>
      <c r="B133" s="236"/>
      <c r="C133" s="237"/>
      <c r="D133" s="227" t="s">
        <v>130</v>
      </c>
      <c r="E133" s="238" t="s">
        <v>19</v>
      </c>
      <c r="F133" s="239" t="s">
        <v>175</v>
      </c>
      <c r="G133" s="237"/>
      <c r="H133" s="240">
        <v>-15.262000000000001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6" t="s">
        <v>130</v>
      </c>
      <c r="AU133" s="246" t="s">
        <v>80</v>
      </c>
      <c r="AV133" s="14" t="s">
        <v>80</v>
      </c>
      <c r="AW133" s="14" t="s">
        <v>32</v>
      </c>
      <c r="AX133" s="14" t="s">
        <v>70</v>
      </c>
      <c r="AY133" s="246" t="s">
        <v>119</v>
      </c>
    </row>
    <row r="134" s="14" customFormat="1">
      <c r="A134" s="14"/>
      <c r="B134" s="236"/>
      <c r="C134" s="237"/>
      <c r="D134" s="227" t="s">
        <v>130</v>
      </c>
      <c r="E134" s="238" t="s">
        <v>19</v>
      </c>
      <c r="F134" s="239" t="s">
        <v>176</v>
      </c>
      <c r="G134" s="237"/>
      <c r="H134" s="240">
        <v>-15.199999999999999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130</v>
      </c>
      <c r="AU134" s="246" t="s">
        <v>80</v>
      </c>
      <c r="AV134" s="14" t="s">
        <v>80</v>
      </c>
      <c r="AW134" s="14" t="s">
        <v>32</v>
      </c>
      <c r="AX134" s="14" t="s">
        <v>70</v>
      </c>
      <c r="AY134" s="246" t="s">
        <v>119</v>
      </c>
    </row>
    <row r="135" s="16" customFormat="1">
      <c r="A135" s="16"/>
      <c r="B135" s="258"/>
      <c r="C135" s="259"/>
      <c r="D135" s="227" t="s">
        <v>130</v>
      </c>
      <c r="E135" s="260" t="s">
        <v>19</v>
      </c>
      <c r="F135" s="261" t="s">
        <v>167</v>
      </c>
      <c r="G135" s="259"/>
      <c r="H135" s="262">
        <v>-286.12599999999998</v>
      </c>
      <c r="I135" s="263"/>
      <c r="J135" s="259"/>
      <c r="K135" s="259"/>
      <c r="L135" s="264"/>
      <c r="M135" s="265"/>
      <c r="N135" s="266"/>
      <c r="O135" s="266"/>
      <c r="P135" s="266"/>
      <c r="Q135" s="266"/>
      <c r="R135" s="266"/>
      <c r="S135" s="266"/>
      <c r="T135" s="267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T135" s="268" t="s">
        <v>130</v>
      </c>
      <c r="AU135" s="268" t="s">
        <v>80</v>
      </c>
      <c r="AV135" s="16" t="s">
        <v>140</v>
      </c>
      <c r="AW135" s="16" t="s">
        <v>32</v>
      </c>
      <c r="AX135" s="16" t="s">
        <v>70</v>
      </c>
      <c r="AY135" s="268" t="s">
        <v>119</v>
      </c>
    </row>
    <row r="136" s="15" customFormat="1">
      <c r="A136" s="15"/>
      <c r="B136" s="247"/>
      <c r="C136" s="248"/>
      <c r="D136" s="227" t="s">
        <v>130</v>
      </c>
      <c r="E136" s="249" t="s">
        <v>19</v>
      </c>
      <c r="F136" s="250" t="s">
        <v>134</v>
      </c>
      <c r="G136" s="248"/>
      <c r="H136" s="251">
        <v>1553.6220000000003</v>
      </c>
      <c r="I136" s="252"/>
      <c r="J136" s="248"/>
      <c r="K136" s="248"/>
      <c r="L136" s="253"/>
      <c r="M136" s="254"/>
      <c r="N136" s="255"/>
      <c r="O136" s="255"/>
      <c r="P136" s="255"/>
      <c r="Q136" s="255"/>
      <c r="R136" s="255"/>
      <c r="S136" s="255"/>
      <c r="T136" s="25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7" t="s">
        <v>130</v>
      </c>
      <c r="AU136" s="257" t="s">
        <v>80</v>
      </c>
      <c r="AV136" s="15" t="s">
        <v>126</v>
      </c>
      <c r="AW136" s="15" t="s">
        <v>32</v>
      </c>
      <c r="AX136" s="15" t="s">
        <v>70</v>
      </c>
      <c r="AY136" s="257" t="s">
        <v>119</v>
      </c>
    </row>
    <row r="137" s="14" customFormat="1">
      <c r="A137" s="14"/>
      <c r="B137" s="236"/>
      <c r="C137" s="237"/>
      <c r="D137" s="227" t="s">
        <v>130</v>
      </c>
      <c r="E137" s="238" t="s">
        <v>19</v>
      </c>
      <c r="F137" s="239" t="s">
        <v>177</v>
      </c>
      <c r="G137" s="237"/>
      <c r="H137" s="240">
        <v>1475.941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6" t="s">
        <v>130</v>
      </c>
      <c r="AU137" s="246" t="s">
        <v>80</v>
      </c>
      <c r="AV137" s="14" t="s">
        <v>80</v>
      </c>
      <c r="AW137" s="14" t="s">
        <v>32</v>
      </c>
      <c r="AX137" s="14" t="s">
        <v>70</v>
      </c>
      <c r="AY137" s="246" t="s">
        <v>119</v>
      </c>
    </row>
    <row r="138" s="15" customFormat="1">
      <c r="A138" s="15"/>
      <c r="B138" s="247"/>
      <c r="C138" s="248"/>
      <c r="D138" s="227" t="s">
        <v>130</v>
      </c>
      <c r="E138" s="249" t="s">
        <v>19</v>
      </c>
      <c r="F138" s="250" t="s">
        <v>134</v>
      </c>
      <c r="G138" s="248"/>
      <c r="H138" s="251">
        <v>1475.941</v>
      </c>
      <c r="I138" s="252"/>
      <c r="J138" s="248"/>
      <c r="K138" s="248"/>
      <c r="L138" s="253"/>
      <c r="M138" s="254"/>
      <c r="N138" s="255"/>
      <c r="O138" s="255"/>
      <c r="P138" s="255"/>
      <c r="Q138" s="255"/>
      <c r="R138" s="255"/>
      <c r="S138" s="255"/>
      <c r="T138" s="256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57" t="s">
        <v>130</v>
      </c>
      <c r="AU138" s="257" t="s">
        <v>80</v>
      </c>
      <c r="AV138" s="15" t="s">
        <v>126</v>
      </c>
      <c r="AW138" s="15" t="s">
        <v>32</v>
      </c>
      <c r="AX138" s="15" t="s">
        <v>78</v>
      </c>
      <c r="AY138" s="257" t="s">
        <v>119</v>
      </c>
    </row>
    <row r="139" s="2" customFormat="1" ht="33" customHeight="1">
      <c r="A139" s="41"/>
      <c r="B139" s="42"/>
      <c r="C139" s="207" t="s">
        <v>178</v>
      </c>
      <c r="D139" s="207" t="s">
        <v>121</v>
      </c>
      <c r="E139" s="208" t="s">
        <v>179</v>
      </c>
      <c r="F139" s="209" t="s">
        <v>180</v>
      </c>
      <c r="G139" s="210" t="s">
        <v>149</v>
      </c>
      <c r="H139" s="211">
        <v>77.680999999999997</v>
      </c>
      <c r="I139" s="212"/>
      <c r="J139" s="213">
        <f>ROUND(I139*H139,2)</f>
        <v>0</v>
      </c>
      <c r="K139" s="209" t="s">
        <v>125</v>
      </c>
      <c r="L139" s="47"/>
      <c r="M139" s="214" t="s">
        <v>19</v>
      </c>
      <c r="N139" s="215" t="s">
        <v>41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126</v>
      </c>
      <c r="AT139" s="218" t="s">
        <v>121</v>
      </c>
      <c r="AU139" s="218" t="s">
        <v>80</v>
      </c>
      <c r="AY139" s="20" t="s">
        <v>119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78</v>
      </c>
      <c r="BK139" s="219">
        <f>ROUND(I139*H139,2)</f>
        <v>0</v>
      </c>
      <c r="BL139" s="20" t="s">
        <v>126</v>
      </c>
      <c r="BM139" s="218" t="s">
        <v>181</v>
      </c>
    </row>
    <row r="140" s="2" customFormat="1">
      <c r="A140" s="41"/>
      <c r="B140" s="42"/>
      <c r="C140" s="43"/>
      <c r="D140" s="220" t="s">
        <v>128</v>
      </c>
      <c r="E140" s="43"/>
      <c r="F140" s="221" t="s">
        <v>182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128</v>
      </c>
      <c r="AU140" s="20" t="s">
        <v>80</v>
      </c>
    </row>
    <row r="141" s="14" customFormat="1">
      <c r="A141" s="14"/>
      <c r="B141" s="236"/>
      <c r="C141" s="237"/>
      <c r="D141" s="227" t="s">
        <v>130</v>
      </c>
      <c r="E141" s="238" t="s">
        <v>19</v>
      </c>
      <c r="F141" s="239" t="s">
        <v>183</v>
      </c>
      <c r="G141" s="237"/>
      <c r="H141" s="240">
        <v>77.680999999999997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130</v>
      </c>
      <c r="AU141" s="246" t="s">
        <v>80</v>
      </c>
      <c r="AV141" s="14" t="s">
        <v>80</v>
      </c>
      <c r="AW141" s="14" t="s">
        <v>32</v>
      </c>
      <c r="AX141" s="14" t="s">
        <v>70</v>
      </c>
      <c r="AY141" s="246" t="s">
        <v>119</v>
      </c>
    </row>
    <row r="142" s="15" customFormat="1">
      <c r="A142" s="15"/>
      <c r="B142" s="247"/>
      <c r="C142" s="248"/>
      <c r="D142" s="227" t="s">
        <v>130</v>
      </c>
      <c r="E142" s="249" t="s">
        <v>19</v>
      </c>
      <c r="F142" s="250" t="s">
        <v>134</v>
      </c>
      <c r="G142" s="248"/>
      <c r="H142" s="251">
        <v>77.680999999999997</v>
      </c>
      <c r="I142" s="252"/>
      <c r="J142" s="248"/>
      <c r="K142" s="248"/>
      <c r="L142" s="253"/>
      <c r="M142" s="254"/>
      <c r="N142" s="255"/>
      <c r="O142" s="255"/>
      <c r="P142" s="255"/>
      <c r="Q142" s="255"/>
      <c r="R142" s="255"/>
      <c r="S142" s="255"/>
      <c r="T142" s="25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7" t="s">
        <v>130</v>
      </c>
      <c r="AU142" s="257" t="s">
        <v>80</v>
      </c>
      <c r="AV142" s="15" t="s">
        <v>126</v>
      </c>
      <c r="AW142" s="15" t="s">
        <v>32</v>
      </c>
      <c r="AX142" s="15" t="s">
        <v>78</v>
      </c>
      <c r="AY142" s="257" t="s">
        <v>119</v>
      </c>
    </row>
    <row r="143" s="2" customFormat="1" ht="24.15" customHeight="1">
      <c r="A143" s="41"/>
      <c r="B143" s="42"/>
      <c r="C143" s="207" t="s">
        <v>184</v>
      </c>
      <c r="D143" s="207" t="s">
        <v>121</v>
      </c>
      <c r="E143" s="208" t="s">
        <v>185</v>
      </c>
      <c r="F143" s="209" t="s">
        <v>186</v>
      </c>
      <c r="G143" s="210" t="s">
        <v>149</v>
      </c>
      <c r="H143" s="211">
        <v>31.800000000000001</v>
      </c>
      <c r="I143" s="212"/>
      <c r="J143" s="213">
        <f>ROUND(I143*H143,2)</f>
        <v>0</v>
      </c>
      <c r="K143" s="209" t="s">
        <v>125</v>
      </c>
      <c r="L143" s="47"/>
      <c r="M143" s="214" t="s">
        <v>19</v>
      </c>
      <c r="N143" s="215" t="s">
        <v>41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126</v>
      </c>
      <c r="AT143" s="218" t="s">
        <v>121</v>
      </c>
      <c r="AU143" s="218" t="s">
        <v>80</v>
      </c>
      <c r="AY143" s="20" t="s">
        <v>119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78</v>
      </c>
      <c r="BK143" s="219">
        <f>ROUND(I143*H143,2)</f>
        <v>0</v>
      </c>
      <c r="BL143" s="20" t="s">
        <v>126</v>
      </c>
      <c r="BM143" s="218" t="s">
        <v>187</v>
      </c>
    </row>
    <row r="144" s="2" customFormat="1">
      <c r="A144" s="41"/>
      <c r="B144" s="42"/>
      <c r="C144" s="43"/>
      <c r="D144" s="220" t="s">
        <v>128</v>
      </c>
      <c r="E144" s="43"/>
      <c r="F144" s="221" t="s">
        <v>188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128</v>
      </c>
      <c r="AU144" s="20" t="s">
        <v>80</v>
      </c>
    </row>
    <row r="145" s="13" customFormat="1">
      <c r="A145" s="13"/>
      <c r="B145" s="225"/>
      <c r="C145" s="226"/>
      <c r="D145" s="227" t="s">
        <v>130</v>
      </c>
      <c r="E145" s="228" t="s">
        <v>19</v>
      </c>
      <c r="F145" s="229" t="s">
        <v>189</v>
      </c>
      <c r="G145" s="226"/>
      <c r="H145" s="228" t="s">
        <v>19</v>
      </c>
      <c r="I145" s="230"/>
      <c r="J145" s="226"/>
      <c r="K145" s="226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130</v>
      </c>
      <c r="AU145" s="235" t="s">
        <v>80</v>
      </c>
      <c r="AV145" s="13" t="s">
        <v>78</v>
      </c>
      <c r="AW145" s="13" t="s">
        <v>32</v>
      </c>
      <c r="AX145" s="13" t="s">
        <v>70</v>
      </c>
      <c r="AY145" s="235" t="s">
        <v>119</v>
      </c>
    </row>
    <row r="146" s="13" customFormat="1">
      <c r="A146" s="13"/>
      <c r="B146" s="225"/>
      <c r="C146" s="226"/>
      <c r="D146" s="227" t="s">
        <v>130</v>
      </c>
      <c r="E146" s="228" t="s">
        <v>19</v>
      </c>
      <c r="F146" s="229" t="s">
        <v>131</v>
      </c>
      <c r="G146" s="226"/>
      <c r="H146" s="228" t="s">
        <v>19</v>
      </c>
      <c r="I146" s="230"/>
      <c r="J146" s="226"/>
      <c r="K146" s="226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130</v>
      </c>
      <c r="AU146" s="235" t="s">
        <v>80</v>
      </c>
      <c r="AV146" s="13" t="s">
        <v>78</v>
      </c>
      <c r="AW146" s="13" t="s">
        <v>32</v>
      </c>
      <c r="AX146" s="13" t="s">
        <v>70</v>
      </c>
      <c r="AY146" s="235" t="s">
        <v>119</v>
      </c>
    </row>
    <row r="147" s="14" customFormat="1">
      <c r="A147" s="14"/>
      <c r="B147" s="236"/>
      <c r="C147" s="237"/>
      <c r="D147" s="227" t="s">
        <v>130</v>
      </c>
      <c r="E147" s="238" t="s">
        <v>19</v>
      </c>
      <c r="F147" s="239" t="s">
        <v>190</v>
      </c>
      <c r="G147" s="237"/>
      <c r="H147" s="240">
        <v>16.899999999999999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130</v>
      </c>
      <c r="AU147" s="246" t="s">
        <v>80</v>
      </c>
      <c r="AV147" s="14" t="s">
        <v>80</v>
      </c>
      <c r="AW147" s="14" t="s">
        <v>32</v>
      </c>
      <c r="AX147" s="14" t="s">
        <v>70</v>
      </c>
      <c r="AY147" s="246" t="s">
        <v>119</v>
      </c>
    </row>
    <row r="148" s="14" customFormat="1">
      <c r="A148" s="14"/>
      <c r="B148" s="236"/>
      <c r="C148" s="237"/>
      <c r="D148" s="227" t="s">
        <v>130</v>
      </c>
      <c r="E148" s="238" t="s">
        <v>19</v>
      </c>
      <c r="F148" s="239" t="s">
        <v>191</v>
      </c>
      <c r="G148" s="237"/>
      <c r="H148" s="240">
        <v>8.8000000000000007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130</v>
      </c>
      <c r="AU148" s="246" t="s">
        <v>80</v>
      </c>
      <c r="AV148" s="14" t="s">
        <v>80</v>
      </c>
      <c r="AW148" s="14" t="s">
        <v>32</v>
      </c>
      <c r="AX148" s="14" t="s">
        <v>70</v>
      </c>
      <c r="AY148" s="246" t="s">
        <v>119</v>
      </c>
    </row>
    <row r="149" s="16" customFormat="1">
      <c r="A149" s="16"/>
      <c r="B149" s="258"/>
      <c r="C149" s="259"/>
      <c r="D149" s="227" t="s">
        <v>130</v>
      </c>
      <c r="E149" s="260" t="s">
        <v>19</v>
      </c>
      <c r="F149" s="261" t="s">
        <v>167</v>
      </c>
      <c r="G149" s="259"/>
      <c r="H149" s="262">
        <v>25.699999999999999</v>
      </c>
      <c r="I149" s="263"/>
      <c r="J149" s="259"/>
      <c r="K149" s="259"/>
      <c r="L149" s="264"/>
      <c r="M149" s="265"/>
      <c r="N149" s="266"/>
      <c r="O149" s="266"/>
      <c r="P149" s="266"/>
      <c r="Q149" s="266"/>
      <c r="R149" s="266"/>
      <c r="S149" s="266"/>
      <c r="T149" s="267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T149" s="268" t="s">
        <v>130</v>
      </c>
      <c r="AU149" s="268" t="s">
        <v>80</v>
      </c>
      <c r="AV149" s="16" t="s">
        <v>140</v>
      </c>
      <c r="AW149" s="16" t="s">
        <v>32</v>
      </c>
      <c r="AX149" s="16" t="s">
        <v>70</v>
      </c>
      <c r="AY149" s="268" t="s">
        <v>119</v>
      </c>
    </row>
    <row r="150" s="14" customFormat="1">
      <c r="A150" s="14"/>
      <c r="B150" s="236"/>
      <c r="C150" s="237"/>
      <c r="D150" s="227" t="s">
        <v>130</v>
      </c>
      <c r="E150" s="238" t="s">
        <v>19</v>
      </c>
      <c r="F150" s="239" t="s">
        <v>192</v>
      </c>
      <c r="G150" s="237"/>
      <c r="H150" s="240">
        <v>1.1000000000000001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6" t="s">
        <v>130</v>
      </c>
      <c r="AU150" s="246" t="s">
        <v>80</v>
      </c>
      <c r="AV150" s="14" t="s">
        <v>80</v>
      </c>
      <c r="AW150" s="14" t="s">
        <v>32</v>
      </c>
      <c r="AX150" s="14" t="s">
        <v>70</v>
      </c>
      <c r="AY150" s="246" t="s">
        <v>119</v>
      </c>
    </row>
    <row r="151" s="16" customFormat="1">
      <c r="A151" s="16"/>
      <c r="B151" s="258"/>
      <c r="C151" s="259"/>
      <c r="D151" s="227" t="s">
        <v>130</v>
      </c>
      <c r="E151" s="260" t="s">
        <v>19</v>
      </c>
      <c r="F151" s="261" t="s">
        <v>167</v>
      </c>
      <c r="G151" s="259"/>
      <c r="H151" s="262">
        <v>1.1000000000000001</v>
      </c>
      <c r="I151" s="263"/>
      <c r="J151" s="259"/>
      <c r="K151" s="259"/>
      <c r="L151" s="264"/>
      <c r="M151" s="265"/>
      <c r="N151" s="266"/>
      <c r="O151" s="266"/>
      <c r="P151" s="266"/>
      <c r="Q151" s="266"/>
      <c r="R151" s="266"/>
      <c r="S151" s="266"/>
      <c r="T151" s="267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T151" s="268" t="s">
        <v>130</v>
      </c>
      <c r="AU151" s="268" t="s">
        <v>80</v>
      </c>
      <c r="AV151" s="16" t="s">
        <v>140</v>
      </c>
      <c r="AW151" s="16" t="s">
        <v>32</v>
      </c>
      <c r="AX151" s="16" t="s">
        <v>70</v>
      </c>
      <c r="AY151" s="268" t="s">
        <v>119</v>
      </c>
    </row>
    <row r="152" s="14" customFormat="1">
      <c r="A152" s="14"/>
      <c r="B152" s="236"/>
      <c r="C152" s="237"/>
      <c r="D152" s="227" t="s">
        <v>130</v>
      </c>
      <c r="E152" s="238" t="s">
        <v>19</v>
      </c>
      <c r="F152" s="239" t="s">
        <v>193</v>
      </c>
      <c r="G152" s="237"/>
      <c r="H152" s="240">
        <v>3.8999999999999999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130</v>
      </c>
      <c r="AU152" s="246" t="s">
        <v>80</v>
      </c>
      <c r="AV152" s="14" t="s">
        <v>80</v>
      </c>
      <c r="AW152" s="14" t="s">
        <v>32</v>
      </c>
      <c r="AX152" s="14" t="s">
        <v>70</v>
      </c>
      <c r="AY152" s="246" t="s">
        <v>119</v>
      </c>
    </row>
    <row r="153" s="14" customFormat="1">
      <c r="A153" s="14"/>
      <c r="B153" s="236"/>
      <c r="C153" s="237"/>
      <c r="D153" s="227" t="s">
        <v>130</v>
      </c>
      <c r="E153" s="238" t="s">
        <v>19</v>
      </c>
      <c r="F153" s="239" t="s">
        <v>194</v>
      </c>
      <c r="G153" s="237"/>
      <c r="H153" s="240">
        <v>1.1000000000000001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130</v>
      </c>
      <c r="AU153" s="246" t="s">
        <v>80</v>
      </c>
      <c r="AV153" s="14" t="s">
        <v>80</v>
      </c>
      <c r="AW153" s="14" t="s">
        <v>32</v>
      </c>
      <c r="AX153" s="14" t="s">
        <v>70</v>
      </c>
      <c r="AY153" s="246" t="s">
        <v>119</v>
      </c>
    </row>
    <row r="154" s="16" customFormat="1">
      <c r="A154" s="16"/>
      <c r="B154" s="258"/>
      <c r="C154" s="259"/>
      <c r="D154" s="227" t="s">
        <v>130</v>
      </c>
      <c r="E154" s="260" t="s">
        <v>19</v>
      </c>
      <c r="F154" s="261" t="s">
        <v>167</v>
      </c>
      <c r="G154" s="259"/>
      <c r="H154" s="262">
        <v>5</v>
      </c>
      <c r="I154" s="263"/>
      <c r="J154" s="259"/>
      <c r="K154" s="259"/>
      <c r="L154" s="264"/>
      <c r="M154" s="265"/>
      <c r="N154" s="266"/>
      <c r="O154" s="266"/>
      <c r="P154" s="266"/>
      <c r="Q154" s="266"/>
      <c r="R154" s="266"/>
      <c r="S154" s="266"/>
      <c r="T154" s="267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T154" s="268" t="s">
        <v>130</v>
      </c>
      <c r="AU154" s="268" t="s">
        <v>80</v>
      </c>
      <c r="AV154" s="16" t="s">
        <v>140</v>
      </c>
      <c r="AW154" s="16" t="s">
        <v>32</v>
      </c>
      <c r="AX154" s="16" t="s">
        <v>70</v>
      </c>
      <c r="AY154" s="268" t="s">
        <v>119</v>
      </c>
    </row>
    <row r="155" s="15" customFormat="1">
      <c r="A155" s="15"/>
      <c r="B155" s="247"/>
      <c r="C155" s="248"/>
      <c r="D155" s="227" t="s">
        <v>130</v>
      </c>
      <c r="E155" s="249" t="s">
        <v>19</v>
      </c>
      <c r="F155" s="250" t="s">
        <v>134</v>
      </c>
      <c r="G155" s="248"/>
      <c r="H155" s="251">
        <v>31.800000000000001</v>
      </c>
      <c r="I155" s="252"/>
      <c r="J155" s="248"/>
      <c r="K155" s="248"/>
      <c r="L155" s="253"/>
      <c r="M155" s="254"/>
      <c r="N155" s="255"/>
      <c r="O155" s="255"/>
      <c r="P155" s="255"/>
      <c r="Q155" s="255"/>
      <c r="R155" s="255"/>
      <c r="S155" s="255"/>
      <c r="T155" s="256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57" t="s">
        <v>130</v>
      </c>
      <c r="AU155" s="257" t="s">
        <v>80</v>
      </c>
      <c r="AV155" s="15" t="s">
        <v>126</v>
      </c>
      <c r="AW155" s="15" t="s">
        <v>32</v>
      </c>
      <c r="AX155" s="15" t="s">
        <v>78</v>
      </c>
      <c r="AY155" s="257" t="s">
        <v>119</v>
      </c>
    </row>
    <row r="156" s="2" customFormat="1" ht="24.15" customHeight="1">
      <c r="A156" s="41"/>
      <c r="B156" s="42"/>
      <c r="C156" s="207" t="s">
        <v>195</v>
      </c>
      <c r="D156" s="207" t="s">
        <v>121</v>
      </c>
      <c r="E156" s="208" t="s">
        <v>196</v>
      </c>
      <c r="F156" s="209" t="s">
        <v>197</v>
      </c>
      <c r="G156" s="210" t="s">
        <v>198</v>
      </c>
      <c r="H156" s="211">
        <v>848.11000000000001</v>
      </c>
      <c r="I156" s="212"/>
      <c r="J156" s="213">
        <f>ROUND(I156*H156,2)</f>
        <v>0</v>
      </c>
      <c r="K156" s="209" t="s">
        <v>125</v>
      </c>
      <c r="L156" s="47"/>
      <c r="M156" s="214" t="s">
        <v>19</v>
      </c>
      <c r="N156" s="215" t="s">
        <v>41</v>
      </c>
      <c r="O156" s="87"/>
      <c r="P156" s="216">
        <f>O156*H156</f>
        <v>0</v>
      </c>
      <c r="Q156" s="216">
        <v>0.00058</v>
      </c>
      <c r="R156" s="216">
        <f>Q156*H156</f>
        <v>0.4919038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126</v>
      </c>
      <c r="AT156" s="218" t="s">
        <v>121</v>
      </c>
      <c r="AU156" s="218" t="s">
        <v>80</v>
      </c>
      <c r="AY156" s="20" t="s">
        <v>119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78</v>
      </c>
      <c r="BK156" s="219">
        <f>ROUND(I156*H156,2)</f>
        <v>0</v>
      </c>
      <c r="BL156" s="20" t="s">
        <v>126</v>
      </c>
      <c r="BM156" s="218" t="s">
        <v>199</v>
      </c>
    </row>
    <row r="157" s="2" customFormat="1">
      <c r="A157" s="41"/>
      <c r="B157" s="42"/>
      <c r="C157" s="43"/>
      <c r="D157" s="220" t="s">
        <v>128</v>
      </c>
      <c r="E157" s="43"/>
      <c r="F157" s="221" t="s">
        <v>200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128</v>
      </c>
      <c r="AU157" s="20" t="s">
        <v>80</v>
      </c>
    </row>
    <row r="158" s="13" customFormat="1">
      <c r="A158" s="13"/>
      <c r="B158" s="225"/>
      <c r="C158" s="226"/>
      <c r="D158" s="227" t="s">
        <v>130</v>
      </c>
      <c r="E158" s="228" t="s">
        <v>19</v>
      </c>
      <c r="F158" s="229" t="s">
        <v>168</v>
      </c>
      <c r="G158" s="226"/>
      <c r="H158" s="228" t="s">
        <v>19</v>
      </c>
      <c r="I158" s="230"/>
      <c r="J158" s="226"/>
      <c r="K158" s="226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130</v>
      </c>
      <c r="AU158" s="235" t="s">
        <v>80</v>
      </c>
      <c r="AV158" s="13" t="s">
        <v>78</v>
      </c>
      <c r="AW158" s="13" t="s">
        <v>32</v>
      </c>
      <c r="AX158" s="13" t="s">
        <v>70</v>
      </c>
      <c r="AY158" s="235" t="s">
        <v>119</v>
      </c>
    </row>
    <row r="159" s="14" customFormat="1">
      <c r="A159" s="14"/>
      <c r="B159" s="236"/>
      <c r="C159" s="237"/>
      <c r="D159" s="227" t="s">
        <v>130</v>
      </c>
      <c r="E159" s="238" t="s">
        <v>19</v>
      </c>
      <c r="F159" s="239" t="s">
        <v>201</v>
      </c>
      <c r="G159" s="237"/>
      <c r="H159" s="240">
        <v>216.27000000000001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130</v>
      </c>
      <c r="AU159" s="246" t="s">
        <v>80</v>
      </c>
      <c r="AV159" s="14" t="s">
        <v>80</v>
      </c>
      <c r="AW159" s="14" t="s">
        <v>32</v>
      </c>
      <c r="AX159" s="14" t="s">
        <v>70</v>
      </c>
      <c r="AY159" s="246" t="s">
        <v>119</v>
      </c>
    </row>
    <row r="160" s="14" customFormat="1">
      <c r="A160" s="14"/>
      <c r="B160" s="236"/>
      <c r="C160" s="237"/>
      <c r="D160" s="227" t="s">
        <v>130</v>
      </c>
      <c r="E160" s="238" t="s">
        <v>19</v>
      </c>
      <c r="F160" s="239" t="s">
        <v>202</v>
      </c>
      <c r="G160" s="237"/>
      <c r="H160" s="240">
        <v>631.84000000000003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130</v>
      </c>
      <c r="AU160" s="246" t="s">
        <v>80</v>
      </c>
      <c r="AV160" s="14" t="s">
        <v>80</v>
      </c>
      <c r="AW160" s="14" t="s">
        <v>32</v>
      </c>
      <c r="AX160" s="14" t="s">
        <v>70</v>
      </c>
      <c r="AY160" s="246" t="s">
        <v>119</v>
      </c>
    </row>
    <row r="161" s="15" customFormat="1">
      <c r="A161" s="15"/>
      <c r="B161" s="247"/>
      <c r="C161" s="248"/>
      <c r="D161" s="227" t="s">
        <v>130</v>
      </c>
      <c r="E161" s="249" t="s">
        <v>19</v>
      </c>
      <c r="F161" s="250" t="s">
        <v>134</v>
      </c>
      <c r="G161" s="248"/>
      <c r="H161" s="251">
        <v>848.11000000000001</v>
      </c>
      <c r="I161" s="252"/>
      <c r="J161" s="248"/>
      <c r="K161" s="248"/>
      <c r="L161" s="253"/>
      <c r="M161" s="254"/>
      <c r="N161" s="255"/>
      <c r="O161" s="255"/>
      <c r="P161" s="255"/>
      <c r="Q161" s="255"/>
      <c r="R161" s="255"/>
      <c r="S161" s="255"/>
      <c r="T161" s="25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7" t="s">
        <v>130</v>
      </c>
      <c r="AU161" s="257" t="s">
        <v>80</v>
      </c>
      <c r="AV161" s="15" t="s">
        <v>126</v>
      </c>
      <c r="AW161" s="15" t="s">
        <v>32</v>
      </c>
      <c r="AX161" s="15" t="s">
        <v>78</v>
      </c>
      <c r="AY161" s="257" t="s">
        <v>119</v>
      </c>
    </row>
    <row r="162" s="2" customFormat="1" ht="24.15" customHeight="1">
      <c r="A162" s="41"/>
      <c r="B162" s="42"/>
      <c r="C162" s="207" t="s">
        <v>203</v>
      </c>
      <c r="D162" s="207" t="s">
        <v>121</v>
      </c>
      <c r="E162" s="208" t="s">
        <v>204</v>
      </c>
      <c r="F162" s="209" t="s">
        <v>205</v>
      </c>
      <c r="G162" s="210" t="s">
        <v>198</v>
      </c>
      <c r="H162" s="211">
        <v>2051.3620000000001</v>
      </c>
      <c r="I162" s="212"/>
      <c r="J162" s="213">
        <f>ROUND(I162*H162,2)</f>
        <v>0</v>
      </c>
      <c r="K162" s="209" t="s">
        <v>125</v>
      </c>
      <c r="L162" s="47"/>
      <c r="M162" s="214" t="s">
        <v>19</v>
      </c>
      <c r="N162" s="215" t="s">
        <v>41</v>
      </c>
      <c r="O162" s="87"/>
      <c r="P162" s="216">
        <f>O162*H162</f>
        <v>0</v>
      </c>
      <c r="Q162" s="216">
        <v>0.00059000000000000003</v>
      </c>
      <c r="R162" s="216">
        <f>Q162*H162</f>
        <v>1.2103035800000002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126</v>
      </c>
      <c r="AT162" s="218" t="s">
        <v>121</v>
      </c>
      <c r="AU162" s="218" t="s">
        <v>80</v>
      </c>
      <c r="AY162" s="20" t="s">
        <v>119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78</v>
      </c>
      <c r="BK162" s="219">
        <f>ROUND(I162*H162,2)</f>
        <v>0</v>
      </c>
      <c r="BL162" s="20" t="s">
        <v>126</v>
      </c>
      <c r="BM162" s="218" t="s">
        <v>206</v>
      </c>
    </row>
    <row r="163" s="2" customFormat="1">
      <c r="A163" s="41"/>
      <c r="B163" s="42"/>
      <c r="C163" s="43"/>
      <c r="D163" s="220" t="s">
        <v>128</v>
      </c>
      <c r="E163" s="43"/>
      <c r="F163" s="221" t="s">
        <v>207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128</v>
      </c>
      <c r="AU163" s="20" t="s">
        <v>80</v>
      </c>
    </row>
    <row r="164" s="13" customFormat="1">
      <c r="A164" s="13"/>
      <c r="B164" s="225"/>
      <c r="C164" s="226"/>
      <c r="D164" s="227" t="s">
        <v>130</v>
      </c>
      <c r="E164" s="228" t="s">
        <v>19</v>
      </c>
      <c r="F164" s="229" t="s">
        <v>152</v>
      </c>
      <c r="G164" s="226"/>
      <c r="H164" s="228" t="s">
        <v>19</v>
      </c>
      <c r="I164" s="230"/>
      <c r="J164" s="226"/>
      <c r="K164" s="226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130</v>
      </c>
      <c r="AU164" s="235" t="s">
        <v>80</v>
      </c>
      <c r="AV164" s="13" t="s">
        <v>78</v>
      </c>
      <c r="AW164" s="13" t="s">
        <v>32</v>
      </c>
      <c r="AX164" s="13" t="s">
        <v>70</v>
      </c>
      <c r="AY164" s="235" t="s">
        <v>119</v>
      </c>
    </row>
    <row r="165" s="14" customFormat="1">
      <c r="A165" s="14"/>
      <c r="B165" s="236"/>
      <c r="C165" s="237"/>
      <c r="D165" s="227" t="s">
        <v>130</v>
      </c>
      <c r="E165" s="238" t="s">
        <v>19</v>
      </c>
      <c r="F165" s="239" t="s">
        <v>208</v>
      </c>
      <c r="G165" s="237"/>
      <c r="H165" s="240">
        <v>317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130</v>
      </c>
      <c r="AU165" s="246" t="s">
        <v>80</v>
      </c>
      <c r="AV165" s="14" t="s">
        <v>80</v>
      </c>
      <c r="AW165" s="14" t="s">
        <v>32</v>
      </c>
      <c r="AX165" s="14" t="s">
        <v>70</v>
      </c>
      <c r="AY165" s="246" t="s">
        <v>119</v>
      </c>
    </row>
    <row r="166" s="14" customFormat="1">
      <c r="A166" s="14"/>
      <c r="B166" s="236"/>
      <c r="C166" s="237"/>
      <c r="D166" s="227" t="s">
        <v>130</v>
      </c>
      <c r="E166" s="238" t="s">
        <v>19</v>
      </c>
      <c r="F166" s="239" t="s">
        <v>209</v>
      </c>
      <c r="G166" s="237"/>
      <c r="H166" s="240">
        <v>113.42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130</v>
      </c>
      <c r="AU166" s="246" t="s">
        <v>80</v>
      </c>
      <c r="AV166" s="14" t="s">
        <v>80</v>
      </c>
      <c r="AW166" s="14" t="s">
        <v>32</v>
      </c>
      <c r="AX166" s="14" t="s">
        <v>70</v>
      </c>
      <c r="AY166" s="246" t="s">
        <v>119</v>
      </c>
    </row>
    <row r="167" s="14" customFormat="1">
      <c r="A167" s="14"/>
      <c r="B167" s="236"/>
      <c r="C167" s="237"/>
      <c r="D167" s="227" t="s">
        <v>130</v>
      </c>
      <c r="E167" s="238" t="s">
        <v>19</v>
      </c>
      <c r="F167" s="239" t="s">
        <v>210</v>
      </c>
      <c r="G167" s="237"/>
      <c r="H167" s="240">
        <v>114.708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6" t="s">
        <v>130</v>
      </c>
      <c r="AU167" s="246" t="s">
        <v>80</v>
      </c>
      <c r="AV167" s="14" t="s">
        <v>80</v>
      </c>
      <c r="AW167" s="14" t="s">
        <v>32</v>
      </c>
      <c r="AX167" s="14" t="s">
        <v>70</v>
      </c>
      <c r="AY167" s="246" t="s">
        <v>119</v>
      </c>
    </row>
    <row r="168" s="14" customFormat="1">
      <c r="A168" s="14"/>
      <c r="B168" s="236"/>
      <c r="C168" s="237"/>
      <c r="D168" s="227" t="s">
        <v>130</v>
      </c>
      <c r="E168" s="238" t="s">
        <v>19</v>
      </c>
      <c r="F168" s="239" t="s">
        <v>211</v>
      </c>
      <c r="G168" s="237"/>
      <c r="H168" s="240">
        <v>96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6" t="s">
        <v>130</v>
      </c>
      <c r="AU168" s="246" t="s">
        <v>80</v>
      </c>
      <c r="AV168" s="14" t="s">
        <v>80</v>
      </c>
      <c r="AW168" s="14" t="s">
        <v>32</v>
      </c>
      <c r="AX168" s="14" t="s">
        <v>70</v>
      </c>
      <c r="AY168" s="246" t="s">
        <v>119</v>
      </c>
    </row>
    <row r="169" s="14" customFormat="1">
      <c r="A169" s="14"/>
      <c r="B169" s="236"/>
      <c r="C169" s="237"/>
      <c r="D169" s="227" t="s">
        <v>130</v>
      </c>
      <c r="E169" s="238" t="s">
        <v>19</v>
      </c>
      <c r="F169" s="239" t="s">
        <v>212</v>
      </c>
      <c r="G169" s="237"/>
      <c r="H169" s="240">
        <v>74.909999999999997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130</v>
      </c>
      <c r="AU169" s="246" t="s">
        <v>80</v>
      </c>
      <c r="AV169" s="14" t="s">
        <v>80</v>
      </c>
      <c r="AW169" s="14" t="s">
        <v>32</v>
      </c>
      <c r="AX169" s="14" t="s">
        <v>70</v>
      </c>
      <c r="AY169" s="246" t="s">
        <v>119</v>
      </c>
    </row>
    <row r="170" s="14" customFormat="1">
      <c r="A170" s="14"/>
      <c r="B170" s="236"/>
      <c r="C170" s="237"/>
      <c r="D170" s="227" t="s">
        <v>130</v>
      </c>
      <c r="E170" s="238" t="s">
        <v>19</v>
      </c>
      <c r="F170" s="239" t="s">
        <v>213</v>
      </c>
      <c r="G170" s="237"/>
      <c r="H170" s="240">
        <v>169.31999999999999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130</v>
      </c>
      <c r="AU170" s="246" t="s">
        <v>80</v>
      </c>
      <c r="AV170" s="14" t="s">
        <v>80</v>
      </c>
      <c r="AW170" s="14" t="s">
        <v>32</v>
      </c>
      <c r="AX170" s="14" t="s">
        <v>70</v>
      </c>
      <c r="AY170" s="246" t="s">
        <v>119</v>
      </c>
    </row>
    <row r="171" s="14" customFormat="1">
      <c r="A171" s="14"/>
      <c r="B171" s="236"/>
      <c r="C171" s="237"/>
      <c r="D171" s="227" t="s">
        <v>130</v>
      </c>
      <c r="E171" s="238" t="s">
        <v>19</v>
      </c>
      <c r="F171" s="239" t="s">
        <v>214</v>
      </c>
      <c r="G171" s="237"/>
      <c r="H171" s="240">
        <v>188.5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6" t="s">
        <v>130</v>
      </c>
      <c r="AU171" s="246" t="s">
        <v>80</v>
      </c>
      <c r="AV171" s="14" t="s">
        <v>80</v>
      </c>
      <c r="AW171" s="14" t="s">
        <v>32</v>
      </c>
      <c r="AX171" s="14" t="s">
        <v>70</v>
      </c>
      <c r="AY171" s="246" t="s">
        <v>119</v>
      </c>
    </row>
    <row r="172" s="14" customFormat="1">
      <c r="A172" s="14"/>
      <c r="B172" s="236"/>
      <c r="C172" s="237"/>
      <c r="D172" s="227" t="s">
        <v>130</v>
      </c>
      <c r="E172" s="238" t="s">
        <v>19</v>
      </c>
      <c r="F172" s="239" t="s">
        <v>215</v>
      </c>
      <c r="G172" s="237"/>
      <c r="H172" s="240">
        <v>169.05000000000001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130</v>
      </c>
      <c r="AU172" s="246" t="s">
        <v>80</v>
      </c>
      <c r="AV172" s="14" t="s">
        <v>80</v>
      </c>
      <c r="AW172" s="14" t="s">
        <v>32</v>
      </c>
      <c r="AX172" s="14" t="s">
        <v>70</v>
      </c>
      <c r="AY172" s="246" t="s">
        <v>119</v>
      </c>
    </row>
    <row r="173" s="14" customFormat="1">
      <c r="A173" s="14"/>
      <c r="B173" s="236"/>
      <c r="C173" s="237"/>
      <c r="D173" s="227" t="s">
        <v>130</v>
      </c>
      <c r="E173" s="238" t="s">
        <v>19</v>
      </c>
      <c r="F173" s="239" t="s">
        <v>216</v>
      </c>
      <c r="G173" s="237"/>
      <c r="H173" s="240">
        <v>110.44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130</v>
      </c>
      <c r="AU173" s="246" t="s">
        <v>80</v>
      </c>
      <c r="AV173" s="14" t="s">
        <v>80</v>
      </c>
      <c r="AW173" s="14" t="s">
        <v>32</v>
      </c>
      <c r="AX173" s="14" t="s">
        <v>70</v>
      </c>
      <c r="AY173" s="246" t="s">
        <v>119</v>
      </c>
    </row>
    <row r="174" s="14" customFormat="1">
      <c r="A174" s="14"/>
      <c r="B174" s="236"/>
      <c r="C174" s="237"/>
      <c r="D174" s="227" t="s">
        <v>130</v>
      </c>
      <c r="E174" s="238" t="s">
        <v>19</v>
      </c>
      <c r="F174" s="239" t="s">
        <v>217</v>
      </c>
      <c r="G174" s="237"/>
      <c r="H174" s="240">
        <v>105.59999999999999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130</v>
      </c>
      <c r="AU174" s="246" t="s">
        <v>80</v>
      </c>
      <c r="AV174" s="14" t="s">
        <v>80</v>
      </c>
      <c r="AW174" s="14" t="s">
        <v>32</v>
      </c>
      <c r="AX174" s="14" t="s">
        <v>70</v>
      </c>
      <c r="AY174" s="246" t="s">
        <v>119</v>
      </c>
    </row>
    <row r="175" s="14" customFormat="1">
      <c r="A175" s="14"/>
      <c r="B175" s="236"/>
      <c r="C175" s="237"/>
      <c r="D175" s="227" t="s">
        <v>130</v>
      </c>
      <c r="E175" s="238" t="s">
        <v>19</v>
      </c>
      <c r="F175" s="239" t="s">
        <v>218</v>
      </c>
      <c r="G175" s="237"/>
      <c r="H175" s="240">
        <v>131.524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6" t="s">
        <v>130</v>
      </c>
      <c r="AU175" s="246" t="s">
        <v>80</v>
      </c>
      <c r="AV175" s="14" t="s">
        <v>80</v>
      </c>
      <c r="AW175" s="14" t="s">
        <v>32</v>
      </c>
      <c r="AX175" s="14" t="s">
        <v>70</v>
      </c>
      <c r="AY175" s="246" t="s">
        <v>119</v>
      </c>
    </row>
    <row r="176" s="14" customFormat="1">
      <c r="A176" s="14"/>
      <c r="B176" s="236"/>
      <c r="C176" s="237"/>
      <c r="D176" s="227" t="s">
        <v>130</v>
      </c>
      <c r="E176" s="238" t="s">
        <v>19</v>
      </c>
      <c r="F176" s="239" t="s">
        <v>219</v>
      </c>
      <c r="G176" s="237"/>
      <c r="H176" s="240">
        <v>120.24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130</v>
      </c>
      <c r="AU176" s="246" t="s">
        <v>80</v>
      </c>
      <c r="AV176" s="14" t="s">
        <v>80</v>
      </c>
      <c r="AW176" s="14" t="s">
        <v>32</v>
      </c>
      <c r="AX176" s="14" t="s">
        <v>70</v>
      </c>
      <c r="AY176" s="246" t="s">
        <v>119</v>
      </c>
    </row>
    <row r="177" s="14" customFormat="1">
      <c r="A177" s="14"/>
      <c r="B177" s="236"/>
      <c r="C177" s="237"/>
      <c r="D177" s="227" t="s">
        <v>130</v>
      </c>
      <c r="E177" s="238" t="s">
        <v>19</v>
      </c>
      <c r="F177" s="239" t="s">
        <v>220</v>
      </c>
      <c r="G177" s="237"/>
      <c r="H177" s="240">
        <v>132.59999999999999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6" t="s">
        <v>130</v>
      </c>
      <c r="AU177" s="246" t="s">
        <v>80</v>
      </c>
      <c r="AV177" s="14" t="s">
        <v>80</v>
      </c>
      <c r="AW177" s="14" t="s">
        <v>32</v>
      </c>
      <c r="AX177" s="14" t="s">
        <v>70</v>
      </c>
      <c r="AY177" s="246" t="s">
        <v>119</v>
      </c>
    </row>
    <row r="178" s="14" customFormat="1">
      <c r="A178" s="14"/>
      <c r="B178" s="236"/>
      <c r="C178" s="237"/>
      <c r="D178" s="227" t="s">
        <v>130</v>
      </c>
      <c r="E178" s="238" t="s">
        <v>19</v>
      </c>
      <c r="F178" s="239" t="s">
        <v>221</v>
      </c>
      <c r="G178" s="237"/>
      <c r="H178" s="240">
        <v>94.049999999999997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6" t="s">
        <v>130</v>
      </c>
      <c r="AU178" s="246" t="s">
        <v>80</v>
      </c>
      <c r="AV178" s="14" t="s">
        <v>80</v>
      </c>
      <c r="AW178" s="14" t="s">
        <v>32</v>
      </c>
      <c r="AX178" s="14" t="s">
        <v>70</v>
      </c>
      <c r="AY178" s="246" t="s">
        <v>119</v>
      </c>
    </row>
    <row r="179" s="16" customFormat="1">
      <c r="A179" s="16"/>
      <c r="B179" s="258"/>
      <c r="C179" s="259"/>
      <c r="D179" s="227" t="s">
        <v>130</v>
      </c>
      <c r="E179" s="260" t="s">
        <v>19</v>
      </c>
      <c r="F179" s="261" t="s">
        <v>167</v>
      </c>
      <c r="G179" s="259"/>
      <c r="H179" s="262">
        <v>1937.3619999999996</v>
      </c>
      <c r="I179" s="263"/>
      <c r="J179" s="259"/>
      <c r="K179" s="259"/>
      <c r="L179" s="264"/>
      <c r="M179" s="265"/>
      <c r="N179" s="266"/>
      <c r="O179" s="266"/>
      <c r="P179" s="266"/>
      <c r="Q179" s="266"/>
      <c r="R179" s="266"/>
      <c r="S179" s="266"/>
      <c r="T179" s="267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T179" s="268" t="s">
        <v>130</v>
      </c>
      <c r="AU179" s="268" t="s">
        <v>80</v>
      </c>
      <c r="AV179" s="16" t="s">
        <v>140</v>
      </c>
      <c r="AW179" s="16" t="s">
        <v>32</v>
      </c>
      <c r="AX179" s="16" t="s">
        <v>70</v>
      </c>
      <c r="AY179" s="268" t="s">
        <v>119</v>
      </c>
    </row>
    <row r="180" s="14" customFormat="1">
      <c r="A180" s="14"/>
      <c r="B180" s="236"/>
      <c r="C180" s="237"/>
      <c r="D180" s="227" t="s">
        <v>130</v>
      </c>
      <c r="E180" s="238" t="s">
        <v>19</v>
      </c>
      <c r="F180" s="239" t="s">
        <v>171</v>
      </c>
      <c r="G180" s="237"/>
      <c r="H180" s="240">
        <v>114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130</v>
      </c>
      <c r="AU180" s="246" t="s">
        <v>80</v>
      </c>
      <c r="AV180" s="14" t="s">
        <v>80</v>
      </c>
      <c r="AW180" s="14" t="s">
        <v>32</v>
      </c>
      <c r="AX180" s="14" t="s">
        <v>70</v>
      </c>
      <c r="AY180" s="246" t="s">
        <v>119</v>
      </c>
    </row>
    <row r="181" s="16" customFormat="1">
      <c r="A181" s="16"/>
      <c r="B181" s="258"/>
      <c r="C181" s="259"/>
      <c r="D181" s="227" t="s">
        <v>130</v>
      </c>
      <c r="E181" s="260" t="s">
        <v>19</v>
      </c>
      <c r="F181" s="261" t="s">
        <v>167</v>
      </c>
      <c r="G181" s="259"/>
      <c r="H181" s="262">
        <v>114</v>
      </c>
      <c r="I181" s="263"/>
      <c r="J181" s="259"/>
      <c r="K181" s="259"/>
      <c r="L181" s="264"/>
      <c r="M181" s="265"/>
      <c r="N181" s="266"/>
      <c r="O181" s="266"/>
      <c r="P181" s="266"/>
      <c r="Q181" s="266"/>
      <c r="R181" s="266"/>
      <c r="S181" s="266"/>
      <c r="T181" s="267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268" t="s">
        <v>130</v>
      </c>
      <c r="AU181" s="268" t="s">
        <v>80</v>
      </c>
      <c r="AV181" s="16" t="s">
        <v>140</v>
      </c>
      <c r="AW181" s="16" t="s">
        <v>32</v>
      </c>
      <c r="AX181" s="16" t="s">
        <v>70</v>
      </c>
      <c r="AY181" s="268" t="s">
        <v>119</v>
      </c>
    </row>
    <row r="182" s="15" customFormat="1">
      <c r="A182" s="15"/>
      <c r="B182" s="247"/>
      <c r="C182" s="248"/>
      <c r="D182" s="227" t="s">
        <v>130</v>
      </c>
      <c r="E182" s="249" t="s">
        <v>19</v>
      </c>
      <c r="F182" s="250" t="s">
        <v>134</v>
      </c>
      <c r="G182" s="248"/>
      <c r="H182" s="251">
        <v>2051.3619999999996</v>
      </c>
      <c r="I182" s="252"/>
      <c r="J182" s="248"/>
      <c r="K182" s="248"/>
      <c r="L182" s="253"/>
      <c r="M182" s="254"/>
      <c r="N182" s="255"/>
      <c r="O182" s="255"/>
      <c r="P182" s="255"/>
      <c r="Q182" s="255"/>
      <c r="R182" s="255"/>
      <c r="S182" s="255"/>
      <c r="T182" s="256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57" t="s">
        <v>130</v>
      </c>
      <c r="AU182" s="257" t="s">
        <v>80</v>
      </c>
      <c r="AV182" s="15" t="s">
        <v>126</v>
      </c>
      <c r="AW182" s="15" t="s">
        <v>32</v>
      </c>
      <c r="AX182" s="15" t="s">
        <v>78</v>
      </c>
      <c r="AY182" s="257" t="s">
        <v>119</v>
      </c>
    </row>
    <row r="183" s="2" customFormat="1" ht="24.15" customHeight="1">
      <c r="A183" s="41"/>
      <c r="B183" s="42"/>
      <c r="C183" s="207" t="s">
        <v>222</v>
      </c>
      <c r="D183" s="207" t="s">
        <v>121</v>
      </c>
      <c r="E183" s="208" t="s">
        <v>223</v>
      </c>
      <c r="F183" s="209" t="s">
        <v>224</v>
      </c>
      <c r="G183" s="210" t="s">
        <v>198</v>
      </c>
      <c r="H183" s="211">
        <v>848.11000000000001</v>
      </c>
      <c r="I183" s="212"/>
      <c r="J183" s="213">
        <f>ROUND(I183*H183,2)</f>
        <v>0</v>
      </c>
      <c r="K183" s="209" t="s">
        <v>125</v>
      </c>
      <c r="L183" s="47"/>
      <c r="M183" s="214" t="s">
        <v>19</v>
      </c>
      <c r="N183" s="215" t="s">
        <v>41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126</v>
      </c>
      <c r="AT183" s="218" t="s">
        <v>121</v>
      </c>
      <c r="AU183" s="218" t="s">
        <v>80</v>
      </c>
      <c r="AY183" s="20" t="s">
        <v>119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78</v>
      </c>
      <c r="BK183" s="219">
        <f>ROUND(I183*H183,2)</f>
        <v>0</v>
      </c>
      <c r="BL183" s="20" t="s">
        <v>126</v>
      </c>
      <c r="BM183" s="218" t="s">
        <v>225</v>
      </c>
    </row>
    <row r="184" s="2" customFormat="1">
      <c r="A184" s="41"/>
      <c r="B184" s="42"/>
      <c r="C184" s="43"/>
      <c r="D184" s="220" t="s">
        <v>128</v>
      </c>
      <c r="E184" s="43"/>
      <c r="F184" s="221" t="s">
        <v>226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128</v>
      </c>
      <c r="AU184" s="20" t="s">
        <v>80</v>
      </c>
    </row>
    <row r="185" s="2" customFormat="1" ht="24.15" customHeight="1">
      <c r="A185" s="41"/>
      <c r="B185" s="42"/>
      <c r="C185" s="207" t="s">
        <v>227</v>
      </c>
      <c r="D185" s="207" t="s">
        <v>121</v>
      </c>
      <c r="E185" s="208" t="s">
        <v>228</v>
      </c>
      <c r="F185" s="209" t="s">
        <v>229</v>
      </c>
      <c r="G185" s="210" t="s">
        <v>198</v>
      </c>
      <c r="H185" s="211">
        <v>2051.3620000000001</v>
      </c>
      <c r="I185" s="212"/>
      <c r="J185" s="213">
        <f>ROUND(I185*H185,2)</f>
        <v>0</v>
      </c>
      <c r="K185" s="209" t="s">
        <v>125</v>
      </c>
      <c r="L185" s="47"/>
      <c r="M185" s="214" t="s">
        <v>19</v>
      </c>
      <c r="N185" s="215" t="s">
        <v>41</v>
      </c>
      <c r="O185" s="87"/>
      <c r="P185" s="216">
        <f>O185*H185</f>
        <v>0</v>
      </c>
      <c r="Q185" s="216">
        <v>0</v>
      </c>
      <c r="R185" s="216">
        <f>Q185*H185</f>
        <v>0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126</v>
      </c>
      <c r="AT185" s="218" t="s">
        <v>121</v>
      </c>
      <c r="AU185" s="218" t="s">
        <v>80</v>
      </c>
      <c r="AY185" s="20" t="s">
        <v>119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78</v>
      </c>
      <c r="BK185" s="219">
        <f>ROUND(I185*H185,2)</f>
        <v>0</v>
      </c>
      <c r="BL185" s="20" t="s">
        <v>126</v>
      </c>
      <c r="BM185" s="218" t="s">
        <v>230</v>
      </c>
    </row>
    <row r="186" s="2" customFormat="1">
      <c r="A186" s="41"/>
      <c r="B186" s="42"/>
      <c r="C186" s="43"/>
      <c r="D186" s="220" t="s">
        <v>128</v>
      </c>
      <c r="E186" s="43"/>
      <c r="F186" s="221" t="s">
        <v>231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128</v>
      </c>
      <c r="AU186" s="20" t="s">
        <v>80</v>
      </c>
    </row>
    <row r="187" s="2" customFormat="1" ht="37.8" customHeight="1">
      <c r="A187" s="41"/>
      <c r="B187" s="42"/>
      <c r="C187" s="207" t="s">
        <v>232</v>
      </c>
      <c r="D187" s="207" t="s">
        <v>121</v>
      </c>
      <c r="E187" s="208" t="s">
        <v>233</v>
      </c>
      <c r="F187" s="209" t="s">
        <v>234</v>
      </c>
      <c r="G187" s="210" t="s">
        <v>149</v>
      </c>
      <c r="H187" s="211">
        <v>44.921999999999997</v>
      </c>
      <c r="I187" s="212"/>
      <c r="J187" s="213">
        <f>ROUND(I187*H187,2)</f>
        <v>0</v>
      </c>
      <c r="K187" s="209" t="s">
        <v>125</v>
      </c>
      <c r="L187" s="47"/>
      <c r="M187" s="214" t="s">
        <v>19</v>
      </c>
      <c r="N187" s="215" t="s">
        <v>41</v>
      </c>
      <c r="O187" s="87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126</v>
      </c>
      <c r="AT187" s="218" t="s">
        <v>121</v>
      </c>
      <c r="AU187" s="218" t="s">
        <v>80</v>
      </c>
      <c r="AY187" s="20" t="s">
        <v>119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78</v>
      </c>
      <c r="BK187" s="219">
        <f>ROUND(I187*H187,2)</f>
        <v>0</v>
      </c>
      <c r="BL187" s="20" t="s">
        <v>126</v>
      </c>
      <c r="BM187" s="218" t="s">
        <v>235</v>
      </c>
    </row>
    <row r="188" s="2" customFormat="1">
      <c r="A188" s="41"/>
      <c r="B188" s="42"/>
      <c r="C188" s="43"/>
      <c r="D188" s="220" t="s">
        <v>128</v>
      </c>
      <c r="E188" s="43"/>
      <c r="F188" s="221" t="s">
        <v>236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128</v>
      </c>
      <c r="AU188" s="20" t="s">
        <v>80</v>
      </c>
    </row>
    <row r="189" s="13" customFormat="1">
      <c r="A189" s="13"/>
      <c r="B189" s="225"/>
      <c r="C189" s="226"/>
      <c r="D189" s="227" t="s">
        <v>130</v>
      </c>
      <c r="E189" s="228" t="s">
        <v>19</v>
      </c>
      <c r="F189" s="229" t="s">
        <v>237</v>
      </c>
      <c r="G189" s="226"/>
      <c r="H189" s="228" t="s">
        <v>19</v>
      </c>
      <c r="I189" s="230"/>
      <c r="J189" s="226"/>
      <c r="K189" s="226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130</v>
      </c>
      <c r="AU189" s="235" t="s">
        <v>80</v>
      </c>
      <c r="AV189" s="13" t="s">
        <v>78</v>
      </c>
      <c r="AW189" s="13" t="s">
        <v>32</v>
      </c>
      <c r="AX189" s="13" t="s">
        <v>70</v>
      </c>
      <c r="AY189" s="235" t="s">
        <v>119</v>
      </c>
    </row>
    <row r="190" s="13" customFormat="1">
      <c r="A190" s="13"/>
      <c r="B190" s="225"/>
      <c r="C190" s="226"/>
      <c r="D190" s="227" t="s">
        <v>130</v>
      </c>
      <c r="E190" s="228" t="s">
        <v>19</v>
      </c>
      <c r="F190" s="229" t="s">
        <v>238</v>
      </c>
      <c r="G190" s="226"/>
      <c r="H190" s="228" t="s">
        <v>19</v>
      </c>
      <c r="I190" s="230"/>
      <c r="J190" s="226"/>
      <c r="K190" s="226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130</v>
      </c>
      <c r="AU190" s="235" t="s">
        <v>80</v>
      </c>
      <c r="AV190" s="13" t="s">
        <v>78</v>
      </c>
      <c r="AW190" s="13" t="s">
        <v>32</v>
      </c>
      <c r="AX190" s="13" t="s">
        <v>70</v>
      </c>
      <c r="AY190" s="235" t="s">
        <v>119</v>
      </c>
    </row>
    <row r="191" s="14" customFormat="1">
      <c r="A191" s="14"/>
      <c r="B191" s="236"/>
      <c r="C191" s="237"/>
      <c r="D191" s="227" t="s">
        <v>130</v>
      </c>
      <c r="E191" s="238" t="s">
        <v>19</v>
      </c>
      <c r="F191" s="239" t="s">
        <v>239</v>
      </c>
      <c r="G191" s="237"/>
      <c r="H191" s="240">
        <v>12.829000000000001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130</v>
      </c>
      <c r="AU191" s="246" t="s">
        <v>80</v>
      </c>
      <c r="AV191" s="14" t="s">
        <v>80</v>
      </c>
      <c r="AW191" s="14" t="s">
        <v>32</v>
      </c>
      <c r="AX191" s="14" t="s">
        <v>70</v>
      </c>
      <c r="AY191" s="246" t="s">
        <v>119</v>
      </c>
    </row>
    <row r="192" s="16" customFormat="1">
      <c r="A192" s="16"/>
      <c r="B192" s="258"/>
      <c r="C192" s="259"/>
      <c r="D192" s="227" t="s">
        <v>130</v>
      </c>
      <c r="E192" s="260" t="s">
        <v>19</v>
      </c>
      <c r="F192" s="261" t="s">
        <v>167</v>
      </c>
      <c r="G192" s="259"/>
      <c r="H192" s="262">
        <v>12.829000000000001</v>
      </c>
      <c r="I192" s="263"/>
      <c r="J192" s="259"/>
      <c r="K192" s="259"/>
      <c r="L192" s="264"/>
      <c r="M192" s="265"/>
      <c r="N192" s="266"/>
      <c r="O192" s="266"/>
      <c r="P192" s="266"/>
      <c r="Q192" s="266"/>
      <c r="R192" s="266"/>
      <c r="S192" s="266"/>
      <c r="T192" s="267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T192" s="268" t="s">
        <v>130</v>
      </c>
      <c r="AU192" s="268" t="s">
        <v>80</v>
      </c>
      <c r="AV192" s="16" t="s">
        <v>140</v>
      </c>
      <c r="AW192" s="16" t="s">
        <v>32</v>
      </c>
      <c r="AX192" s="16" t="s">
        <v>70</v>
      </c>
      <c r="AY192" s="268" t="s">
        <v>119</v>
      </c>
    </row>
    <row r="193" s="14" customFormat="1">
      <c r="A193" s="14"/>
      <c r="B193" s="236"/>
      <c r="C193" s="237"/>
      <c r="D193" s="227" t="s">
        <v>130</v>
      </c>
      <c r="E193" s="238" t="s">
        <v>19</v>
      </c>
      <c r="F193" s="239" t="s">
        <v>240</v>
      </c>
      <c r="G193" s="237"/>
      <c r="H193" s="240">
        <v>19.488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6" t="s">
        <v>130</v>
      </c>
      <c r="AU193" s="246" t="s">
        <v>80</v>
      </c>
      <c r="AV193" s="14" t="s">
        <v>80</v>
      </c>
      <c r="AW193" s="14" t="s">
        <v>32</v>
      </c>
      <c r="AX193" s="14" t="s">
        <v>70</v>
      </c>
      <c r="AY193" s="246" t="s">
        <v>119</v>
      </c>
    </row>
    <row r="194" s="14" customFormat="1">
      <c r="A194" s="14"/>
      <c r="B194" s="236"/>
      <c r="C194" s="237"/>
      <c r="D194" s="227" t="s">
        <v>130</v>
      </c>
      <c r="E194" s="238" t="s">
        <v>19</v>
      </c>
      <c r="F194" s="239" t="s">
        <v>241</v>
      </c>
      <c r="G194" s="237"/>
      <c r="H194" s="240">
        <v>4.5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6" t="s">
        <v>130</v>
      </c>
      <c r="AU194" s="246" t="s">
        <v>80</v>
      </c>
      <c r="AV194" s="14" t="s">
        <v>80</v>
      </c>
      <c r="AW194" s="14" t="s">
        <v>32</v>
      </c>
      <c r="AX194" s="14" t="s">
        <v>70</v>
      </c>
      <c r="AY194" s="246" t="s">
        <v>119</v>
      </c>
    </row>
    <row r="195" s="16" customFormat="1">
      <c r="A195" s="16"/>
      <c r="B195" s="258"/>
      <c r="C195" s="259"/>
      <c r="D195" s="227" t="s">
        <v>130</v>
      </c>
      <c r="E195" s="260" t="s">
        <v>19</v>
      </c>
      <c r="F195" s="261" t="s">
        <v>167</v>
      </c>
      <c r="G195" s="259"/>
      <c r="H195" s="262">
        <v>23.988</v>
      </c>
      <c r="I195" s="263"/>
      <c r="J195" s="259"/>
      <c r="K195" s="259"/>
      <c r="L195" s="264"/>
      <c r="M195" s="265"/>
      <c r="N195" s="266"/>
      <c r="O195" s="266"/>
      <c r="P195" s="266"/>
      <c r="Q195" s="266"/>
      <c r="R195" s="266"/>
      <c r="S195" s="266"/>
      <c r="T195" s="267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T195" s="268" t="s">
        <v>130</v>
      </c>
      <c r="AU195" s="268" t="s">
        <v>80</v>
      </c>
      <c r="AV195" s="16" t="s">
        <v>140</v>
      </c>
      <c r="AW195" s="16" t="s">
        <v>32</v>
      </c>
      <c r="AX195" s="16" t="s">
        <v>70</v>
      </c>
      <c r="AY195" s="268" t="s">
        <v>119</v>
      </c>
    </row>
    <row r="196" s="14" customFormat="1">
      <c r="A196" s="14"/>
      <c r="B196" s="236"/>
      <c r="C196" s="237"/>
      <c r="D196" s="227" t="s">
        <v>130</v>
      </c>
      <c r="E196" s="238" t="s">
        <v>19</v>
      </c>
      <c r="F196" s="239" t="s">
        <v>242</v>
      </c>
      <c r="G196" s="237"/>
      <c r="H196" s="240">
        <v>4.1470000000000002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130</v>
      </c>
      <c r="AU196" s="246" t="s">
        <v>80</v>
      </c>
      <c r="AV196" s="14" t="s">
        <v>80</v>
      </c>
      <c r="AW196" s="14" t="s">
        <v>32</v>
      </c>
      <c r="AX196" s="14" t="s">
        <v>70</v>
      </c>
      <c r="AY196" s="246" t="s">
        <v>119</v>
      </c>
    </row>
    <row r="197" s="14" customFormat="1">
      <c r="A197" s="14"/>
      <c r="B197" s="236"/>
      <c r="C197" s="237"/>
      <c r="D197" s="227" t="s">
        <v>130</v>
      </c>
      <c r="E197" s="238" t="s">
        <v>19</v>
      </c>
      <c r="F197" s="239" t="s">
        <v>243</v>
      </c>
      <c r="G197" s="237"/>
      <c r="H197" s="240">
        <v>3.9580000000000002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130</v>
      </c>
      <c r="AU197" s="246" t="s">
        <v>80</v>
      </c>
      <c r="AV197" s="14" t="s">
        <v>80</v>
      </c>
      <c r="AW197" s="14" t="s">
        <v>32</v>
      </c>
      <c r="AX197" s="14" t="s">
        <v>70</v>
      </c>
      <c r="AY197" s="246" t="s">
        <v>119</v>
      </c>
    </row>
    <row r="198" s="16" customFormat="1">
      <c r="A198" s="16"/>
      <c r="B198" s="258"/>
      <c r="C198" s="259"/>
      <c r="D198" s="227" t="s">
        <v>130</v>
      </c>
      <c r="E198" s="260" t="s">
        <v>19</v>
      </c>
      <c r="F198" s="261" t="s">
        <v>167</v>
      </c>
      <c r="G198" s="259"/>
      <c r="H198" s="262">
        <v>8.1050000000000004</v>
      </c>
      <c r="I198" s="263"/>
      <c r="J198" s="259"/>
      <c r="K198" s="259"/>
      <c r="L198" s="264"/>
      <c r="M198" s="265"/>
      <c r="N198" s="266"/>
      <c r="O198" s="266"/>
      <c r="P198" s="266"/>
      <c r="Q198" s="266"/>
      <c r="R198" s="266"/>
      <c r="S198" s="266"/>
      <c r="T198" s="267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268" t="s">
        <v>130</v>
      </c>
      <c r="AU198" s="268" t="s">
        <v>80</v>
      </c>
      <c r="AV198" s="16" t="s">
        <v>140</v>
      </c>
      <c r="AW198" s="16" t="s">
        <v>32</v>
      </c>
      <c r="AX198" s="16" t="s">
        <v>70</v>
      </c>
      <c r="AY198" s="268" t="s">
        <v>119</v>
      </c>
    </row>
    <row r="199" s="15" customFormat="1">
      <c r="A199" s="15"/>
      <c r="B199" s="247"/>
      <c r="C199" s="248"/>
      <c r="D199" s="227" t="s">
        <v>130</v>
      </c>
      <c r="E199" s="249" t="s">
        <v>19</v>
      </c>
      <c r="F199" s="250" t="s">
        <v>134</v>
      </c>
      <c r="G199" s="248"/>
      <c r="H199" s="251">
        <v>44.921999999999997</v>
      </c>
      <c r="I199" s="252"/>
      <c r="J199" s="248"/>
      <c r="K199" s="248"/>
      <c r="L199" s="253"/>
      <c r="M199" s="254"/>
      <c r="N199" s="255"/>
      <c r="O199" s="255"/>
      <c r="P199" s="255"/>
      <c r="Q199" s="255"/>
      <c r="R199" s="255"/>
      <c r="S199" s="255"/>
      <c r="T199" s="256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57" t="s">
        <v>130</v>
      </c>
      <c r="AU199" s="257" t="s">
        <v>80</v>
      </c>
      <c r="AV199" s="15" t="s">
        <v>126</v>
      </c>
      <c r="AW199" s="15" t="s">
        <v>32</v>
      </c>
      <c r="AX199" s="15" t="s">
        <v>78</v>
      </c>
      <c r="AY199" s="257" t="s">
        <v>119</v>
      </c>
    </row>
    <row r="200" s="2" customFormat="1" ht="37.8" customHeight="1">
      <c r="A200" s="41"/>
      <c r="B200" s="42"/>
      <c r="C200" s="207" t="s">
        <v>8</v>
      </c>
      <c r="D200" s="207" t="s">
        <v>121</v>
      </c>
      <c r="E200" s="208" t="s">
        <v>244</v>
      </c>
      <c r="F200" s="209" t="s">
        <v>245</v>
      </c>
      <c r="G200" s="210" t="s">
        <v>149</v>
      </c>
      <c r="H200" s="211">
        <v>191.53800000000001</v>
      </c>
      <c r="I200" s="212"/>
      <c r="J200" s="213">
        <f>ROUND(I200*H200,2)</f>
        <v>0</v>
      </c>
      <c r="K200" s="209" t="s">
        <v>125</v>
      </c>
      <c r="L200" s="47"/>
      <c r="M200" s="214" t="s">
        <v>19</v>
      </c>
      <c r="N200" s="215" t="s">
        <v>41</v>
      </c>
      <c r="O200" s="87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126</v>
      </c>
      <c r="AT200" s="218" t="s">
        <v>121</v>
      </c>
      <c r="AU200" s="218" t="s">
        <v>80</v>
      </c>
      <c r="AY200" s="20" t="s">
        <v>119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78</v>
      </c>
      <c r="BK200" s="219">
        <f>ROUND(I200*H200,2)</f>
        <v>0</v>
      </c>
      <c r="BL200" s="20" t="s">
        <v>126</v>
      </c>
      <c r="BM200" s="218" t="s">
        <v>246</v>
      </c>
    </row>
    <row r="201" s="2" customFormat="1">
      <c r="A201" s="41"/>
      <c r="B201" s="42"/>
      <c r="C201" s="43"/>
      <c r="D201" s="220" t="s">
        <v>128</v>
      </c>
      <c r="E201" s="43"/>
      <c r="F201" s="221" t="s">
        <v>247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128</v>
      </c>
      <c r="AU201" s="20" t="s">
        <v>80</v>
      </c>
    </row>
    <row r="202" s="13" customFormat="1">
      <c r="A202" s="13"/>
      <c r="B202" s="225"/>
      <c r="C202" s="226"/>
      <c r="D202" s="227" t="s">
        <v>130</v>
      </c>
      <c r="E202" s="228" t="s">
        <v>19</v>
      </c>
      <c r="F202" s="229" t="s">
        <v>248</v>
      </c>
      <c r="G202" s="226"/>
      <c r="H202" s="228" t="s">
        <v>19</v>
      </c>
      <c r="I202" s="230"/>
      <c r="J202" s="226"/>
      <c r="K202" s="226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130</v>
      </c>
      <c r="AU202" s="235" t="s">
        <v>80</v>
      </c>
      <c r="AV202" s="13" t="s">
        <v>78</v>
      </c>
      <c r="AW202" s="13" t="s">
        <v>32</v>
      </c>
      <c r="AX202" s="13" t="s">
        <v>70</v>
      </c>
      <c r="AY202" s="235" t="s">
        <v>119</v>
      </c>
    </row>
    <row r="203" s="14" customFormat="1">
      <c r="A203" s="14"/>
      <c r="B203" s="236"/>
      <c r="C203" s="237"/>
      <c r="D203" s="227" t="s">
        <v>130</v>
      </c>
      <c r="E203" s="238" t="s">
        <v>19</v>
      </c>
      <c r="F203" s="239" t="s">
        <v>249</v>
      </c>
      <c r="G203" s="237"/>
      <c r="H203" s="240">
        <v>187.34100000000001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130</v>
      </c>
      <c r="AU203" s="246" t="s">
        <v>80</v>
      </c>
      <c r="AV203" s="14" t="s">
        <v>80</v>
      </c>
      <c r="AW203" s="14" t="s">
        <v>32</v>
      </c>
      <c r="AX203" s="14" t="s">
        <v>70</v>
      </c>
      <c r="AY203" s="246" t="s">
        <v>119</v>
      </c>
    </row>
    <row r="204" s="14" customFormat="1">
      <c r="A204" s="14"/>
      <c r="B204" s="236"/>
      <c r="C204" s="237"/>
      <c r="D204" s="227" t="s">
        <v>130</v>
      </c>
      <c r="E204" s="238" t="s">
        <v>19</v>
      </c>
      <c r="F204" s="239" t="s">
        <v>250</v>
      </c>
      <c r="G204" s="237"/>
      <c r="H204" s="240">
        <v>-91.572000000000003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6" t="s">
        <v>130</v>
      </c>
      <c r="AU204" s="246" t="s">
        <v>80</v>
      </c>
      <c r="AV204" s="14" t="s">
        <v>80</v>
      </c>
      <c r="AW204" s="14" t="s">
        <v>32</v>
      </c>
      <c r="AX204" s="14" t="s">
        <v>70</v>
      </c>
      <c r="AY204" s="246" t="s">
        <v>119</v>
      </c>
    </row>
    <row r="205" s="16" customFormat="1">
      <c r="A205" s="16"/>
      <c r="B205" s="258"/>
      <c r="C205" s="259"/>
      <c r="D205" s="227" t="s">
        <v>130</v>
      </c>
      <c r="E205" s="260" t="s">
        <v>19</v>
      </c>
      <c r="F205" s="261" t="s">
        <v>167</v>
      </c>
      <c r="G205" s="259"/>
      <c r="H205" s="262">
        <v>95.769000000000005</v>
      </c>
      <c r="I205" s="263"/>
      <c r="J205" s="259"/>
      <c r="K205" s="259"/>
      <c r="L205" s="264"/>
      <c r="M205" s="265"/>
      <c r="N205" s="266"/>
      <c r="O205" s="266"/>
      <c r="P205" s="266"/>
      <c r="Q205" s="266"/>
      <c r="R205" s="266"/>
      <c r="S205" s="266"/>
      <c r="T205" s="267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T205" s="268" t="s">
        <v>130</v>
      </c>
      <c r="AU205" s="268" t="s">
        <v>80</v>
      </c>
      <c r="AV205" s="16" t="s">
        <v>140</v>
      </c>
      <c r="AW205" s="16" t="s">
        <v>32</v>
      </c>
      <c r="AX205" s="16" t="s">
        <v>70</v>
      </c>
      <c r="AY205" s="268" t="s">
        <v>119</v>
      </c>
    </row>
    <row r="206" s="13" customFormat="1">
      <c r="A206" s="13"/>
      <c r="B206" s="225"/>
      <c r="C206" s="226"/>
      <c r="D206" s="227" t="s">
        <v>130</v>
      </c>
      <c r="E206" s="228" t="s">
        <v>19</v>
      </c>
      <c r="F206" s="229" t="s">
        <v>251</v>
      </c>
      <c r="G206" s="226"/>
      <c r="H206" s="228" t="s">
        <v>19</v>
      </c>
      <c r="I206" s="230"/>
      <c r="J206" s="226"/>
      <c r="K206" s="226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130</v>
      </c>
      <c r="AU206" s="235" t="s">
        <v>80</v>
      </c>
      <c r="AV206" s="13" t="s">
        <v>78</v>
      </c>
      <c r="AW206" s="13" t="s">
        <v>32</v>
      </c>
      <c r="AX206" s="13" t="s">
        <v>70</v>
      </c>
      <c r="AY206" s="235" t="s">
        <v>119</v>
      </c>
    </row>
    <row r="207" s="14" customFormat="1">
      <c r="A207" s="14"/>
      <c r="B207" s="236"/>
      <c r="C207" s="237"/>
      <c r="D207" s="227" t="s">
        <v>130</v>
      </c>
      <c r="E207" s="238" t="s">
        <v>19</v>
      </c>
      <c r="F207" s="239" t="s">
        <v>249</v>
      </c>
      <c r="G207" s="237"/>
      <c r="H207" s="240">
        <v>187.34100000000001</v>
      </c>
      <c r="I207" s="241"/>
      <c r="J207" s="237"/>
      <c r="K207" s="237"/>
      <c r="L207" s="242"/>
      <c r="M207" s="243"/>
      <c r="N207" s="244"/>
      <c r="O207" s="244"/>
      <c r="P207" s="244"/>
      <c r="Q207" s="244"/>
      <c r="R207" s="244"/>
      <c r="S207" s="244"/>
      <c r="T207" s="24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6" t="s">
        <v>130</v>
      </c>
      <c r="AU207" s="246" t="s">
        <v>80</v>
      </c>
      <c r="AV207" s="14" t="s">
        <v>80</v>
      </c>
      <c r="AW207" s="14" t="s">
        <v>32</v>
      </c>
      <c r="AX207" s="14" t="s">
        <v>70</v>
      </c>
      <c r="AY207" s="246" t="s">
        <v>119</v>
      </c>
    </row>
    <row r="208" s="14" customFormat="1">
      <c r="A208" s="14"/>
      <c r="B208" s="236"/>
      <c r="C208" s="237"/>
      <c r="D208" s="227" t="s">
        <v>130</v>
      </c>
      <c r="E208" s="238" t="s">
        <v>19</v>
      </c>
      <c r="F208" s="239" t="s">
        <v>250</v>
      </c>
      <c r="G208" s="237"/>
      <c r="H208" s="240">
        <v>-91.572000000000003</v>
      </c>
      <c r="I208" s="241"/>
      <c r="J208" s="237"/>
      <c r="K208" s="237"/>
      <c r="L208" s="242"/>
      <c r="M208" s="243"/>
      <c r="N208" s="244"/>
      <c r="O208" s="244"/>
      <c r="P208" s="244"/>
      <c r="Q208" s="244"/>
      <c r="R208" s="244"/>
      <c r="S208" s="244"/>
      <c r="T208" s="24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6" t="s">
        <v>130</v>
      </c>
      <c r="AU208" s="246" t="s">
        <v>80</v>
      </c>
      <c r="AV208" s="14" t="s">
        <v>80</v>
      </c>
      <c r="AW208" s="14" t="s">
        <v>32</v>
      </c>
      <c r="AX208" s="14" t="s">
        <v>70</v>
      </c>
      <c r="AY208" s="246" t="s">
        <v>119</v>
      </c>
    </row>
    <row r="209" s="16" customFormat="1">
      <c r="A209" s="16"/>
      <c r="B209" s="258"/>
      <c r="C209" s="259"/>
      <c r="D209" s="227" t="s">
        <v>130</v>
      </c>
      <c r="E209" s="260" t="s">
        <v>19</v>
      </c>
      <c r="F209" s="261" t="s">
        <v>167</v>
      </c>
      <c r="G209" s="259"/>
      <c r="H209" s="262">
        <v>95.769000000000005</v>
      </c>
      <c r="I209" s="263"/>
      <c r="J209" s="259"/>
      <c r="K209" s="259"/>
      <c r="L209" s="264"/>
      <c r="M209" s="265"/>
      <c r="N209" s="266"/>
      <c r="O209" s="266"/>
      <c r="P209" s="266"/>
      <c r="Q209" s="266"/>
      <c r="R209" s="266"/>
      <c r="S209" s="266"/>
      <c r="T209" s="267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T209" s="268" t="s">
        <v>130</v>
      </c>
      <c r="AU209" s="268" t="s">
        <v>80</v>
      </c>
      <c r="AV209" s="16" t="s">
        <v>140</v>
      </c>
      <c r="AW209" s="16" t="s">
        <v>32</v>
      </c>
      <c r="AX209" s="16" t="s">
        <v>70</v>
      </c>
      <c r="AY209" s="268" t="s">
        <v>119</v>
      </c>
    </row>
    <row r="210" s="15" customFormat="1">
      <c r="A210" s="15"/>
      <c r="B210" s="247"/>
      <c r="C210" s="248"/>
      <c r="D210" s="227" t="s">
        <v>130</v>
      </c>
      <c r="E210" s="249" t="s">
        <v>19</v>
      </c>
      <c r="F210" s="250" t="s">
        <v>134</v>
      </c>
      <c r="G210" s="248"/>
      <c r="H210" s="251">
        <v>191.53800000000001</v>
      </c>
      <c r="I210" s="252"/>
      <c r="J210" s="248"/>
      <c r="K210" s="248"/>
      <c r="L210" s="253"/>
      <c r="M210" s="254"/>
      <c r="N210" s="255"/>
      <c r="O210" s="255"/>
      <c r="P210" s="255"/>
      <c r="Q210" s="255"/>
      <c r="R210" s="255"/>
      <c r="S210" s="255"/>
      <c r="T210" s="256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57" t="s">
        <v>130</v>
      </c>
      <c r="AU210" s="257" t="s">
        <v>80</v>
      </c>
      <c r="AV210" s="15" t="s">
        <v>126</v>
      </c>
      <c r="AW210" s="15" t="s">
        <v>32</v>
      </c>
      <c r="AX210" s="15" t="s">
        <v>78</v>
      </c>
      <c r="AY210" s="257" t="s">
        <v>119</v>
      </c>
    </row>
    <row r="211" s="2" customFormat="1" ht="37.8" customHeight="1">
      <c r="A211" s="41"/>
      <c r="B211" s="42"/>
      <c r="C211" s="207" t="s">
        <v>252</v>
      </c>
      <c r="D211" s="207" t="s">
        <v>121</v>
      </c>
      <c r="E211" s="208" t="s">
        <v>253</v>
      </c>
      <c r="F211" s="209" t="s">
        <v>254</v>
      </c>
      <c r="G211" s="210" t="s">
        <v>149</v>
      </c>
      <c r="H211" s="211">
        <v>1380.172</v>
      </c>
      <c r="I211" s="212"/>
      <c r="J211" s="213">
        <f>ROUND(I211*H211,2)</f>
        <v>0</v>
      </c>
      <c r="K211" s="209" t="s">
        <v>125</v>
      </c>
      <c r="L211" s="47"/>
      <c r="M211" s="214" t="s">
        <v>19</v>
      </c>
      <c r="N211" s="215" t="s">
        <v>41</v>
      </c>
      <c r="O211" s="87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126</v>
      </c>
      <c r="AT211" s="218" t="s">
        <v>121</v>
      </c>
      <c r="AU211" s="218" t="s">
        <v>80</v>
      </c>
      <c r="AY211" s="20" t="s">
        <v>119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78</v>
      </c>
      <c r="BK211" s="219">
        <f>ROUND(I211*H211,2)</f>
        <v>0</v>
      </c>
      <c r="BL211" s="20" t="s">
        <v>126</v>
      </c>
      <c r="BM211" s="218" t="s">
        <v>255</v>
      </c>
    </row>
    <row r="212" s="2" customFormat="1">
      <c r="A212" s="41"/>
      <c r="B212" s="42"/>
      <c r="C212" s="43"/>
      <c r="D212" s="220" t="s">
        <v>128</v>
      </c>
      <c r="E212" s="43"/>
      <c r="F212" s="221" t="s">
        <v>256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128</v>
      </c>
      <c r="AU212" s="20" t="s">
        <v>80</v>
      </c>
    </row>
    <row r="213" s="13" customFormat="1">
      <c r="A213" s="13"/>
      <c r="B213" s="225"/>
      <c r="C213" s="226"/>
      <c r="D213" s="227" t="s">
        <v>130</v>
      </c>
      <c r="E213" s="228" t="s">
        <v>19</v>
      </c>
      <c r="F213" s="229" t="s">
        <v>257</v>
      </c>
      <c r="G213" s="226"/>
      <c r="H213" s="228" t="s">
        <v>19</v>
      </c>
      <c r="I213" s="230"/>
      <c r="J213" s="226"/>
      <c r="K213" s="226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130</v>
      </c>
      <c r="AU213" s="235" t="s">
        <v>80</v>
      </c>
      <c r="AV213" s="13" t="s">
        <v>78</v>
      </c>
      <c r="AW213" s="13" t="s">
        <v>32</v>
      </c>
      <c r="AX213" s="13" t="s">
        <v>70</v>
      </c>
      <c r="AY213" s="235" t="s">
        <v>119</v>
      </c>
    </row>
    <row r="214" s="14" customFormat="1">
      <c r="A214" s="14"/>
      <c r="B214" s="236"/>
      <c r="C214" s="237"/>
      <c r="D214" s="227" t="s">
        <v>130</v>
      </c>
      <c r="E214" s="238" t="s">
        <v>19</v>
      </c>
      <c r="F214" s="239" t="s">
        <v>177</v>
      </c>
      <c r="G214" s="237"/>
      <c r="H214" s="240">
        <v>1475.941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6" t="s">
        <v>130</v>
      </c>
      <c r="AU214" s="246" t="s">
        <v>80</v>
      </c>
      <c r="AV214" s="14" t="s">
        <v>80</v>
      </c>
      <c r="AW214" s="14" t="s">
        <v>32</v>
      </c>
      <c r="AX214" s="14" t="s">
        <v>70</v>
      </c>
      <c r="AY214" s="246" t="s">
        <v>119</v>
      </c>
    </row>
    <row r="215" s="14" customFormat="1">
      <c r="A215" s="14"/>
      <c r="B215" s="236"/>
      <c r="C215" s="237"/>
      <c r="D215" s="227" t="s">
        <v>130</v>
      </c>
      <c r="E215" s="238" t="s">
        <v>19</v>
      </c>
      <c r="F215" s="239" t="s">
        <v>258</v>
      </c>
      <c r="G215" s="237"/>
      <c r="H215" s="240">
        <v>-95.769000000000005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6" t="s">
        <v>130</v>
      </c>
      <c r="AU215" s="246" t="s">
        <v>80</v>
      </c>
      <c r="AV215" s="14" t="s">
        <v>80</v>
      </c>
      <c r="AW215" s="14" t="s">
        <v>32</v>
      </c>
      <c r="AX215" s="14" t="s">
        <v>70</v>
      </c>
      <c r="AY215" s="246" t="s">
        <v>119</v>
      </c>
    </row>
    <row r="216" s="15" customFormat="1">
      <c r="A216" s="15"/>
      <c r="B216" s="247"/>
      <c r="C216" s="248"/>
      <c r="D216" s="227" t="s">
        <v>130</v>
      </c>
      <c r="E216" s="249" t="s">
        <v>19</v>
      </c>
      <c r="F216" s="250" t="s">
        <v>134</v>
      </c>
      <c r="G216" s="248"/>
      <c r="H216" s="251">
        <v>1380.172</v>
      </c>
      <c r="I216" s="252"/>
      <c r="J216" s="248"/>
      <c r="K216" s="248"/>
      <c r="L216" s="253"/>
      <c r="M216" s="254"/>
      <c r="N216" s="255"/>
      <c r="O216" s="255"/>
      <c r="P216" s="255"/>
      <c r="Q216" s="255"/>
      <c r="R216" s="255"/>
      <c r="S216" s="255"/>
      <c r="T216" s="256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57" t="s">
        <v>130</v>
      </c>
      <c r="AU216" s="257" t="s">
        <v>80</v>
      </c>
      <c r="AV216" s="15" t="s">
        <v>126</v>
      </c>
      <c r="AW216" s="15" t="s">
        <v>32</v>
      </c>
      <c r="AX216" s="15" t="s">
        <v>78</v>
      </c>
      <c r="AY216" s="257" t="s">
        <v>119</v>
      </c>
    </row>
    <row r="217" s="2" customFormat="1" ht="37.8" customHeight="1">
      <c r="A217" s="41"/>
      <c r="B217" s="42"/>
      <c r="C217" s="207" t="s">
        <v>259</v>
      </c>
      <c r="D217" s="207" t="s">
        <v>121</v>
      </c>
      <c r="E217" s="208" t="s">
        <v>260</v>
      </c>
      <c r="F217" s="209" t="s">
        <v>261</v>
      </c>
      <c r="G217" s="210" t="s">
        <v>149</v>
      </c>
      <c r="H217" s="211">
        <v>20702.580000000002</v>
      </c>
      <c r="I217" s="212"/>
      <c r="J217" s="213">
        <f>ROUND(I217*H217,2)</f>
        <v>0</v>
      </c>
      <c r="K217" s="209" t="s">
        <v>125</v>
      </c>
      <c r="L217" s="47"/>
      <c r="M217" s="214" t="s">
        <v>19</v>
      </c>
      <c r="N217" s="215" t="s">
        <v>41</v>
      </c>
      <c r="O217" s="87"/>
      <c r="P217" s="216">
        <f>O217*H217</f>
        <v>0</v>
      </c>
      <c r="Q217" s="216">
        <v>0</v>
      </c>
      <c r="R217" s="216">
        <f>Q217*H217</f>
        <v>0</v>
      </c>
      <c r="S217" s="216">
        <v>0</v>
      </c>
      <c r="T217" s="217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126</v>
      </c>
      <c r="AT217" s="218" t="s">
        <v>121</v>
      </c>
      <c r="AU217" s="218" t="s">
        <v>80</v>
      </c>
      <c r="AY217" s="20" t="s">
        <v>119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78</v>
      </c>
      <c r="BK217" s="219">
        <f>ROUND(I217*H217,2)</f>
        <v>0</v>
      </c>
      <c r="BL217" s="20" t="s">
        <v>126</v>
      </c>
      <c r="BM217" s="218" t="s">
        <v>262</v>
      </c>
    </row>
    <row r="218" s="2" customFormat="1">
      <c r="A218" s="41"/>
      <c r="B218" s="42"/>
      <c r="C218" s="43"/>
      <c r="D218" s="220" t="s">
        <v>128</v>
      </c>
      <c r="E218" s="43"/>
      <c r="F218" s="221" t="s">
        <v>263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128</v>
      </c>
      <c r="AU218" s="20" t="s">
        <v>80</v>
      </c>
    </row>
    <row r="219" s="13" customFormat="1">
      <c r="A219" s="13"/>
      <c r="B219" s="225"/>
      <c r="C219" s="226"/>
      <c r="D219" s="227" t="s">
        <v>130</v>
      </c>
      <c r="E219" s="228" t="s">
        <v>19</v>
      </c>
      <c r="F219" s="229" t="s">
        <v>257</v>
      </c>
      <c r="G219" s="226"/>
      <c r="H219" s="228" t="s">
        <v>19</v>
      </c>
      <c r="I219" s="230"/>
      <c r="J219" s="226"/>
      <c r="K219" s="226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130</v>
      </c>
      <c r="AU219" s="235" t="s">
        <v>80</v>
      </c>
      <c r="AV219" s="13" t="s">
        <v>78</v>
      </c>
      <c r="AW219" s="13" t="s">
        <v>32</v>
      </c>
      <c r="AX219" s="13" t="s">
        <v>70</v>
      </c>
      <c r="AY219" s="235" t="s">
        <v>119</v>
      </c>
    </row>
    <row r="220" s="14" customFormat="1">
      <c r="A220" s="14"/>
      <c r="B220" s="236"/>
      <c r="C220" s="237"/>
      <c r="D220" s="227" t="s">
        <v>130</v>
      </c>
      <c r="E220" s="238" t="s">
        <v>19</v>
      </c>
      <c r="F220" s="239" t="s">
        <v>177</v>
      </c>
      <c r="G220" s="237"/>
      <c r="H220" s="240">
        <v>1475.941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6" t="s">
        <v>130</v>
      </c>
      <c r="AU220" s="246" t="s">
        <v>80</v>
      </c>
      <c r="AV220" s="14" t="s">
        <v>80</v>
      </c>
      <c r="AW220" s="14" t="s">
        <v>32</v>
      </c>
      <c r="AX220" s="14" t="s">
        <v>70</v>
      </c>
      <c r="AY220" s="246" t="s">
        <v>119</v>
      </c>
    </row>
    <row r="221" s="14" customFormat="1">
      <c r="A221" s="14"/>
      <c r="B221" s="236"/>
      <c r="C221" s="237"/>
      <c r="D221" s="227" t="s">
        <v>130</v>
      </c>
      <c r="E221" s="238" t="s">
        <v>19</v>
      </c>
      <c r="F221" s="239" t="s">
        <v>258</v>
      </c>
      <c r="G221" s="237"/>
      <c r="H221" s="240">
        <v>-95.769000000000005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130</v>
      </c>
      <c r="AU221" s="246" t="s">
        <v>80</v>
      </c>
      <c r="AV221" s="14" t="s">
        <v>80</v>
      </c>
      <c r="AW221" s="14" t="s">
        <v>32</v>
      </c>
      <c r="AX221" s="14" t="s">
        <v>70</v>
      </c>
      <c r="AY221" s="246" t="s">
        <v>119</v>
      </c>
    </row>
    <row r="222" s="15" customFormat="1">
      <c r="A222" s="15"/>
      <c r="B222" s="247"/>
      <c r="C222" s="248"/>
      <c r="D222" s="227" t="s">
        <v>130</v>
      </c>
      <c r="E222" s="249" t="s">
        <v>19</v>
      </c>
      <c r="F222" s="250" t="s">
        <v>134</v>
      </c>
      <c r="G222" s="248"/>
      <c r="H222" s="251">
        <v>1380.172</v>
      </c>
      <c r="I222" s="252"/>
      <c r="J222" s="248"/>
      <c r="K222" s="248"/>
      <c r="L222" s="253"/>
      <c r="M222" s="254"/>
      <c r="N222" s="255"/>
      <c r="O222" s="255"/>
      <c r="P222" s="255"/>
      <c r="Q222" s="255"/>
      <c r="R222" s="255"/>
      <c r="S222" s="255"/>
      <c r="T222" s="256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57" t="s">
        <v>130</v>
      </c>
      <c r="AU222" s="257" t="s">
        <v>80</v>
      </c>
      <c r="AV222" s="15" t="s">
        <v>126</v>
      </c>
      <c r="AW222" s="15" t="s">
        <v>32</v>
      </c>
      <c r="AX222" s="15" t="s">
        <v>78</v>
      </c>
      <c r="AY222" s="257" t="s">
        <v>119</v>
      </c>
    </row>
    <row r="223" s="14" customFormat="1">
      <c r="A223" s="14"/>
      <c r="B223" s="236"/>
      <c r="C223" s="237"/>
      <c r="D223" s="227" t="s">
        <v>130</v>
      </c>
      <c r="E223" s="237"/>
      <c r="F223" s="239" t="s">
        <v>264</v>
      </c>
      <c r="G223" s="237"/>
      <c r="H223" s="240">
        <v>20702.580000000002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6" t="s">
        <v>130</v>
      </c>
      <c r="AU223" s="246" t="s">
        <v>80</v>
      </c>
      <c r="AV223" s="14" t="s">
        <v>80</v>
      </c>
      <c r="AW223" s="14" t="s">
        <v>4</v>
      </c>
      <c r="AX223" s="14" t="s">
        <v>78</v>
      </c>
      <c r="AY223" s="246" t="s">
        <v>119</v>
      </c>
    </row>
    <row r="224" s="2" customFormat="1" ht="37.8" customHeight="1">
      <c r="A224" s="41"/>
      <c r="B224" s="42"/>
      <c r="C224" s="207" t="s">
        <v>265</v>
      </c>
      <c r="D224" s="207" t="s">
        <v>121</v>
      </c>
      <c r="E224" s="208" t="s">
        <v>266</v>
      </c>
      <c r="F224" s="209" t="s">
        <v>267</v>
      </c>
      <c r="G224" s="210" t="s">
        <v>149</v>
      </c>
      <c r="H224" s="211">
        <v>77.680999999999997</v>
      </c>
      <c r="I224" s="212"/>
      <c r="J224" s="213">
        <f>ROUND(I224*H224,2)</f>
        <v>0</v>
      </c>
      <c r="K224" s="209" t="s">
        <v>125</v>
      </c>
      <c r="L224" s="47"/>
      <c r="M224" s="214" t="s">
        <v>19</v>
      </c>
      <c r="N224" s="215" t="s">
        <v>41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126</v>
      </c>
      <c r="AT224" s="218" t="s">
        <v>121</v>
      </c>
      <c r="AU224" s="218" t="s">
        <v>80</v>
      </c>
      <c r="AY224" s="20" t="s">
        <v>119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78</v>
      </c>
      <c r="BK224" s="219">
        <f>ROUND(I224*H224,2)</f>
        <v>0</v>
      </c>
      <c r="BL224" s="20" t="s">
        <v>126</v>
      </c>
      <c r="BM224" s="218" t="s">
        <v>268</v>
      </c>
    </row>
    <row r="225" s="2" customFormat="1">
      <c r="A225" s="41"/>
      <c r="B225" s="42"/>
      <c r="C225" s="43"/>
      <c r="D225" s="220" t="s">
        <v>128</v>
      </c>
      <c r="E225" s="43"/>
      <c r="F225" s="221" t="s">
        <v>269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128</v>
      </c>
      <c r="AU225" s="20" t="s">
        <v>80</v>
      </c>
    </row>
    <row r="226" s="13" customFormat="1">
      <c r="A226" s="13"/>
      <c r="B226" s="225"/>
      <c r="C226" s="226"/>
      <c r="D226" s="227" t="s">
        <v>130</v>
      </c>
      <c r="E226" s="228" t="s">
        <v>19</v>
      </c>
      <c r="F226" s="229" t="s">
        <v>257</v>
      </c>
      <c r="G226" s="226"/>
      <c r="H226" s="228" t="s">
        <v>19</v>
      </c>
      <c r="I226" s="230"/>
      <c r="J226" s="226"/>
      <c r="K226" s="226"/>
      <c r="L226" s="231"/>
      <c r="M226" s="232"/>
      <c r="N226" s="233"/>
      <c r="O226" s="233"/>
      <c r="P226" s="233"/>
      <c r="Q226" s="233"/>
      <c r="R226" s="233"/>
      <c r="S226" s="233"/>
      <c r="T226" s="23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130</v>
      </c>
      <c r="AU226" s="235" t="s">
        <v>80</v>
      </c>
      <c r="AV226" s="13" t="s">
        <v>78</v>
      </c>
      <c r="AW226" s="13" t="s">
        <v>32</v>
      </c>
      <c r="AX226" s="13" t="s">
        <v>70</v>
      </c>
      <c r="AY226" s="235" t="s">
        <v>119</v>
      </c>
    </row>
    <row r="227" s="14" customFormat="1">
      <c r="A227" s="14"/>
      <c r="B227" s="236"/>
      <c r="C227" s="237"/>
      <c r="D227" s="227" t="s">
        <v>130</v>
      </c>
      <c r="E227" s="238" t="s">
        <v>19</v>
      </c>
      <c r="F227" s="239" t="s">
        <v>183</v>
      </c>
      <c r="G227" s="237"/>
      <c r="H227" s="240">
        <v>77.680999999999997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6" t="s">
        <v>130</v>
      </c>
      <c r="AU227" s="246" t="s">
        <v>80</v>
      </c>
      <c r="AV227" s="14" t="s">
        <v>80</v>
      </c>
      <c r="AW227" s="14" t="s">
        <v>32</v>
      </c>
      <c r="AX227" s="14" t="s">
        <v>70</v>
      </c>
      <c r="AY227" s="246" t="s">
        <v>119</v>
      </c>
    </row>
    <row r="228" s="15" customFormat="1">
      <c r="A228" s="15"/>
      <c r="B228" s="247"/>
      <c r="C228" s="248"/>
      <c r="D228" s="227" t="s">
        <v>130</v>
      </c>
      <c r="E228" s="249" t="s">
        <v>19</v>
      </c>
      <c r="F228" s="250" t="s">
        <v>134</v>
      </c>
      <c r="G228" s="248"/>
      <c r="H228" s="251">
        <v>77.680999999999997</v>
      </c>
      <c r="I228" s="252"/>
      <c r="J228" s="248"/>
      <c r="K228" s="248"/>
      <c r="L228" s="253"/>
      <c r="M228" s="254"/>
      <c r="N228" s="255"/>
      <c r="O228" s="255"/>
      <c r="P228" s="255"/>
      <c r="Q228" s="255"/>
      <c r="R228" s="255"/>
      <c r="S228" s="255"/>
      <c r="T228" s="256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57" t="s">
        <v>130</v>
      </c>
      <c r="AU228" s="257" t="s">
        <v>80</v>
      </c>
      <c r="AV228" s="15" t="s">
        <v>126</v>
      </c>
      <c r="AW228" s="15" t="s">
        <v>32</v>
      </c>
      <c r="AX228" s="15" t="s">
        <v>78</v>
      </c>
      <c r="AY228" s="257" t="s">
        <v>119</v>
      </c>
    </row>
    <row r="229" s="2" customFormat="1" ht="37.8" customHeight="1">
      <c r="A229" s="41"/>
      <c r="B229" s="42"/>
      <c r="C229" s="207" t="s">
        <v>270</v>
      </c>
      <c r="D229" s="207" t="s">
        <v>121</v>
      </c>
      <c r="E229" s="208" t="s">
        <v>271</v>
      </c>
      <c r="F229" s="209" t="s">
        <v>272</v>
      </c>
      <c r="G229" s="210" t="s">
        <v>149</v>
      </c>
      <c r="H229" s="211">
        <v>1165.2149999999999</v>
      </c>
      <c r="I229" s="212"/>
      <c r="J229" s="213">
        <f>ROUND(I229*H229,2)</f>
        <v>0</v>
      </c>
      <c r="K229" s="209" t="s">
        <v>125</v>
      </c>
      <c r="L229" s="47"/>
      <c r="M229" s="214" t="s">
        <v>19</v>
      </c>
      <c r="N229" s="215" t="s">
        <v>41</v>
      </c>
      <c r="O229" s="87"/>
      <c r="P229" s="216">
        <f>O229*H229</f>
        <v>0</v>
      </c>
      <c r="Q229" s="216">
        <v>0</v>
      </c>
      <c r="R229" s="216">
        <f>Q229*H229</f>
        <v>0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126</v>
      </c>
      <c r="AT229" s="218" t="s">
        <v>121</v>
      </c>
      <c r="AU229" s="218" t="s">
        <v>80</v>
      </c>
      <c r="AY229" s="20" t="s">
        <v>119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78</v>
      </c>
      <c r="BK229" s="219">
        <f>ROUND(I229*H229,2)</f>
        <v>0</v>
      </c>
      <c r="BL229" s="20" t="s">
        <v>126</v>
      </c>
      <c r="BM229" s="218" t="s">
        <v>273</v>
      </c>
    </row>
    <row r="230" s="2" customFormat="1">
      <c r="A230" s="41"/>
      <c r="B230" s="42"/>
      <c r="C230" s="43"/>
      <c r="D230" s="220" t="s">
        <v>128</v>
      </c>
      <c r="E230" s="43"/>
      <c r="F230" s="221" t="s">
        <v>274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128</v>
      </c>
      <c r="AU230" s="20" t="s">
        <v>80</v>
      </c>
    </row>
    <row r="231" s="13" customFormat="1">
      <c r="A231" s="13"/>
      <c r="B231" s="225"/>
      <c r="C231" s="226"/>
      <c r="D231" s="227" t="s">
        <v>130</v>
      </c>
      <c r="E231" s="228" t="s">
        <v>19</v>
      </c>
      <c r="F231" s="229" t="s">
        <v>257</v>
      </c>
      <c r="G231" s="226"/>
      <c r="H231" s="228" t="s">
        <v>19</v>
      </c>
      <c r="I231" s="230"/>
      <c r="J231" s="226"/>
      <c r="K231" s="226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130</v>
      </c>
      <c r="AU231" s="235" t="s">
        <v>80</v>
      </c>
      <c r="AV231" s="13" t="s">
        <v>78</v>
      </c>
      <c r="AW231" s="13" t="s">
        <v>32</v>
      </c>
      <c r="AX231" s="13" t="s">
        <v>70</v>
      </c>
      <c r="AY231" s="235" t="s">
        <v>119</v>
      </c>
    </row>
    <row r="232" s="14" customFormat="1">
      <c r="A232" s="14"/>
      <c r="B232" s="236"/>
      <c r="C232" s="237"/>
      <c r="D232" s="227" t="s">
        <v>130</v>
      </c>
      <c r="E232" s="238" t="s">
        <v>19</v>
      </c>
      <c r="F232" s="239" t="s">
        <v>183</v>
      </c>
      <c r="G232" s="237"/>
      <c r="H232" s="240">
        <v>77.680999999999997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130</v>
      </c>
      <c r="AU232" s="246" t="s">
        <v>80</v>
      </c>
      <c r="AV232" s="14" t="s">
        <v>80</v>
      </c>
      <c r="AW232" s="14" t="s">
        <v>32</v>
      </c>
      <c r="AX232" s="14" t="s">
        <v>70</v>
      </c>
      <c r="AY232" s="246" t="s">
        <v>119</v>
      </c>
    </row>
    <row r="233" s="15" customFormat="1">
      <c r="A233" s="15"/>
      <c r="B233" s="247"/>
      <c r="C233" s="248"/>
      <c r="D233" s="227" t="s">
        <v>130</v>
      </c>
      <c r="E233" s="249" t="s">
        <v>19</v>
      </c>
      <c r="F233" s="250" t="s">
        <v>134</v>
      </c>
      <c r="G233" s="248"/>
      <c r="H233" s="251">
        <v>77.680999999999997</v>
      </c>
      <c r="I233" s="252"/>
      <c r="J233" s="248"/>
      <c r="K233" s="248"/>
      <c r="L233" s="253"/>
      <c r="M233" s="254"/>
      <c r="N233" s="255"/>
      <c r="O233" s="255"/>
      <c r="P233" s="255"/>
      <c r="Q233" s="255"/>
      <c r="R233" s="255"/>
      <c r="S233" s="255"/>
      <c r="T233" s="256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7" t="s">
        <v>130</v>
      </c>
      <c r="AU233" s="257" t="s">
        <v>80</v>
      </c>
      <c r="AV233" s="15" t="s">
        <v>126</v>
      </c>
      <c r="AW233" s="15" t="s">
        <v>32</v>
      </c>
      <c r="AX233" s="15" t="s">
        <v>78</v>
      </c>
      <c r="AY233" s="257" t="s">
        <v>119</v>
      </c>
    </row>
    <row r="234" s="14" customFormat="1">
      <c r="A234" s="14"/>
      <c r="B234" s="236"/>
      <c r="C234" s="237"/>
      <c r="D234" s="227" t="s">
        <v>130</v>
      </c>
      <c r="E234" s="237"/>
      <c r="F234" s="239" t="s">
        <v>275</v>
      </c>
      <c r="G234" s="237"/>
      <c r="H234" s="240">
        <v>1165.2149999999999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6" t="s">
        <v>130</v>
      </c>
      <c r="AU234" s="246" t="s">
        <v>80</v>
      </c>
      <c r="AV234" s="14" t="s">
        <v>80</v>
      </c>
      <c r="AW234" s="14" t="s">
        <v>4</v>
      </c>
      <c r="AX234" s="14" t="s">
        <v>78</v>
      </c>
      <c r="AY234" s="246" t="s">
        <v>119</v>
      </c>
    </row>
    <row r="235" s="2" customFormat="1" ht="24.15" customHeight="1">
      <c r="A235" s="41"/>
      <c r="B235" s="42"/>
      <c r="C235" s="207" t="s">
        <v>276</v>
      </c>
      <c r="D235" s="207" t="s">
        <v>121</v>
      </c>
      <c r="E235" s="208" t="s">
        <v>277</v>
      </c>
      <c r="F235" s="209" t="s">
        <v>278</v>
      </c>
      <c r="G235" s="210" t="s">
        <v>149</v>
      </c>
      <c r="H235" s="211">
        <v>95.769000000000005</v>
      </c>
      <c r="I235" s="212"/>
      <c r="J235" s="213">
        <f>ROUND(I235*H235,2)</f>
        <v>0</v>
      </c>
      <c r="K235" s="209" t="s">
        <v>125</v>
      </c>
      <c r="L235" s="47"/>
      <c r="M235" s="214" t="s">
        <v>19</v>
      </c>
      <c r="N235" s="215" t="s">
        <v>41</v>
      </c>
      <c r="O235" s="87"/>
      <c r="P235" s="216">
        <f>O235*H235</f>
        <v>0</v>
      </c>
      <c r="Q235" s="216">
        <v>0</v>
      </c>
      <c r="R235" s="216">
        <f>Q235*H235</f>
        <v>0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126</v>
      </c>
      <c r="AT235" s="218" t="s">
        <v>121</v>
      </c>
      <c r="AU235" s="218" t="s">
        <v>80</v>
      </c>
      <c r="AY235" s="20" t="s">
        <v>119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78</v>
      </c>
      <c r="BK235" s="219">
        <f>ROUND(I235*H235,2)</f>
        <v>0</v>
      </c>
      <c r="BL235" s="20" t="s">
        <v>126</v>
      </c>
      <c r="BM235" s="218" t="s">
        <v>279</v>
      </c>
    </row>
    <row r="236" s="2" customFormat="1">
      <c r="A236" s="41"/>
      <c r="B236" s="42"/>
      <c r="C236" s="43"/>
      <c r="D236" s="220" t="s">
        <v>128</v>
      </c>
      <c r="E236" s="43"/>
      <c r="F236" s="221" t="s">
        <v>280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128</v>
      </c>
      <c r="AU236" s="20" t="s">
        <v>80</v>
      </c>
    </row>
    <row r="237" s="13" customFormat="1">
      <c r="A237" s="13"/>
      <c r="B237" s="225"/>
      <c r="C237" s="226"/>
      <c r="D237" s="227" t="s">
        <v>130</v>
      </c>
      <c r="E237" s="228" t="s">
        <v>19</v>
      </c>
      <c r="F237" s="229" t="s">
        <v>281</v>
      </c>
      <c r="G237" s="226"/>
      <c r="H237" s="228" t="s">
        <v>19</v>
      </c>
      <c r="I237" s="230"/>
      <c r="J237" s="226"/>
      <c r="K237" s="226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130</v>
      </c>
      <c r="AU237" s="235" t="s">
        <v>80</v>
      </c>
      <c r="AV237" s="13" t="s">
        <v>78</v>
      </c>
      <c r="AW237" s="13" t="s">
        <v>32</v>
      </c>
      <c r="AX237" s="13" t="s">
        <v>70</v>
      </c>
      <c r="AY237" s="235" t="s">
        <v>119</v>
      </c>
    </row>
    <row r="238" s="14" customFormat="1">
      <c r="A238" s="14"/>
      <c r="B238" s="236"/>
      <c r="C238" s="237"/>
      <c r="D238" s="227" t="s">
        <v>130</v>
      </c>
      <c r="E238" s="238" t="s">
        <v>19</v>
      </c>
      <c r="F238" s="239" t="s">
        <v>249</v>
      </c>
      <c r="G238" s="237"/>
      <c r="H238" s="240">
        <v>187.34100000000001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6" t="s">
        <v>130</v>
      </c>
      <c r="AU238" s="246" t="s">
        <v>80</v>
      </c>
      <c r="AV238" s="14" t="s">
        <v>80</v>
      </c>
      <c r="AW238" s="14" t="s">
        <v>32</v>
      </c>
      <c r="AX238" s="14" t="s">
        <v>70</v>
      </c>
      <c r="AY238" s="246" t="s">
        <v>119</v>
      </c>
    </row>
    <row r="239" s="14" customFormat="1">
      <c r="A239" s="14"/>
      <c r="B239" s="236"/>
      <c r="C239" s="237"/>
      <c r="D239" s="227" t="s">
        <v>130</v>
      </c>
      <c r="E239" s="238" t="s">
        <v>19</v>
      </c>
      <c r="F239" s="239" t="s">
        <v>250</v>
      </c>
      <c r="G239" s="237"/>
      <c r="H239" s="240">
        <v>-91.572000000000003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130</v>
      </c>
      <c r="AU239" s="246" t="s">
        <v>80</v>
      </c>
      <c r="AV239" s="14" t="s">
        <v>80</v>
      </c>
      <c r="AW239" s="14" t="s">
        <v>32</v>
      </c>
      <c r="AX239" s="14" t="s">
        <v>70</v>
      </c>
      <c r="AY239" s="246" t="s">
        <v>119</v>
      </c>
    </row>
    <row r="240" s="15" customFormat="1">
      <c r="A240" s="15"/>
      <c r="B240" s="247"/>
      <c r="C240" s="248"/>
      <c r="D240" s="227" t="s">
        <v>130</v>
      </c>
      <c r="E240" s="249" t="s">
        <v>19</v>
      </c>
      <c r="F240" s="250" t="s">
        <v>134</v>
      </c>
      <c r="G240" s="248"/>
      <c r="H240" s="251">
        <v>95.769000000000005</v>
      </c>
      <c r="I240" s="252"/>
      <c r="J240" s="248"/>
      <c r="K240" s="248"/>
      <c r="L240" s="253"/>
      <c r="M240" s="254"/>
      <c r="N240" s="255"/>
      <c r="O240" s="255"/>
      <c r="P240" s="255"/>
      <c r="Q240" s="255"/>
      <c r="R240" s="255"/>
      <c r="S240" s="255"/>
      <c r="T240" s="256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57" t="s">
        <v>130</v>
      </c>
      <c r="AU240" s="257" t="s">
        <v>80</v>
      </c>
      <c r="AV240" s="15" t="s">
        <v>126</v>
      </c>
      <c r="AW240" s="15" t="s">
        <v>32</v>
      </c>
      <c r="AX240" s="15" t="s">
        <v>78</v>
      </c>
      <c r="AY240" s="257" t="s">
        <v>119</v>
      </c>
    </row>
    <row r="241" s="2" customFormat="1" ht="24.15" customHeight="1">
      <c r="A241" s="41"/>
      <c r="B241" s="42"/>
      <c r="C241" s="207" t="s">
        <v>282</v>
      </c>
      <c r="D241" s="207" t="s">
        <v>121</v>
      </c>
      <c r="E241" s="208" t="s">
        <v>283</v>
      </c>
      <c r="F241" s="209" t="s">
        <v>284</v>
      </c>
      <c r="G241" s="210" t="s">
        <v>149</v>
      </c>
      <c r="H241" s="211">
        <v>44.921999999999997</v>
      </c>
      <c r="I241" s="212"/>
      <c r="J241" s="213">
        <f>ROUND(I241*H241,2)</f>
        <v>0</v>
      </c>
      <c r="K241" s="209" t="s">
        <v>125</v>
      </c>
      <c r="L241" s="47"/>
      <c r="M241" s="214" t="s">
        <v>19</v>
      </c>
      <c r="N241" s="215" t="s">
        <v>41</v>
      </c>
      <c r="O241" s="87"/>
      <c r="P241" s="216">
        <f>O241*H241</f>
        <v>0</v>
      </c>
      <c r="Q241" s="216">
        <v>0</v>
      </c>
      <c r="R241" s="216">
        <f>Q241*H241</f>
        <v>0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126</v>
      </c>
      <c r="AT241" s="218" t="s">
        <v>121</v>
      </c>
      <c r="AU241" s="218" t="s">
        <v>80</v>
      </c>
      <c r="AY241" s="20" t="s">
        <v>119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78</v>
      </c>
      <c r="BK241" s="219">
        <f>ROUND(I241*H241,2)</f>
        <v>0</v>
      </c>
      <c r="BL241" s="20" t="s">
        <v>126</v>
      </c>
      <c r="BM241" s="218" t="s">
        <v>285</v>
      </c>
    </row>
    <row r="242" s="2" customFormat="1">
      <c r="A242" s="41"/>
      <c r="B242" s="42"/>
      <c r="C242" s="43"/>
      <c r="D242" s="220" t="s">
        <v>128</v>
      </c>
      <c r="E242" s="43"/>
      <c r="F242" s="221" t="s">
        <v>286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128</v>
      </c>
      <c r="AU242" s="20" t="s">
        <v>80</v>
      </c>
    </row>
    <row r="243" s="13" customFormat="1">
      <c r="A243" s="13"/>
      <c r="B243" s="225"/>
      <c r="C243" s="226"/>
      <c r="D243" s="227" t="s">
        <v>130</v>
      </c>
      <c r="E243" s="228" t="s">
        <v>19</v>
      </c>
      <c r="F243" s="229" t="s">
        <v>237</v>
      </c>
      <c r="G243" s="226"/>
      <c r="H243" s="228" t="s">
        <v>19</v>
      </c>
      <c r="I243" s="230"/>
      <c r="J243" s="226"/>
      <c r="K243" s="226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130</v>
      </c>
      <c r="AU243" s="235" t="s">
        <v>80</v>
      </c>
      <c r="AV243" s="13" t="s">
        <v>78</v>
      </c>
      <c r="AW243" s="13" t="s">
        <v>32</v>
      </c>
      <c r="AX243" s="13" t="s">
        <v>70</v>
      </c>
      <c r="AY243" s="235" t="s">
        <v>119</v>
      </c>
    </row>
    <row r="244" s="13" customFormat="1">
      <c r="A244" s="13"/>
      <c r="B244" s="225"/>
      <c r="C244" s="226"/>
      <c r="D244" s="227" t="s">
        <v>130</v>
      </c>
      <c r="E244" s="228" t="s">
        <v>19</v>
      </c>
      <c r="F244" s="229" t="s">
        <v>238</v>
      </c>
      <c r="G244" s="226"/>
      <c r="H244" s="228" t="s">
        <v>19</v>
      </c>
      <c r="I244" s="230"/>
      <c r="J244" s="226"/>
      <c r="K244" s="226"/>
      <c r="L244" s="231"/>
      <c r="M244" s="232"/>
      <c r="N244" s="233"/>
      <c r="O244" s="233"/>
      <c r="P244" s="233"/>
      <c r="Q244" s="233"/>
      <c r="R244" s="233"/>
      <c r="S244" s="233"/>
      <c r="T244" s="23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5" t="s">
        <v>130</v>
      </c>
      <c r="AU244" s="235" t="s">
        <v>80</v>
      </c>
      <c r="AV244" s="13" t="s">
        <v>78</v>
      </c>
      <c r="AW244" s="13" t="s">
        <v>32</v>
      </c>
      <c r="AX244" s="13" t="s">
        <v>70</v>
      </c>
      <c r="AY244" s="235" t="s">
        <v>119</v>
      </c>
    </row>
    <row r="245" s="14" customFormat="1">
      <c r="A245" s="14"/>
      <c r="B245" s="236"/>
      <c r="C245" s="237"/>
      <c r="D245" s="227" t="s">
        <v>130</v>
      </c>
      <c r="E245" s="238" t="s">
        <v>19</v>
      </c>
      <c r="F245" s="239" t="s">
        <v>239</v>
      </c>
      <c r="G245" s="237"/>
      <c r="H245" s="240">
        <v>12.829000000000001</v>
      </c>
      <c r="I245" s="241"/>
      <c r="J245" s="237"/>
      <c r="K245" s="237"/>
      <c r="L245" s="242"/>
      <c r="M245" s="243"/>
      <c r="N245" s="244"/>
      <c r="O245" s="244"/>
      <c r="P245" s="244"/>
      <c r="Q245" s="244"/>
      <c r="R245" s="244"/>
      <c r="S245" s="244"/>
      <c r="T245" s="24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6" t="s">
        <v>130</v>
      </c>
      <c r="AU245" s="246" t="s">
        <v>80</v>
      </c>
      <c r="AV245" s="14" t="s">
        <v>80</v>
      </c>
      <c r="AW245" s="14" t="s">
        <v>32</v>
      </c>
      <c r="AX245" s="14" t="s">
        <v>70</v>
      </c>
      <c r="AY245" s="246" t="s">
        <v>119</v>
      </c>
    </row>
    <row r="246" s="16" customFormat="1">
      <c r="A246" s="16"/>
      <c r="B246" s="258"/>
      <c r="C246" s="259"/>
      <c r="D246" s="227" t="s">
        <v>130</v>
      </c>
      <c r="E246" s="260" t="s">
        <v>19</v>
      </c>
      <c r="F246" s="261" t="s">
        <v>167</v>
      </c>
      <c r="G246" s="259"/>
      <c r="H246" s="262">
        <v>12.829000000000001</v>
      </c>
      <c r="I246" s="263"/>
      <c r="J246" s="259"/>
      <c r="K246" s="259"/>
      <c r="L246" s="264"/>
      <c r="M246" s="265"/>
      <c r="N246" s="266"/>
      <c r="O246" s="266"/>
      <c r="P246" s="266"/>
      <c r="Q246" s="266"/>
      <c r="R246" s="266"/>
      <c r="S246" s="266"/>
      <c r="T246" s="267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T246" s="268" t="s">
        <v>130</v>
      </c>
      <c r="AU246" s="268" t="s">
        <v>80</v>
      </c>
      <c r="AV246" s="16" t="s">
        <v>140</v>
      </c>
      <c r="AW246" s="16" t="s">
        <v>32</v>
      </c>
      <c r="AX246" s="16" t="s">
        <v>70</v>
      </c>
      <c r="AY246" s="268" t="s">
        <v>119</v>
      </c>
    </row>
    <row r="247" s="14" customFormat="1">
      <c r="A247" s="14"/>
      <c r="B247" s="236"/>
      <c r="C247" s="237"/>
      <c r="D247" s="227" t="s">
        <v>130</v>
      </c>
      <c r="E247" s="238" t="s">
        <v>19</v>
      </c>
      <c r="F247" s="239" t="s">
        <v>240</v>
      </c>
      <c r="G247" s="237"/>
      <c r="H247" s="240">
        <v>19.488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6" t="s">
        <v>130</v>
      </c>
      <c r="AU247" s="246" t="s">
        <v>80</v>
      </c>
      <c r="AV247" s="14" t="s">
        <v>80</v>
      </c>
      <c r="AW247" s="14" t="s">
        <v>32</v>
      </c>
      <c r="AX247" s="14" t="s">
        <v>70</v>
      </c>
      <c r="AY247" s="246" t="s">
        <v>119</v>
      </c>
    </row>
    <row r="248" s="14" customFormat="1">
      <c r="A248" s="14"/>
      <c r="B248" s="236"/>
      <c r="C248" s="237"/>
      <c r="D248" s="227" t="s">
        <v>130</v>
      </c>
      <c r="E248" s="238" t="s">
        <v>19</v>
      </c>
      <c r="F248" s="239" t="s">
        <v>241</v>
      </c>
      <c r="G248" s="237"/>
      <c r="H248" s="240">
        <v>4.5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6" t="s">
        <v>130</v>
      </c>
      <c r="AU248" s="246" t="s">
        <v>80</v>
      </c>
      <c r="AV248" s="14" t="s">
        <v>80</v>
      </c>
      <c r="AW248" s="14" t="s">
        <v>32</v>
      </c>
      <c r="AX248" s="14" t="s">
        <v>70</v>
      </c>
      <c r="AY248" s="246" t="s">
        <v>119</v>
      </c>
    </row>
    <row r="249" s="16" customFormat="1">
      <c r="A249" s="16"/>
      <c r="B249" s="258"/>
      <c r="C249" s="259"/>
      <c r="D249" s="227" t="s">
        <v>130</v>
      </c>
      <c r="E249" s="260" t="s">
        <v>19</v>
      </c>
      <c r="F249" s="261" t="s">
        <v>167</v>
      </c>
      <c r="G249" s="259"/>
      <c r="H249" s="262">
        <v>23.988</v>
      </c>
      <c r="I249" s="263"/>
      <c r="J249" s="259"/>
      <c r="K249" s="259"/>
      <c r="L249" s="264"/>
      <c r="M249" s="265"/>
      <c r="N249" s="266"/>
      <c r="O249" s="266"/>
      <c r="P249" s="266"/>
      <c r="Q249" s="266"/>
      <c r="R249" s="266"/>
      <c r="S249" s="266"/>
      <c r="T249" s="267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T249" s="268" t="s">
        <v>130</v>
      </c>
      <c r="AU249" s="268" t="s">
        <v>80</v>
      </c>
      <c r="AV249" s="16" t="s">
        <v>140</v>
      </c>
      <c r="AW249" s="16" t="s">
        <v>32</v>
      </c>
      <c r="AX249" s="16" t="s">
        <v>70</v>
      </c>
      <c r="AY249" s="268" t="s">
        <v>119</v>
      </c>
    </row>
    <row r="250" s="14" customFormat="1">
      <c r="A250" s="14"/>
      <c r="B250" s="236"/>
      <c r="C250" s="237"/>
      <c r="D250" s="227" t="s">
        <v>130</v>
      </c>
      <c r="E250" s="238" t="s">
        <v>19</v>
      </c>
      <c r="F250" s="239" t="s">
        <v>242</v>
      </c>
      <c r="G250" s="237"/>
      <c r="H250" s="240">
        <v>4.1470000000000002</v>
      </c>
      <c r="I250" s="241"/>
      <c r="J250" s="237"/>
      <c r="K250" s="237"/>
      <c r="L250" s="242"/>
      <c r="M250" s="243"/>
      <c r="N250" s="244"/>
      <c r="O250" s="244"/>
      <c r="P250" s="244"/>
      <c r="Q250" s="244"/>
      <c r="R250" s="244"/>
      <c r="S250" s="244"/>
      <c r="T250" s="24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6" t="s">
        <v>130</v>
      </c>
      <c r="AU250" s="246" t="s">
        <v>80</v>
      </c>
      <c r="AV250" s="14" t="s">
        <v>80</v>
      </c>
      <c r="AW250" s="14" t="s">
        <v>32</v>
      </c>
      <c r="AX250" s="14" t="s">
        <v>70</v>
      </c>
      <c r="AY250" s="246" t="s">
        <v>119</v>
      </c>
    </row>
    <row r="251" s="14" customFormat="1">
      <c r="A251" s="14"/>
      <c r="B251" s="236"/>
      <c r="C251" s="237"/>
      <c r="D251" s="227" t="s">
        <v>130</v>
      </c>
      <c r="E251" s="238" t="s">
        <v>19</v>
      </c>
      <c r="F251" s="239" t="s">
        <v>243</v>
      </c>
      <c r="G251" s="237"/>
      <c r="H251" s="240">
        <v>3.9580000000000002</v>
      </c>
      <c r="I251" s="241"/>
      <c r="J251" s="237"/>
      <c r="K251" s="237"/>
      <c r="L251" s="242"/>
      <c r="M251" s="243"/>
      <c r="N251" s="244"/>
      <c r="O251" s="244"/>
      <c r="P251" s="244"/>
      <c r="Q251" s="244"/>
      <c r="R251" s="244"/>
      <c r="S251" s="244"/>
      <c r="T251" s="24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6" t="s">
        <v>130</v>
      </c>
      <c r="AU251" s="246" t="s">
        <v>80</v>
      </c>
      <c r="AV251" s="14" t="s">
        <v>80</v>
      </c>
      <c r="AW251" s="14" t="s">
        <v>32</v>
      </c>
      <c r="AX251" s="14" t="s">
        <v>70</v>
      </c>
      <c r="AY251" s="246" t="s">
        <v>119</v>
      </c>
    </row>
    <row r="252" s="16" customFormat="1">
      <c r="A252" s="16"/>
      <c r="B252" s="258"/>
      <c r="C252" s="259"/>
      <c r="D252" s="227" t="s">
        <v>130</v>
      </c>
      <c r="E252" s="260" t="s">
        <v>19</v>
      </c>
      <c r="F252" s="261" t="s">
        <v>167</v>
      </c>
      <c r="G252" s="259"/>
      <c r="H252" s="262">
        <v>8.1050000000000004</v>
      </c>
      <c r="I252" s="263"/>
      <c r="J252" s="259"/>
      <c r="K252" s="259"/>
      <c r="L252" s="264"/>
      <c r="M252" s="265"/>
      <c r="N252" s="266"/>
      <c r="O252" s="266"/>
      <c r="P252" s="266"/>
      <c r="Q252" s="266"/>
      <c r="R252" s="266"/>
      <c r="S252" s="266"/>
      <c r="T252" s="267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T252" s="268" t="s">
        <v>130</v>
      </c>
      <c r="AU252" s="268" t="s">
        <v>80</v>
      </c>
      <c r="AV252" s="16" t="s">
        <v>140</v>
      </c>
      <c r="AW252" s="16" t="s">
        <v>32</v>
      </c>
      <c r="AX252" s="16" t="s">
        <v>70</v>
      </c>
      <c r="AY252" s="268" t="s">
        <v>119</v>
      </c>
    </row>
    <row r="253" s="15" customFormat="1">
      <c r="A253" s="15"/>
      <c r="B253" s="247"/>
      <c r="C253" s="248"/>
      <c r="D253" s="227" t="s">
        <v>130</v>
      </c>
      <c r="E253" s="249" t="s">
        <v>19</v>
      </c>
      <c r="F253" s="250" t="s">
        <v>134</v>
      </c>
      <c r="G253" s="248"/>
      <c r="H253" s="251">
        <v>44.921999999999997</v>
      </c>
      <c r="I253" s="252"/>
      <c r="J253" s="248"/>
      <c r="K253" s="248"/>
      <c r="L253" s="253"/>
      <c r="M253" s="254"/>
      <c r="N253" s="255"/>
      <c r="O253" s="255"/>
      <c r="P253" s="255"/>
      <c r="Q253" s="255"/>
      <c r="R253" s="255"/>
      <c r="S253" s="255"/>
      <c r="T253" s="256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57" t="s">
        <v>130</v>
      </c>
      <c r="AU253" s="257" t="s">
        <v>80</v>
      </c>
      <c r="AV253" s="15" t="s">
        <v>126</v>
      </c>
      <c r="AW253" s="15" t="s">
        <v>32</v>
      </c>
      <c r="AX253" s="15" t="s">
        <v>78</v>
      </c>
      <c r="AY253" s="257" t="s">
        <v>119</v>
      </c>
    </row>
    <row r="254" s="2" customFormat="1" ht="24.15" customHeight="1">
      <c r="A254" s="41"/>
      <c r="B254" s="42"/>
      <c r="C254" s="207" t="s">
        <v>287</v>
      </c>
      <c r="D254" s="207" t="s">
        <v>121</v>
      </c>
      <c r="E254" s="208" t="s">
        <v>288</v>
      </c>
      <c r="F254" s="209" t="s">
        <v>289</v>
      </c>
      <c r="G254" s="210" t="s">
        <v>290</v>
      </c>
      <c r="H254" s="211">
        <v>2915.7060000000001</v>
      </c>
      <c r="I254" s="212"/>
      <c r="J254" s="213">
        <f>ROUND(I254*H254,2)</f>
        <v>0</v>
      </c>
      <c r="K254" s="209" t="s">
        <v>125</v>
      </c>
      <c r="L254" s="47"/>
      <c r="M254" s="214" t="s">
        <v>19</v>
      </c>
      <c r="N254" s="215" t="s">
        <v>41</v>
      </c>
      <c r="O254" s="87"/>
      <c r="P254" s="216">
        <f>O254*H254</f>
        <v>0</v>
      </c>
      <c r="Q254" s="216">
        <v>0</v>
      </c>
      <c r="R254" s="216">
        <f>Q254*H254</f>
        <v>0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126</v>
      </c>
      <c r="AT254" s="218" t="s">
        <v>121</v>
      </c>
      <c r="AU254" s="218" t="s">
        <v>80</v>
      </c>
      <c r="AY254" s="20" t="s">
        <v>119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78</v>
      </c>
      <c r="BK254" s="219">
        <f>ROUND(I254*H254,2)</f>
        <v>0</v>
      </c>
      <c r="BL254" s="20" t="s">
        <v>126</v>
      </c>
      <c r="BM254" s="218" t="s">
        <v>291</v>
      </c>
    </row>
    <row r="255" s="2" customFormat="1">
      <c r="A255" s="41"/>
      <c r="B255" s="42"/>
      <c r="C255" s="43"/>
      <c r="D255" s="220" t="s">
        <v>128</v>
      </c>
      <c r="E255" s="43"/>
      <c r="F255" s="221" t="s">
        <v>292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128</v>
      </c>
      <c r="AU255" s="20" t="s">
        <v>80</v>
      </c>
    </row>
    <row r="256" s="13" customFormat="1">
      <c r="A256" s="13"/>
      <c r="B256" s="225"/>
      <c r="C256" s="226"/>
      <c r="D256" s="227" t="s">
        <v>130</v>
      </c>
      <c r="E256" s="228" t="s">
        <v>19</v>
      </c>
      <c r="F256" s="229" t="s">
        <v>257</v>
      </c>
      <c r="G256" s="226"/>
      <c r="H256" s="228" t="s">
        <v>19</v>
      </c>
      <c r="I256" s="230"/>
      <c r="J256" s="226"/>
      <c r="K256" s="226"/>
      <c r="L256" s="231"/>
      <c r="M256" s="232"/>
      <c r="N256" s="233"/>
      <c r="O256" s="233"/>
      <c r="P256" s="233"/>
      <c r="Q256" s="233"/>
      <c r="R256" s="233"/>
      <c r="S256" s="233"/>
      <c r="T256" s="23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5" t="s">
        <v>130</v>
      </c>
      <c r="AU256" s="235" t="s">
        <v>80</v>
      </c>
      <c r="AV256" s="13" t="s">
        <v>78</v>
      </c>
      <c r="AW256" s="13" t="s">
        <v>32</v>
      </c>
      <c r="AX256" s="13" t="s">
        <v>70</v>
      </c>
      <c r="AY256" s="235" t="s">
        <v>119</v>
      </c>
    </row>
    <row r="257" s="14" customFormat="1">
      <c r="A257" s="14"/>
      <c r="B257" s="236"/>
      <c r="C257" s="237"/>
      <c r="D257" s="227" t="s">
        <v>130</v>
      </c>
      <c r="E257" s="238" t="s">
        <v>19</v>
      </c>
      <c r="F257" s="239" t="s">
        <v>177</v>
      </c>
      <c r="G257" s="237"/>
      <c r="H257" s="240">
        <v>1475.941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6" t="s">
        <v>130</v>
      </c>
      <c r="AU257" s="246" t="s">
        <v>80</v>
      </c>
      <c r="AV257" s="14" t="s">
        <v>80</v>
      </c>
      <c r="AW257" s="14" t="s">
        <v>32</v>
      </c>
      <c r="AX257" s="14" t="s">
        <v>70</v>
      </c>
      <c r="AY257" s="246" t="s">
        <v>119</v>
      </c>
    </row>
    <row r="258" s="14" customFormat="1">
      <c r="A258" s="14"/>
      <c r="B258" s="236"/>
      <c r="C258" s="237"/>
      <c r="D258" s="227" t="s">
        <v>130</v>
      </c>
      <c r="E258" s="238" t="s">
        <v>19</v>
      </c>
      <c r="F258" s="239" t="s">
        <v>258</v>
      </c>
      <c r="G258" s="237"/>
      <c r="H258" s="240">
        <v>-95.769000000000005</v>
      </c>
      <c r="I258" s="241"/>
      <c r="J258" s="237"/>
      <c r="K258" s="237"/>
      <c r="L258" s="242"/>
      <c r="M258" s="243"/>
      <c r="N258" s="244"/>
      <c r="O258" s="244"/>
      <c r="P258" s="244"/>
      <c r="Q258" s="244"/>
      <c r="R258" s="244"/>
      <c r="S258" s="244"/>
      <c r="T258" s="24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6" t="s">
        <v>130</v>
      </c>
      <c r="AU258" s="246" t="s">
        <v>80</v>
      </c>
      <c r="AV258" s="14" t="s">
        <v>80</v>
      </c>
      <c r="AW258" s="14" t="s">
        <v>32</v>
      </c>
      <c r="AX258" s="14" t="s">
        <v>70</v>
      </c>
      <c r="AY258" s="246" t="s">
        <v>119</v>
      </c>
    </row>
    <row r="259" s="16" customFormat="1">
      <c r="A259" s="16"/>
      <c r="B259" s="258"/>
      <c r="C259" s="259"/>
      <c r="D259" s="227" t="s">
        <v>130</v>
      </c>
      <c r="E259" s="260" t="s">
        <v>19</v>
      </c>
      <c r="F259" s="261" t="s">
        <v>167</v>
      </c>
      <c r="G259" s="259"/>
      <c r="H259" s="262">
        <v>1380.172</v>
      </c>
      <c r="I259" s="263"/>
      <c r="J259" s="259"/>
      <c r="K259" s="259"/>
      <c r="L259" s="264"/>
      <c r="M259" s="265"/>
      <c r="N259" s="266"/>
      <c r="O259" s="266"/>
      <c r="P259" s="266"/>
      <c r="Q259" s="266"/>
      <c r="R259" s="266"/>
      <c r="S259" s="266"/>
      <c r="T259" s="267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T259" s="268" t="s">
        <v>130</v>
      </c>
      <c r="AU259" s="268" t="s">
        <v>80</v>
      </c>
      <c r="AV259" s="16" t="s">
        <v>140</v>
      </c>
      <c r="AW259" s="16" t="s">
        <v>32</v>
      </c>
      <c r="AX259" s="16" t="s">
        <v>70</v>
      </c>
      <c r="AY259" s="268" t="s">
        <v>119</v>
      </c>
    </row>
    <row r="260" s="13" customFormat="1">
      <c r="A260" s="13"/>
      <c r="B260" s="225"/>
      <c r="C260" s="226"/>
      <c r="D260" s="227" t="s">
        <v>130</v>
      </c>
      <c r="E260" s="228" t="s">
        <v>19</v>
      </c>
      <c r="F260" s="229" t="s">
        <v>257</v>
      </c>
      <c r="G260" s="226"/>
      <c r="H260" s="228" t="s">
        <v>19</v>
      </c>
      <c r="I260" s="230"/>
      <c r="J260" s="226"/>
      <c r="K260" s="226"/>
      <c r="L260" s="231"/>
      <c r="M260" s="232"/>
      <c r="N260" s="233"/>
      <c r="O260" s="233"/>
      <c r="P260" s="233"/>
      <c r="Q260" s="233"/>
      <c r="R260" s="233"/>
      <c r="S260" s="233"/>
      <c r="T260" s="23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5" t="s">
        <v>130</v>
      </c>
      <c r="AU260" s="235" t="s">
        <v>80</v>
      </c>
      <c r="AV260" s="13" t="s">
        <v>78</v>
      </c>
      <c r="AW260" s="13" t="s">
        <v>32</v>
      </c>
      <c r="AX260" s="13" t="s">
        <v>70</v>
      </c>
      <c r="AY260" s="235" t="s">
        <v>119</v>
      </c>
    </row>
    <row r="261" s="14" customFormat="1">
      <c r="A261" s="14"/>
      <c r="B261" s="236"/>
      <c r="C261" s="237"/>
      <c r="D261" s="227" t="s">
        <v>130</v>
      </c>
      <c r="E261" s="238" t="s">
        <v>19</v>
      </c>
      <c r="F261" s="239" t="s">
        <v>183</v>
      </c>
      <c r="G261" s="237"/>
      <c r="H261" s="240">
        <v>77.680999999999997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6" t="s">
        <v>130</v>
      </c>
      <c r="AU261" s="246" t="s">
        <v>80</v>
      </c>
      <c r="AV261" s="14" t="s">
        <v>80</v>
      </c>
      <c r="AW261" s="14" t="s">
        <v>32</v>
      </c>
      <c r="AX261" s="14" t="s">
        <v>70</v>
      </c>
      <c r="AY261" s="246" t="s">
        <v>119</v>
      </c>
    </row>
    <row r="262" s="16" customFormat="1">
      <c r="A262" s="16"/>
      <c r="B262" s="258"/>
      <c r="C262" s="259"/>
      <c r="D262" s="227" t="s">
        <v>130</v>
      </c>
      <c r="E262" s="260" t="s">
        <v>19</v>
      </c>
      <c r="F262" s="261" t="s">
        <v>167</v>
      </c>
      <c r="G262" s="259"/>
      <c r="H262" s="262">
        <v>77.680999999999997</v>
      </c>
      <c r="I262" s="263"/>
      <c r="J262" s="259"/>
      <c r="K262" s="259"/>
      <c r="L262" s="264"/>
      <c r="M262" s="265"/>
      <c r="N262" s="266"/>
      <c r="O262" s="266"/>
      <c r="P262" s="266"/>
      <c r="Q262" s="266"/>
      <c r="R262" s="266"/>
      <c r="S262" s="266"/>
      <c r="T262" s="267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T262" s="268" t="s">
        <v>130</v>
      </c>
      <c r="AU262" s="268" t="s">
        <v>80</v>
      </c>
      <c r="AV262" s="16" t="s">
        <v>140</v>
      </c>
      <c r="AW262" s="16" t="s">
        <v>32</v>
      </c>
      <c r="AX262" s="16" t="s">
        <v>70</v>
      </c>
      <c r="AY262" s="268" t="s">
        <v>119</v>
      </c>
    </row>
    <row r="263" s="15" customFormat="1">
      <c r="A263" s="15"/>
      <c r="B263" s="247"/>
      <c r="C263" s="248"/>
      <c r="D263" s="227" t="s">
        <v>130</v>
      </c>
      <c r="E263" s="249" t="s">
        <v>19</v>
      </c>
      <c r="F263" s="250" t="s">
        <v>134</v>
      </c>
      <c r="G263" s="248"/>
      <c r="H263" s="251">
        <v>1457.8530000000001</v>
      </c>
      <c r="I263" s="252"/>
      <c r="J263" s="248"/>
      <c r="K263" s="248"/>
      <c r="L263" s="253"/>
      <c r="M263" s="254"/>
      <c r="N263" s="255"/>
      <c r="O263" s="255"/>
      <c r="P263" s="255"/>
      <c r="Q263" s="255"/>
      <c r="R263" s="255"/>
      <c r="S263" s="255"/>
      <c r="T263" s="256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57" t="s">
        <v>130</v>
      </c>
      <c r="AU263" s="257" t="s">
        <v>80</v>
      </c>
      <c r="AV263" s="15" t="s">
        <v>126</v>
      </c>
      <c r="AW263" s="15" t="s">
        <v>32</v>
      </c>
      <c r="AX263" s="15" t="s">
        <v>78</v>
      </c>
      <c r="AY263" s="257" t="s">
        <v>119</v>
      </c>
    </row>
    <row r="264" s="14" customFormat="1">
      <c r="A264" s="14"/>
      <c r="B264" s="236"/>
      <c r="C264" s="237"/>
      <c r="D264" s="227" t="s">
        <v>130</v>
      </c>
      <c r="E264" s="237"/>
      <c r="F264" s="239" t="s">
        <v>293</v>
      </c>
      <c r="G264" s="237"/>
      <c r="H264" s="240">
        <v>2915.7060000000001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6" t="s">
        <v>130</v>
      </c>
      <c r="AU264" s="246" t="s">
        <v>80</v>
      </c>
      <c r="AV264" s="14" t="s">
        <v>80</v>
      </c>
      <c r="AW264" s="14" t="s">
        <v>4</v>
      </c>
      <c r="AX264" s="14" t="s">
        <v>78</v>
      </c>
      <c r="AY264" s="246" t="s">
        <v>119</v>
      </c>
    </row>
    <row r="265" s="2" customFormat="1" ht="24.15" customHeight="1">
      <c r="A265" s="41"/>
      <c r="B265" s="42"/>
      <c r="C265" s="207" t="s">
        <v>294</v>
      </c>
      <c r="D265" s="207" t="s">
        <v>121</v>
      </c>
      <c r="E265" s="208" t="s">
        <v>295</v>
      </c>
      <c r="F265" s="209" t="s">
        <v>296</v>
      </c>
      <c r="G265" s="210" t="s">
        <v>149</v>
      </c>
      <c r="H265" s="211">
        <v>95.769000000000005</v>
      </c>
      <c r="I265" s="212"/>
      <c r="J265" s="213">
        <f>ROUND(I265*H265,2)</f>
        <v>0</v>
      </c>
      <c r="K265" s="209" t="s">
        <v>125</v>
      </c>
      <c r="L265" s="47"/>
      <c r="M265" s="214" t="s">
        <v>19</v>
      </c>
      <c r="N265" s="215" t="s">
        <v>41</v>
      </c>
      <c r="O265" s="87"/>
      <c r="P265" s="216">
        <f>O265*H265</f>
        <v>0</v>
      </c>
      <c r="Q265" s="216">
        <v>0</v>
      </c>
      <c r="R265" s="216">
        <f>Q265*H265</f>
        <v>0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126</v>
      </c>
      <c r="AT265" s="218" t="s">
        <v>121</v>
      </c>
      <c r="AU265" s="218" t="s">
        <v>80</v>
      </c>
      <c r="AY265" s="20" t="s">
        <v>119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78</v>
      </c>
      <c r="BK265" s="219">
        <f>ROUND(I265*H265,2)</f>
        <v>0</v>
      </c>
      <c r="BL265" s="20" t="s">
        <v>126</v>
      </c>
      <c r="BM265" s="218" t="s">
        <v>297</v>
      </c>
    </row>
    <row r="266" s="2" customFormat="1">
      <c r="A266" s="41"/>
      <c r="B266" s="42"/>
      <c r="C266" s="43"/>
      <c r="D266" s="220" t="s">
        <v>128</v>
      </c>
      <c r="E266" s="43"/>
      <c r="F266" s="221" t="s">
        <v>298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128</v>
      </c>
      <c r="AU266" s="20" t="s">
        <v>80</v>
      </c>
    </row>
    <row r="267" s="13" customFormat="1">
      <c r="A267" s="13"/>
      <c r="B267" s="225"/>
      <c r="C267" s="226"/>
      <c r="D267" s="227" t="s">
        <v>130</v>
      </c>
      <c r="E267" s="228" t="s">
        <v>19</v>
      </c>
      <c r="F267" s="229" t="s">
        <v>299</v>
      </c>
      <c r="G267" s="226"/>
      <c r="H267" s="228" t="s">
        <v>19</v>
      </c>
      <c r="I267" s="230"/>
      <c r="J267" s="226"/>
      <c r="K267" s="226"/>
      <c r="L267" s="231"/>
      <c r="M267" s="232"/>
      <c r="N267" s="233"/>
      <c r="O267" s="233"/>
      <c r="P267" s="233"/>
      <c r="Q267" s="233"/>
      <c r="R267" s="233"/>
      <c r="S267" s="233"/>
      <c r="T267" s="23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5" t="s">
        <v>130</v>
      </c>
      <c r="AU267" s="235" t="s">
        <v>80</v>
      </c>
      <c r="AV267" s="13" t="s">
        <v>78</v>
      </c>
      <c r="AW267" s="13" t="s">
        <v>32</v>
      </c>
      <c r="AX267" s="13" t="s">
        <v>70</v>
      </c>
      <c r="AY267" s="235" t="s">
        <v>119</v>
      </c>
    </row>
    <row r="268" s="14" customFormat="1">
      <c r="A268" s="14"/>
      <c r="B268" s="236"/>
      <c r="C268" s="237"/>
      <c r="D268" s="227" t="s">
        <v>130</v>
      </c>
      <c r="E268" s="238" t="s">
        <v>19</v>
      </c>
      <c r="F268" s="239" t="s">
        <v>249</v>
      </c>
      <c r="G268" s="237"/>
      <c r="H268" s="240">
        <v>187.34100000000001</v>
      </c>
      <c r="I268" s="241"/>
      <c r="J268" s="237"/>
      <c r="K268" s="237"/>
      <c r="L268" s="242"/>
      <c r="M268" s="243"/>
      <c r="N268" s="244"/>
      <c r="O268" s="244"/>
      <c r="P268" s="244"/>
      <c r="Q268" s="244"/>
      <c r="R268" s="244"/>
      <c r="S268" s="244"/>
      <c r="T268" s="24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6" t="s">
        <v>130</v>
      </c>
      <c r="AU268" s="246" t="s">
        <v>80</v>
      </c>
      <c r="AV268" s="14" t="s">
        <v>80</v>
      </c>
      <c r="AW268" s="14" t="s">
        <v>32</v>
      </c>
      <c r="AX268" s="14" t="s">
        <v>70</v>
      </c>
      <c r="AY268" s="246" t="s">
        <v>119</v>
      </c>
    </row>
    <row r="269" s="14" customFormat="1">
      <c r="A269" s="14"/>
      <c r="B269" s="236"/>
      <c r="C269" s="237"/>
      <c r="D269" s="227" t="s">
        <v>130</v>
      </c>
      <c r="E269" s="238" t="s">
        <v>19</v>
      </c>
      <c r="F269" s="239" t="s">
        <v>250</v>
      </c>
      <c r="G269" s="237"/>
      <c r="H269" s="240">
        <v>-91.572000000000003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6" t="s">
        <v>130</v>
      </c>
      <c r="AU269" s="246" t="s">
        <v>80</v>
      </c>
      <c r="AV269" s="14" t="s">
        <v>80</v>
      </c>
      <c r="AW269" s="14" t="s">
        <v>32</v>
      </c>
      <c r="AX269" s="14" t="s">
        <v>70</v>
      </c>
      <c r="AY269" s="246" t="s">
        <v>119</v>
      </c>
    </row>
    <row r="270" s="15" customFormat="1">
      <c r="A270" s="15"/>
      <c r="B270" s="247"/>
      <c r="C270" s="248"/>
      <c r="D270" s="227" t="s">
        <v>130</v>
      </c>
      <c r="E270" s="249" t="s">
        <v>19</v>
      </c>
      <c r="F270" s="250" t="s">
        <v>134</v>
      </c>
      <c r="G270" s="248"/>
      <c r="H270" s="251">
        <v>95.769000000000005</v>
      </c>
      <c r="I270" s="252"/>
      <c r="J270" s="248"/>
      <c r="K270" s="248"/>
      <c r="L270" s="253"/>
      <c r="M270" s="254"/>
      <c r="N270" s="255"/>
      <c r="O270" s="255"/>
      <c r="P270" s="255"/>
      <c r="Q270" s="255"/>
      <c r="R270" s="255"/>
      <c r="S270" s="255"/>
      <c r="T270" s="256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57" t="s">
        <v>130</v>
      </c>
      <c r="AU270" s="257" t="s">
        <v>80</v>
      </c>
      <c r="AV270" s="15" t="s">
        <v>126</v>
      </c>
      <c r="AW270" s="15" t="s">
        <v>32</v>
      </c>
      <c r="AX270" s="15" t="s">
        <v>78</v>
      </c>
      <c r="AY270" s="257" t="s">
        <v>119</v>
      </c>
    </row>
    <row r="271" s="2" customFormat="1" ht="24.15" customHeight="1">
      <c r="A271" s="41"/>
      <c r="B271" s="42"/>
      <c r="C271" s="207" t="s">
        <v>7</v>
      </c>
      <c r="D271" s="207" t="s">
        <v>121</v>
      </c>
      <c r="E271" s="208" t="s">
        <v>300</v>
      </c>
      <c r="F271" s="209" t="s">
        <v>301</v>
      </c>
      <c r="G271" s="210" t="s">
        <v>149</v>
      </c>
      <c r="H271" s="211">
        <v>95.769000000000005</v>
      </c>
      <c r="I271" s="212"/>
      <c r="J271" s="213">
        <f>ROUND(I271*H271,2)</f>
        <v>0</v>
      </c>
      <c r="K271" s="209" t="s">
        <v>125</v>
      </c>
      <c r="L271" s="47"/>
      <c r="M271" s="214" t="s">
        <v>19</v>
      </c>
      <c r="N271" s="215" t="s">
        <v>41</v>
      </c>
      <c r="O271" s="87"/>
      <c r="P271" s="216">
        <f>O271*H271</f>
        <v>0</v>
      </c>
      <c r="Q271" s="216">
        <v>0</v>
      </c>
      <c r="R271" s="216">
        <f>Q271*H271</f>
        <v>0</v>
      </c>
      <c r="S271" s="216">
        <v>0</v>
      </c>
      <c r="T271" s="217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8" t="s">
        <v>126</v>
      </c>
      <c r="AT271" s="218" t="s">
        <v>121</v>
      </c>
      <c r="AU271" s="218" t="s">
        <v>80</v>
      </c>
      <c r="AY271" s="20" t="s">
        <v>119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20" t="s">
        <v>78</v>
      </c>
      <c r="BK271" s="219">
        <f>ROUND(I271*H271,2)</f>
        <v>0</v>
      </c>
      <c r="BL271" s="20" t="s">
        <v>126</v>
      </c>
      <c r="BM271" s="218" t="s">
        <v>302</v>
      </c>
    </row>
    <row r="272" s="2" customFormat="1">
      <c r="A272" s="41"/>
      <c r="B272" s="42"/>
      <c r="C272" s="43"/>
      <c r="D272" s="220" t="s">
        <v>128</v>
      </c>
      <c r="E272" s="43"/>
      <c r="F272" s="221" t="s">
        <v>303</v>
      </c>
      <c r="G272" s="43"/>
      <c r="H272" s="43"/>
      <c r="I272" s="222"/>
      <c r="J272" s="43"/>
      <c r="K272" s="43"/>
      <c r="L272" s="47"/>
      <c r="M272" s="223"/>
      <c r="N272" s="224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128</v>
      </c>
      <c r="AU272" s="20" t="s">
        <v>80</v>
      </c>
    </row>
    <row r="273" s="13" customFormat="1">
      <c r="A273" s="13"/>
      <c r="B273" s="225"/>
      <c r="C273" s="226"/>
      <c r="D273" s="227" t="s">
        <v>130</v>
      </c>
      <c r="E273" s="228" t="s">
        <v>19</v>
      </c>
      <c r="F273" s="229" t="s">
        <v>304</v>
      </c>
      <c r="G273" s="226"/>
      <c r="H273" s="228" t="s">
        <v>19</v>
      </c>
      <c r="I273" s="230"/>
      <c r="J273" s="226"/>
      <c r="K273" s="226"/>
      <c r="L273" s="231"/>
      <c r="M273" s="232"/>
      <c r="N273" s="233"/>
      <c r="O273" s="233"/>
      <c r="P273" s="233"/>
      <c r="Q273" s="233"/>
      <c r="R273" s="233"/>
      <c r="S273" s="233"/>
      <c r="T273" s="23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130</v>
      </c>
      <c r="AU273" s="235" t="s">
        <v>80</v>
      </c>
      <c r="AV273" s="13" t="s">
        <v>78</v>
      </c>
      <c r="AW273" s="13" t="s">
        <v>32</v>
      </c>
      <c r="AX273" s="13" t="s">
        <v>70</v>
      </c>
      <c r="AY273" s="235" t="s">
        <v>119</v>
      </c>
    </row>
    <row r="274" s="14" customFormat="1">
      <c r="A274" s="14"/>
      <c r="B274" s="236"/>
      <c r="C274" s="237"/>
      <c r="D274" s="227" t="s">
        <v>130</v>
      </c>
      <c r="E274" s="238" t="s">
        <v>19</v>
      </c>
      <c r="F274" s="239" t="s">
        <v>249</v>
      </c>
      <c r="G274" s="237"/>
      <c r="H274" s="240">
        <v>187.34100000000001</v>
      </c>
      <c r="I274" s="241"/>
      <c r="J274" s="237"/>
      <c r="K274" s="237"/>
      <c r="L274" s="242"/>
      <c r="M274" s="243"/>
      <c r="N274" s="244"/>
      <c r="O274" s="244"/>
      <c r="P274" s="244"/>
      <c r="Q274" s="244"/>
      <c r="R274" s="244"/>
      <c r="S274" s="244"/>
      <c r="T274" s="245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6" t="s">
        <v>130</v>
      </c>
      <c r="AU274" s="246" t="s">
        <v>80</v>
      </c>
      <c r="AV274" s="14" t="s">
        <v>80</v>
      </c>
      <c r="AW274" s="14" t="s">
        <v>32</v>
      </c>
      <c r="AX274" s="14" t="s">
        <v>70</v>
      </c>
      <c r="AY274" s="246" t="s">
        <v>119</v>
      </c>
    </row>
    <row r="275" s="14" customFormat="1">
      <c r="A275" s="14"/>
      <c r="B275" s="236"/>
      <c r="C275" s="237"/>
      <c r="D275" s="227" t="s">
        <v>130</v>
      </c>
      <c r="E275" s="238" t="s">
        <v>19</v>
      </c>
      <c r="F275" s="239" t="s">
        <v>250</v>
      </c>
      <c r="G275" s="237"/>
      <c r="H275" s="240">
        <v>-91.572000000000003</v>
      </c>
      <c r="I275" s="241"/>
      <c r="J275" s="237"/>
      <c r="K275" s="237"/>
      <c r="L275" s="242"/>
      <c r="M275" s="243"/>
      <c r="N275" s="244"/>
      <c r="O275" s="244"/>
      <c r="P275" s="244"/>
      <c r="Q275" s="244"/>
      <c r="R275" s="244"/>
      <c r="S275" s="244"/>
      <c r="T275" s="24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6" t="s">
        <v>130</v>
      </c>
      <c r="AU275" s="246" t="s">
        <v>80</v>
      </c>
      <c r="AV275" s="14" t="s">
        <v>80</v>
      </c>
      <c r="AW275" s="14" t="s">
        <v>32</v>
      </c>
      <c r="AX275" s="14" t="s">
        <v>70</v>
      </c>
      <c r="AY275" s="246" t="s">
        <v>119</v>
      </c>
    </row>
    <row r="276" s="15" customFormat="1">
      <c r="A276" s="15"/>
      <c r="B276" s="247"/>
      <c r="C276" s="248"/>
      <c r="D276" s="227" t="s">
        <v>130</v>
      </c>
      <c r="E276" s="249" t="s">
        <v>19</v>
      </c>
      <c r="F276" s="250" t="s">
        <v>134</v>
      </c>
      <c r="G276" s="248"/>
      <c r="H276" s="251">
        <v>95.769000000000005</v>
      </c>
      <c r="I276" s="252"/>
      <c r="J276" s="248"/>
      <c r="K276" s="248"/>
      <c r="L276" s="253"/>
      <c r="M276" s="254"/>
      <c r="N276" s="255"/>
      <c r="O276" s="255"/>
      <c r="P276" s="255"/>
      <c r="Q276" s="255"/>
      <c r="R276" s="255"/>
      <c r="S276" s="255"/>
      <c r="T276" s="256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57" t="s">
        <v>130</v>
      </c>
      <c r="AU276" s="257" t="s">
        <v>80</v>
      </c>
      <c r="AV276" s="15" t="s">
        <v>126</v>
      </c>
      <c r="AW276" s="15" t="s">
        <v>32</v>
      </c>
      <c r="AX276" s="15" t="s">
        <v>78</v>
      </c>
      <c r="AY276" s="257" t="s">
        <v>119</v>
      </c>
    </row>
    <row r="277" s="2" customFormat="1" ht="24.15" customHeight="1">
      <c r="A277" s="41"/>
      <c r="B277" s="42"/>
      <c r="C277" s="207" t="s">
        <v>305</v>
      </c>
      <c r="D277" s="207" t="s">
        <v>121</v>
      </c>
      <c r="E277" s="208" t="s">
        <v>300</v>
      </c>
      <c r="F277" s="209" t="s">
        <v>301</v>
      </c>
      <c r="G277" s="210" t="s">
        <v>149</v>
      </c>
      <c r="H277" s="211">
        <v>766.05799999999999</v>
      </c>
      <c r="I277" s="212"/>
      <c r="J277" s="213">
        <f>ROUND(I277*H277,2)</f>
        <v>0</v>
      </c>
      <c r="K277" s="209" t="s">
        <v>125</v>
      </c>
      <c r="L277" s="47"/>
      <c r="M277" s="214" t="s">
        <v>19</v>
      </c>
      <c r="N277" s="215" t="s">
        <v>41</v>
      </c>
      <c r="O277" s="87"/>
      <c r="P277" s="216">
        <f>O277*H277</f>
        <v>0</v>
      </c>
      <c r="Q277" s="216">
        <v>0</v>
      </c>
      <c r="R277" s="216">
        <f>Q277*H277</f>
        <v>0</v>
      </c>
      <c r="S277" s="216">
        <v>0</v>
      </c>
      <c r="T277" s="21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8" t="s">
        <v>126</v>
      </c>
      <c r="AT277" s="218" t="s">
        <v>121</v>
      </c>
      <c r="AU277" s="218" t="s">
        <v>80</v>
      </c>
      <c r="AY277" s="20" t="s">
        <v>119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20" t="s">
        <v>78</v>
      </c>
      <c r="BK277" s="219">
        <f>ROUND(I277*H277,2)</f>
        <v>0</v>
      </c>
      <c r="BL277" s="20" t="s">
        <v>126</v>
      </c>
      <c r="BM277" s="218" t="s">
        <v>306</v>
      </c>
    </row>
    <row r="278" s="2" customFormat="1">
      <c r="A278" s="41"/>
      <c r="B278" s="42"/>
      <c r="C278" s="43"/>
      <c r="D278" s="220" t="s">
        <v>128</v>
      </c>
      <c r="E278" s="43"/>
      <c r="F278" s="221" t="s">
        <v>303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128</v>
      </c>
      <c r="AU278" s="20" t="s">
        <v>80</v>
      </c>
    </row>
    <row r="279" s="13" customFormat="1">
      <c r="A279" s="13"/>
      <c r="B279" s="225"/>
      <c r="C279" s="226"/>
      <c r="D279" s="227" t="s">
        <v>130</v>
      </c>
      <c r="E279" s="228" t="s">
        <v>19</v>
      </c>
      <c r="F279" s="229" t="s">
        <v>307</v>
      </c>
      <c r="G279" s="226"/>
      <c r="H279" s="228" t="s">
        <v>19</v>
      </c>
      <c r="I279" s="230"/>
      <c r="J279" s="226"/>
      <c r="K279" s="226"/>
      <c r="L279" s="231"/>
      <c r="M279" s="232"/>
      <c r="N279" s="233"/>
      <c r="O279" s="233"/>
      <c r="P279" s="233"/>
      <c r="Q279" s="233"/>
      <c r="R279" s="233"/>
      <c r="S279" s="233"/>
      <c r="T279" s="23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5" t="s">
        <v>130</v>
      </c>
      <c r="AU279" s="235" t="s">
        <v>80</v>
      </c>
      <c r="AV279" s="13" t="s">
        <v>78</v>
      </c>
      <c r="AW279" s="13" t="s">
        <v>32</v>
      </c>
      <c r="AX279" s="13" t="s">
        <v>70</v>
      </c>
      <c r="AY279" s="235" t="s">
        <v>119</v>
      </c>
    </row>
    <row r="280" s="14" customFormat="1">
      <c r="A280" s="14"/>
      <c r="B280" s="236"/>
      <c r="C280" s="237"/>
      <c r="D280" s="227" t="s">
        <v>130</v>
      </c>
      <c r="E280" s="238" t="s">
        <v>19</v>
      </c>
      <c r="F280" s="239" t="s">
        <v>308</v>
      </c>
      <c r="G280" s="237"/>
      <c r="H280" s="240">
        <v>1584.0219999999999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6" t="s">
        <v>130</v>
      </c>
      <c r="AU280" s="246" t="s">
        <v>80</v>
      </c>
      <c r="AV280" s="14" t="s">
        <v>80</v>
      </c>
      <c r="AW280" s="14" t="s">
        <v>32</v>
      </c>
      <c r="AX280" s="14" t="s">
        <v>70</v>
      </c>
      <c r="AY280" s="246" t="s">
        <v>119</v>
      </c>
    </row>
    <row r="281" s="16" customFormat="1">
      <c r="A281" s="16"/>
      <c r="B281" s="258"/>
      <c r="C281" s="259"/>
      <c r="D281" s="227" t="s">
        <v>130</v>
      </c>
      <c r="E281" s="260" t="s">
        <v>19</v>
      </c>
      <c r="F281" s="261" t="s">
        <v>167</v>
      </c>
      <c r="G281" s="259"/>
      <c r="H281" s="262">
        <v>1584.0219999999999</v>
      </c>
      <c r="I281" s="263"/>
      <c r="J281" s="259"/>
      <c r="K281" s="259"/>
      <c r="L281" s="264"/>
      <c r="M281" s="265"/>
      <c r="N281" s="266"/>
      <c r="O281" s="266"/>
      <c r="P281" s="266"/>
      <c r="Q281" s="266"/>
      <c r="R281" s="266"/>
      <c r="S281" s="266"/>
      <c r="T281" s="267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T281" s="268" t="s">
        <v>130</v>
      </c>
      <c r="AU281" s="268" t="s">
        <v>80</v>
      </c>
      <c r="AV281" s="16" t="s">
        <v>140</v>
      </c>
      <c r="AW281" s="16" t="s">
        <v>32</v>
      </c>
      <c r="AX281" s="16" t="s">
        <v>70</v>
      </c>
      <c r="AY281" s="268" t="s">
        <v>119</v>
      </c>
    </row>
    <row r="282" s="13" customFormat="1">
      <c r="A282" s="13"/>
      <c r="B282" s="225"/>
      <c r="C282" s="226"/>
      <c r="D282" s="227" t="s">
        <v>130</v>
      </c>
      <c r="E282" s="228" t="s">
        <v>19</v>
      </c>
      <c r="F282" s="229" t="s">
        <v>309</v>
      </c>
      <c r="G282" s="226"/>
      <c r="H282" s="228" t="s">
        <v>19</v>
      </c>
      <c r="I282" s="230"/>
      <c r="J282" s="226"/>
      <c r="K282" s="226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130</v>
      </c>
      <c r="AU282" s="235" t="s">
        <v>80</v>
      </c>
      <c r="AV282" s="13" t="s">
        <v>78</v>
      </c>
      <c r="AW282" s="13" t="s">
        <v>32</v>
      </c>
      <c r="AX282" s="13" t="s">
        <v>70</v>
      </c>
      <c r="AY282" s="235" t="s">
        <v>119</v>
      </c>
    </row>
    <row r="283" s="13" customFormat="1">
      <c r="A283" s="13"/>
      <c r="B283" s="225"/>
      <c r="C283" s="226"/>
      <c r="D283" s="227" t="s">
        <v>130</v>
      </c>
      <c r="E283" s="228" t="s">
        <v>19</v>
      </c>
      <c r="F283" s="229" t="s">
        <v>310</v>
      </c>
      <c r="G283" s="226"/>
      <c r="H283" s="228" t="s">
        <v>19</v>
      </c>
      <c r="I283" s="230"/>
      <c r="J283" s="226"/>
      <c r="K283" s="226"/>
      <c r="L283" s="231"/>
      <c r="M283" s="232"/>
      <c r="N283" s="233"/>
      <c r="O283" s="233"/>
      <c r="P283" s="233"/>
      <c r="Q283" s="233"/>
      <c r="R283" s="233"/>
      <c r="S283" s="233"/>
      <c r="T283" s="23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5" t="s">
        <v>130</v>
      </c>
      <c r="AU283" s="235" t="s">
        <v>80</v>
      </c>
      <c r="AV283" s="13" t="s">
        <v>78</v>
      </c>
      <c r="AW283" s="13" t="s">
        <v>32</v>
      </c>
      <c r="AX283" s="13" t="s">
        <v>70</v>
      </c>
      <c r="AY283" s="235" t="s">
        <v>119</v>
      </c>
    </row>
    <row r="284" s="14" customFormat="1">
      <c r="A284" s="14"/>
      <c r="B284" s="236"/>
      <c r="C284" s="237"/>
      <c r="D284" s="227" t="s">
        <v>130</v>
      </c>
      <c r="E284" s="238" t="s">
        <v>19</v>
      </c>
      <c r="F284" s="239" t="s">
        <v>311</v>
      </c>
      <c r="G284" s="237"/>
      <c r="H284" s="240">
        <v>-31.036999999999999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6" t="s">
        <v>130</v>
      </c>
      <c r="AU284" s="246" t="s">
        <v>80</v>
      </c>
      <c r="AV284" s="14" t="s">
        <v>80</v>
      </c>
      <c r="AW284" s="14" t="s">
        <v>32</v>
      </c>
      <c r="AX284" s="14" t="s">
        <v>70</v>
      </c>
      <c r="AY284" s="246" t="s">
        <v>119</v>
      </c>
    </row>
    <row r="285" s="14" customFormat="1">
      <c r="A285" s="14"/>
      <c r="B285" s="236"/>
      <c r="C285" s="237"/>
      <c r="D285" s="227" t="s">
        <v>130</v>
      </c>
      <c r="E285" s="238" t="s">
        <v>19</v>
      </c>
      <c r="F285" s="239" t="s">
        <v>312</v>
      </c>
      <c r="G285" s="237"/>
      <c r="H285" s="240">
        <v>-76.284000000000006</v>
      </c>
      <c r="I285" s="241"/>
      <c r="J285" s="237"/>
      <c r="K285" s="237"/>
      <c r="L285" s="242"/>
      <c r="M285" s="243"/>
      <c r="N285" s="244"/>
      <c r="O285" s="244"/>
      <c r="P285" s="244"/>
      <c r="Q285" s="244"/>
      <c r="R285" s="244"/>
      <c r="S285" s="244"/>
      <c r="T285" s="24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6" t="s">
        <v>130</v>
      </c>
      <c r="AU285" s="246" t="s">
        <v>80</v>
      </c>
      <c r="AV285" s="14" t="s">
        <v>80</v>
      </c>
      <c r="AW285" s="14" t="s">
        <v>32</v>
      </c>
      <c r="AX285" s="14" t="s">
        <v>70</v>
      </c>
      <c r="AY285" s="246" t="s">
        <v>119</v>
      </c>
    </row>
    <row r="286" s="16" customFormat="1">
      <c r="A286" s="16"/>
      <c r="B286" s="258"/>
      <c r="C286" s="259"/>
      <c r="D286" s="227" t="s">
        <v>130</v>
      </c>
      <c r="E286" s="260" t="s">
        <v>19</v>
      </c>
      <c r="F286" s="261" t="s">
        <v>167</v>
      </c>
      <c r="G286" s="259"/>
      <c r="H286" s="262">
        <v>-107.321</v>
      </c>
      <c r="I286" s="263"/>
      <c r="J286" s="259"/>
      <c r="K286" s="259"/>
      <c r="L286" s="264"/>
      <c r="M286" s="265"/>
      <c r="N286" s="266"/>
      <c r="O286" s="266"/>
      <c r="P286" s="266"/>
      <c r="Q286" s="266"/>
      <c r="R286" s="266"/>
      <c r="S286" s="266"/>
      <c r="T286" s="267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T286" s="268" t="s">
        <v>130</v>
      </c>
      <c r="AU286" s="268" t="s">
        <v>80</v>
      </c>
      <c r="AV286" s="16" t="s">
        <v>140</v>
      </c>
      <c r="AW286" s="16" t="s">
        <v>32</v>
      </c>
      <c r="AX286" s="16" t="s">
        <v>70</v>
      </c>
      <c r="AY286" s="268" t="s">
        <v>119</v>
      </c>
    </row>
    <row r="287" s="13" customFormat="1">
      <c r="A287" s="13"/>
      <c r="B287" s="225"/>
      <c r="C287" s="226"/>
      <c r="D287" s="227" t="s">
        <v>130</v>
      </c>
      <c r="E287" s="228" t="s">
        <v>19</v>
      </c>
      <c r="F287" s="229" t="s">
        <v>313</v>
      </c>
      <c r="G287" s="226"/>
      <c r="H287" s="228" t="s">
        <v>19</v>
      </c>
      <c r="I287" s="230"/>
      <c r="J287" s="226"/>
      <c r="K287" s="226"/>
      <c r="L287" s="231"/>
      <c r="M287" s="232"/>
      <c r="N287" s="233"/>
      <c r="O287" s="233"/>
      <c r="P287" s="233"/>
      <c r="Q287" s="233"/>
      <c r="R287" s="233"/>
      <c r="S287" s="233"/>
      <c r="T287" s="23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5" t="s">
        <v>130</v>
      </c>
      <c r="AU287" s="235" t="s">
        <v>80</v>
      </c>
      <c r="AV287" s="13" t="s">
        <v>78</v>
      </c>
      <c r="AW287" s="13" t="s">
        <v>32</v>
      </c>
      <c r="AX287" s="13" t="s">
        <v>70</v>
      </c>
      <c r="AY287" s="235" t="s">
        <v>119</v>
      </c>
    </row>
    <row r="288" s="14" customFormat="1">
      <c r="A288" s="14"/>
      <c r="B288" s="236"/>
      <c r="C288" s="237"/>
      <c r="D288" s="227" t="s">
        <v>130</v>
      </c>
      <c r="E288" s="238" t="s">
        <v>19</v>
      </c>
      <c r="F288" s="239" t="s">
        <v>311</v>
      </c>
      <c r="G288" s="237"/>
      <c r="H288" s="240">
        <v>-31.036999999999999</v>
      </c>
      <c r="I288" s="241"/>
      <c r="J288" s="237"/>
      <c r="K288" s="237"/>
      <c r="L288" s="242"/>
      <c r="M288" s="243"/>
      <c r="N288" s="244"/>
      <c r="O288" s="244"/>
      <c r="P288" s="244"/>
      <c r="Q288" s="244"/>
      <c r="R288" s="244"/>
      <c r="S288" s="244"/>
      <c r="T288" s="245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6" t="s">
        <v>130</v>
      </c>
      <c r="AU288" s="246" t="s">
        <v>80</v>
      </c>
      <c r="AV288" s="14" t="s">
        <v>80</v>
      </c>
      <c r="AW288" s="14" t="s">
        <v>32</v>
      </c>
      <c r="AX288" s="14" t="s">
        <v>70</v>
      </c>
      <c r="AY288" s="246" t="s">
        <v>119</v>
      </c>
    </row>
    <row r="289" s="14" customFormat="1">
      <c r="A289" s="14"/>
      <c r="B289" s="236"/>
      <c r="C289" s="237"/>
      <c r="D289" s="227" t="s">
        <v>130</v>
      </c>
      <c r="E289" s="238" t="s">
        <v>19</v>
      </c>
      <c r="F289" s="239" t="s">
        <v>312</v>
      </c>
      <c r="G289" s="237"/>
      <c r="H289" s="240">
        <v>-76.284000000000006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6" t="s">
        <v>130</v>
      </c>
      <c r="AU289" s="246" t="s">
        <v>80</v>
      </c>
      <c r="AV289" s="14" t="s">
        <v>80</v>
      </c>
      <c r="AW289" s="14" t="s">
        <v>32</v>
      </c>
      <c r="AX289" s="14" t="s">
        <v>70</v>
      </c>
      <c r="AY289" s="246" t="s">
        <v>119</v>
      </c>
    </row>
    <row r="290" s="16" customFormat="1">
      <c r="A290" s="16"/>
      <c r="B290" s="258"/>
      <c r="C290" s="259"/>
      <c r="D290" s="227" t="s">
        <v>130</v>
      </c>
      <c r="E290" s="260" t="s">
        <v>19</v>
      </c>
      <c r="F290" s="261" t="s">
        <v>167</v>
      </c>
      <c r="G290" s="259"/>
      <c r="H290" s="262">
        <v>-107.321</v>
      </c>
      <c r="I290" s="263"/>
      <c r="J290" s="259"/>
      <c r="K290" s="259"/>
      <c r="L290" s="264"/>
      <c r="M290" s="265"/>
      <c r="N290" s="266"/>
      <c r="O290" s="266"/>
      <c r="P290" s="266"/>
      <c r="Q290" s="266"/>
      <c r="R290" s="266"/>
      <c r="S290" s="266"/>
      <c r="T290" s="267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T290" s="268" t="s">
        <v>130</v>
      </c>
      <c r="AU290" s="268" t="s">
        <v>80</v>
      </c>
      <c r="AV290" s="16" t="s">
        <v>140</v>
      </c>
      <c r="AW290" s="16" t="s">
        <v>32</v>
      </c>
      <c r="AX290" s="16" t="s">
        <v>70</v>
      </c>
      <c r="AY290" s="268" t="s">
        <v>119</v>
      </c>
    </row>
    <row r="291" s="14" customFormat="1">
      <c r="A291" s="14"/>
      <c r="B291" s="236"/>
      <c r="C291" s="237"/>
      <c r="D291" s="227" t="s">
        <v>130</v>
      </c>
      <c r="E291" s="238" t="s">
        <v>19</v>
      </c>
      <c r="F291" s="239" t="s">
        <v>314</v>
      </c>
      <c r="G291" s="237"/>
      <c r="H291" s="240">
        <v>-124.146</v>
      </c>
      <c r="I291" s="241"/>
      <c r="J291" s="237"/>
      <c r="K291" s="237"/>
      <c r="L291" s="242"/>
      <c r="M291" s="243"/>
      <c r="N291" s="244"/>
      <c r="O291" s="244"/>
      <c r="P291" s="244"/>
      <c r="Q291" s="244"/>
      <c r="R291" s="244"/>
      <c r="S291" s="244"/>
      <c r="T291" s="24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6" t="s">
        <v>130</v>
      </c>
      <c r="AU291" s="246" t="s">
        <v>80</v>
      </c>
      <c r="AV291" s="14" t="s">
        <v>80</v>
      </c>
      <c r="AW291" s="14" t="s">
        <v>32</v>
      </c>
      <c r="AX291" s="14" t="s">
        <v>70</v>
      </c>
      <c r="AY291" s="246" t="s">
        <v>119</v>
      </c>
    </row>
    <row r="292" s="14" customFormat="1">
      <c r="A292" s="14"/>
      <c r="B292" s="236"/>
      <c r="C292" s="237"/>
      <c r="D292" s="227" t="s">
        <v>130</v>
      </c>
      <c r="E292" s="238" t="s">
        <v>19</v>
      </c>
      <c r="F292" s="239" t="s">
        <v>315</v>
      </c>
      <c r="G292" s="237"/>
      <c r="H292" s="240">
        <v>-355.99200000000002</v>
      </c>
      <c r="I292" s="241"/>
      <c r="J292" s="237"/>
      <c r="K292" s="237"/>
      <c r="L292" s="242"/>
      <c r="M292" s="243"/>
      <c r="N292" s="244"/>
      <c r="O292" s="244"/>
      <c r="P292" s="244"/>
      <c r="Q292" s="244"/>
      <c r="R292" s="244"/>
      <c r="S292" s="244"/>
      <c r="T292" s="24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6" t="s">
        <v>130</v>
      </c>
      <c r="AU292" s="246" t="s">
        <v>80</v>
      </c>
      <c r="AV292" s="14" t="s">
        <v>80</v>
      </c>
      <c r="AW292" s="14" t="s">
        <v>32</v>
      </c>
      <c r="AX292" s="14" t="s">
        <v>70</v>
      </c>
      <c r="AY292" s="246" t="s">
        <v>119</v>
      </c>
    </row>
    <row r="293" s="16" customFormat="1">
      <c r="A293" s="16"/>
      <c r="B293" s="258"/>
      <c r="C293" s="259"/>
      <c r="D293" s="227" t="s">
        <v>130</v>
      </c>
      <c r="E293" s="260" t="s">
        <v>19</v>
      </c>
      <c r="F293" s="261" t="s">
        <v>167</v>
      </c>
      <c r="G293" s="259"/>
      <c r="H293" s="262">
        <v>-480.13800000000003</v>
      </c>
      <c r="I293" s="263"/>
      <c r="J293" s="259"/>
      <c r="K293" s="259"/>
      <c r="L293" s="264"/>
      <c r="M293" s="265"/>
      <c r="N293" s="266"/>
      <c r="O293" s="266"/>
      <c r="P293" s="266"/>
      <c r="Q293" s="266"/>
      <c r="R293" s="266"/>
      <c r="S293" s="266"/>
      <c r="T293" s="267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T293" s="268" t="s">
        <v>130</v>
      </c>
      <c r="AU293" s="268" t="s">
        <v>80</v>
      </c>
      <c r="AV293" s="16" t="s">
        <v>140</v>
      </c>
      <c r="AW293" s="16" t="s">
        <v>32</v>
      </c>
      <c r="AX293" s="16" t="s">
        <v>70</v>
      </c>
      <c r="AY293" s="268" t="s">
        <v>119</v>
      </c>
    </row>
    <row r="294" s="14" customFormat="1">
      <c r="A294" s="14"/>
      <c r="B294" s="236"/>
      <c r="C294" s="237"/>
      <c r="D294" s="227" t="s">
        <v>130</v>
      </c>
      <c r="E294" s="238" t="s">
        <v>19</v>
      </c>
      <c r="F294" s="239" t="s">
        <v>316</v>
      </c>
      <c r="G294" s="237"/>
      <c r="H294" s="240">
        <v>-4.0499999999999998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6" t="s">
        <v>130</v>
      </c>
      <c r="AU294" s="246" t="s">
        <v>80</v>
      </c>
      <c r="AV294" s="14" t="s">
        <v>80</v>
      </c>
      <c r="AW294" s="14" t="s">
        <v>32</v>
      </c>
      <c r="AX294" s="14" t="s">
        <v>70</v>
      </c>
      <c r="AY294" s="246" t="s">
        <v>119</v>
      </c>
    </row>
    <row r="295" s="14" customFormat="1">
      <c r="A295" s="14"/>
      <c r="B295" s="236"/>
      <c r="C295" s="237"/>
      <c r="D295" s="227" t="s">
        <v>130</v>
      </c>
      <c r="E295" s="238" t="s">
        <v>19</v>
      </c>
      <c r="F295" s="239" t="s">
        <v>317</v>
      </c>
      <c r="G295" s="237"/>
      <c r="H295" s="240">
        <v>-0.32400000000000001</v>
      </c>
      <c r="I295" s="241"/>
      <c r="J295" s="237"/>
      <c r="K295" s="237"/>
      <c r="L295" s="242"/>
      <c r="M295" s="243"/>
      <c r="N295" s="244"/>
      <c r="O295" s="244"/>
      <c r="P295" s="244"/>
      <c r="Q295" s="244"/>
      <c r="R295" s="244"/>
      <c r="S295" s="244"/>
      <c r="T295" s="24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6" t="s">
        <v>130</v>
      </c>
      <c r="AU295" s="246" t="s">
        <v>80</v>
      </c>
      <c r="AV295" s="14" t="s">
        <v>80</v>
      </c>
      <c r="AW295" s="14" t="s">
        <v>32</v>
      </c>
      <c r="AX295" s="14" t="s">
        <v>70</v>
      </c>
      <c r="AY295" s="246" t="s">
        <v>119</v>
      </c>
    </row>
    <row r="296" s="14" customFormat="1">
      <c r="A296" s="14"/>
      <c r="B296" s="236"/>
      <c r="C296" s="237"/>
      <c r="D296" s="227" t="s">
        <v>130</v>
      </c>
      <c r="E296" s="238" t="s">
        <v>19</v>
      </c>
      <c r="F296" s="239" t="s">
        <v>318</v>
      </c>
      <c r="G296" s="237"/>
      <c r="H296" s="240">
        <v>-7.3499999999999996</v>
      </c>
      <c r="I296" s="241"/>
      <c r="J296" s="237"/>
      <c r="K296" s="237"/>
      <c r="L296" s="242"/>
      <c r="M296" s="243"/>
      <c r="N296" s="244"/>
      <c r="O296" s="244"/>
      <c r="P296" s="244"/>
      <c r="Q296" s="244"/>
      <c r="R296" s="244"/>
      <c r="S296" s="244"/>
      <c r="T296" s="24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6" t="s">
        <v>130</v>
      </c>
      <c r="AU296" s="246" t="s">
        <v>80</v>
      </c>
      <c r="AV296" s="14" t="s">
        <v>80</v>
      </c>
      <c r="AW296" s="14" t="s">
        <v>32</v>
      </c>
      <c r="AX296" s="14" t="s">
        <v>70</v>
      </c>
      <c r="AY296" s="246" t="s">
        <v>119</v>
      </c>
    </row>
    <row r="297" s="16" customFormat="1">
      <c r="A297" s="16"/>
      <c r="B297" s="258"/>
      <c r="C297" s="259"/>
      <c r="D297" s="227" t="s">
        <v>130</v>
      </c>
      <c r="E297" s="260" t="s">
        <v>19</v>
      </c>
      <c r="F297" s="261" t="s">
        <v>167</v>
      </c>
      <c r="G297" s="259"/>
      <c r="H297" s="262">
        <v>-11.724</v>
      </c>
      <c r="I297" s="263"/>
      <c r="J297" s="259"/>
      <c r="K297" s="259"/>
      <c r="L297" s="264"/>
      <c r="M297" s="265"/>
      <c r="N297" s="266"/>
      <c r="O297" s="266"/>
      <c r="P297" s="266"/>
      <c r="Q297" s="266"/>
      <c r="R297" s="266"/>
      <c r="S297" s="266"/>
      <c r="T297" s="267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T297" s="268" t="s">
        <v>130</v>
      </c>
      <c r="AU297" s="268" t="s">
        <v>80</v>
      </c>
      <c r="AV297" s="16" t="s">
        <v>140</v>
      </c>
      <c r="AW297" s="16" t="s">
        <v>32</v>
      </c>
      <c r="AX297" s="16" t="s">
        <v>70</v>
      </c>
      <c r="AY297" s="268" t="s">
        <v>119</v>
      </c>
    </row>
    <row r="298" s="14" customFormat="1">
      <c r="A298" s="14"/>
      <c r="B298" s="236"/>
      <c r="C298" s="237"/>
      <c r="D298" s="227" t="s">
        <v>130</v>
      </c>
      <c r="E298" s="238" t="s">
        <v>19</v>
      </c>
      <c r="F298" s="239" t="s">
        <v>319</v>
      </c>
      <c r="G298" s="237"/>
      <c r="H298" s="240">
        <v>-61.073</v>
      </c>
      <c r="I298" s="241"/>
      <c r="J298" s="237"/>
      <c r="K298" s="237"/>
      <c r="L298" s="242"/>
      <c r="M298" s="243"/>
      <c r="N298" s="244"/>
      <c r="O298" s="244"/>
      <c r="P298" s="244"/>
      <c r="Q298" s="244"/>
      <c r="R298" s="244"/>
      <c r="S298" s="244"/>
      <c r="T298" s="24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6" t="s">
        <v>130</v>
      </c>
      <c r="AU298" s="246" t="s">
        <v>80</v>
      </c>
      <c r="AV298" s="14" t="s">
        <v>80</v>
      </c>
      <c r="AW298" s="14" t="s">
        <v>32</v>
      </c>
      <c r="AX298" s="14" t="s">
        <v>70</v>
      </c>
      <c r="AY298" s="246" t="s">
        <v>119</v>
      </c>
    </row>
    <row r="299" s="14" customFormat="1">
      <c r="A299" s="14"/>
      <c r="B299" s="236"/>
      <c r="C299" s="237"/>
      <c r="D299" s="227" t="s">
        <v>130</v>
      </c>
      <c r="E299" s="238" t="s">
        <v>19</v>
      </c>
      <c r="F299" s="239" t="s">
        <v>320</v>
      </c>
      <c r="G299" s="237"/>
      <c r="H299" s="240">
        <v>-4.6180000000000003</v>
      </c>
      <c r="I299" s="241"/>
      <c r="J299" s="237"/>
      <c r="K299" s="237"/>
      <c r="L299" s="242"/>
      <c r="M299" s="243"/>
      <c r="N299" s="244"/>
      <c r="O299" s="244"/>
      <c r="P299" s="244"/>
      <c r="Q299" s="244"/>
      <c r="R299" s="244"/>
      <c r="S299" s="244"/>
      <c r="T299" s="24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6" t="s">
        <v>130</v>
      </c>
      <c r="AU299" s="246" t="s">
        <v>80</v>
      </c>
      <c r="AV299" s="14" t="s">
        <v>80</v>
      </c>
      <c r="AW299" s="14" t="s">
        <v>32</v>
      </c>
      <c r="AX299" s="14" t="s">
        <v>70</v>
      </c>
      <c r="AY299" s="246" t="s">
        <v>119</v>
      </c>
    </row>
    <row r="300" s="16" customFormat="1">
      <c r="A300" s="16"/>
      <c r="B300" s="258"/>
      <c r="C300" s="259"/>
      <c r="D300" s="227" t="s">
        <v>130</v>
      </c>
      <c r="E300" s="260" t="s">
        <v>19</v>
      </c>
      <c r="F300" s="261" t="s">
        <v>167</v>
      </c>
      <c r="G300" s="259"/>
      <c r="H300" s="262">
        <v>-65.691000000000002</v>
      </c>
      <c r="I300" s="263"/>
      <c r="J300" s="259"/>
      <c r="K300" s="259"/>
      <c r="L300" s="264"/>
      <c r="M300" s="265"/>
      <c r="N300" s="266"/>
      <c r="O300" s="266"/>
      <c r="P300" s="266"/>
      <c r="Q300" s="266"/>
      <c r="R300" s="266"/>
      <c r="S300" s="266"/>
      <c r="T300" s="267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T300" s="268" t="s">
        <v>130</v>
      </c>
      <c r="AU300" s="268" t="s">
        <v>80</v>
      </c>
      <c r="AV300" s="16" t="s">
        <v>140</v>
      </c>
      <c r="AW300" s="16" t="s">
        <v>32</v>
      </c>
      <c r="AX300" s="16" t="s">
        <v>70</v>
      </c>
      <c r="AY300" s="268" t="s">
        <v>119</v>
      </c>
    </row>
    <row r="301" s="14" customFormat="1">
      <c r="A301" s="14"/>
      <c r="B301" s="236"/>
      <c r="C301" s="237"/>
      <c r="D301" s="227" t="s">
        <v>130</v>
      </c>
      <c r="E301" s="238" t="s">
        <v>19</v>
      </c>
      <c r="F301" s="239" t="s">
        <v>321</v>
      </c>
      <c r="G301" s="237"/>
      <c r="H301" s="240">
        <v>-95.769000000000005</v>
      </c>
      <c r="I301" s="241"/>
      <c r="J301" s="237"/>
      <c r="K301" s="237"/>
      <c r="L301" s="242"/>
      <c r="M301" s="243"/>
      <c r="N301" s="244"/>
      <c r="O301" s="244"/>
      <c r="P301" s="244"/>
      <c r="Q301" s="244"/>
      <c r="R301" s="244"/>
      <c r="S301" s="244"/>
      <c r="T301" s="245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6" t="s">
        <v>130</v>
      </c>
      <c r="AU301" s="246" t="s">
        <v>80</v>
      </c>
      <c r="AV301" s="14" t="s">
        <v>80</v>
      </c>
      <c r="AW301" s="14" t="s">
        <v>32</v>
      </c>
      <c r="AX301" s="14" t="s">
        <v>70</v>
      </c>
      <c r="AY301" s="246" t="s">
        <v>119</v>
      </c>
    </row>
    <row r="302" s="16" customFormat="1">
      <c r="A302" s="16"/>
      <c r="B302" s="258"/>
      <c r="C302" s="259"/>
      <c r="D302" s="227" t="s">
        <v>130</v>
      </c>
      <c r="E302" s="260" t="s">
        <v>19</v>
      </c>
      <c r="F302" s="261" t="s">
        <v>167</v>
      </c>
      <c r="G302" s="259"/>
      <c r="H302" s="262">
        <v>-95.769000000000005</v>
      </c>
      <c r="I302" s="263"/>
      <c r="J302" s="259"/>
      <c r="K302" s="259"/>
      <c r="L302" s="264"/>
      <c r="M302" s="265"/>
      <c r="N302" s="266"/>
      <c r="O302" s="266"/>
      <c r="P302" s="266"/>
      <c r="Q302" s="266"/>
      <c r="R302" s="266"/>
      <c r="S302" s="266"/>
      <c r="T302" s="267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T302" s="268" t="s">
        <v>130</v>
      </c>
      <c r="AU302" s="268" t="s">
        <v>80</v>
      </c>
      <c r="AV302" s="16" t="s">
        <v>140</v>
      </c>
      <c r="AW302" s="16" t="s">
        <v>32</v>
      </c>
      <c r="AX302" s="16" t="s">
        <v>70</v>
      </c>
      <c r="AY302" s="268" t="s">
        <v>119</v>
      </c>
    </row>
    <row r="303" s="14" customFormat="1">
      <c r="A303" s="14"/>
      <c r="B303" s="236"/>
      <c r="C303" s="237"/>
      <c r="D303" s="227" t="s">
        <v>130</v>
      </c>
      <c r="E303" s="238" t="s">
        <v>19</v>
      </c>
      <c r="F303" s="239" t="s">
        <v>322</v>
      </c>
      <c r="G303" s="237"/>
      <c r="H303" s="240">
        <v>50</v>
      </c>
      <c r="I303" s="241"/>
      <c r="J303" s="237"/>
      <c r="K303" s="237"/>
      <c r="L303" s="242"/>
      <c r="M303" s="243"/>
      <c r="N303" s="244"/>
      <c r="O303" s="244"/>
      <c r="P303" s="244"/>
      <c r="Q303" s="244"/>
      <c r="R303" s="244"/>
      <c r="S303" s="244"/>
      <c r="T303" s="24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6" t="s">
        <v>130</v>
      </c>
      <c r="AU303" s="246" t="s">
        <v>80</v>
      </c>
      <c r="AV303" s="14" t="s">
        <v>80</v>
      </c>
      <c r="AW303" s="14" t="s">
        <v>32</v>
      </c>
      <c r="AX303" s="14" t="s">
        <v>70</v>
      </c>
      <c r="AY303" s="246" t="s">
        <v>119</v>
      </c>
    </row>
    <row r="304" s="16" customFormat="1">
      <c r="A304" s="16"/>
      <c r="B304" s="258"/>
      <c r="C304" s="259"/>
      <c r="D304" s="227" t="s">
        <v>130</v>
      </c>
      <c r="E304" s="260" t="s">
        <v>19</v>
      </c>
      <c r="F304" s="261" t="s">
        <v>167</v>
      </c>
      <c r="G304" s="259"/>
      <c r="H304" s="262">
        <v>50</v>
      </c>
      <c r="I304" s="263"/>
      <c r="J304" s="259"/>
      <c r="K304" s="259"/>
      <c r="L304" s="264"/>
      <c r="M304" s="265"/>
      <c r="N304" s="266"/>
      <c r="O304" s="266"/>
      <c r="P304" s="266"/>
      <c r="Q304" s="266"/>
      <c r="R304" s="266"/>
      <c r="S304" s="266"/>
      <c r="T304" s="267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T304" s="268" t="s">
        <v>130</v>
      </c>
      <c r="AU304" s="268" t="s">
        <v>80</v>
      </c>
      <c r="AV304" s="16" t="s">
        <v>140</v>
      </c>
      <c r="AW304" s="16" t="s">
        <v>32</v>
      </c>
      <c r="AX304" s="16" t="s">
        <v>70</v>
      </c>
      <c r="AY304" s="268" t="s">
        <v>119</v>
      </c>
    </row>
    <row r="305" s="15" customFormat="1">
      <c r="A305" s="15"/>
      <c r="B305" s="247"/>
      <c r="C305" s="248"/>
      <c r="D305" s="227" t="s">
        <v>130</v>
      </c>
      <c r="E305" s="249" t="s">
        <v>19</v>
      </c>
      <c r="F305" s="250" t="s">
        <v>134</v>
      </c>
      <c r="G305" s="248"/>
      <c r="H305" s="251">
        <v>766.05799999999977</v>
      </c>
      <c r="I305" s="252"/>
      <c r="J305" s="248"/>
      <c r="K305" s="248"/>
      <c r="L305" s="253"/>
      <c r="M305" s="254"/>
      <c r="N305" s="255"/>
      <c r="O305" s="255"/>
      <c r="P305" s="255"/>
      <c r="Q305" s="255"/>
      <c r="R305" s="255"/>
      <c r="S305" s="255"/>
      <c r="T305" s="256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57" t="s">
        <v>130</v>
      </c>
      <c r="AU305" s="257" t="s">
        <v>80</v>
      </c>
      <c r="AV305" s="15" t="s">
        <v>126</v>
      </c>
      <c r="AW305" s="15" t="s">
        <v>32</v>
      </c>
      <c r="AX305" s="15" t="s">
        <v>78</v>
      </c>
      <c r="AY305" s="257" t="s">
        <v>119</v>
      </c>
    </row>
    <row r="306" s="2" customFormat="1" ht="16.5" customHeight="1">
      <c r="A306" s="41"/>
      <c r="B306" s="42"/>
      <c r="C306" s="269" t="s">
        <v>323</v>
      </c>
      <c r="D306" s="269" t="s">
        <v>324</v>
      </c>
      <c r="E306" s="270" t="s">
        <v>325</v>
      </c>
      <c r="F306" s="271" t="s">
        <v>326</v>
      </c>
      <c r="G306" s="272" t="s">
        <v>290</v>
      </c>
      <c r="H306" s="273">
        <v>1552.116</v>
      </c>
      <c r="I306" s="274"/>
      <c r="J306" s="275">
        <f>ROUND(I306*H306,2)</f>
        <v>0</v>
      </c>
      <c r="K306" s="271" t="s">
        <v>125</v>
      </c>
      <c r="L306" s="276"/>
      <c r="M306" s="277" t="s">
        <v>19</v>
      </c>
      <c r="N306" s="278" t="s">
        <v>41</v>
      </c>
      <c r="O306" s="87"/>
      <c r="P306" s="216">
        <f>O306*H306</f>
        <v>0</v>
      </c>
      <c r="Q306" s="216">
        <v>0</v>
      </c>
      <c r="R306" s="216">
        <f>Q306*H306</f>
        <v>0</v>
      </c>
      <c r="S306" s="216">
        <v>0</v>
      </c>
      <c r="T306" s="217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8" t="s">
        <v>203</v>
      </c>
      <c r="AT306" s="218" t="s">
        <v>324</v>
      </c>
      <c r="AU306" s="218" t="s">
        <v>80</v>
      </c>
      <c r="AY306" s="20" t="s">
        <v>119</v>
      </c>
      <c r="BE306" s="219">
        <f>IF(N306="základní",J306,0)</f>
        <v>0</v>
      </c>
      <c r="BF306" s="219">
        <f>IF(N306="snížená",J306,0)</f>
        <v>0</v>
      </c>
      <c r="BG306" s="219">
        <f>IF(N306="zákl. přenesená",J306,0)</f>
        <v>0</v>
      </c>
      <c r="BH306" s="219">
        <f>IF(N306="sníž. přenesená",J306,0)</f>
        <v>0</v>
      </c>
      <c r="BI306" s="219">
        <f>IF(N306="nulová",J306,0)</f>
        <v>0</v>
      </c>
      <c r="BJ306" s="20" t="s">
        <v>78</v>
      </c>
      <c r="BK306" s="219">
        <f>ROUND(I306*H306,2)</f>
        <v>0</v>
      </c>
      <c r="BL306" s="20" t="s">
        <v>126</v>
      </c>
      <c r="BM306" s="218" t="s">
        <v>327</v>
      </c>
    </row>
    <row r="307" s="14" customFormat="1">
      <c r="A307" s="14"/>
      <c r="B307" s="236"/>
      <c r="C307" s="237"/>
      <c r="D307" s="227" t="s">
        <v>130</v>
      </c>
      <c r="E307" s="237"/>
      <c r="F307" s="239" t="s">
        <v>328</v>
      </c>
      <c r="G307" s="237"/>
      <c r="H307" s="240">
        <v>1552.116</v>
      </c>
      <c r="I307" s="241"/>
      <c r="J307" s="237"/>
      <c r="K307" s="237"/>
      <c r="L307" s="242"/>
      <c r="M307" s="243"/>
      <c r="N307" s="244"/>
      <c r="O307" s="244"/>
      <c r="P307" s="244"/>
      <c r="Q307" s="244"/>
      <c r="R307" s="244"/>
      <c r="S307" s="244"/>
      <c r="T307" s="24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6" t="s">
        <v>130</v>
      </c>
      <c r="AU307" s="246" t="s">
        <v>80</v>
      </c>
      <c r="AV307" s="14" t="s">
        <v>80</v>
      </c>
      <c r="AW307" s="14" t="s">
        <v>4</v>
      </c>
      <c r="AX307" s="14" t="s">
        <v>78</v>
      </c>
      <c r="AY307" s="246" t="s">
        <v>119</v>
      </c>
    </row>
    <row r="308" s="2" customFormat="1" ht="37.8" customHeight="1">
      <c r="A308" s="41"/>
      <c r="B308" s="42"/>
      <c r="C308" s="207" t="s">
        <v>329</v>
      </c>
      <c r="D308" s="207" t="s">
        <v>121</v>
      </c>
      <c r="E308" s="208" t="s">
        <v>330</v>
      </c>
      <c r="F308" s="209" t="s">
        <v>331</v>
      </c>
      <c r="G308" s="210" t="s">
        <v>149</v>
      </c>
      <c r="H308" s="211">
        <v>417.68200000000002</v>
      </c>
      <c r="I308" s="212"/>
      <c r="J308" s="213">
        <f>ROUND(I308*H308,2)</f>
        <v>0</v>
      </c>
      <c r="K308" s="209" t="s">
        <v>125</v>
      </c>
      <c r="L308" s="47"/>
      <c r="M308" s="214" t="s">
        <v>19</v>
      </c>
      <c r="N308" s="215" t="s">
        <v>41</v>
      </c>
      <c r="O308" s="87"/>
      <c r="P308" s="216">
        <f>O308*H308</f>
        <v>0</v>
      </c>
      <c r="Q308" s="216">
        <v>0</v>
      </c>
      <c r="R308" s="216">
        <f>Q308*H308</f>
        <v>0</v>
      </c>
      <c r="S308" s="216">
        <v>0</v>
      </c>
      <c r="T308" s="217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8" t="s">
        <v>126</v>
      </c>
      <c r="AT308" s="218" t="s">
        <v>121</v>
      </c>
      <c r="AU308" s="218" t="s">
        <v>80</v>
      </c>
      <c r="AY308" s="20" t="s">
        <v>119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20" t="s">
        <v>78</v>
      </c>
      <c r="BK308" s="219">
        <f>ROUND(I308*H308,2)</f>
        <v>0</v>
      </c>
      <c r="BL308" s="20" t="s">
        <v>126</v>
      </c>
      <c r="BM308" s="218" t="s">
        <v>332</v>
      </c>
    </row>
    <row r="309" s="2" customFormat="1">
      <c r="A309" s="41"/>
      <c r="B309" s="42"/>
      <c r="C309" s="43"/>
      <c r="D309" s="220" t="s">
        <v>128</v>
      </c>
      <c r="E309" s="43"/>
      <c r="F309" s="221" t="s">
        <v>333</v>
      </c>
      <c r="G309" s="43"/>
      <c r="H309" s="43"/>
      <c r="I309" s="222"/>
      <c r="J309" s="43"/>
      <c r="K309" s="43"/>
      <c r="L309" s="47"/>
      <c r="M309" s="223"/>
      <c r="N309" s="224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128</v>
      </c>
      <c r="AU309" s="20" t="s">
        <v>80</v>
      </c>
    </row>
    <row r="310" s="14" customFormat="1">
      <c r="A310" s="14"/>
      <c r="B310" s="236"/>
      <c r="C310" s="237"/>
      <c r="D310" s="227" t="s">
        <v>130</v>
      </c>
      <c r="E310" s="238" t="s">
        <v>19</v>
      </c>
      <c r="F310" s="239" t="s">
        <v>334</v>
      </c>
      <c r="G310" s="237"/>
      <c r="H310" s="240">
        <v>124.146</v>
      </c>
      <c r="I310" s="241"/>
      <c r="J310" s="237"/>
      <c r="K310" s="237"/>
      <c r="L310" s="242"/>
      <c r="M310" s="243"/>
      <c r="N310" s="244"/>
      <c r="O310" s="244"/>
      <c r="P310" s="244"/>
      <c r="Q310" s="244"/>
      <c r="R310" s="244"/>
      <c r="S310" s="244"/>
      <c r="T310" s="245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6" t="s">
        <v>130</v>
      </c>
      <c r="AU310" s="246" t="s">
        <v>80</v>
      </c>
      <c r="AV310" s="14" t="s">
        <v>80</v>
      </c>
      <c r="AW310" s="14" t="s">
        <v>32</v>
      </c>
      <c r="AX310" s="14" t="s">
        <v>70</v>
      </c>
      <c r="AY310" s="246" t="s">
        <v>119</v>
      </c>
    </row>
    <row r="311" s="14" customFormat="1">
      <c r="A311" s="14"/>
      <c r="B311" s="236"/>
      <c r="C311" s="237"/>
      <c r="D311" s="227" t="s">
        <v>130</v>
      </c>
      <c r="E311" s="238" t="s">
        <v>19</v>
      </c>
      <c r="F311" s="239" t="s">
        <v>335</v>
      </c>
      <c r="G311" s="237"/>
      <c r="H311" s="240">
        <v>-13.295999999999999</v>
      </c>
      <c r="I311" s="241"/>
      <c r="J311" s="237"/>
      <c r="K311" s="237"/>
      <c r="L311" s="242"/>
      <c r="M311" s="243"/>
      <c r="N311" s="244"/>
      <c r="O311" s="244"/>
      <c r="P311" s="244"/>
      <c r="Q311" s="244"/>
      <c r="R311" s="244"/>
      <c r="S311" s="244"/>
      <c r="T311" s="24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6" t="s">
        <v>130</v>
      </c>
      <c r="AU311" s="246" t="s">
        <v>80</v>
      </c>
      <c r="AV311" s="14" t="s">
        <v>80</v>
      </c>
      <c r="AW311" s="14" t="s">
        <v>32</v>
      </c>
      <c r="AX311" s="14" t="s">
        <v>70</v>
      </c>
      <c r="AY311" s="246" t="s">
        <v>119</v>
      </c>
    </row>
    <row r="312" s="14" customFormat="1">
      <c r="A312" s="14"/>
      <c r="B312" s="236"/>
      <c r="C312" s="237"/>
      <c r="D312" s="227" t="s">
        <v>130</v>
      </c>
      <c r="E312" s="238" t="s">
        <v>19</v>
      </c>
      <c r="F312" s="239" t="s">
        <v>336</v>
      </c>
      <c r="G312" s="237"/>
      <c r="H312" s="240">
        <v>355.99200000000002</v>
      </c>
      <c r="I312" s="241"/>
      <c r="J312" s="237"/>
      <c r="K312" s="237"/>
      <c r="L312" s="242"/>
      <c r="M312" s="243"/>
      <c r="N312" s="244"/>
      <c r="O312" s="244"/>
      <c r="P312" s="244"/>
      <c r="Q312" s="244"/>
      <c r="R312" s="244"/>
      <c r="S312" s="244"/>
      <c r="T312" s="245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6" t="s">
        <v>130</v>
      </c>
      <c r="AU312" s="246" t="s">
        <v>80</v>
      </c>
      <c r="AV312" s="14" t="s">
        <v>80</v>
      </c>
      <c r="AW312" s="14" t="s">
        <v>32</v>
      </c>
      <c r="AX312" s="14" t="s">
        <v>70</v>
      </c>
      <c r="AY312" s="246" t="s">
        <v>119</v>
      </c>
    </row>
    <row r="313" s="14" customFormat="1">
      <c r="A313" s="14"/>
      <c r="B313" s="236"/>
      <c r="C313" s="237"/>
      <c r="D313" s="227" t="s">
        <v>130</v>
      </c>
      <c r="E313" s="238" t="s">
        <v>19</v>
      </c>
      <c r="F313" s="239" t="s">
        <v>337</v>
      </c>
      <c r="G313" s="237"/>
      <c r="H313" s="240">
        <v>-49.159999999999997</v>
      </c>
      <c r="I313" s="241"/>
      <c r="J313" s="237"/>
      <c r="K313" s="237"/>
      <c r="L313" s="242"/>
      <c r="M313" s="243"/>
      <c r="N313" s="244"/>
      <c r="O313" s="244"/>
      <c r="P313" s="244"/>
      <c r="Q313" s="244"/>
      <c r="R313" s="244"/>
      <c r="S313" s="244"/>
      <c r="T313" s="24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6" t="s">
        <v>130</v>
      </c>
      <c r="AU313" s="246" t="s">
        <v>80</v>
      </c>
      <c r="AV313" s="14" t="s">
        <v>80</v>
      </c>
      <c r="AW313" s="14" t="s">
        <v>32</v>
      </c>
      <c r="AX313" s="14" t="s">
        <v>70</v>
      </c>
      <c r="AY313" s="246" t="s">
        <v>119</v>
      </c>
    </row>
    <row r="314" s="15" customFormat="1">
      <c r="A314" s="15"/>
      <c r="B314" s="247"/>
      <c r="C314" s="248"/>
      <c r="D314" s="227" t="s">
        <v>130</v>
      </c>
      <c r="E314" s="249" t="s">
        <v>19</v>
      </c>
      <c r="F314" s="250" t="s">
        <v>134</v>
      </c>
      <c r="G314" s="248"/>
      <c r="H314" s="251">
        <v>417.68200000000002</v>
      </c>
      <c r="I314" s="252"/>
      <c r="J314" s="248"/>
      <c r="K314" s="248"/>
      <c r="L314" s="253"/>
      <c r="M314" s="254"/>
      <c r="N314" s="255"/>
      <c r="O314" s="255"/>
      <c r="P314" s="255"/>
      <c r="Q314" s="255"/>
      <c r="R314" s="255"/>
      <c r="S314" s="255"/>
      <c r="T314" s="256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57" t="s">
        <v>130</v>
      </c>
      <c r="AU314" s="257" t="s">
        <v>80</v>
      </c>
      <c r="AV314" s="15" t="s">
        <v>126</v>
      </c>
      <c r="AW314" s="15" t="s">
        <v>32</v>
      </c>
      <c r="AX314" s="15" t="s">
        <v>78</v>
      </c>
      <c r="AY314" s="257" t="s">
        <v>119</v>
      </c>
    </row>
    <row r="315" s="2" customFormat="1" ht="16.5" customHeight="1">
      <c r="A315" s="41"/>
      <c r="B315" s="42"/>
      <c r="C315" s="269" t="s">
        <v>338</v>
      </c>
      <c r="D315" s="269" t="s">
        <v>324</v>
      </c>
      <c r="E315" s="270" t="s">
        <v>339</v>
      </c>
      <c r="F315" s="271" t="s">
        <v>340</v>
      </c>
      <c r="G315" s="272" t="s">
        <v>290</v>
      </c>
      <c r="H315" s="273">
        <v>835.36400000000003</v>
      </c>
      <c r="I315" s="274"/>
      <c r="J315" s="275">
        <f>ROUND(I315*H315,2)</f>
        <v>0</v>
      </c>
      <c r="K315" s="271" t="s">
        <v>125</v>
      </c>
      <c r="L315" s="276"/>
      <c r="M315" s="277" t="s">
        <v>19</v>
      </c>
      <c r="N315" s="278" t="s">
        <v>41</v>
      </c>
      <c r="O315" s="87"/>
      <c r="P315" s="216">
        <f>O315*H315</f>
        <v>0</v>
      </c>
      <c r="Q315" s="216">
        <v>0</v>
      </c>
      <c r="R315" s="216">
        <f>Q315*H315</f>
        <v>0</v>
      </c>
      <c r="S315" s="216">
        <v>0</v>
      </c>
      <c r="T315" s="217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8" t="s">
        <v>203</v>
      </c>
      <c r="AT315" s="218" t="s">
        <v>324</v>
      </c>
      <c r="AU315" s="218" t="s">
        <v>80</v>
      </c>
      <c r="AY315" s="20" t="s">
        <v>119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20" t="s">
        <v>78</v>
      </c>
      <c r="BK315" s="219">
        <f>ROUND(I315*H315,2)</f>
        <v>0</v>
      </c>
      <c r="BL315" s="20" t="s">
        <v>126</v>
      </c>
      <c r="BM315" s="218" t="s">
        <v>341</v>
      </c>
    </row>
    <row r="316" s="14" customFormat="1">
      <c r="A316" s="14"/>
      <c r="B316" s="236"/>
      <c r="C316" s="237"/>
      <c r="D316" s="227" t="s">
        <v>130</v>
      </c>
      <c r="E316" s="238" t="s">
        <v>19</v>
      </c>
      <c r="F316" s="239" t="s">
        <v>334</v>
      </c>
      <c r="G316" s="237"/>
      <c r="H316" s="240">
        <v>124.146</v>
      </c>
      <c r="I316" s="241"/>
      <c r="J316" s="237"/>
      <c r="K316" s="237"/>
      <c r="L316" s="242"/>
      <c r="M316" s="243"/>
      <c r="N316" s="244"/>
      <c r="O316" s="244"/>
      <c r="P316" s="244"/>
      <c r="Q316" s="244"/>
      <c r="R316" s="244"/>
      <c r="S316" s="244"/>
      <c r="T316" s="245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6" t="s">
        <v>130</v>
      </c>
      <c r="AU316" s="246" t="s">
        <v>80</v>
      </c>
      <c r="AV316" s="14" t="s">
        <v>80</v>
      </c>
      <c r="AW316" s="14" t="s">
        <v>32</v>
      </c>
      <c r="AX316" s="14" t="s">
        <v>70</v>
      </c>
      <c r="AY316" s="246" t="s">
        <v>119</v>
      </c>
    </row>
    <row r="317" s="14" customFormat="1">
      <c r="A317" s="14"/>
      <c r="B317" s="236"/>
      <c r="C317" s="237"/>
      <c r="D317" s="227" t="s">
        <v>130</v>
      </c>
      <c r="E317" s="238" t="s">
        <v>19</v>
      </c>
      <c r="F317" s="239" t="s">
        <v>335</v>
      </c>
      <c r="G317" s="237"/>
      <c r="H317" s="240">
        <v>-13.295999999999999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6" t="s">
        <v>130</v>
      </c>
      <c r="AU317" s="246" t="s">
        <v>80</v>
      </c>
      <c r="AV317" s="14" t="s">
        <v>80</v>
      </c>
      <c r="AW317" s="14" t="s">
        <v>32</v>
      </c>
      <c r="AX317" s="14" t="s">
        <v>70</v>
      </c>
      <c r="AY317" s="246" t="s">
        <v>119</v>
      </c>
    </row>
    <row r="318" s="14" customFormat="1">
      <c r="A318" s="14"/>
      <c r="B318" s="236"/>
      <c r="C318" s="237"/>
      <c r="D318" s="227" t="s">
        <v>130</v>
      </c>
      <c r="E318" s="238" t="s">
        <v>19</v>
      </c>
      <c r="F318" s="239" t="s">
        <v>336</v>
      </c>
      <c r="G318" s="237"/>
      <c r="H318" s="240">
        <v>355.99200000000002</v>
      </c>
      <c r="I318" s="241"/>
      <c r="J318" s="237"/>
      <c r="K318" s="237"/>
      <c r="L318" s="242"/>
      <c r="M318" s="243"/>
      <c r="N318" s="244"/>
      <c r="O318" s="244"/>
      <c r="P318" s="244"/>
      <c r="Q318" s="244"/>
      <c r="R318" s="244"/>
      <c r="S318" s="244"/>
      <c r="T318" s="245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6" t="s">
        <v>130</v>
      </c>
      <c r="AU318" s="246" t="s">
        <v>80</v>
      </c>
      <c r="AV318" s="14" t="s">
        <v>80</v>
      </c>
      <c r="AW318" s="14" t="s">
        <v>32</v>
      </c>
      <c r="AX318" s="14" t="s">
        <v>70</v>
      </c>
      <c r="AY318" s="246" t="s">
        <v>119</v>
      </c>
    </row>
    <row r="319" s="14" customFormat="1">
      <c r="A319" s="14"/>
      <c r="B319" s="236"/>
      <c r="C319" s="237"/>
      <c r="D319" s="227" t="s">
        <v>130</v>
      </c>
      <c r="E319" s="238" t="s">
        <v>19</v>
      </c>
      <c r="F319" s="239" t="s">
        <v>337</v>
      </c>
      <c r="G319" s="237"/>
      <c r="H319" s="240">
        <v>-49.159999999999997</v>
      </c>
      <c r="I319" s="241"/>
      <c r="J319" s="237"/>
      <c r="K319" s="237"/>
      <c r="L319" s="242"/>
      <c r="M319" s="243"/>
      <c r="N319" s="244"/>
      <c r="O319" s="244"/>
      <c r="P319" s="244"/>
      <c r="Q319" s="244"/>
      <c r="R319" s="244"/>
      <c r="S319" s="244"/>
      <c r="T319" s="245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6" t="s">
        <v>130</v>
      </c>
      <c r="AU319" s="246" t="s">
        <v>80</v>
      </c>
      <c r="AV319" s="14" t="s">
        <v>80</v>
      </c>
      <c r="AW319" s="14" t="s">
        <v>32</v>
      </c>
      <c r="AX319" s="14" t="s">
        <v>70</v>
      </c>
      <c r="AY319" s="246" t="s">
        <v>119</v>
      </c>
    </row>
    <row r="320" s="15" customFormat="1">
      <c r="A320" s="15"/>
      <c r="B320" s="247"/>
      <c r="C320" s="248"/>
      <c r="D320" s="227" t="s">
        <v>130</v>
      </c>
      <c r="E320" s="249" t="s">
        <v>19</v>
      </c>
      <c r="F320" s="250" t="s">
        <v>134</v>
      </c>
      <c r="G320" s="248"/>
      <c r="H320" s="251">
        <v>417.68200000000002</v>
      </c>
      <c r="I320" s="252"/>
      <c r="J320" s="248"/>
      <c r="K320" s="248"/>
      <c r="L320" s="253"/>
      <c r="M320" s="254"/>
      <c r="N320" s="255"/>
      <c r="O320" s="255"/>
      <c r="P320" s="255"/>
      <c r="Q320" s="255"/>
      <c r="R320" s="255"/>
      <c r="S320" s="255"/>
      <c r="T320" s="256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57" t="s">
        <v>130</v>
      </c>
      <c r="AU320" s="257" t="s">
        <v>80</v>
      </c>
      <c r="AV320" s="15" t="s">
        <v>126</v>
      </c>
      <c r="AW320" s="15" t="s">
        <v>32</v>
      </c>
      <c r="AX320" s="15" t="s">
        <v>78</v>
      </c>
      <c r="AY320" s="257" t="s">
        <v>119</v>
      </c>
    </row>
    <row r="321" s="14" customFormat="1">
      <c r="A321" s="14"/>
      <c r="B321" s="236"/>
      <c r="C321" s="237"/>
      <c r="D321" s="227" t="s">
        <v>130</v>
      </c>
      <c r="E321" s="237"/>
      <c r="F321" s="239" t="s">
        <v>342</v>
      </c>
      <c r="G321" s="237"/>
      <c r="H321" s="240">
        <v>835.36400000000003</v>
      </c>
      <c r="I321" s="241"/>
      <c r="J321" s="237"/>
      <c r="K321" s="237"/>
      <c r="L321" s="242"/>
      <c r="M321" s="243"/>
      <c r="N321" s="244"/>
      <c r="O321" s="244"/>
      <c r="P321" s="244"/>
      <c r="Q321" s="244"/>
      <c r="R321" s="244"/>
      <c r="S321" s="244"/>
      <c r="T321" s="24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6" t="s">
        <v>130</v>
      </c>
      <c r="AU321" s="246" t="s">
        <v>80</v>
      </c>
      <c r="AV321" s="14" t="s">
        <v>80</v>
      </c>
      <c r="AW321" s="14" t="s">
        <v>4</v>
      </c>
      <c r="AX321" s="14" t="s">
        <v>78</v>
      </c>
      <c r="AY321" s="246" t="s">
        <v>119</v>
      </c>
    </row>
    <row r="322" s="12" customFormat="1" ht="22.8" customHeight="1">
      <c r="A322" s="12"/>
      <c r="B322" s="191"/>
      <c r="C322" s="192"/>
      <c r="D322" s="193" t="s">
        <v>69</v>
      </c>
      <c r="E322" s="205" t="s">
        <v>126</v>
      </c>
      <c r="F322" s="205" t="s">
        <v>343</v>
      </c>
      <c r="G322" s="192"/>
      <c r="H322" s="192"/>
      <c r="I322" s="195"/>
      <c r="J322" s="206">
        <f>BK322</f>
        <v>0</v>
      </c>
      <c r="K322" s="192"/>
      <c r="L322" s="197"/>
      <c r="M322" s="198"/>
      <c r="N322" s="199"/>
      <c r="O322" s="199"/>
      <c r="P322" s="200">
        <f>SUM(P323:P378)</f>
        <v>0</v>
      </c>
      <c r="Q322" s="199"/>
      <c r="R322" s="200">
        <f>SUM(R323:R378)</f>
        <v>5.2177041027999991</v>
      </c>
      <c r="S322" s="199"/>
      <c r="T322" s="201">
        <f>SUM(T323:T378)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02" t="s">
        <v>78</v>
      </c>
      <c r="AT322" s="203" t="s">
        <v>69</v>
      </c>
      <c r="AU322" s="203" t="s">
        <v>78</v>
      </c>
      <c r="AY322" s="202" t="s">
        <v>119</v>
      </c>
      <c r="BK322" s="204">
        <f>SUM(BK323:BK378)</f>
        <v>0</v>
      </c>
    </row>
    <row r="323" s="2" customFormat="1" ht="16.5" customHeight="1">
      <c r="A323" s="41"/>
      <c r="B323" s="42"/>
      <c r="C323" s="207" t="s">
        <v>344</v>
      </c>
      <c r="D323" s="207" t="s">
        <v>121</v>
      </c>
      <c r="E323" s="208" t="s">
        <v>345</v>
      </c>
      <c r="F323" s="209" t="s">
        <v>346</v>
      </c>
      <c r="G323" s="210" t="s">
        <v>149</v>
      </c>
      <c r="H323" s="211">
        <v>214.642</v>
      </c>
      <c r="I323" s="212"/>
      <c r="J323" s="213">
        <f>ROUND(I323*H323,2)</f>
        <v>0</v>
      </c>
      <c r="K323" s="209" t="s">
        <v>125</v>
      </c>
      <c r="L323" s="47"/>
      <c r="M323" s="214" t="s">
        <v>19</v>
      </c>
      <c r="N323" s="215" t="s">
        <v>41</v>
      </c>
      <c r="O323" s="87"/>
      <c r="P323" s="216">
        <f>O323*H323</f>
        <v>0</v>
      </c>
      <c r="Q323" s="216">
        <v>0</v>
      </c>
      <c r="R323" s="216">
        <f>Q323*H323</f>
        <v>0</v>
      </c>
      <c r="S323" s="216">
        <v>0</v>
      </c>
      <c r="T323" s="217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18" t="s">
        <v>126</v>
      </c>
      <c r="AT323" s="218" t="s">
        <v>121</v>
      </c>
      <c r="AU323" s="218" t="s">
        <v>80</v>
      </c>
      <c r="AY323" s="20" t="s">
        <v>119</v>
      </c>
      <c r="BE323" s="219">
        <f>IF(N323="základní",J323,0)</f>
        <v>0</v>
      </c>
      <c r="BF323" s="219">
        <f>IF(N323="snížená",J323,0)</f>
        <v>0</v>
      </c>
      <c r="BG323" s="219">
        <f>IF(N323="zákl. přenesená",J323,0)</f>
        <v>0</v>
      </c>
      <c r="BH323" s="219">
        <f>IF(N323="sníž. přenesená",J323,0)</f>
        <v>0</v>
      </c>
      <c r="BI323" s="219">
        <f>IF(N323="nulová",J323,0)</f>
        <v>0</v>
      </c>
      <c r="BJ323" s="20" t="s">
        <v>78</v>
      </c>
      <c r="BK323" s="219">
        <f>ROUND(I323*H323,2)</f>
        <v>0</v>
      </c>
      <c r="BL323" s="20" t="s">
        <v>126</v>
      </c>
      <c r="BM323" s="218" t="s">
        <v>347</v>
      </c>
    </row>
    <row r="324" s="2" customFormat="1">
      <c r="A324" s="41"/>
      <c r="B324" s="42"/>
      <c r="C324" s="43"/>
      <c r="D324" s="220" t="s">
        <v>128</v>
      </c>
      <c r="E324" s="43"/>
      <c r="F324" s="221" t="s">
        <v>348</v>
      </c>
      <c r="G324" s="43"/>
      <c r="H324" s="43"/>
      <c r="I324" s="222"/>
      <c r="J324" s="43"/>
      <c r="K324" s="43"/>
      <c r="L324" s="47"/>
      <c r="M324" s="223"/>
      <c r="N324" s="224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128</v>
      </c>
      <c r="AU324" s="20" t="s">
        <v>80</v>
      </c>
    </row>
    <row r="325" s="13" customFormat="1">
      <c r="A325" s="13"/>
      <c r="B325" s="225"/>
      <c r="C325" s="226"/>
      <c r="D325" s="227" t="s">
        <v>130</v>
      </c>
      <c r="E325" s="228" t="s">
        <v>19</v>
      </c>
      <c r="F325" s="229" t="s">
        <v>310</v>
      </c>
      <c r="G325" s="226"/>
      <c r="H325" s="228" t="s">
        <v>19</v>
      </c>
      <c r="I325" s="230"/>
      <c r="J325" s="226"/>
      <c r="K325" s="226"/>
      <c r="L325" s="231"/>
      <c r="M325" s="232"/>
      <c r="N325" s="233"/>
      <c r="O325" s="233"/>
      <c r="P325" s="233"/>
      <c r="Q325" s="233"/>
      <c r="R325" s="233"/>
      <c r="S325" s="233"/>
      <c r="T325" s="23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5" t="s">
        <v>130</v>
      </c>
      <c r="AU325" s="235" t="s">
        <v>80</v>
      </c>
      <c r="AV325" s="13" t="s">
        <v>78</v>
      </c>
      <c r="AW325" s="13" t="s">
        <v>32</v>
      </c>
      <c r="AX325" s="13" t="s">
        <v>70</v>
      </c>
      <c r="AY325" s="235" t="s">
        <v>119</v>
      </c>
    </row>
    <row r="326" s="14" customFormat="1">
      <c r="A326" s="14"/>
      <c r="B326" s="236"/>
      <c r="C326" s="237"/>
      <c r="D326" s="227" t="s">
        <v>130</v>
      </c>
      <c r="E326" s="238" t="s">
        <v>19</v>
      </c>
      <c r="F326" s="239" t="s">
        <v>349</v>
      </c>
      <c r="G326" s="237"/>
      <c r="H326" s="240">
        <v>31.036999999999999</v>
      </c>
      <c r="I326" s="241"/>
      <c r="J326" s="237"/>
      <c r="K326" s="237"/>
      <c r="L326" s="242"/>
      <c r="M326" s="243"/>
      <c r="N326" s="244"/>
      <c r="O326" s="244"/>
      <c r="P326" s="244"/>
      <c r="Q326" s="244"/>
      <c r="R326" s="244"/>
      <c r="S326" s="244"/>
      <c r="T326" s="24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6" t="s">
        <v>130</v>
      </c>
      <c r="AU326" s="246" t="s">
        <v>80</v>
      </c>
      <c r="AV326" s="14" t="s">
        <v>80</v>
      </c>
      <c r="AW326" s="14" t="s">
        <v>32</v>
      </c>
      <c r="AX326" s="14" t="s">
        <v>70</v>
      </c>
      <c r="AY326" s="246" t="s">
        <v>119</v>
      </c>
    </row>
    <row r="327" s="14" customFormat="1">
      <c r="A327" s="14"/>
      <c r="B327" s="236"/>
      <c r="C327" s="237"/>
      <c r="D327" s="227" t="s">
        <v>130</v>
      </c>
      <c r="E327" s="238" t="s">
        <v>19</v>
      </c>
      <c r="F327" s="239" t="s">
        <v>350</v>
      </c>
      <c r="G327" s="237"/>
      <c r="H327" s="240">
        <v>76.284000000000006</v>
      </c>
      <c r="I327" s="241"/>
      <c r="J327" s="237"/>
      <c r="K327" s="237"/>
      <c r="L327" s="242"/>
      <c r="M327" s="243"/>
      <c r="N327" s="244"/>
      <c r="O327" s="244"/>
      <c r="P327" s="244"/>
      <c r="Q327" s="244"/>
      <c r="R327" s="244"/>
      <c r="S327" s="244"/>
      <c r="T327" s="245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6" t="s">
        <v>130</v>
      </c>
      <c r="AU327" s="246" t="s">
        <v>80</v>
      </c>
      <c r="AV327" s="14" t="s">
        <v>80</v>
      </c>
      <c r="AW327" s="14" t="s">
        <v>32</v>
      </c>
      <c r="AX327" s="14" t="s">
        <v>70</v>
      </c>
      <c r="AY327" s="246" t="s">
        <v>119</v>
      </c>
    </row>
    <row r="328" s="16" customFormat="1">
      <c r="A328" s="16"/>
      <c r="B328" s="258"/>
      <c r="C328" s="259"/>
      <c r="D328" s="227" t="s">
        <v>130</v>
      </c>
      <c r="E328" s="260" t="s">
        <v>19</v>
      </c>
      <c r="F328" s="261" t="s">
        <v>167</v>
      </c>
      <c r="G328" s="259"/>
      <c r="H328" s="262">
        <v>107.321</v>
      </c>
      <c r="I328" s="263"/>
      <c r="J328" s="259"/>
      <c r="K328" s="259"/>
      <c r="L328" s="264"/>
      <c r="M328" s="265"/>
      <c r="N328" s="266"/>
      <c r="O328" s="266"/>
      <c r="P328" s="266"/>
      <c r="Q328" s="266"/>
      <c r="R328" s="266"/>
      <c r="S328" s="266"/>
      <c r="T328" s="267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T328" s="268" t="s">
        <v>130</v>
      </c>
      <c r="AU328" s="268" t="s">
        <v>80</v>
      </c>
      <c r="AV328" s="16" t="s">
        <v>140</v>
      </c>
      <c r="AW328" s="16" t="s">
        <v>32</v>
      </c>
      <c r="AX328" s="16" t="s">
        <v>70</v>
      </c>
      <c r="AY328" s="268" t="s">
        <v>119</v>
      </c>
    </row>
    <row r="329" s="13" customFormat="1">
      <c r="A329" s="13"/>
      <c r="B329" s="225"/>
      <c r="C329" s="226"/>
      <c r="D329" s="227" t="s">
        <v>130</v>
      </c>
      <c r="E329" s="228" t="s">
        <v>19</v>
      </c>
      <c r="F329" s="229" t="s">
        <v>313</v>
      </c>
      <c r="G329" s="226"/>
      <c r="H329" s="228" t="s">
        <v>19</v>
      </c>
      <c r="I329" s="230"/>
      <c r="J329" s="226"/>
      <c r="K329" s="226"/>
      <c r="L329" s="231"/>
      <c r="M329" s="232"/>
      <c r="N329" s="233"/>
      <c r="O329" s="233"/>
      <c r="P329" s="233"/>
      <c r="Q329" s="233"/>
      <c r="R329" s="233"/>
      <c r="S329" s="233"/>
      <c r="T329" s="23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5" t="s">
        <v>130</v>
      </c>
      <c r="AU329" s="235" t="s">
        <v>80</v>
      </c>
      <c r="AV329" s="13" t="s">
        <v>78</v>
      </c>
      <c r="AW329" s="13" t="s">
        <v>32</v>
      </c>
      <c r="AX329" s="13" t="s">
        <v>70</v>
      </c>
      <c r="AY329" s="235" t="s">
        <v>119</v>
      </c>
    </row>
    <row r="330" s="14" customFormat="1">
      <c r="A330" s="14"/>
      <c r="B330" s="236"/>
      <c r="C330" s="237"/>
      <c r="D330" s="227" t="s">
        <v>130</v>
      </c>
      <c r="E330" s="238" t="s">
        <v>19</v>
      </c>
      <c r="F330" s="239" t="s">
        <v>349</v>
      </c>
      <c r="G330" s="237"/>
      <c r="H330" s="240">
        <v>31.036999999999999</v>
      </c>
      <c r="I330" s="241"/>
      <c r="J330" s="237"/>
      <c r="K330" s="237"/>
      <c r="L330" s="242"/>
      <c r="M330" s="243"/>
      <c r="N330" s="244"/>
      <c r="O330" s="244"/>
      <c r="P330" s="244"/>
      <c r="Q330" s="244"/>
      <c r="R330" s="244"/>
      <c r="S330" s="244"/>
      <c r="T330" s="24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6" t="s">
        <v>130</v>
      </c>
      <c r="AU330" s="246" t="s">
        <v>80</v>
      </c>
      <c r="AV330" s="14" t="s">
        <v>80</v>
      </c>
      <c r="AW330" s="14" t="s">
        <v>32</v>
      </c>
      <c r="AX330" s="14" t="s">
        <v>70</v>
      </c>
      <c r="AY330" s="246" t="s">
        <v>119</v>
      </c>
    </row>
    <row r="331" s="14" customFormat="1">
      <c r="A331" s="14"/>
      <c r="B331" s="236"/>
      <c r="C331" s="237"/>
      <c r="D331" s="227" t="s">
        <v>130</v>
      </c>
      <c r="E331" s="238" t="s">
        <v>19</v>
      </c>
      <c r="F331" s="239" t="s">
        <v>350</v>
      </c>
      <c r="G331" s="237"/>
      <c r="H331" s="240">
        <v>76.284000000000006</v>
      </c>
      <c r="I331" s="241"/>
      <c r="J331" s="237"/>
      <c r="K331" s="237"/>
      <c r="L331" s="242"/>
      <c r="M331" s="243"/>
      <c r="N331" s="244"/>
      <c r="O331" s="244"/>
      <c r="P331" s="244"/>
      <c r="Q331" s="244"/>
      <c r="R331" s="244"/>
      <c r="S331" s="244"/>
      <c r="T331" s="24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6" t="s">
        <v>130</v>
      </c>
      <c r="AU331" s="246" t="s">
        <v>80</v>
      </c>
      <c r="AV331" s="14" t="s">
        <v>80</v>
      </c>
      <c r="AW331" s="14" t="s">
        <v>32</v>
      </c>
      <c r="AX331" s="14" t="s">
        <v>70</v>
      </c>
      <c r="AY331" s="246" t="s">
        <v>119</v>
      </c>
    </row>
    <row r="332" s="16" customFormat="1">
      <c r="A332" s="16"/>
      <c r="B332" s="258"/>
      <c r="C332" s="259"/>
      <c r="D332" s="227" t="s">
        <v>130</v>
      </c>
      <c r="E332" s="260" t="s">
        <v>19</v>
      </c>
      <c r="F332" s="261" t="s">
        <v>167</v>
      </c>
      <c r="G332" s="259"/>
      <c r="H332" s="262">
        <v>107.321</v>
      </c>
      <c r="I332" s="263"/>
      <c r="J332" s="259"/>
      <c r="K332" s="259"/>
      <c r="L332" s="264"/>
      <c r="M332" s="265"/>
      <c r="N332" s="266"/>
      <c r="O332" s="266"/>
      <c r="P332" s="266"/>
      <c r="Q332" s="266"/>
      <c r="R332" s="266"/>
      <c r="S332" s="266"/>
      <c r="T332" s="267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T332" s="268" t="s">
        <v>130</v>
      </c>
      <c r="AU332" s="268" t="s">
        <v>80</v>
      </c>
      <c r="AV332" s="16" t="s">
        <v>140</v>
      </c>
      <c r="AW332" s="16" t="s">
        <v>32</v>
      </c>
      <c r="AX332" s="16" t="s">
        <v>70</v>
      </c>
      <c r="AY332" s="268" t="s">
        <v>119</v>
      </c>
    </row>
    <row r="333" s="15" customFormat="1">
      <c r="A333" s="15"/>
      <c r="B333" s="247"/>
      <c r="C333" s="248"/>
      <c r="D333" s="227" t="s">
        <v>130</v>
      </c>
      <c r="E333" s="249" t="s">
        <v>19</v>
      </c>
      <c r="F333" s="250" t="s">
        <v>134</v>
      </c>
      <c r="G333" s="248"/>
      <c r="H333" s="251">
        <v>214.642</v>
      </c>
      <c r="I333" s="252"/>
      <c r="J333" s="248"/>
      <c r="K333" s="248"/>
      <c r="L333" s="253"/>
      <c r="M333" s="254"/>
      <c r="N333" s="255"/>
      <c r="O333" s="255"/>
      <c r="P333" s="255"/>
      <c r="Q333" s="255"/>
      <c r="R333" s="255"/>
      <c r="S333" s="255"/>
      <c r="T333" s="256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57" t="s">
        <v>130</v>
      </c>
      <c r="AU333" s="257" t="s">
        <v>80</v>
      </c>
      <c r="AV333" s="15" t="s">
        <v>126</v>
      </c>
      <c r="AW333" s="15" t="s">
        <v>32</v>
      </c>
      <c r="AX333" s="15" t="s">
        <v>78</v>
      </c>
      <c r="AY333" s="257" t="s">
        <v>119</v>
      </c>
    </row>
    <row r="334" s="2" customFormat="1" ht="16.5" customHeight="1">
      <c r="A334" s="41"/>
      <c r="B334" s="42"/>
      <c r="C334" s="207" t="s">
        <v>351</v>
      </c>
      <c r="D334" s="207" t="s">
        <v>121</v>
      </c>
      <c r="E334" s="208" t="s">
        <v>352</v>
      </c>
      <c r="F334" s="209" t="s">
        <v>353</v>
      </c>
      <c r="G334" s="210" t="s">
        <v>354</v>
      </c>
      <c r="H334" s="211">
        <v>31</v>
      </c>
      <c r="I334" s="212"/>
      <c r="J334" s="213">
        <f>ROUND(I334*H334,2)</f>
        <v>0</v>
      </c>
      <c r="K334" s="209" t="s">
        <v>125</v>
      </c>
      <c r="L334" s="47"/>
      <c r="M334" s="214" t="s">
        <v>19</v>
      </c>
      <c r="N334" s="215" t="s">
        <v>41</v>
      </c>
      <c r="O334" s="87"/>
      <c r="P334" s="216">
        <f>O334*H334</f>
        <v>0</v>
      </c>
      <c r="Q334" s="216">
        <v>0.087417999999999996</v>
      </c>
      <c r="R334" s="216">
        <f>Q334*H334</f>
        <v>2.7099579999999999</v>
      </c>
      <c r="S334" s="216">
        <v>0</v>
      </c>
      <c r="T334" s="217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18" t="s">
        <v>126</v>
      </c>
      <c r="AT334" s="218" t="s">
        <v>121</v>
      </c>
      <c r="AU334" s="218" t="s">
        <v>80</v>
      </c>
      <c r="AY334" s="20" t="s">
        <v>119</v>
      </c>
      <c r="BE334" s="219">
        <f>IF(N334="základní",J334,0)</f>
        <v>0</v>
      </c>
      <c r="BF334" s="219">
        <f>IF(N334="snížená",J334,0)</f>
        <v>0</v>
      </c>
      <c r="BG334" s="219">
        <f>IF(N334="zákl. přenesená",J334,0)</f>
        <v>0</v>
      </c>
      <c r="BH334" s="219">
        <f>IF(N334="sníž. přenesená",J334,0)</f>
        <v>0</v>
      </c>
      <c r="BI334" s="219">
        <f>IF(N334="nulová",J334,0)</f>
        <v>0</v>
      </c>
      <c r="BJ334" s="20" t="s">
        <v>78</v>
      </c>
      <c r="BK334" s="219">
        <f>ROUND(I334*H334,2)</f>
        <v>0</v>
      </c>
      <c r="BL334" s="20" t="s">
        <v>126</v>
      </c>
      <c r="BM334" s="218" t="s">
        <v>355</v>
      </c>
    </row>
    <row r="335" s="2" customFormat="1">
      <c r="A335" s="41"/>
      <c r="B335" s="42"/>
      <c r="C335" s="43"/>
      <c r="D335" s="220" t="s">
        <v>128</v>
      </c>
      <c r="E335" s="43"/>
      <c r="F335" s="221" t="s">
        <v>356</v>
      </c>
      <c r="G335" s="43"/>
      <c r="H335" s="43"/>
      <c r="I335" s="222"/>
      <c r="J335" s="43"/>
      <c r="K335" s="43"/>
      <c r="L335" s="47"/>
      <c r="M335" s="223"/>
      <c r="N335" s="224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128</v>
      </c>
      <c r="AU335" s="20" t="s">
        <v>80</v>
      </c>
    </row>
    <row r="336" s="14" customFormat="1">
      <c r="A336" s="14"/>
      <c r="B336" s="236"/>
      <c r="C336" s="237"/>
      <c r="D336" s="227" t="s">
        <v>130</v>
      </c>
      <c r="E336" s="238" t="s">
        <v>19</v>
      </c>
      <c r="F336" s="239" t="s">
        <v>357</v>
      </c>
      <c r="G336" s="237"/>
      <c r="H336" s="240">
        <v>4</v>
      </c>
      <c r="I336" s="241"/>
      <c r="J336" s="237"/>
      <c r="K336" s="237"/>
      <c r="L336" s="242"/>
      <c r="M336" s="243"/>
      <c r="N336" s="244"/>
      <c r="O336" s="244"/>
      <c r="P336" s="244"/>
      <c r="Q336" s="244"/>
      <c r="R336" s="244"/>
      <c r="S336" s="244"/>
      <c r="T336" s="245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6" t="s">
        <v>130</v>
      </c>
      <c r="AU336" s="246" t="s">
        <v>80</v>
      </c>
      <c r="AV336" s="14" t="s">
        <v>80</v>
      </c>
      <c r="AW336" s="14" t="s">
        <v>32</v>
      </c>
      <c r="AX336" s="14" t="s">
        <v>70</v>
      </c>
      <c r="AY336" s="246" t="s">
        <v>119</v>
      </c>
    </row>
    <row r="337" s="14" customFormat="1">
      <c r="A337" s="14"/>
      <c r="B337" s="236"/>
      <c r="C337" s="237"/>
      <c r="D337" s="227" t="s">
        <v>130</v>
      </c>
      <c r="E337" s="238" t="s">
        <v>19</v>
      </c>
      <c r="F337" s="239" t="s">
        <v>358</v>
      </c>
      <c r="G337" s="237"/>
      <c r="H337" s="240">
        <v>7</v>
      </c>
      <c r="I337" s="241"/>
      <c r="J337" s="237"/>
      <c r="K337" s="237"/>
      <c r="L337" s="242"/>
      <c r="M337" s="243"/>
      <c r="N337" s="244"/>
      <c r="O337" s="244"/>
      <c r="P337" s="244"/>
      <c r="Q337" s="244"/>
      <c r="R337" s="244"/>
      <c r="S337" s="244"/>
      <c r="T337" s="245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6" t="s">
        <v>130</v>
      </c>
      <c r="AU337" s="246" t="s">
        <v>80</v>
      </c>
      <c r="AV337" s="14" t="s">
        <v>80</v>
      </c>
      <c r="AW337" s="14" t="s">
        <v>32</v>
      </c>
      <c r="AX337" s="14" t="s">
        <v>70</v>
      </c>
      <c r="AY337" s="246" t="s">
        <v>119</v>
      </c>
    </row>
    <row r="338" s="14" customFormat="1">
      <c r="A338" s="14"/>
      <c r="B338" s="236"/>
      <c r="C338" s="237"/>
      <c r="D338" s="227" t="s">
        <v>130</v>
      </c>
      <c r="E338" s="238" t="s">
        <v>19</v>
      </c>
      <c r="F338" s="239" t="s">
        <v>359</v>
      </c>
      <c r="G338" s="237"/>
      <c r="H338" s="240">
        <v>9</v>
      </c>
      <c r="I338" s="241"/>
      <c r="J338" s="237"/>
      <c r="K338" s="237"/>
      <c r="L338" s="242"/>
      <c r="M338" s="243"/>
      <c r="N338" s="244"/>
      <c r="O338" s="244"/>
      <c r="P338" s="244"/>
      <c r="Q338" s="244"/>
      <c r="R338" s="244"/>
      <c r="S338" s="244"/>
      <c r="T338" s="245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6" t="s">
        <v>130</v>
      </c>
      <c r="AU338" s="246" t="s">
        <v>80</v>
      </c>
      <c r="AV338" s="14" t="s">
        <v>80</v>
      </c>
      <c r="AW338" s="14" t="s">
        <v>32</v>
      </c>
      <c r="AX338" s="14" t="s">
        <v>70</v>
      </c>
      <c r="AY338" s="246" t="s">
        <v>119</v>
      </c>
    </row>
    <row r="339" s="14" customFormat="1">
      <c r="A339" s="14"/>
      <c r="B339" s="236"/>
      <c r="C339" s="237"/>
      <c r="D339" s="227" t="s">
        <v>130</v>
      </c>
      <c r="E339" s="238" t="s">
        <v>19</v>
      </c>
      <c r="F339" s="239" t="s">
        <v>360</v>
      </c>
      <c r="G339" s="237"/>
      <c r="H339" s="240">
        <v>11</v>
      </c>
      <c r="I339" s="241"/>
      <c r="J339" s="237"/>
      <c r="K339" s="237"/>
      <c r="L339" s="242"/>
      <c r="M339" s="243"/>
      <c r="N339" s="244"/>
      <c r="O339" s="244"/>
      <c r="P339" s="244"/>
      <c r="Q339" s="244"/>
      <c r="R339" s="244"/>
      <c r="S339" s="244"/>
      <c r="T339" s="24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6" t="s">
        <v>130</v>
      </c>
      <c r="AU339" s="246" t="s">
        <v>80</v>
      </c>
      <c r="AV339" s="14" t="s">
        <v>80</v>
      </c>
      <c r="AW339" s="14" t="s">
        <v>32</v>
      </c>
      <c r="AX339" s="14" t="s">
        <v>70</v>
      </c>
      <c r="AY339" s="246" t="s">
        <v>119</v>
      </c>
    </row>
    <row r="340" s="15" customFormat="1">
      <c r="A340" s="15"/>
      <c r="B340" s="247"/>
      <c r="C340" s="248"/>
      <c r="D340" s="227" t="s">
        <v>130</v>
      </c>
      <c r="E340" s="249" t="s">
        <v>19</v>
      </c>
      <c r="F340" s="250" t="s">
        <v>134</v>
      </c>
      <c r="G340" s="248"/>
      <c r="H340" s="251">
        <v>31</v>
      </c>
      <c r="I340" s="252"/>
      <c r="J340" s="248"/>
      <c r="K340" s="248"/>
      <c r="L340" s="253"/>
      <c r="M340" s="254"/>
      <c r="N340" s="255"/>
      <c r="O340" s="255"/>
      <c r="P340" s="255"/>
      <c r="Q340" s="255"/>
      <c r="R340" s="255"/>
      <c r="S340" s="255"/>
      <c r="T340" s="256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57" t="s">
        <v>130</v>
      </c>
      <c r="AU340" s="257" t="s">
        <v>80</v>
      </c>
      <c r="AV340" s="15" t="s">
        <v>126</v>
      </c>
      <c r="AW340" s="15" t="s">
        <v>32</v>
      </c>
      <c r="AX340" s="15" t="s">
        <v>78</v>
      </c>
      <c r="AY340" s="257" t="s">
        <v>119</v>
      </c>
    </row>
    <row r="341" s="2" customFormat="1" ht="16.5" customHeight="1">
      <c r="A341" s="41"/>
      <c r="B341" s="42"/>
      <c r="C341" s="269" t="s">
        <v>361</v>
      </c>
      <c r="D341" s="269" t="s">
        <v>324</v>
      </c>
      <c r="E341" s="270" t="s">
        <v>362</v>
      </c>
      <c r="F341" s="271" t="s">
        <v>363</v>
      </c>
      <c r="G341" s="272" t="s">
        <v>354</v>
      </c>
      <c r="H341" s="273">
        <v>7</v>
      </c>
      <c r="I341" s="274"/>
      <c r="J341" s="275">
        <f>ROUND(I341*H341,2)</f>
        <v>0</v>
      </c>
      <c r="K341" s="271" t="s">
        <v>125</v>
      </c>
      <c r="L341" s="276"/>
      <c r="M341" s="277" t="s">
        <v>19</v>
      </c>
      <c r="N341" s="278" t="s">
        <v>41</v>
      </c>
      <c r="O341" s="87"/>
      <c r="P341" s="216">
        <f>O341*H341</f>
        <v>0</v>
      </c>
      <c r="Q341" s="216">
        <v>0.040000000000000001</v>
      </c>
      <c r="R341" s="216">
        <f>Q341*H341</f>
        <v>0.28000000000000003</v>
      </c>
      <c r="S341" s="216">
        <v>0</v>
      </c>
      <c r="T341" s="217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18" t="s">
        <v>203</v>
      </c>
      <c r="AT341" s="218" t="s">
        <v>324</v>
      </c>
      <c r="AU341" s="218" t="s">
        <v>80</v>
      </c>
      <c r="AY341" s="20" t="s">
        <v>119</v>
      </c>
      <c r="BE341" s="219">
        <f>IF(N341="základní",J341,0)</f>
        <v>0</v>
      </c>
      <c r="BF341" s="219">
        <f>IF(N341="snížená",J341,0)</f>
        <v>0</v>
      </c>
      <c r="BG341" s="219">
        <f>IF(N341="zákl. přenesená",J341,0)</f>
        <v>0</v>
      </c>
      <c r="BH341" s="219">
        <f>IF(N341="sníž. přenesená",J341,0)</f>
        <v>0</v>
      </c>
      <c r="BI341" s="219">
        <f>IF(N341="nulová",J341,0)</f>
        <v>0</v>
      </c>
      <c r="BJ341" s="20" t="s">
        <v>78</v>
      </c>
      <c r="BK341" s="219">
        <f>ROUND(I341*H341,2)</f>
        <v>0</v>
      </c>
      <c r="BL341" s="20" t="s">
        <v>126</v>
      </c>
      <c r="BM341" s="218" t="s">
        <v>364</v>
      </c>
    </row>
    <row r="342" s="14" customFormat="1">
      <c r="A342" s="14"/>
      <c r="B342" s="236"/>
      <c r="C342" s="237"/>
      <c r="D342" s="227" t="s">
        <v>130</v>
      </c>
      <c r="E342" s="238" t="s">
        <v>19</v>
      </c>
      <c r="F342" s="239" t="s">
        <v>358</v>
      </c>
      <c r="G342" s="237"/>
      <c r="H342" s="240">
        <v>7</v>
      </c>
      <c r="I342" s="241"/>
      <c r="J342" s="237"/>
      <c r="K342" s="237"/>
      <c r="L342" s="242"/>
      <c r="M342" s="243"/>
      <c r="N342" s="244"/>
      <c r="O342" s="244"/>
      <c r="P342" s="244"/>
      <c r="Q342" s="244"/>
      <c r="R342" s="244"/>
      <c r="S342" s="244"/>
      <c r="T342" s="245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6" t="s">
        <v>130</v>
      </c>
      <c r="AU342" s="246" t="s">
        <v>80</v>
      </c>
      <c r="AV342" s="14" t="s">
        <v>80</v>
      </c>
      <c r="AW342" s="14" t="s">
        <v>32</v>
      </c>
      <c r="AX342" s="14" t="s">
        <v>70</v>
      </c>
      <c r="AY342" s="246" t="s">
        <v>119</v>
      </c>
    </row>
    <row r="343" s="15" customFormat="1">
      <c r="A343" s="15"/>
      <c r="B343" s="247"/>
      <c r="C343" s="248"/>
      <c r="D343" s="227" t="s">
        <v>130</v>
      </c>
      <c r="E343" s="249" t="s">
        <v>19</v>
      </c>
      <c r="F343" s="250" t="s">
        <v>134</v>
      </c>
      <c r="G343" s="248"/>
      <c r="H343" s="251">
        <v>7</v>
      </c>
      <c r="I343" s="252"/>
      <c r="J343" s="248"/>
      <c r="K343" s="248"/>
      <c r="L343" s="253"/>
      <c r="M343" s="254"/>
      <c r="N343" s="255"/>
      <c r="O343" s="255"/>
      <c r="P343" s="255"/>
      <c r="Q343" s="255"/>
      <c r="R343" s="255"/>
      <c r="S343" s="255"/>
      <c r="T343" s="256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57" t="s">
        <v>130</v>
      </c>
      <c r="AU343" s="257" t="s">
        <v>80</v>
      </c>
      <c r="AV343" s="15" t="s">
        <v>126</v>
      </c>
      <c r="AW343" s="15" t="s">
        <v>32</v>
      </c>
      <c r="AX343" s="15" t="s">
        <v>78</v>
      </c>
      <c r="AY343" s="257" t="s">
        <v>119</v>
      </c>
    </row>
    <row r="344" s="2" customFormat="1" ht="16.5" customHeight="1">
      <c r="A344" s="41"/>
      <c r="B344" s="42"/>
      <c r="C344" s="269" t="s">
        <v>365</v>
      </c>
      <c r="D344" s="269" t="s">
        <v>324</v>
      </c>
      <c r="E344" s="270" t="s">
        <v>366</v>
      </c>
      <c r="F344" s="271" t="s">
        <v>367</v>
      </c>
      <c r="G344" s="272" t="s">
        <v>354</v>
      </c>
      <c r="H344" s="273">
        <v>4</v>
      </c>
      <c r="I344" s="274"/>
      <c r="J344" s="275">
        <f>ROUND(I344*H344,2)</f>
        <v>0</v>
      </c>
      <c r="K344" s="271" t="s">
        <v>125</v>
      </c>
      <c r="L344" s="276"/>
      <c r="M344" s="277" t="s">
        <v>19</v>
      </c>
      <c r="N344" s="278" t="s">
        <v>41</v>
      </c>
      <c r="O344" s="87"/>
      <c r="P344" s="216">
        <f>O344*H344</f>
        <v>0</v>
      </c>
      <c r="Q344" s="216">
        <v>0.028000000000000001</v>
      </c>
      <c r="R344" s="216">
        <f>Q344*H344</f>
        <v>0.112</v>
      </c>
      <c r="S344" s="216">
        <v>0</v>
      </c>
      <c r="T344" s="217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18" t="s">
        <v>203</v>
      </c>
      <c r="AT344" s="218" t="s">
        <v>324</v>
      </c>
      <c r="AU344" s="218" t="s">
        <v>80</v>
      </c>
      <c r="AY344" s="20" t="s">
        <v>119</v>
      </c>
      <c r="BE344" s="219">
        <f>IF(N344="základní",J344,0)</f>
        <v>0</v>
      </c>
      <c r="BF344" s="219">
        <f>IF(N344="snížená",J344,0)</f>
        <v>0</v>
      </c>
      <c r="BG344" s="219">
        <f>IF(N344="zákl. přenesená",J344,0)</f>
        <v>0</v>
      </c>
      <c r="BH344" s="219">
        <f>IF(N344="sníž. přenesená",J344,0)</f>
        <v>0</v>
      </c>
      <c r="BI344" s="219">
        <f>IF(N344="nulová",J344,0)</f>
        <v>0</v>
      </c>
      <c r="BJ344" s="20" t="s">
        <v>78</v>
      </c>
      <c r="BK344" s="219">
        <f>ROUND(I344*H344,2)</f>
        <v>0</v>
      </c>
      <c r="BL344" s="20" t="s">
        <v>126</v>
      </c>
      <c r="BM344" s="218" t="s">
        <v>368</v>
      </c>
    </row>
    <row r="345" s="14" customFormat="1">
      <c r="A345" s="14"/>
      <c r="B345" s="236"/>
      <c r="C345" s="237"/>
      <c r="D345" s="227" t="s">
        <v>130</v>
      </c>
      <c r="E345" s="238" t="s">
        <v>19</v>
      </c>
      <c r="F345" s="239" t="s">
        <v>357</v>
      </c>
      <c r="G345" s="237"/>
      <c r="H345" s="240">
        <v>4</v>
      </c>
      <c r="I345" s="241"/>
      <c r="J345" s="237"/>
      <c r="K345" s="237"/>
      <c r="L345" s="242"/>
      <c r="M345" s="243"/>
      <c r="N345" s="244"/>
      <c r="O345" s="244"/>
      <c r="P345" s="244"/>
      <c r="Q345" s="244"/>
      <c r="R345" s="244"/>
      <c r="S345" s="244"/>
      <c r="T345" s="245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6" t="s">
        <v>130</v>
      </c>
      <c r="AU345" s="246" t="s">
        <v>80</v>
      </c>
      <c r="AV345" s="14" t="s">
        <v>80</v>
      </c>
      <c r="AW345" s="14" t="s">
        <v>32</v>
      </c>
      <c r="AX345" s="14" t="s">
        <v>70</v>
      </c>
      <c r="AY345" s="246" t="s">
        <v>119</v>
      </c>
    </row>
    <row r="346" s="15" customFormat="1">
      <c r="A346" s="15"/>
      <c r="B346" s="247"/>
      <c r="C346" s="248"/>
      <c r="D346" s="227" t="s">
        <v>130</v>
      </c>
      <c r="E346" s="249" t="s">
        <v>19</v>
      </c>
      <c r="F346" s="250" t="s">
        <v>134</v>
      </c>
      <c r="G346" s="248"/>
      <c r="H346" s="251">
        <v>4</v>
      </c>
      <c r="I346" s="252"/>
      <c r="J346" s="248"/>
      <c r="K346" s="248"/>
      <c r="L346" s="253"/>
      <c r="M346" s="254"/>
      <c r="N346" s="255"/>
      <c r="O346" s="255"/>
      <c r="P346" s="255"/>
      <c r="Q346" s="255"/>
      <c r="R346" s="255"/>
      <c r="S346" s="255"/>
      <c r="T346" s="256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57" t="s">
        <v>130</v>
      </c>
      <c r="AU346" s="257" t="s">
        <v>80</v>
      </c>
      <c r="AV346" s="15" t="s">
        <v>126</v>
      </c>
      <c r="AW346" s="15" t="s">
        <v>32</v>
      </c>
      <c r="AX346" s="15" t="s">
        <v>78</v>
      </c>
      <c r="AY346" s="257" t="s">
        <v>119</v>
      </c>
    </row>
    <row r="347" s="2" customFormat="1" ht="16.5" customHeight="1">
      <c r="A347" s="41"/>
      <c r="B347" s="42"/>
      <c r="C347" s="269" t="s">
        <v>369</v>
      </c>
      <c r="D347" s="269" t="s">
        <v>324</v>
      </c>
      <c r="E347" s="270" t="s">
        <v>370</v>
      </c>
      <c r="F347" s="271" t="s">
        <v>371</v>
      </c>
      <c r="G347" s="272" t="s">
        <v>354</v>
      </c>
      <c r="H347" s="273">
        <v>9</v>
      </c>
      <c r="I347" s="274"/>
      <c r="J347" s="275">
        <f>ROUND(I347*H347,2)</f>
        <v>0</v>
      </c>
      <c r="K347" s="271" t="s">
        <v>125</v>
      </c>
      <c r="L347" s="276"/>
      <c r="M347" s="277" t="s">
        <v>19</v>
      </c>
      <c r="N347" s="278" t="s">
        <v>41</v>
      </c>
      <c r="O347" s="87"/>
      <c r="P347" s="216">
        <f>O347*H347</f>
        <v>0</v>
      </c>
      <c r="Q347" s="216">
        <v>0.050999999999999997</v>
      </c>
      <c r="R347" s="216">
        <f>Q347*H347</f>
        <v>0.45899999999999996</v>
      </c>
      <c r="S347" s="216">
        <v>0</v>
      </c>
      <c r="T347" s="217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18" t="s">
        <v>203</v>
      </c>
      <c r="AT347" s="218" t="s">
        <v>324</v>
      </c>
      <c r="AU347" s="218" t="s">
        <v>80</v>
      </c>
      <c r="AY347" s="20" t="s">
        <v>119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20" t="s">
        <v>78</v>
      </c>
      <c r="BK347" s="219">
        <f>ROUND(I347*H347,2)</f>
        <v>0</v>
      </c>
      <c r="BL347" s="20" t="s">
        <v>126</v>
      </c>
      <c r="BM347" s="218" t="s">
        <v>372</v>
      </c>
    </row>
    <row r="348" s="14" customFormat="1">
      <c r="A348" s="14"/>
      <c r="B348" s="236"/>
      <c r="C348" s="237"/>
      <c r="D348" s="227" t="s">
        <v>130</v>
      </c>
      <c r="E348" s="238" t="s">
        <v>19</v>
      </c>
      <c r="F348" s="239" t="s">
        <v>359</v>
      </c>
      <c r="G348" s="237"/>
      <c r="H348" s="240">
        <v>9</v>
      </c>
      <c r="I348" s="241"/>
      <c r="J348" s="237"/>
      <c r="K348" s="237"/>
      <c r="L348" s="242"/>
      <c r="M348" s="243"/>
      <c r="N348" s="244"/>
      <c r="O348" s="244"/>
      <c r="P348" s="244"/>
      <c r="Q348" s="244"/>
      <c r="R348" s="244"/>
      <c r="S348" s="244"/>
      <c r="T348" s="24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6" t="s">
        <v>130</v>
      </c>
      <c r="AU348" s="246" t="s">
        <v>80</v>
      </c>
      <c r="AV348" s="14" t="s">
        <v>80</v>
      </c>
      <c r="AW348" s="14" t="s">
        <v>32</v>
      </c>
      <c r="AX348" s="14" t="s">
        <v>70</v>
      </c>
      <c r="AY348" s="246" t="s">
        <v>119</v>
      </c>
    </row>
    <row r="349" s="15" customFormat="1">
      <c r="A349" s="15"/>
      <c r="B349" s="247"/>
      <c r="C349" s="248"/>
      <c r="D349" s="227" t="s">
        <v>130</v>
      </c>
      <c r="E349" s="249" t="s">
        <v>19</v>
      </c>
      <c r="F349" s="250" t="s">
        <v>134</v>
      </c>
      <c r="G349" s="248"/>
      <c r="H349" s="251">
        <v>9</v>
      </c>
      <c r="I349" s="252"/>
      <c r="J349" s="248"/>
      <c r="K349" s="248"/>
      <c r="L349" s="253"/>
      <c r="M349" s="254"/>
      <c r="N349" s="255"/>
      <c r="O349" s="255"/>
      <c r="P349" s="255"/>
      <c r="Q349" s="255"/>
      <c r="R349" s="255"/>
      <c r="S349" s="255"/>
      <c r="T349" s="256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57" t="s">
        <v>130</v>
      </c>
      <c r="AU349" s="257" t="s">
        <v>80</v>
      </c>
      <c r="AV349" s="15" t="s">
        <v>126</v>
      </c>
      <c r="AW349" s="15" t="s">
        <v>32</v>
      </c>
      <c r="AX349" s="15" t="s">
        <v>78</v>
      </c>
      <c r="AY349" s="257" t="s">
        <v>119</v>
      </c>
    </row>
    <row r="350" s="2" customFormat="1" ht="16.5" customHeight="1">
      <c r="A350" s="41"/>
      <c r="B350" s="42"/>
      <c r="C350" s="269" t="s">
        <v>373</v>
      </c>
      <c r="D350" s="269" t="s">
        <v>324</v>
      </c>
      <c r="E350" s="270" t="s">
        <v>374</v>
      </c>
      <c r="F350" s="271" t="s">
        <v>375</v>
      </c>
      <c r="G350" s="272" t="s">
        <v>354</v>
      </c>
      <c r="H350" s="273">
        <v>11</v>
      </c>
      <c r="I350" s="274"/>
      <c r="J350" s="275">
        <f>ROUND(I350*H350,2)</f>
        <v>0</v>
      </c>
      <c r="K350" s="271" t="s">
        <v>125</v>
      </c>
      <c r="L350" s="276"/>
      <c r="M350" s="277" t="s">
        <v>19</v>
      </c>
      <c r="N350" s="278" t="s">
        <v>41</v>
      </c>
      <c r="O350" s="87"/>
      <c r="P350" s="216">
        <f>O350*H350</f>
        <v>0</v>
      </c>
      <c r="Q350" s="216">
        <v>0.068000000000000005</v>
      </c>
      <c r="R350" s="216">
        <f>Q350*H350</f>
        <v>0.748</v>
      </c>
      <c r="S350" s="216">
        <v>0</v>
      </c>
      <c r="T350" s="217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18" t="s">
        <v>203</v>
      </c>
      <c r="AT350" s="218" t="s">
        <v>324</v>
      </c>
      <c r="AU350" s="218" t="s">
        <v>80</v>
      </c>
      <c r="AY350" s="20" t="s">
        <v>119</v>
      </c>
      <c r="BE350" s="219">
        <f>IF(N350="základní",J350,0)</f>
        <v>0</v>
      </c>
      <c r="BF350" s="219">
        <f>IF(N350="snížená",J350,0)</f>
        <v>0</v>
      </c>
      <c r="BG350" s="219">
        <f>IF(N350="zákl. přenesená",J350,0)</f>
        <v>0</v>
      </c>
      <c r="BH350" s="219">
        <f>IF(N350="sníž. přenesená",J350,0)</f>
        <v>0</v>
      </c>
      <c r="BI350" s="219">
        <f>IF(N350="nulová",J350,0)</f>
        <v>0</v>
      </c>
      <c r="BJ350" s="20" t="s">
        <v>78</v>
      </c>
      <c r="BK350" s="219">
        <f>ROUND(I350*H350,2)</f>
        <v>0</v>
      </c>
      <c r="BL350" s="20" t="s">
        <v>126</v>
      </c>
      <c r="BM350" s="218" t="s">
        <v>376</v>
      </c>
    </row>
    <row r="351" s="14" customFormat="1">
      <c r="A351" s="14"/>
      <c r="B351" s="236"/>
      <c r="C351" s="237"/>
      <c r="D351" s="227" t="s">
        <v>130</v>
      </c>
      <c r="E351" s="238" t="s">
        <v>19</v>
      </c>
      <c r="F351" s="239" t="s">
        <v>360</v>
      </c>
      <c r="G351" s="237"/>
      <c r="H351" s="240">
        <v>11</v>
      </c>
      <c r="I351" s="241"/>
      <c r="J351" s="237"/>
      <c r="K351" s="237"/>
      <c r="L351" s="242"/>
      <c r="M351" s="243"/>
      <c r="N351" s="244"/>
      <c r="O351" s="244"/>
      <c r="P351" s="244"/>
      <c r="Q351" s="244"/>
      <c r="R351" s="244"/>
      <c r="S351" s="244"/>
      <c r="T351" s="245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6" t="s">
        <v>130</v>
      </c>
      <c r="AU351" s="246" t="s">
        <v>80</v>
      </c>
      <c r="AV351" s="14" t="s">
        <v>80</v>
      </c>
      <c r="AW351" s="14" t="s">
        <v>32</v>
      </c>
      <c r="AX351" s="14" t="s">
        <v>70</v>
      </c>
      <c r="AY351" s="246" t="s">
        <v>119</v>
      </c>
    </row>
    <row r="352" s="15" customFormat="1">
      <c r="A352" s="15"/>
      <c r="B352" s="247"/>
      <c r="C352" s="248"/>
      <c r="D352" s="227" t="s">
        <v>130</v>
      </c>
      <c r="E352" s="249" t="s">
        <v>19</v>
      </c>
      <c r="F352" s="250" t="s">
        <v>134</v>
      </c>
      <c r="G352" s="248"/>
      <c r="H352" s="251">
        <v>11</v>
      </c>
      <c r="I352" s="252"/>
      <c r="J352" s="248"/>
      <c r="K352" s="248"/>
      <c r="L352" s="253"/>
      <c r="M352" s="254"/>
      <c r="N352" s="255"/>
      <c r="O352" s="255"/>
      <c r="P352" s="255"/>
      <c r="Q352" s="255"/>
      <c r="R352" s="255"/>
      <c r="S352" s="255"/>
      <c r="T352" s="256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57" t="s">
        <v>130</v>
      </c>
      <c r="AU352" s="257" t="s">
        <v>80</v>
      </c>
      <c r="AV352" s="15" t="s">
        <v>126</v>
      </c>
      <c r="AW352" s="15" t="s">
        <v>32</v>
      </c>
      <c r="AX352" s="15" t="s">
        <v>78</v>
      </c>
      <c r="AY352" s="257" t="s">
        <v>119</v>
      </c>
    </row>
    <row r="353" s="2" customFormat="1" ht="21.75" customHeight="1">
      <c r="A353" s="41"/>
      <c r="B353" s="42"/>
      <c r="C353" s="207" t="s">
        <v>377</v>
      </c>
      <c r="D353" s="207" t="s">
        <v>121</v>
      </c>
      <c r="E353" s="208" t="s">
        <v>378</v>
      </c>
      <c r="F353" s="209" t="s">
        <v>379</v>
      </c>
      <c r="G353" s="210" t="s">
        <v>354</v>
      </c>
      <c r="H353" s="211">
        <v>3</v>
      </c>
      <c r="I353" s="212"/>
      <c r="J353" s="213">
        <f>ROUND(I353*H353,2)</f>
        <v>0</v>
      </c>
      <c r="K353" s="209" t="s">
        <v>125</v>
      </c>
      <c r="L353" s="47"/>
      <c r="M353" s="214" t="s">
        <v>19</v>
      </c>
      <c r="N353" s="215" t="s">
        <v>41</v>
      </c>
      <c r="O353" s="87"/>
      <c r="P353" s="216">
        <f>O353*H353</f>
        <v>0</v>
      </c>
      <c r="Q353" s="216">
        <v>0.087419999999999998</v>
      </c>
      <c r="R353" s="216">
        <f>Q353*H353</f>
        <v>0.26225999999999999</v>
      </c>
      <c r="S353" s="216">
        <v>0</v>
      </c>
      <c r="T353" s="217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18" t="s">
        <v>126</v>
      </c>
      <c r="AT353" s="218" t="s">
        <v>121</v>
      </c>
      <c r="AU353" s="218" t="s">
        <v>80</v>
      </c>
      <c r="AY353" s="20" t="s">
        <v>119</v>
      </c>
      <c r="BE353" s="219">
        <f>IF(N353="základní",J353,0)</f>
        <v>0</v>
      </c>
      <c r="BF353" s="219">
        <f>IF(N353="snížená",J353,0)</f>
        <v>0</v>
      </c>
      <c r="BG353" s="219">
        <f>IF(N353="zákl. přenesená",J353,0)</f>
        <v>0</v>
      </c>
      <c r="BH353" s="219">
        <f>IF(N353="sníž. přenesená",J353,0)</f>
        <v>0</v>
      </c>
      <c r="BI353" s="219">
        <f>IF(N353="nulová",J353,0)</f>
        <v>0</v>
      </c>
      <c r="BJ353" s="20" t="s">
        <v>78</v>
      </c>
      <c r="BK353" s="219">
        <f>ROUND(I353*H353,2)</f>
        <v>0</v>
      </c>
      <c r="BL353" s="20" t="s">
        <v>126</v>
      </c>
      <c r="BM353" s="218" t="s">
        <v>380</v>
      </c>
    </row>
    <row r="354" s="2" customFormat="1">
      <c r="A354" s="41"/>
      <c r="B354" s="42"/>
      <c r="C354" s="43"/>
      <c r="D354" s="220" t="s">
        <v>128</v>
      </c>
      <c r="E354" s="43"/>
      <c r="F354" s="221" t="s">
        <v>381</v>
      </c>
      <c r="G354" s="43"/>
      <c r="H354" s="43"/>
      <c r="I354" s="222"/>
      <c r="J354" s="43"/>
      <c r="K354" s="43"/>
      <c r="L354" s="47"/>
      <c r="M354" s="223"/>
      <c r="N354" s="224"/>
      <c r="O354" s="87"/>
      <c r="P354" s="87"/>
      <c r="Q354" s="87"/>
      <c r="R354" s="87"/>
      <c r="S354" s="87"/>
      <c r="T354" s="88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T354" s="20" t="s">
        <v>128</v>
      </c>
      <c r="AU354" s="20" t="s">
        <v>80</v>
      </c>
    </row>
    <row r="355" s="14" customFormat="1">
      <c r="A355" s="14"/>
      <c r="B355" s="236"/>
      <c r="C355" s="237"/>
      <c r="D355" s="227" t="s">
        <v>130</v>
      </c>
      <c r="E355" s="238" t="s">
        <v>19</v>
      </c>
      <c r="F355" s="239" t="s">
        <v>382</v>
      </c>
      <c r="G355" s="237"/>
      <c r="H355" s="240">
        <v>3</v>
      </c>
      <c r="I355" s="241"/>
      <c r="J355" s="237"/>
      <c r="K355" s="237"/>
      <c r="L355" s="242"/>
      <c r="M355" s="243"/>
      <c r="N355" s="244"/>
      <c r="O355" s="244"/>
      <c r="P355" s="244"/>
      <c r="Q355" s="244"/>
      <c r="R355" s="244"/>
      <c r="S355" s="244"/>
      <c r="T355" s="245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6" t="s">
        <v>130</v>
      </c>
      <c r="AU355" s="246" t="s">
        <v>80</v>
      </c>
      <c r="AV355" s="14" t="s">
        <v>80</v>
      </c>
      <c r="AW355" s="14" t="s">
        <v>32</v>
      </c>
      <c r="AX355" s="14" t="s">
        <v>70</v>
      </c>
      <c r="AY355" s="246" t="s">
        <v>119</v>
      </c>
    </row>
    <row r="356" s="15" customFormat="1">
      <c r="A356" s="15"/>
      <c r="B356" s="247"/>
      <c r="C356" s="248"/>
      <c r="D356" s="227" t="s">
        <v>130</v>
      </c>
      <c r="E356" s="249" t="s">
        <v>19</v>
      </c>
      <c r="F356" s="250" t="s">
        <v>134</v>
      </c>
      <c r="G356" s="248"/>
      <c r="H356" s="251">
        <v>3</v>
      </c>
      <c r="I356" s="252"/>
      <c r="J356" s="248"/>
      <c r="K356" s="248"/>
      <c r="L356" s="253"/>
      <c r="M356" s="254"/>
      <c r="N356" s="255"/>
      <c r="O356" s="255"/>
      <c r="P356" s="255"/>
      <c r="Q356" s="255"/>
      <c r="R356" s="255"/>
      <c r="S356" s="255"/>
      <c r="T356" s="256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57" t="s">
        <v>130</v>
      </c>
      <c r="AU356" s="257" t="s">
        <v>80</v>
      </c>
      <c r="AV356" s="15" t="s">
        <v>126</v>
      </c>
      <c r="AW356" s="15" t="s">
        <v>32</v>
      </c>
      <c r="AX356" s="15" t="s">
        <v>78</v>
      </c>
      <c r="AY356" s="257" t="s">
        <v>119</v>
      </c>
    </row>
    <row r="357" s="2" customFormat="1" ht="16.5" customHeight="1">
      <c r="A357" s="41"/>
      <c r="B357" s="42"/>
      <c r="C357" s="269" t="s">
        <v>383</v>
      </c>
      <c r="D357" s="269" t="s">
        <v>324</v>
      </c>
      <c r="E357" s="270" t="s">
        <v>384</v>
      </c>
      <c r="F357" s="271" t="s">
        <v>385</v>
      </c>
      <c r="G357" s="272" t="s">
        <v>354</v>
      </c>
      <c r="H357" s="273">
        <v>3</v>
      </c>
      <c r="I357" s="274"/>
      <c r="J357" s="275">
        <f>ROUND(I357*H357,2)</f>
        <v>0</v>
      </c>
      <c r="K357" s="271" t="s">
        <v>125</v>
      </c>
      <c r="L357" s="276"/>
      <c r="M357" s="277" t="s">
        <v>19</v>
      </c>
      <c r="N357" s="278" t="s">
        <v>41</v>
      </c>
      <c r="O357" s="87"/>
      <c r="P357" s="216">
        <f>O357*H357</f>
        <v>0</v>
      </c>
      <c r="Q357" s="216">
        <v>0.081000000000000003</v>
      </c>
      <c r="R357" s="216">
        <f>Q357*H357</f>
        <v>0.24299999999999999</v>
      </c>
      <c r="S357" s="216">
        <v>0</v>
      </c>
      <c r="T357" s="217">
        <f>S357*H357</f>
        <v>0</v>
      </c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R357" s="218" t="s">
        <v>203</v>
      </c>
      <c r="AT357" s="218" t="s">
        <v>324</v>
      </c>
      <c r="AU357" s="218" t="s">
        <v>80</v>
      </c>
      <c r="AY357" s="20" t="s">
        <v>119</v>
      </c>
      <c r="BE357" s="219">
        <f>IF(N357="základní",J357,0)</f>
        <v>0</v>
      </c>
      <c r="BF357" s="219">
        <f>IF(N357="snížená",J357,0)</f>
        <v>0</v>
      </c>
      <c r="BG357" s="219">
        <f>IF(N357="zákl. přenesená",J357,0)</f>
        <v>0</v>
      </c>
      <c r="BH357" s="219">
        <f>IF(N357="sníž. přenesená",J357,0)</f>
        <v>0</v>
      </c>
      <c r="BI357" s="219">
        <f>IF(N357="nulová",J357,0)</f>
        <v>0</v>
      </c>
      <c r="BJ357" s="20" t="s">
        <v>78</v>
      </c>
      <c r="BK357" s="219">
        <f>ROUND(I357*H357,2)</f>
        <v>0</v>
      </c>
      <c r="BL357" s="20" t="s">
        <v>126</v>
      </c>
      <c r="BM357" s="218" t="s">
        <v>386</v>
      </c>
    </row>
    <row r="358" s="14" customFormat="1">
      <c r="A358" s="14"/>
      <c r="B358" s="236"/>
      <c r="C358" s="237"/>
      <c r="D358" s="227" t="s">
        <v>130</v>
      </c>
      <c r="E358" s="238" t="s">
        <v>19</v>
      </c>
      <c r="F358" s="239" t="s">
        <v>382</v>
      </c>
      <c r="G358" s="237"/>
      <c r="H358" s="240">
        <v>3</v>
      </c>
      <c r="I358" s="241"/>
      <c r="J358" s="237"/>
      <c r="K358" s="237"/>
      <c r="L358" s="242"/>
      <c r="M358" s="243"/>
      <c r="N358" s="244"/>
      <c r="O358" s="244"/>
      <c r="P358" s="244"/>
      <c r="Q358" s="244"/>
      <c r="R358" s="244"/>
      <c r="S358" s="244"/>
      <c r="T358" s="245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6" t="s">
        <v>130</v>
      </c>
      <c r="AU358" s="246" t="s">
        <v>80</v>
      </c>
      <c r="AV358" s="14" t="s">
        <v>80</v>
      </c>
      <c r="AW358" s="14" t="s">
        <v>32</v>
      </c>
      <c r="AX358" s="14" t="s">
        <v>70</v>
      </c>
      <c r="AY358" s="246" t="s">
        <v>119</v>
      </c>
    </row>
    <row r="359" s="15" customFormat="1">
      <c r="A359" s="15"/>
      <c r="B359" s="247"/>
      <c r="C359" s="248"/>
      <c r="D359" s="227" t="s">
        <v>130</v>
      </c>
      <c r="E359" s="249" t="s">
        <v>19</v>
      </c>
      <c r="F359" s="250" t="s">
        <v>134</v>
      </c>
      <c r="G359" s="248"/>
      <c r="H359" s="251">
        <v>3</v>
      </c>
      <c r="I359" s="252"/>
      <c r="J359" s="248"/>
      <c r="K359" s="248"/>
      <c r="L359" s="253"/>
      <c r="M359" s="254"/>
      <c r="N359" s="255"/>
      <c r="O359" s="255"/>
      <c r="P359" s="255"/>
      <c r="Q359" s="255"/>
      <c r="R359" s="255"/>
      <c r="S359" s="255"/>
      <c r="T359" s="256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57" t="s">
        <v>130</v>
      </c>
      <c r="AU359" s="257" t="s">
        <v>80</v>
      </c>
      <c r="AV359" s="15" t="s">
        <v>126</v>
      </c>
      <c r="AW359" s="15" t="s">
        <v>32</v>
      </c>
      <c r="AX359" s="15" t="s">
        <v>78</v>
      </c>
      <c r="AY359" s="257" t="s">
        <v>119</v>
      </c>
    </row>
    <row r="360" s="2" customFormat="1" ht="24.15" customHeight="1">
      <c r="A360" s="41"/>
      <c r="B360" s="42"/>
      <c r="C360" s="207" t="s">
        <v>387</v>
      </c>
      <c r="D360" s="207" t="s">
        <v>121</v>
      </c>
      <c r="E360" s="208" t="s">
        <v>388</v>
      </c>
      <c r="F360" s="209" t="s">
        <v>389</v>
      </c>
      <c r="G360" s="210" t="s">
        <v>149</v>
      </c>
      <c r="H360" s="211">
        <v>4.3739999999999997</v>
      </c>
      <c r="I360" s="212"/>
      <c r="J360" s="213">
        <f>ROUND(I360*H360,2)</f>
        <v>0</v>
      </c>
      <c r="K360" s="209" t="s">
        <v>125</v>
      </c>
      <c r="L360" s="47"/>
      <c r="M360" s="214" t="s">
        <v>19</v>
      </c>
      <c r="N360" s="215" t="s">
        <v>41</v>
      </c>
      <c r="O360" s="87"/>
      <c r="P360" s="216">
        <f>O360*H360</f>
        <v>0</v>
      </c>
      <c r="Q360" s="216">
        <v>0</v>
      </c>
      <c r="R360" s="216">
        <f>Q360*H360</f>
        <v>0</v>
      </c>
      <c r="S360" s="216">
        <v>0</v>
      </c>
      <c r="T360" s="217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18" t="s">
        <v>126</v>
      </c>
      <c r="AT360" s="218" t="s">
        <v>121</v>
      </c>
      <c r="AU360" s="218" t="s">
        <v>80</v>
      </c>
      <c r="AY360" s="20" t="s">
        <v>119</v>
      </c>
      <c r="BE360" s="219">
        <f>IF(N360="základní",J360,0)</f>
        <v>0</v>
      </c>
      <c r="BF360" s="219">
        <f>IF(N360="snížená",J360,0)</f>
        <v>0</v>
      </c>
      <c r="BG360" s="219">
        <f>IF(N360="zákl. přenesená",J360,0)</f>
        <v>0</v>
      </c>
      <c r="BH360" s="219">
        <f>IF(N360="sníž. přenesená",J360,0)</f>
        <v>0</v>
      </c>
      <c r="BI360" s="219">
        <f>IF(N360="nulová",J360,0)</f>
        <v>0</v>
      </c>
      <c r="BJ360" s="20" t="s">
        <v>78</v>
      </c>
      <c r="BK360" s="219">
        <f>ROUND(I360*H360,2)</f>
        <v>0</v>
      </c>
      <c r="BL360" s="20" t="s">
        <v>126</v>
      </c>
      <c r="BM360" s="218" t="s">
        <v>390</v>
      </c>
    </row>
    <row r="361" s="2" customFormat="1">
      <c r="A361" s="41"/>
      <c r="B361" s="42"/>
      <c r="C361" s="43"/>
      <c r="D361" s="220" t="s">
        <v>128</v>
      </c>
      <c r="E361" s="43"/>
      <c r="F361" s="221" t="s">
        <v>391</v>
      </c>
      <c r="G361" s="43"/>
      <c r="H361" s="43"/>
      <c r="I361" s="222"/>
      <c r="J361" s="43"/>
      <c r="K361" s="43"/>
      <c r="L361" s="47"/>
      <c r="M361" s="223"/>
      <c r="N361" s="224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128</v>
      </c>
      <c r="AU361" s="20" t="s">
        <v>80</v>
      </c>
    </row>
    <row r="362" s="14" customFormat="1">
      <c r="A362" s="14"/>
      <c r="B362" s="236"/>
      <c r="C362" s="237"/>
      <c r="D362" s="227" t="s">
        <v>130</v>
      </c>
      <c r="E362" s="238" t="s">
        <v>19</v>
      </c>
      <c r="F362" s="239" t="s">
        <v>392</v>
      </c>
      <c r="G362" s="237"/>
      <c r="H362" s="240">
        <v>4.0499999999999998</v>
      </c>
      <c r="I362" s="241"/>
      <c r="J362" s="237"/>
      <c r="K362" s="237"/>
      <c r="L362" s="242"/>
      <c r="M362" s="243"/>
      <c r="N362" s="244"/>
      <c r="O362" s="244"/>
      <c r="P362" s="244"/>
      <c r="Q362" s="244"/>
      <c r="R362" s="244"/>
      <c r="S362" s="244"/>
      <c r="T362" s="245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6" t="s">
        <v>130</v>
      </c>
      <c r="AU362" s="246" t="s">
        <v>80</v>
      </c>
      <c r="AV362" s="14" t="s">
        <v>80</v>
      </c>
      <c r="AW362" s="14" t="s">
        <v>32</v>
      </c>
      <c r="AX362" s="14" t="s">
        <v>70</v>
      </c>
      <c r="AY362" s="246" t="s">
        <v>119</v>
      </c>
    </row>
    <row r="363" s="14" customFormat="1">
      <c r="A363" s="14"/>
      <c r="B363" s="236"/>
      <c r="C363" s="237"/>
      <c r="D363" s="227" t="s">
        <v>130</v>
      </c>
      <c r="E363" s="238" t="s">
        <v>19</v>
      </c>
      <c r="F363" s="239" t="s">
        <v>393</v>
      </c>
      <c r="G363" s="237"/>
      <c r="H363" s="240">
        <v>0.32400000000000001</v>
      </c>
      <c r="I363" s="241"/>
      <c r="J363" s="237"/>
      <c r="K363" s="237"/>
      <c r="L363" s="242"/>
      <c r="M363" s="243"/>
      <c r="N363" s="244"/>
      <c r="O363" s="244"/>
      <c r="P363" s="244"/>
      <c r="Q363" s="244"/>
      <c r="R363" s="244"/>
      <c r="S363" s="244"/>
      <c r="T363" s="245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6" t="s">
        <v>130</v>
      </c>
      <c r="AU363" s="246" t="s">
        <v>80</v>
      </c>
      <c r="AV363" s="14" t="s">
        <v>80</v>
      </c>
      <c r="AW363" s="14" t="s">
        <v>32</v>
      </c>
      <c r="AX363" s="14" t="s">
        <v>70</v>
      </c>
      <c r="AY363" s="246" t="s">
        <v>119</v>
      </c>
    </row>
    <row r="364" s="15" customFormat="1">
      <c r="A364" s="15"/>
      <c r="B364" s="247"/>
      <c r="C364" s="248"/>
      <c r="D364" s="227" t="s">
        <v>130</v>
      </c>
      <c r="E364" s="249" t="s">
        <v>19</v>
      </c>
      <c r="F364" s="250" t="s">
        <v>134</v>
      </c>
      <c r="G364" s="248"/>
      <c r="H364" s="251">
        <v>4.3739999999999997</v>
      </c>
      <c r="I364" s="252"/>
      <c r="J364" s="248"/>
      <c r="K364" s="248"/>
      <c r="L364" s="253"/>
      <c r="M364" s="254"/>
      <c r="N364" s="255"/>
      <c r="O364" s="255"/>
      <c r="P364" s="255"/>
      <c r="Q364" s="255"/>
      <c r="R364" s="255"/>
      <c r="S364" s="255"/>
      <c r="T364" s="256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57" t="s">
        <v>130</v>
      </c>
      <c r="AU364" s="257" t="s">
        <v>80</v>
      </c>
      <c r="AV364" s="15" t="s">
        <v>126</v>
      </c>
      <c r="AW364" s="15" t="s">
        <v>32</v>
      </c>
      <c r="AX364" s="15" t="s">
        <v>78</v>
      </c>
      <c r="AY364" s="257" t="s">
        <v>119</v>
      </c>
    </row>
    <row r="365" s="2" customFormat="1" ht="24.15" customHeight="1">
      <c r="A365" s="41"/>
      <c r="B365" s="42"/>
      <c r="C365" s="207" t="s">
        <v>394</v>
      </c>
      <c r="D365" s="207" t="s">
        <v>121</v>
      </c>
      <c r="E365" s="208" t="s">
        <v>395</v>
      </c>
      <c r="F365" s="209" t="s">
        <v>396</v>
      </c>
      <c r="G365" s="210" t="s">
        <v>149</v>
      </c>
      <c r="H365" s="211">
        <v>7.3499999999999996</v>
      </c>
      <c r="I365" s="212"/>
      <c r="J365" s="213">
        <f>ROUND(I365*H365,2)</f>
        <v>0</v>
      </c>
      <c r="K365" s="209" t="s">
        <v>125</v>
      </c>
      <c r="L365" s="47"/>
      <c r="M365" s="214" t="s">
        <v>19</v>
      </c>
      <c r="N365" s="215" t="s">
        <v>41</v>
      </c>
      <c r="O365" s="87"/>
      <c r="P365" s="216">
        <f>O365*H365</f>
        <v>0</v>
      </c>
      <c r="Q365" s="216">
        <v>0</v>
      </c>
      <c r="R365" s="216">
        <f>Q365*H365</f>
        <v>0</v>
      </c>
      <c r="S365" s="216">
        <v>0</v>
      </c>
      <c r="T365" s="217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18" t="s">
        <v>126</v>
      </c>
      <c r="AT365" s="218" t="s">
        <v>121</v>
      </c>
      <c r="AU365" s="218" t="s">
        <v>80</v>
      </c>
      <c r="AY365" s="20" t="s">
        <v>119</v>
      </c>
      <c r="BE365" s="219">
        <f>IF(N365="základní",J365,0)</f>
        <v>0</v>
      </c>
      <c r="BF365" s="219">
        <f>IF(N365="snížená",J365,0)</f>
        <v>0</v>
      </c>
      <c r="BG365" s="219">
        <f>IF(N365="zákl. přenesená",J365,0)</f>
        <v>0</v>
      </c>
      <c r="BH365" s="219">
        <f>IF(N365="sníž. přenesená",J365,0)</f>
        <v>0</v>
      </c>
      <c r="BI365" s="219">
        <f>IF(N365="nulová",J365,0)</f>
        <v>0</v>
      </c>
      <c r="BJ365" s="20" t="s">
        <v>78</v>
      </c>
      <c r="BK365" s="219">
        <f>ROUND(I365*H365,2)</f>
        <v>0</v>
      </c>
      <c r="BL365" s="20" t="s">
        <v>126</v>
      </c>
      <c r="BM365" s="218" t="s">
        <v>397</v>
      </c>
    </row>
    <row r="366" s="2" customFormat="1">
      <c r="A366" s="41"/>
      <c r="B366" s="42"/>
      <c r="C366" s="43"/>
      <c r="D366" s="220" t="s">
        <v>128</v>
      </c>
      <c r="E366" s="43"/>
      <c r="F366" s="221" t="s">
        <v>398</v>
      </c>
      <c r="G366" s="43"/>
      <c r="H366" s="43"/>
      <c r="I366" s="222"/>
      <c r="J366" s="43"/>
      <c r="K366" s="43"/>
      <c r="L366" s="47"/>
      <c r="M366" s="223"/>
      <c r="N366" s="224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0" t="s">
        <v>128</v>
      </c>
      <c r="AU366" s="20" t="s">
        <v>80</v>
      </c>
    </row>
    <row r="367" s="14" customFormat="1">
      <c r="A367" s="14"/>
      <c r="B367" s="236"/>
      <c r="C367" s="237"/>
      <c r="D367" s="227" t="s">
        <v>130</v>
      </c>
      <c r="E367" s="238" t="s">
        <v>19</v>
      </c>
      <c r="F367" s="239" t="s">
        <v>399</v>
      </c>
      <c r="G367" s="237"/>
      <c r="H367" s="240">
        <v>7.3499999999999996</v>
      </c>
      <c r="I367" s="241"/>
      <c r="J367" s="237"/>
      <c r="K367" s="237"/>
      <c r="L367" s="242"/>
      <c r="M367" s="243"/>
      <c r="N367" s="244"/>
      <c r="O367" s="244"/>
      <c r="P367" s="244"/>
      <c r="Q367" s="244"/>
      <c r="R367" s="244"/>
      <c r="S367" s="244"/>
      <c r="T367" s="24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6" t="s">
        <v>130</v>
      </c>
      <c r="AU367" s="246" t="s">
        <v>80</v>
      </c>
      <c r="AV367" s="14" t="s">
        <v>80</v>
      </c>
      <c r="AW367" s="14" t="s">
        <v>32</v>
      </c>
      <c r="AX367" s="14" t="s">
        <v>70</v>
      </c>
      <c r="AY367" s="246" t="s">
        <v>119</v>
      </c>
    </row>
    <row r="368" s="15" customFormat="1">
      <c r="A368" s="15"/>
      <c r="B368" s="247"/>
      <c r="C368" s="248"/>
      <c r="D368" s="227" t="s">
        <v>130</v>
      </c>
      <c r="E368" s="249" t="s">
        <v>19</v>
      </c>
      <c r="F368" s="250" t="s">
        <v>134</v>
      </c>
      <c r="G368" s="248"/>
      <c r="H368" s="251">
        <v>7.3499999999999996</v>
      </c>
      <c r="I368" s="252"/>
      <c r="J368" s="248"/>
      <c r="K368" s="248"/>
      <c r="L368" s="253"/>
      <c r="M368" s="254"/>
      <c r="N368" s="255"/>
      <c r="O368" s="255"/>
      <c r="P368" s="255"/>
      <c r="Q368" s="255"/>
      <c r="R368" s="255"/>
      <c r="S368" s="255"/>
      <c r="T368" s="256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57" t="s">
        <v>130</v>
      </c>
      <c r="AU368" s="257" t="s">
        <v>80</v>
      </c>
      <c r="AV368" s="15" t="s">
        <v>126</v>
      </c>
      <c r="AW368" s="15" t="s">
        <v>32</v>
      </c>
      <c r="AX368" s="15" t="s">
        <v>78</v>
      </c>
      <c r="AY368" s="257" t="s">
        <v>119</v>
      </c>
    </row>
    <row r="369" s="2" customFormat="1" ht="24.15" customHeight="1">
      <c r="A369" s="41"/>
      <c r="B369" s="42"/>
      <c r="C369" s="207" t="s">
        <v>400</v>
      </c>
      <c r="D369" s="207" t="s">
        <v>121</v>
      </c>
      <c r="E369" s="208" t="s">
        <v>401</v>
      </c>
      <c r="F369" s="209" t="s">
        <v>402</v>
      </c>
      <c r="G369" s="210" t="s">
        <v>198</v>
      </c>
      <c r="H369" s="211">
        <v>51.171999999999997</v>
      </c>
      <c r="I369" s="212"/>
      <c r="J369" s="213">
        <f>ROUND(I369*H369,2)</f>
        <v>0</v>
      </c>
      <c r="K369" s="209" t="s">
        <v>125</v>
      </c>
      <c r="L369" s="47"/>
      <c r="M369" s="214" t="s">
        <v>19</v>
      </c>
      <c r="N369" s="215" t="s">
        <v>41</v>
      </c>
      <c r="O369" s="87"/>
      <c r="P369" s="216">
        <f>O369*H369</f>
        <v>0</v>
      </c>
      <c r="Q369" s="216">
        <v>0.0078849000000000002</v>
      </c>
      <c r="R369" s="216">
        <f>Q369*H369</f>
        <v>0.40348610279999997</v>
      </c>
      <c r="S369" s="216">
        <v>0</v>
      </c>
      <c r="T369" s="217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18" t="s">
        <v>126</v>
      </c>
      <c r="AT369" s="218" t="s">
        <v>121</v>
      </c>
      <c r="AU369" s="218" t="s">
        <v>80</v>
      </c>
      <c r="AY369" s="20" t="s">
        <v>119</v>
      </c>
      <c r="BE369" s="219">
        <f>IF(N369="základní",J369,0)</f>
        <v>0</v>
      </c>
      <c r="BF369" s="219">
        <f>IF(N369="snížená",J369,0)</f>
        <v>0</v>
      </c>
      <c r="BG369" s="219">
        <f>IF(N369="zákl. přenesená",J369,0)</f>
        <v>0</v>
      </c>
      <c r="BH369" s="219">
        <f>IF(N369="sníž. přenesená",J369,0)</f>
        <v>0</v>
      </c>
      <c r="BI369" s="219">
        <f>IF(N369="nulová",J369,0)</f>
        <v>0</v>
      </c>
      <c r="BJ369" s="20" t="s">
        <v>78</v>
      </c>
      <c r="BK369" s="219">
        <f>ROUND(I369*H369,2)</f>
        <v>0</v>
      </c>
      <c r="BL369" s="20" t="s">
        <v>126</v>
      </c>
      <c r="BM369" s="218" t="s">
        <v>403</v>
      </c>
    </row>
    <row r="370" s="2" customFormat="1">
      <c r="A370" s="41"/>
      <c r="B370" s="42"/>
      <c r="C370" s="43"/>
      <c r="D370" s="220" t="s">
        <v>128</v>
      </c>
      <c r="E370" s="43"/>
      <c r="F370" s="221" t="s">
        <v>404</v>
      </c>
      <c r="G370" s="43"/>
      <c r="H370" s="43"/>
      <c r="I370" s="222"/>
      <c r="J370" s="43"/>
      <c r="K370" s="43"/>
      <c r="L370" s="47"/>
      <c r="M370" s="223"/>
      <c r="N370" s="224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128</v>
      </c>
      <c r="AU370" s="20" t="s">
        <v>80</v>
      </c>
    </row>
    <row r="371" s="14" customFormat="1">
      <c r="A371" s="14"/>
      <c r="B371" s="236"/>
      <c r="C371" s="237"/>
      <c r="D371" s="227" t="s">
        <v>130</v>
      </c>
      <c r="E371" s="238" t="s">
        <v>19</v>
      </c>
      <c r="F371" s="239" t="s">
        <v>405</v>
      </c>
      <c r="G371" s="237"/>
      <c r="H371" s="240">
        <v>11.880000000000001</v>
      </c>
      <c r="I371" s="241"/>
      <c r="J371" s="237"/>
      <c r="K371" s="237"/>
      <c r="L371" s="242"/>
      <c r="M371" s="243"/>
      <c r="N371" s="244"/>
      <c r="O371" s="244"/>
      <c r="P371" s="244"/>
      <c r="Q371" s="244"/>
      <c r="R371" s="244"/>
      <c r="S371" s="244"/>
      <c r="T371" s="24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6" t="s">
        <v>130</v>
      </c>
      <c r="AU371" s="246" t="s">
        <v>80</v>
      </c>
      <c r="AV371" s="14" t="s">
        <v>80</v>
      </c>
      <c r="AW371" s="14" t="s">
        <v>32</v>
      </c>
      <c r="AX371" s="14" t="s">
        <v>70</v>
      </c>
      <c r="AY371" s="246" t="s">
        <v>119</v>
      </c>
    </row>
    <row r="372" s="14" customFormat="1">
      <c r="A372" s="14"/>
      <c r="B372" s="236"/>
      <c r="C372" s="237"/>
      <c r="D372" s="227" t="s">
        <v>130</v>
      </c>
      <c r="E372" s="238" t="s">
        <v>19</v>
      </c>
      <c r="F372" s="239" t="s">
        <v>406</v>
      </c>
      <c r="G372" s="237"/>
      <c r="H372" s="240">
        <v>0.79200000000000004</v>
      </c>
      <c r="I372" s="241"/>
      <c r="J372" s="237"/>
      <c r="K372" s="237"/>
      <c r="L372" s="242"/>
      <c r="M372" s="243"/>
      <c r="N372" s="244"/>
      <c r="O372" s="244"/>
      <c r="P372" s="244"/>
      <c r="Q372" s="244"/>
      <c r="R372" s="244"/>
      <c r="S372" s="244"/>
      <c r="T372" s="24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6" t="s">
        <v>130</v>
      </c>
      <c r="AU372" s="246" t="s">
        <v>80</v>
      </c>
      <c r="AV372" s="14" t="s">
        <v>80</v>
      </c>
      <c r="AW372" s="14" t="s">
        <v>32</v>
      </c>
      <c r="AX372" s="14" t="s">
        <v>70</v>
      </c>
      <c r="AY372" s="246" t="s">
        <v>119</v>
      </c>
    </row>
    <row r="373" s="16" customFormat="1">
      <c r="A373" s="16"/>
      <c r="B373" s="258"/>
      <c r="C373" s="259"/>
      <c r="D373" s="227" t="s">
        <v>130</v>
      </c>
      <c r="E373" s="260" t="s">
        <v>19</v>
      </c>
      <c r="F373" s="261" t="s">
        <v>167</v>
      </c>
      <c r="G373" s="259"/>
      <c r="H373" s="262">
        <v>12.672000000000001</v>
      </c>
      <c r="I373" s="263"/>
      <c r="J373" s="259"/>
      <c r="K373" s="259"/>
      <c r="L373" s="264"/>
      <c r="M373" s="265"/>
      <c r="N373" s="266"/>
      <c r="O373" s="266"/>
      <c r="P373" s="266"/>
      <c r="Q373" s="266"/>
      <c r="R373" s="266"/>
      <c r="S373" s="266"/>
      <c r="T373" s="267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T373" s="268" t="s">
        <v>130</v>
      </c>
      <c r="AU373" s="268" t="s">
        <v>80</v>
      </c>
      <c r="AV373" s="16" t="s">
        <v>140</v>
      </c>
      <c r="AW373" s="16" t="s">
        <v>32</v>
      </c>
      <c r="AX373" s="16" t="s">
        <v>70</v>
      </c>
      <c r="AY373" s="268" t="s">
        <v>119</v>
      </c>
    </row>
    <row r="374" s="14" customFormat="1">
      <c r="A374" s="14"/>
      <c r="B374" s="236"/>
      <c r="C374" s="237"/>
      <c r="D374" s="227" t="s">
        <v>130</v>
      </c>
      <c r="E374" s="238" t="s">
        <v>19</v>
      </c>
      <c r="F374" s="239" t="s">
        <v>407</v>
      </c>
      <c r="G374" s="237"/>
      <c r="H374" s="240">
        <v>38.5</v>
      </c>
      <c r="I374" s="241"/>
      <c r="J374" s="237"/>
      <c r="K374" s="237"/>
      <c r="L374" s="242"/>
      <c r="M374" s="243"/>
      <c r="N374" s="244"/>
      <c r="O374" s="244"/>
      <c r="P374" s="244"/>
      <c r="Q374" s="244"/>
      <c r="R374" s="244"/>
      <c r="S374" s="244"/>
      <c r="T374" s="245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6" t="s">
        <v>130</v>
      </c>
      <c r="AU374" s="246" t="s">
        <v>80</v>
      </c>
      <c r="AV374" s="14" t="s">
        <v>80</v>
      </c>
      <c r="AW374" s="14" t="s">
        <v>32</v>
      </c>
      <c r="AX374" s="14" t="s">
        <v>70</v>
      </c>
      <c r="AY374" s="246" t="s">
        <v>119</v>
      </c>
    </row>
    <row r="375" s="16" customFormat="1">
      <c r="A375" s="16"/>
      <c r="B375" s="258"/>
      <c r="C375" s="259"/>
      <c r="D375" s="227" t="s">
        <v>130</v>
      </c>
      <c r="E375" s="260" t="s">
        <v>19</v>
      </c>
      <c r="F375" s="261" t="s">
        <v>167</v>
      </c>
      <c r="G375" s="259"/>
      <c r="H375" s="262">
        <v>38.5</v>
      </c>
      <c r="I375" s="263"/>
      <c r="J375" s="259"/>
      <c r="K375" s="259"/>
      <c r="L375" s="264"/>
      <c r="M375" s="265"/>
      <c r="N375" s="266"/>
      <c r="O375" s="266"/>
      <c r="P375" s="266"/>
      <c r="Q375" s="266"/>
      <c r="R375" s="266"/>
      <c r="S375" s="266"/>
      <c r="T375" s="267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T375" s="268" t="s">
        <v>130</v>
      </c>
      <c r="AU375" s="268" t="s">
        <v>80</v>
      </c>
      <c r="AV375" s="16" t="s">
        <v>140</v>
      </c>
      <c r="AW375" s="16" t="s">
        <v>32</v>
      </c>
      <c r="AX375" s="16" t="s">
        <v>70</v>
      </c>
      <c r="AY375" s="268" t="s">
        <v>119</v>
      </c>
    </row>
    <row r="376" s="15" customFormat="1">
      <c r="A376" s="15"/>
      <c r="B376" s="247"/>
      <c r="C376" s="248"/>
      <c r="D376" s="227" t="s">
        <v>130</v>
      </c>
      <c r="E376" s="249" t="s">
        <v>19</v>
      </c>
      <c r="F376" s="250" t="s">
        <v>134</v>
      </c>
      <c r="G376" s="248"/>
      <c r="H376" s="251">
        <v>51.171999999999997</v>
      </c>
      <c r="I376" s="252"/>
      <c r="J376" s="248"/>
      <c r="K376" s="248"/>
      <c r="L376" s="253"/>
      <c r="M376" s="254"/>
      <c r="N376" s="255"/>
      <c r="O376" s="255"/>
      <c r="P376" s="255"/>
      <c r="Q376" s="255"/>
      <c r="R376" s="255"/>
      <c r="S376" s="255"/>
      <c r="T376" s="256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57" t="s">
        <v>130</v>
      </c>
      <c r="AU376" s="257" t="s">
        <v>80</v>
      </c>
      <c r="AV376" s="15" t="s">
        <v>126</v>
      </c>
      <c r="AW376" s="15" t="s">
        <v>32</v>
      </c>
      <c r="AX376" s="15" t="s">
        <v>78</v>
      </c>
      <c r="AY376" s="257" t="s">
        <v>119</v>
      </c>
    </row>
    <row r="377" s="2" customFormat="1" ht="24.15" customHeight="1">
      <c r="A377" s="41"/>
      <c r="B377" s="42"/>
      <c r="C377" s="207" t="s">
        <v>408</v>
      </c>
      <c r="D377" s="207" t="s">
        <v>121</v>
      </c>
      <c r="E377" s="208" t="s">
        <v>409</v>
      </c>
      <c r="F377" s="209" t="s">
        <v>410</v>
      </c>
      <c r="G377" s="210" t="s">
        <v>198</v>
      </c>
      <c r="H377" s="211">
        <v>51.171999999999997</v>
      </c>
      <c r="I377" s="212"/>
      <c r="J377" s="213">
        <f>ROUND(I377*H377,2)</f>
        <v>0</v>
      </c>
      <c r="K377" s="209" t="s">
        <v>125</v>
      </c>
      <c r="L377" s="47"/>
      <c r="M377" s="214" t="s">
        <v>19</v>
      </c>
      <c r="N377" s="215" t="s">
        <v>41</v>
      </c>
      <c r="O377" s="87"/>
      <c r="P377" s="216">
        <f>O377*H377</f>
        <v>0</v>
      </c>
      <c r="Q377" s="216">
        <v>0</v>
      </c>
      <c r="R377" s="216">
        <f>Q377*H377</f>
        <v>0</v>
      </c>
      <c r="S377" s="216">
        <v>0</v>
      </c>
      <c r="T377" s="217">
        <f>S377*H377</f>
        <v>0</v>
      </c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R377" s="218" t="s">
        <v>126</v>
      </c>
      <c r="AT377" s="218" t="s">
        <v>121</v>
      </c>
      <c r="AU377" s="218" t="s">
        <v>80</v>
      </c>
      <c r="AY377" s="20" t="s">
        <v>119</v>
      </c>
      <c r="BE377" s="219">
        <f>IF(N377="základní",J377,0)</f>
        <v>0</v>
      </c>
      <c r="BF377" s="219">
        <f>IF(N377="snížená",J377,0)</f>
        <v>0</v>
      </c>
      <c r="BG377" s="219">
        <f>IF(N377="zákl. přenesená",J377,0)</f>
        <v>0</v>
      </c>
      <c r="BH377" s="219">
        <f>IF(N377="sníž. přenesená",J377,0)</f>
        <v>0</v>
      </c>
      <c r="BI377" s="219">
        <f>IF(N377="nulová",J377,0)</f>
        <v>0</v>
      </c>
      <c r="BJ377" s="20" t="s">
        <v>78</v>
      </c>
      <c r="BK377" s="219">
        <f>ROUND(I377*H377,2)</f>
        <v>0</v>
      </c>
      <c r="BL377" s="20" t="s">
        <v>126</v>
      </c>
      <c r="BM377" s="218" t="s">
        <v>411</v>
      </c>
    </row>
    <row r="378" s="2" customFormat="1">
      <c r="A378" s="41"/>
      <c r="B378" s="42"/>
      <c r="C378" s="43"/>
      <c r="D378" s="220" t="s">
        <v>128</v>
      </c>
      <c r="E378" s="43"/>
      <c r="F378" s="221" t="s">
        <v>412</v>
      </c>
      <c r="G378" s="43"/>
      <c r="H378" s="43"/>
      <c r="I378" s="222"/>
      <c r="J378" s="43"/>
      <c r="K378" s="43"/>
      <c r="L378" s="47"/>
      <c r="M378" s="223"/>
      <c r="N378" s="224"/>
      <c r="O378" s="87"/>
      <c r="P378" s="87"/>
      <c r="Q378" s="87"/>
      <c r="R378" s="87"/>
      <c r="S378" s="87"/>
      <c r="T378" s="88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T378" s="20" t="s">
        <v>128</v>
      </c>
      <c r="AU378" s="20" t="s">
        <v>80</v>
      </c>
    </row>
    <row r="379" s="12" customFormat="1" ht="22.8" customHeight="1">
      <c r="A379" s="12"/>
      <c r="B379" s="191"/>
      <c r="C379" s="192"/>
      <c r="D379" s="193" t="s">
        <v>69</v>
      </c>
      <c r="E379" s="205" t="s">
        <v>203</v>
      </c>
      <c r="F379" s="205" t="s">
        <v>413</v>
      </c>
      <c r="G379" s="192"/>
      <c r="H379" s="192"/>
      <c r="I379" s="195"/>
      <c r="J379" s="206">
        <f>BK379</f>
        <v>0</v>
      </c>
      <c r="K379" s="192"/>
      <c r="L379" s="197"/>
      <c r="M379" s="198"/>
      <c r="N379" s="199"/>
      <c r="O379" s="199"/>
      <c r="P379" s="200">
        <f>SUM(P380:P531)</f>
        <v>0</v>
      </c>
      <c r="Q379" s="199"/>
      <c r="R379" s="200">
        <f>SUM(R380:R531)</f>
        <v>91.397891799999996</v>
      </c>
      <c r="S379" s="199"/>
      <c r="T379" s="201">
        <f>SUM(T380:T531)</f>
        <v>140.96960000000001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02" t="s">
        <v>78</v>
      </c>
      <c r="AT379" s="203" t="s">
        <v>69</v>
      </c>
      <c r="AU379" s="203" t="s">
        <v>78</v>
      </c>
      <c r="AY379" s="202" t="s">
        <v>119</v>
      </c>
      <c r="BK379" s="204">
        <f>SUM(BK380:BK531)</f>
        <v>0</v>
      </c>
    </row>
    <row r="380" s="2" customFormat="1" ht="16.5" customHeight="1">
      <c r="A380" s="41"/>
      <c r="B380" s="42"/>
      <c r="C380" s="207" t="s">
        <v>414</v>
      </c>
      <c r="D380" s="207" t="s">
        <v>121</v>
      </c>
      <c r="E380" s="208" t="s">
        <v>415</v>
      </c>
      <c r="F380" s="209" t="s">
        <v>416</v>
      </c>
      <c r="G380" s="210" t="s">
        <v>124</v>
      </c>
      <c r="H380" s="211">
        <v>181.5</v>
      </c>
      <c r="I380" s="212"/>
      <c r="J380" s="213">
        <f>ROUND(I380*H380,2)</f>
        <v>0</v>
      </c>
      <c r="K380" s="209" t="s">
        <v>125</v>
      </c>
      <c r="L380" s="47"/>
      <c r="M380" s="214" t="s">
        <v>19</v>
      </c>
      <c r="N380" s="215" t="s">
        <v>41</v>
      </c>
      <c r="O380" s="87"/>
      <c r="P380" s="216">
        <f>O380*H380</f>
        <v>0</v>
      </c>
      <c r="Q380" s="216">
        <v>0</v>
      </c>
      <c r="R380" s="216">
        <f>Q380*H380</f>
        <v>0</v>
      </c>
      <c r="S380" s="216">
        <v>0.32000000000000001</v>
      </c>
      <c r="T380" s="217">
        <f>S380*H380</f>
        <v>58.079999999999998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18" t="s">
        <v>126</v>
      </c>
      <c r="AT380" s="218" t="s">
        <v>121</v>
      </c>
      <c r="AU380" s="218" t="s">
        <v>80</v>
      </c>
      <c r="AY380" s="20" t="s">
        <v>119</v>
      </c>
      <c r="BE380" s="219">
        <f>IF(N380="základní",J380,0)</f>
        <v>0</v>
      </c>
      <c r="BF380" s="219">
        <f>IF(N380="snížená",J380,0)</f>
        <v>0</v>
      </c>
      <c r="BG380" s="219">
        <f>IF(N380="zákl. přenesená",J380,0)</f>
        <v>0</v>
      </c>
      <c r="BH380" s="219">
        <f>IF(N380="sníž. přenesená",J380,0)</f>
        <v>0</v>
      </c>
      <c r="BI380" s="219">
        <f>IF(N380="nulová",J380,0)</f>
        <v>0</v>
      </c>
      <c r="BJ380" s="20" t="s">
        <v>78</v>
      </c>
      <c r="BK380" s="219">
        <f>ROUND(I380*H380,2)</f>
        <v>0</v>
      </c>
      <c r="BL380" s="20" t="s">
        <v>126</v>
      </c>
      <c r="BM380" s="218" t="s">
        <v>417</v>
      </c>
    </row>
    <row r="381" s="2" customFormat="1">
      <c r="A381" s="41"/>
      <c r="B381" s="42"/>
      <c r="C381" s="43"/>
      <c r="D381" s="220" t="s">
        <v>128</v>
      </c>
      <c r="E381" s="43"/>
      <c r="F381" s="221" t="s">
        <v>418</v>
      </c>
      <c r="G381" s="43"/>
      <c r="H381" s="43"/>
      <c r="I381" s="222"/>
      <c r="J381" s="43"/>
      <c r="K381" s="43"/>
      <c r="L381" s="47"/>
      <c r="M381" s="223"/>
      <c r="N381" s="224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128</v>
      </c>
      <c r="AU381" s="20" t="s">
        <v>80</v>
      </c>
    </row>
    <row r="382" s="14" customFormat="1">
      <c r="A382" s="14"/>
      <c r="B382" s="236"/>
      <c r="C382" s="237"/>
      <c r="D382" s="227" t="s">
        <v>130</v>
      </c>
      <c r="E382" s="238" t="s">
        <v>19</v>
      </c>
      <c r="F382" s="239" t="s">
        <v>419</v>
      </c>
      <c r="G382" s="237"/>
      <c r="H382" s="240">
        <v>181.5</v>
      </c>
      <c r="I382" s="241"/>
      <c r="J382" s="237"/>
      <c r="K382" s="237"/>
      <c r="L382" s="242"/>
      <c r="M382" s="243"/>
      <c r="N382" s="244"/>
      <c r="O382" s="244"/>
      <c r="P382" s="244"/>
      <c r="Q382" s="244"/>
      <c r="R382" s="244"/>
      <c r="S382" s="244"/>
      <c r="T382" s="245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6" t="s">
        <v>130</v>
      </c>
      <c r="AU382" s="246" t="s">
        <v>80</v>
      </c>
      <c r="AV382" s="14" t="s">
        <v>80</v>
      </c>
      <c r="AW382" s="14" t="s">
        <v>32</v>
      </c>
      <c r="AX382" s="14" t="s">
        <v>70</v>
      </c>
      <c r="AY382" s="246" t="s">
        <v>119</v>
      </c>
    </row>
    <row r="383" s="15" customFormat="1">
      <c r="A383" s="15"/>
      <c r="B383" s="247"/>
      <c r="C383" s="248"/>
      <c r="D383" s="227" t="s">
        <v>130</v>
      </c>
      <c r="E383" s="249" t="s">
        <v>19</v>
      </c>
      <c r="F383" s="250" t="s">
        <v>134</v>
      </c>
      <c r="G383" s="248"/>
      <c r="H383" s="251">
        <v>181.5</v>
      </c>
      <c r="I383" s="252"/>
      <c r="J383" s="248"/>
      <c r="K383" s="248"/>
      <c r="L383" s="253"/>
      <c r="M383" s="254"/>
      <c r="N383" s="255"/>
      <c r="O383" s="255"/>
      <c r="P383" s="255"/>
      <c r="Q383" s="255"/>
      <c r="R383" s="255"/>
      <c r="S383" s="255"/>
      <c r="T383" s="256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57" t="s">
        <v>130</v>
      </c>
      <c r="AU383" s="257" t="s">
        <v>80</v>
      </c>
      <c r="AV383" s="15" t="s">
        <v>126</v>
      </c>
      <c r="AW383" s="15" t="s">
        <v>32</v>
      </c>
      <c r="AX383" s="15" t="s">
        <v>78</v>
      </c>
      <c r="AY383" s="257" t="s">
        <v>119</v>
      </c>
    </row>
    <row r="384" s="2" customFormat="1" ht="16.5" customHeight="1">
      <c r="A384" s="41"/>
      <c r="B384" s="42"/>
      <c r="C384" s="207" t="s">
        <v>420</v>
      </c>
      <c r="D384" s="207" t="s">
        <v>121</v>
      </c>
      <c r="E384" s="208" t="s">
        <v>421</v>
      </c>
      <c r="F384" s="209" t="s">
        <v>422</v>
      </c>
      <c r="G384" s="210" t="s">
        <v>124</v>
      </c>
      <c r="H384" s="211">
        <v>10.85</v>
      </c>
      <c r="I384" s="212"/>
      <c r="J384" s="213">
        <f>ROUND(I384*H384,2)</f>
        <v>0</v>
      </c>
      <c r="K384" s="209" t="s">
        <v>125</v>
      </c>
      <c r="L384" s="47"/>
      <c r="M384" s="214" t="s">
        <v>19</v>
      </c>
      <c r="N384" s="215" t="s">
        <v>41</v>
      </c>
      <c r="O384" s="87"/>
      <c r="P384" s="216">
        <f>O384*H384</f>
        <v>0</v>
      </c>
      <c r="Q384" s="216">
        <v>1.0000000000000001E-05</v>
      </c>
      <c r="R384" s="216">
        <f>Q384*H384</f>
        <v>0.00010850000000000001</v>
      </c>
      <c r="S384" s="216">
        <v>0</v>
      </c>
      <c r="T384" s="217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18" t="s">
        <v>126</v>
      </c>
      <c r="AT384" s="218" t="s">
        <v>121</v>
      </c>
      <c r="AU384" s="218" t="s">
        <v>80</v>
      </c>
      <c r="AY384" s="20" t="s">
        <v>119</v>
      </c>
      <c r="BE384" s="219">
        <f>IF(N384="základní",J384,0)</f>
        <v>0</v>
      </c>
      <c r="BF384" s="219">
        <f>IF(N384="snížená",J384,0)</f>
        <v>0</v>
      </c>
      <c r="BG384" s="219">
        <f>IF(N384="zákl. přenesená",J384,0)</f>
        <v>0</v>
      </c>
      <c r="BH384" s="219">
        <f>IF(N384="sníž. přenesená",J384,0)</f>
        <v>0</v>
      </c>
      <c r="BI384" s="219">
        <f>IF(N384="nulová",J384,0)</f>
        <v>0</v>
      </c>
      <c r="BJ384" s="20" t="s">
        <v>78</v>
      </c>
      <c r="BK384" s="219">
        <f>ROUND(I384*H384,2)</f>
        <v>0</v>
      </c>
      <c r="BL384" s="20" t="s">
        <v>126</v>
      </c>
      <c r="BM384" s="218" t="s">
        <v>423</v>
      </c>
    </row>
    <row r="385" s="2" customFormat="1">
      <c r="A385" s="41"/>
      <c r="B385" s="42"/>
      <c r="C385" s="43"/>
      <c r="D385" s="220" t="s">
        <v>128</v>
      </c>
      <c r="E385" s="43"/>
      <c r="F385" s="221" t="s">
        <v>424</v>
      </c>
      <c r="G385" s="43"/>
      <c r="H385" s="43"/>
      <c r="I385" s="222"/>
      <c r="J385" s="43"/>
      <c r="K385" s="43"/>
      <c r="L385" s="47"/>
      <c r="M385" s="223"/>
      <c r="N385" s="224"/>
      <c r="O385" s="87"/>
      <c r="P385" s="87"/>
      <c r="Q385" s="87"/>
      <c r="R385" s="87"/>
      <c r="S385" s="87"/>
      <c r="T385" s="88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20" t="s">
        <v>128</v>
      </c>
      <c r="AU385" s="20" t="s">
        <v>80</v>
      </c>
    </row>
    <row r="386" s="14" customFormat="1">
      <c r="A386" s="14"/>
      <c r="B386" s="236"/>
      <c r="C386" s="237"/>
      <c r="D386" s="227" t="s">
        <v>130</v>
      </c>
      <c r="E386" s="238" t="s">
        <v>19</v>
      </c>
      <c r="F386" s="239" t="s">
        <v>425</v>
      </c>
      <c r="G386" s="237"/>
      <c r="H386" s="240">
        <v>10.85</v>
      </c>
      <c r="I386" s="241"/>
      <c r="J386" s="237"/>
      <c r="K386" s="237"/>
      <c r="L386" s="242"/>
      <c r="M386" s="243"/>
      <c r="N386" s="244"/>
      <c r="O386" s="244"/>
      <c r="P386" s="244"/>
      <c r="Q386" s="244"/>
      <c r="R386" s="244"/>
      <c r="S386" s="244"/>
      <c r="T386" s="24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6" t="s">
        <v>130</v>
      </c>
      <c r="AU386" s="246" t="s">
        <v>80</v>
      </c>
      <c r="AV386" s="14" t="s">
        <v>80</v>
      </c>
      <c r="AW386" s="14" t="s">
        <v>32</v>
      </c>
      <c r="AX386" s="14" t="s">
        <v>70</v>
      </c>
      <c r="AY386" s="246" t="s">
        <v>119</v>
      </c>
    </row>
    <row r="387" s="15" customFormat="1">
      <c r="A387" s="15"/>
      <c r="B387" s="247"/>
      <c r="C387" s="248"/>
      <c r="D387" s="227" t="s">
        <v>130</v>
      </c>
      <c r="E387" s="249" t="s">
        <v>19</v>
      </c>
      <c r="F387" s="250" t="s">
        <v>134</v>
      </c>
      <c r="G387" s="248"/>
      <c r="H387" s="251">
        <v>10.85</v>
      </c>
      <c r="I387" s="252"/>
      <c r="J387" s="248"/>
      <c r="K387" s="248"/>
      <c r="L387" s="253"/>
      <c r="M387" s="254"/>
      <c r="N387" s="255"/>
      <c r="O387" s="255"/>
      <c r="P387" s="255"/>
      <c r="Q387" s="255"/>
      <c r="R387" s="255"/>
      <c r="S387" s="255"/>
      <c r="T387" s="256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57" t="s">
        <v>130</v>
      </c>
      <c r="AU387" s="257" t="s">
        <v>80</v>
      </c>
      <c r="AV387" s="15" t="s">
        <v>126</v>
      </c>
      <c r="AW387" s="15" t="s">
        <v>32</v>
      </c>
      <c r="AX387" s="15" t="s">
        <v>78</v>
      </c>
      <c r="AY387" s="257" t="s">
        <v>119</v>
      </c>
    </row>
    <row r="388" s="2" customFormat="1" ht="16.5" customHeight="1">
      <c r="A388" s="41"/>
      <c r="B388" s="42"/>
      <c r="C388" s="269" t="s">
        <v>426</v>
      </c>
      <c r="D388" s="269" t="s">
        <v>324</v>
      </c>
      <c r="E388" s="270" t="s">
        <v>427</v>
      </c>
      <c r="F388" s="271" t="s">
        <v>428</v>
      </c>
      <c r="G388" s="272" t="s">
        <v>124</v>
      </c>
      <c r="H388" s="273">
        <v>11.013</v>
      </c>
      <c r="I388" s="274"/>
      <c r="J388" s="275">
        <f>ROUND(I388*H388,2)</f>
        <v>0</v>
      </c>
      <c r="K388" s="271" t="s">
        <v>125</v>
      </c>
      <c r="L388" s="276"/>
      <c r="M388" s="277" t="s">
        <v>19</v>
      </c>
      <c r="N388" s="278" t="s">
        <v>41</v>
      </c>
      <c r="O388" s="87"/>
      <c r="P388" s="216">
        <f>O388*H388</f>
        <v>0</v>
      </c>
      <c r="Q388" s="216">
        <v>0.0057000000000000002</v>
      </c>
      <c r="R388" s="216">
        <f>Q388*H388</f>
        <v>0.062774099999999999</v>
      </c>
      <c r="S388" s="216">
        <v>0</v>
      </c>
      <c r="T388" s="217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18" t="s">
        <v>203</v>
      </c>
      <c r="AT388" s="218" t="s">
        <v>324</v>
      </c>
      <c r="AU388" s="218" t="s">
        <v>80</v>
      </c>
      <c r="AY388" s="20" t="s">
        <v>119</v>
      </c>
      <c r="BE388" s="219">
        <f>IF(N388="základní",J388,0)</f>
        <v>0</v>
      </c>
      <c r="BF388" s="219">
        <f>IF(N388="snížená",J388,0)</f>
        <v>0</v>
      </c>
      <c r="BG388" s="219">
        <f>IF(N388="zákl. přenesená",J388,0)</f>
        <v>0</v>
      </c>
      <c r="BH388" s="219">
        <f>IF(N388="sníž. přenesená",J388,0)</f>
        <v>0</v>
      </c>
      <c r="BI388" s="219">
        <f>IF(N388="nulová",J388,0)</f>
        <v>0</v>
      </c>
      <c r="BJ388" s="20" t="s">
        <v>78</v>
      </c>
      <c r="BK388" s="219">
        <f>ROUND(I388*H388,2)</f>
        <v>0</v>
      </c>
      <c r="BL388" s="20" t="s">
        <v>126</v>
      </c>
      <c r="BM388" s="218" t="s">
        <v>429</v>
      </c>
    </row>
    <row r="389" s="14" customFormat="1">
      <c r="A389" s="14"/>
      <c r="B389" s="236"/>
      <c r="C389" s="237"/>
      <c r="D389" s="227" t="s">
        <v>130</v>
      </c>
      <c r="E389" s="237"/>
      <c r="F389" s="239" t="s">
        <v>430</v>
      </c>
      <c r="G389" s="237"/>
      <c r="H389" s="240">
        <v>11.013</v>
      </c>
      <c r="I389" s="241"/>
      <c r="J389" s="237"/>
      <c r="K389" s="237"/>
      <c r="L389" s="242"/>
      <c r="M389" s="243"/>
      <c r="N389" s="244"/>
      <c r="O389" s="244"/>
      <c r="P389" s="244"/>
      <c r="Q389" s="244"/>
      <c r="R389" s="244"/>
      <c r="S389" s="244"/>
      <c r="T389" s="245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6" t="s">
        <v>130</v>
      </c>
      <c r="AU389" s="246" t="s">
        <v>80</v>
      </c>
      <c r="AV389" s="14" t="s">
        <v>80</v>
      </c>
      <c r="AW389" s="14" t="s">
        <v>4</v>
      </c>
      <c r="AX389" s="14" t="s">
        <v>78</v>
      </c>
      <c r="AY389" s="246" t="s">
        <v>119</v>
      </c>
    </row>
    <row r="390" s="2" customFormat="1" ht="16.5" customHeight="1">
      <c r="A390" s="41"/>
      <c r="B390" s="42"/>
      <c r="C390" s="207" t="s">
        <v>431</v>
      </c>
      <c r="D390" s="207" t="s">
        <v>121</v>
      </c>
      <c r="E390" s="208" t="s">
        <v>432</v>
      </c>
      <c r="F390" s="209" t="s">
        <v>433</v>
      </c>
      <c r="G390" s="210" t="s">
        <v>124</v>
      </c>
      <c r="H390" s="211">
        <v>188.09999999999999</v>
      </c>
      <c r="I390" s="212"/>
      <c r="J390" s="213">
        <f>ROUND(I390*H390,2)</f>
        <v>0</v>
      </c>
      <c r="K390" s="209" t="s">
        <v>125</v>
      </c>
      <c r="L390" s="47"/>
      <c r="M390" s="214" t="s">
        <v>19</v>
      </c>
      <c r="N390" s="215" t="s">
        <v>41</v>
      </c>
      <c r="O390" s="87"/>
      <c r="P390" s="216">
        <f>O390*H390</f>
        <v>0</v>
      </c>
      <c r="Q390" s="216">
        <v>2.0000000000000002E-05</v>
      </c>
      <c r="R390" s="216">
        <f>Q390*H390</f>
        <v>0.0037620000000000002</v>
      </c>
      <c r="S390" s="216">
        <v>0</v>
      </c>
      <c r="T390" s="217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18" t="s">
        <v>126</v>
      </c>
      <c r="AT390" s="218" t="s">
        <v>121</v>
      </c>
      <c r="AU390" s="218" t="s">
        <v>80</v>
      </c>
      <c r="AY390" s="20" t="s">
        <v>119</v>
      </c>
      <c r="BE390" s="219">
        <f>IF(N390="základní",J390,0)</f>
        <v>0</v>
      </c>
      <c r="BF390" s="219">
        <f>IF(N390="snížená",J390,0)</f>
        <v>0</v>
      </c>
      <c r="BG390" s="219">
        <f>IF(N390="zákl. přenesená",J390,0)</f>
        <v>0</v>
      </c>
      <c r="BH390" s="219">
        <f>IF(N390="sníž. přenesená",J390,0)</f>
        <v>0</v>
      </c>
      <c r="BI390" s="219">
        <f>IF(N390="nulová",J390,0)</f>
        <v>0</v>
      </c>
      <c r="BJ390" s="20" t="s">
        <v>78</v>
      </c>
      <c r="BK390" s="219">
        <f>ROUND(I390*H390,2)</f>
        <v>0</v>
      </c>
      <c r="BL390" s="20" t="s">
        <v>126</v>
      </c>
      <c r="BM390" s="218" t="s">
        <v>434</v>
      </c>
    </row>
    <row r="391" s="2" customFormat="1">
      <c r="A391" s="41"/>
      <c r="B391" s="42"/>
      <c r="C391" s="43"/>
      <c r="D391" s="220" t="s">
        <v>128</v>
      </c>
      <c r="E391" s="43"/>
      <c r="F391" s="221" t="s">
        <v>435</v>
      </c>
      <c r="G391" s="43"/>
      <c r="H391" s="43"/>
      <c r="I391" s="222"/>
      <c r="J391" s="43"/>
      <c r="K391" s="43"/>
      <c r="L391" s="47"/>
      <c r="M391" s="223"/>
      <c r="N391" s="224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128</v>
      </c>
      <c r="AU391" s="20" t="s">
        <v>80</v>
      </c>
    </row>
    <row r="392" s="14" customFormat="1">
      <c r="A392" s="14"/>
      <c r="B392" s="236"/>
      <c r="C392" s="237"/>
      <c r="D392" s="227" t="s">
        <v>130</v>
      </c>
      <c r="E392" s="238" t="s">
        <v>19</v>
      </c>
      <c r="F392" s="239" t="s">
        <v>436</v>
      </c>
      <c r="G392" s="237"/>
      <c r="H392" s="240">
        <v>188.09999999999999</v>
      </c>
      <c r="I392" s="241"/>
      <c r="J392" s="237"/>
      <c r="K392" s="237"/>
      <c r="L392" s="242"/>
      <c r="M392" s="243"/>
      <c r="N392" s="244"/>
      <c r="O392" s="244"/>
      <c r="P392" s="244"/>
      <c r="Q392" s="244"/>
      <c r="R392" s="244"/>
      <c r="S392" s="244"/>
      <c r="T392" s="245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6" t="s">
        <v>130</v>
      </c>
      <c r="AU392" s="246" t="s">
        <v>80</v>
      </c>
      <c r="AV392" s="14" t="s">
        <v>80</v>
      </c>
      <c r="AW392" s="14" t="s">
        <v>32</v>
      </c>
      <c r="AX392" s="14" t="s">
        <v>70</v>
      </c>
      <c r="AY392" s="246" t="s">
        <v>119</v>
      </c>
    </row>
    <row r="393" s="15" customFormat="1">
      <c r="A393" s="15"/>
      <c r="B393" s="247"/>
      <c r="C393" s="248"/>
      <c r="D393" s="227" t="s">
        <v>130</v>
      </c>
      <c r="E393" s="249" t="s">
        <v>19</v>
      </c>
      <c r="F393" s="250" t="s">
        <v>134</v>
      </c>
      <c r="G393" s="248"/>
      <c r="H393" s="251">
        <v>188.09999999999999</v>
      </c>
      <c r="I393" s="252"/>
      <c r="J393" s="248"/>
      <c r="K393" s="248"/>
      <c r="L393" s="253"/>
      <c r="M393" s="254"/>
      <c r="N393" s="255"/>
      <c r="O393" s="255"/>
      <c r="P393" s="255"/>
      <c r="Q393" s="255"/>
      <c r="R393" s="255"/>
      <c r="S393" s="255"/>
      <c r="T393" s="256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57" t="s">
        <v>130</v>
      </c>
      <c r="AU393" s="257" t="s">
        <v>80</v>
      </c>
      <c r="AV393" s="15" t="s">
        <v>126</v>
      </c>
      <c r="AW393" s="15" t="s">
        <v>32</v>
      </c>
      <c r="AX393" s="15" t="s">
        <v>78</v>
      </c>
      <c r="AY393" s="257" t="s">
        <v>119</v>
      </c>
    </row>
    <row r="394" s="2" customFormat="1" ht="16.5" customHeight="1">
      <c r="A394" s="41"/>
      <c r="B394" s="42"/>
      <c r="C394" s="269" t="s">
        <v>437</v>
      </c>
      <c r="D394" s="269" t="s">
        <v>324</v>
      </c>
      <c r="E394" s="270" t="s">
        <v>438</v>
      </c>
      <c r="F394" s="271" t="s">
        <v>439</v>
      </c>
      <c r="G394" s="272" t="s">
        <v>124</v>
      </c>
      <c r="H394" s="273">
        <v>190.922</v>
      </c>
      <c r="I394" s="274"/>
      <c r="J394" s="275">
        <f>ROUND(I394*H394,2)</f>
        <v>0</v>
      </c>
      <c r="K394" s="271" t="s">
        <v>125</v>
      </c>
      <c r="L394" s="276"/>
      <c r="M394" s="277" t="s">
        <v>19</v>
      </c>
      <c r="N394" s="278" t="s">
        <v>41</v>
      </c>
      <c r="O394" s="87"/>
      <c r="P394" s="216">
        <f>O394*H394</f>
        <v>0</v>
      </c>
      <c r="Q394" s="216">
        <v>0.011860000000000001</v>
      </c>
      <c r="R394" s="216">
        <f>Q394*H394</f>
        <v>2.26433492</v>
      </c>
      <c r="S394" s="216">
        <v>0</v>
      </c>
      <c r="T394" s="217">
        <f>S394*H394</f>
        <v>0</v>
      </c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R394" s="218" t="s">
        <v>203</v>
      </c>
      <c r="AT394" s="218" t="s">
        <v>324</v>
      </c>
      <c r="AU394" s="218" t="s">
        <v>80</v>
      </c>
      <c r="AY394" s="20" t="s">
        <v>119</v>
      </c>
      <c r="BE394" s="219">
        <f>IF(N394="základní",J394,0)</f>
        <v>0</v>
      </c>
      <c r="BF394" s="219">
        <f>IF(N394="snížená",J394,0)</f>
        <v>0</v>
      </c>
      <c r="BG394" s="219">
        <f>IF(N394="zákl. přenesená",J394,0)</f>
        <v>0</v>
      </c>
      <c r="BH394" s="219">
        <f>IF(N394="sníž. přenesená",J394,0)</f>
        <v>0</v>
      </c>
      <c r="BI394" s="219">
        <f>IF(N394="nulová",J394,0)</f>
        <v>0</v>
      </c>
      <c r="BJ394" s="20" t="s">
        <v>78</v>
      </c>
      <c r="BK394" s="219">
        <f>ROUND(I394*H394,2)</f>
        <v>0</v>
      </c>
      <c r="BL394" s="20" t="s">
        <v>126</v>
      </c>
      <c r="BM394" s="218" t="s">
        <v>440</v>
      </c>
    </row>
    <row r="395" s="14" customFormat="1">
      <c r="A395" s="14"/>
      <c r="B395" s="236"/>
      <c r="C395" s="237"/>
      <c r="D395" s="227" t="s">
        <v>130</v>
      </c>
      <c r="E395" s="237"/>
      <c r="F395" s="239" t="s">
        <v>441</v>
      </c>
      <c r="G395" s="237"/>
      <c r="H395" s="240">
        <v>190.922</v>
      </c>
      <c r="I395" s="241"/>
      <c r="J395" s="237"/>
      <c r="K395" s="237"/>
      <c r="L395" s="242"/>
      <c r="M395" s="243"/>
      <c r="N395" s="244"/>
      <c r="O395" s="244"/>
      <c r="P395" s="244"/>
      <c r="Q395" s="244"/>
      <c r="R395" s="244"/>
      <c r="S395" s="244"/>
      <c r="T395" s="245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6" t="s">
        <v>130</v>
      </c>
      <c r="AU395" s="246" t="s">
        <v>80</v>
      </c>
      <c r="AV395" s="14" t="s">
        <v>80</v>
      </c>
      <c r="AW395" s="14" t="s">
        <v>4</v>
      </c>
      <c r="AX395" s="14" t="s">
        <v>78</v>
      </c>
      <c r="AY395" s="246" t="s">
        <v>119</v>
      </c>
    </row>
    <row r="396" s="2" customFormat="1" ht="16.5" customHeight="1">
      <c r="A396" s="41"/>
      <c r="B396" s="42"/>
      <c r="C396" s="207" t="s">
        <v>442</v>
      </c>
      <c r="D396" s="207" t="s">
        <v>121</v>
      </c>
      <c r="E396" s="208" t="s">
        <v>443</v>
      </c>
      <c r="F396" s="209" t="s">
        <v>444</v>
      </c>
      <c r="G396" s="210" t="s">
        <v>124</v>
      </c>
      <c r="H396" s="211">
        <v>391.19999999999999</v>
      </c>
      <c r="I396" s="212"/>
      <c r="J396" s="213">
        <f>ROUND(I396*H396,2)</f>
        <v>0</v>
      </c>
      <c r="K396" s="209" t="s">
        <v>125</v>
      </c>
      <c r="L396" s="47"/>
      <c r="M396" s="214" t="s">
        <v>19</v>
      </c>
      <c r="N396" s="215" t="s">
        <v>41</v>
      </c>
      <c r="O396" s="87"/>
      <c r="P396" s="216">
        <f>O396*H396</f>
        <v>0</v>
      </c>
      <c r="Q396" s="216">
        <v>3.0000000000000001E-05</v>
      </c>
      <c r="R396" s="216">
        <f>Q396*H396</f>
        <v>0.011736</v>
      </c>
      <c r="S396" s="216">
        <v>0</v>
      </c>
      <c r="T396" s="217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18" t="s">
        <v>126</v>
      </c>
      <c r="AT396" s="218" t="s">
        <v>121</v>
      </c>
      <c r="AU396" s="218" t="s">
        <v>80</v>
      </c>
      <c r="AY396" s="20" t="s">
        <v>119</v>
      </c>
      <c r="BE396" s="219">
        <f>IF(N396="základní",J396,0)</f>
        <v>0</v>
      </c>
      <c r="BF396" s="219">
        <f>IF(N396="snížená",J396,0)</f>
        <v>0</v>
      </c>
      <c r="BG396" s="219">
        <f>IF(N396="zákl. přenesená",J396,0)</f>
        <v>0</v>
      </c>
      <c r="BH396" s="219">
        <f>IF(N396="sníž. přenesená",J396,0)</f>
        <v>0</v>
      </c>
      <c r="BI396" s="219">
        <f>IF(N396="nulová",J396,0)</f>
        <v>0</v>
      </c>
      <c r="BJ396" s="20" t="s">
        <v>78</v>
      </c>
      <c r="BK396" s="219">
        <f>ROUND(I396*H396,2)</f>
        <v>0</v>
      </c>
      <c r="BL396" s="20" t="s">
        <v>126</v>
      </c>
      <c r="BM396" s="218" t="s">
        <v>445</v>
      </c>
    </row>
    <row r="397" s="2" customFormat="1">
      <c r="A397" s="41"/>
      <c r="B397" s="42"/>
      <c r="C397" s="43"/>
      <c r="D397" s="220" t="s">
        <v>128</v>
      </c>
      <c r="E397" s="43"/>
      <c r="F397" s="221" t="s">
        <v>446</v>
      </c>
      <c r="G397" s="43"/>
      <c r="H397" s="43"/>
      <c r="I397" s="222"/>
      <c r="J397" s="43"/>
      <c r="K397" s="43"/>
      <c r="L397" s="47"/>
      <c r="M397" s="223"/>
      <c r="N397" s="224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128</v>
      </c>
      <c r="AU397" s="20" t="s">
        <v>80</v>
      </c>
    </row>
    <row r="398" s="14" customFormat="1">
      <c r="A398" s="14"/>
      <c r="B398" s="236"/>
      <c r="C398" s="237"/>
      <c r="D398" s="227" t="s">
        <v>130</v>
      </c>
      <c r="E398" s="238" t="s">
        <v>19</v>
      </c>
      <c r="F398" s="239" t="s">
        <v>447</v>
      </c>
      <c r="G398" s="237"/>
      <c r="H398" s="240">
        <v>391.19999999999999</v>
      </c>
      <c r="I398" s="241"/>
      <c r="J398" s="237"/>
      <c r="K398" s="237"/>
      <c r="L398" s="242"/>
      <c r="M398" s="243"/>
      <c r="N398" s="244"/>
      <c r="O398" s="244"/>
      <c r="P398" s="244"/>
      <c r="Q398" s="244"/>
      <c r="R398" s="244"/>
      <c r="S398" s="244"/>
      <c r="T398" s="24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6" t="s">
        <v>130</v>
      </c>
      <c r="AU398" s="246" t="s">
        <v>80</v>
      </c>
      <c r="AV398" s="14" t="s">
        <v>80</v>
      </c>
      <c r="AW398" s="14" t="s">
        <v>32</v>
      </c>
      <c r="AX398" s="14" t="s">
        <v>70</v>
      </c>
      <c r="AY398" s="246" t="s">
        <v>119</v>
      </c>
    </row>
    <row r="399" s="15" customFormat="1">
      <c r="A399" s="15"/>
      <c r="B399" s="247"/>
      <c r="C399" s="248"/>
      <c r="D399" s="227" t="s">
        <v>130</v>
      </c>
      <c r="E399" s="249" t="s">
        <v>19</v>
      </c>
      <c r="F399" s="250" t="s">
        <v>134</v>
      </c>
      <c r="G399" s="248"/>
      <c r="H399" s="251">
        <v>391.19999999999999</v>
      </c>
      <c r="I399" s="252"/>
      <c r="J399" s="248"/>
      <c r="K399" s="248"/>
      <c r="L399" s="253"/>
      <c r="M399" s="254"/>
      <c r="N399" s="255"/>
      <c r="O399" s="255"/>
      <c r="P399" s="255"/>
      <c r="Q399" s="255"/>
      <c r="R399" s="255"/>
      <c r="S399" s="255"/>
      <c r="T399" s="256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57" t="s">
        <v>130</v>
      </c>
      <c r="AU399" s="257" t="s">
        <v>80</v>
      </c>
      <c r="AV399" s="15" t="s">
        <v>126</v>
      </c>
      <c r="AW399" s="15" t="s">
        <v>32</v>
      </c>
      <c r="AX399" s="15" t="s">
        <v>78</v>
      </c>
      <c r="AY399" s="257" t="s">
        <v>119</v>
      </c>
    </row>
    <row r="400" s="2" customFormat="1" ht="16.5" customHeight="1">
      <c r="A400" s="41"/>
      <c r="B400" s="42"/>
      <c r="C400" s="269" t="s">
        <v>448</v>
      </c>
      <c r="D400" s="269" t="s">
        <v>324</v>
      </c>
      <c r="E400" s="270" t="s">
        <v>449</v>
      </c>
      <c r="F400" s="271" t="s">
        <v>450</v>
      </c>
      <c r="G400" s="272" t="s">
        <v>124</v>
      </c>
      <c r="H400" s="273">
        <v>397.06799999999998</v>
      </c>
      <c r="I400" s="274"/>
      <c r="J400" s="275">
        <f>ROUND(I400*H400,2)</f>
        <v>0</v>
      </c>
      <c r="K400" s="271" t="s">
        <v>125</v>
      </c>
      <c r="L400" s="276"/>
      <c r="M400" s="277" t="s">
        <v>19</v>
      </c>
      <c r="N400" s="278" t="s">
        <v>41</v>
      </c>
      <c r="O400" s="87"/>
      <c r="P400" s="216">
        <f>O400*H400</f>
        <v>0</v>
      </c>
      <c r="Q400" s="216">
        <v>0.019210000000000001</v>
      </c>
      <c r="R400" s="216">
        <f>Q400*H400</f>
        <v>7.6276762800000002</v>
      </c>
      <c r="S400" s="216">
        <v>0</v>
      </c>
      <c r="T400" s="217">
        <f>S400*H400</f>
        <v>0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18" t="s">
        <v>203</v>
      </c>
      <c r="AT400" s="218" t="s">
        <v>324</v>
      </c>
      <c r="AU400" s="218" t="s">
        <v>80</v>
      </c>
      <c r="AY400" s="20" t="s">
        <v>119</v>
      </c>
      <c r="BE400" s="219">
        <f>IF(N400="základní",J400,0)</f>
        <v>0</v>
      </c>
      <c r="BF400" s="219">
        <f>IF(N400="snížená",J400,0)</f>
        <v>0</v>
      </c>
      <c r="BG400" s="219">
        <f>IF(N400="zákl. přenesená",J400,0)</f>
        <v>0</v>
      </c>
      <c r="BH400" s="219">
        <f>IF(N400="sníž. přenesená",J400,0)</f>
        <v>0</v>
      </c>
      <c r="BI400" s="219">
        <f>IF(N400="nulová",J400,0)</f>
        <v>0</v>
      </c>
      <c r="BJ400" s="20" t="s">
        <v>78</v>
      </c>
      <c r="BK400" s="219">
        <f>ROUND(I400*H400,2)</f>
        <v>0</v>
      </c>
      <c r="BL400" s="20" t="s">
        <v>126</v>
      </c>
      <c r="BM400" s="218" t="s">
        <v>451</v>
      </c>
    </row>
    <row r="401" s="14" customFormat="1">
      <c r="A401" s="14"/>
      <c r="B401" s="236"/>
      <c r="C401" s="237"/>
      <c r="D401" s="227" t="s">
        <v>130</v>
      </c>
      <c r="E401" s="237"/>
      <c r="F401" s="239" t="s">
        <v>452</v>
      </c>
      <c r="G401" s="237"/>
      <c r="H401" s="240">
        <v>397.06799999999998</v>
      </c>
      <c r="I401" s="241"/>
      <c r="J401" s="237"/>
      <c r="K401" s="237"/>
      <c r="L401" s="242"/>
      <c r="M401" s="243"/>
      <c r="N401" s="244"/>
      <c r="O401" s="244"/>
      <c r="P401" s="244"/>
      <c r="Q401" s="244"/>
      <c r="R401" s="244"/>
      <c r="S401" s="244"/>
      <c r="T401" s="245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6" t="s">
        <v>130</v>
      </c>
      <c r="AU401" s="246" t="s">
        <v>80</v>
      </c>
      <c r="AV401" s="14" t="s">
        <v>80</v>
      </c>
      <c r="AW401" s="14" t="s">
        <v>4</v>
      </c>
      <c r="AX401" s="14" t="s">
        <v>78</v>
      </c>
      <c r="AY401" s="246" t="s">
        <v>119</v>
      </c>
    </row>
    <row r="402" s="2" customFormat="1" ht="24.15" customHeight="1">
      <c r="A402" s="41"/>
      <c r="B402" s="42"/>
      <c r="C402" s="207" t="s">
        <v>453</v>
      </c>
      <c r="D402" s="207" t="s">
        <v>121</v>
      </c>
      <c r="E402" s="208" t="s">
        <v>454</v>
      </c>
      <c r="F402" s="209" t="s">
        <v>455</v>
      </c>
      <c r="G402" s="210" t="s">
        <v>354</v>
      </c>
      <c r="H402" s="211">
        <v>42</v>
      </c>
      <c r="I402" s="212"/>
      <c r="J402" s="213">
        <f>ROUND(I402*H402,2)</f>
        <v>0</v>
      </c>
      <c r="K402" s="209" t="s">
        <v>125</v>
      </c>
      <c r="L402" s="47"/>
      <c r="M402" s="214" t="s">
        <v>19</v>
      </c>
      <c r="N402" s="215" t="s">
        <v>41</v>
      </c>
      <c r="O402" s="87"/>
      <c r="P402" s="216">
        <f>O402*H402</f>
        <v>0</v>
      </c>
      <c r="Q402" s="216">
        <v>0</v>
      </c>
      <c r="R402" s="216">
        <f>Q402*H402</f>
        <v>0</v>
      </c>
      <c r="S402" s="216">
        <v>0</v>
      </c>
      <c r="T402" s="217">
        <f>S402*H402</f>
        <v>0</v>
      </c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R402" s="218" t="s">
        <v>126</v>
      </c>
      <c r="AT402" s="218" t="s">
        <v>121</v>
      </c>
      <c r="AU402" s="218" t="s">
        <v>80</v>
      </c>
      <c r="AY402" s="20" t="s">
        <v>119</v>
      </c>
      <c r="BE402" s="219">
        <f>IF(N402="základní",J402,0)</f>
        <v>0</v>
      </c>
      <c r="BF402" s="219">
        <f>IF(N402="snížená",J402,0)</f>
        <v>0</v>
      </c>
      <c r="BG402" s="219">
        <f>IF(N402="zákl. přenesená",J402,0)</f>
        <v>0</v>
      </c>
      <c r="BH402" s="219">
        <f>IF(N402="sníž. přenesená",J402,0)</f>
        <v>0</v>
      </c>
      <c r="BI402" s="219">
        <f>IF(N402="nulová",J402,0)</f>
        <v>0</v>
      </c>
      <c r="BJ402" s="20" t="s">
        <v>78</v>
      </c>
      <c r="BK402" s="219">
        <f>ROUND(I402*H402,2)</f>
        <v>0</v>
      </c>
      <c r="BL402" s="20" t="s">
        <v>126</v>
      </c>
      <c r="BM402" s="218" t="s">
        <v>456</v>
      </c>
    </row>
    <row r="403" s="2" customFormat="1">
      <c r="A403" s="41"/>
      <c r="B403" s="42"/>
      <c r="C403" s="43"/>
      <c r="D403" s="220" t="s">
        <v>128</v>
      </c>
      <c r="E403" s="43"/>
      <c r="F403" s="221" t="s">
        <v>457</v>
      </c>
      <c r="G403" s="43"/>
      <c r="H403" s="43"/>
      <c r="I403" s="222"/>
      <c r="J403" s="43"/>
      <c r="K403" s="43"/>
      <c r="L403" s="47"/>
      <c r="M403" s="223"/>
      <c r="N403" s="224"/>
      <c r="O403" s="87"/>
      <c r="P403" s="87"/>
      <c r="Q403" s="87"/>
      <c r="R403" s="87"/>
      <c r="S403" s="87"/>
      <c r="T403" s="88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T403" s="20" t="s">
        <v>128</v>
      </c>
      <c r="AU403" s="20" t="s">
        <v>80</v>
      </c>
    </row>
    <row r="404" s="14" customFormat="1">
      <c r="A404" s="14"/>
      <c r="B404" s="236"/>
      <c r="C404" s="237"/>
      <c r="D404" s="227" t="s">
        <v>130</v>
      </c>
      <c r="E404" s="238" t="s">
        <v>19</v>
      </c>
      <c r="F404" s="239" t="s">
        <v>458</v>
      </c>
      <c r="G404" s="237"/>
      <c r="H404" s="240">
        <v>42</v>
      </c>
      <c r="I404" s="241"/>
      <c r="J404" s="237"/>
      <c r="K404" s="237"/>
      <c r="L404" s="242"/>
      <c r="M404" s="243"/>
      <c r="N404" s="244"/>
      <c r="O404" s="244"/>
      <c r="P404" s="244"/>
      <c r="Q404" s="244"/>
      <c r="R404" s="244"/>
      <c r="S404" s="244"/>
      <c r="T404" s="245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6" t="s">
        <v>130</v>
      </c>
      <c r="AU404" s="246" t="s">
        <v>80</v>
      </c>
      <c r="AV404" s="14" t="s">
        <v>80</v>
      </c>
      <c r="AW404" s="14" t="s">
        <v>32</v>
      </c>
      <c r="AX404" s="14" t="s">
        <v>70</v>
      </c>
      <c r="AY404" s="246" t="s">
        <v>119</v>
      </c>
    </row>
    <row r="405" s="15" customFormat="1">
      <c r="A405" s="15"/>
      <c r="B405" s="247"/>
      <c r="C405" s="248"/>
      <c r="D405" s="227" t="s">
        <v>130</v>
      </c>
      <c r="E405" s="249" t="s">
        <v>19</v>
      </c>
      <c r="F405" s="250" t="s">
        <v>134</v>
      </c>
      <c r="G405" s="248"/>
      <c r="H405" s="251">
        <v>42</v>
      </c>
      <c r="I405" s="252"/>
      <c r="J405" s="248"/>
      <c r="K405" s="248"/>
      <c r="L405" s="253"/>
      <c r="M405" s="254"/>
      <c r="N405" s="255"/>
      <c r="O405" s="255"/>
      <c r="P405" s="255"/>
      <c r="Q405" s="255"/>
      <c r="R405" s="255"/>
      <c r="S405" s="255"/>
      <c r="T405" s="256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57" t="s">
        <v>130</v>
      </c>
      <c r="AU405" s="257" t="s">
        <v>80</v>
      </c>
      <c r="AV405" s="15" t="s">
        <v>126</v>
      </c>
      <c r="AW405" s="15" t="s">
        <v>32</v>
      </c>
      <c r="AX405" s="15" t="s">
        <v>78</v>
      </c>
      <c r="AY405" s="257" t="s">
        <v>119</v>
      </c>
    </row>
    <row r="406" s="2" customFormat="1" ht="16.5" customHeight="1">
      <c r="A406" s="41"/>
      <c r="B406" s="42"/>
      <c r="C406" s="269" t="s">
        <v>459</v>
      </c>
      <c r="D406" s="269" t="s">
        <v>324</v>
      </c>
      <c r="E406" s="270" t="s">
        <v>460</v>
      </c>
      <c r="F406" s="271" t="s">
        <v>461</v>
      </c>
      <c r="G406" s="272" t="s">
        <v>354</v>
      </c>
      <c r="H406" s="273">
        <v>42</v>
      </c>
      <c r="I406" s="274"/>
      <c r="J406" s="275">
        <f>ROUND(I406*H406,2)</f>
        <v>0</v>
      </c>
      <c r="K406" s="271" t="s">
        <v>125</v>
      </c>
      <c r="L406" s="276"/>
      <c r="M406" s="277" t="s">
        <v>19</v>
      </c>
      <c r="N406" s="278" t="s">
        <v>41</v>
      </c>
      <c r="O406" s="87"/>
      <c r="P406" s="216">
        <f>O406*H406</f>
        <v>0</v>
      </c>
      <c r="Q406" s="216">
        <v>0.0015</v>
      </c>
      <c r="R406" s="216">
        <f>Q406*H406</f>
        <v>0.063</v>
      </c>
      <c r="S406" s="216">
        <v>0</v>
      </c>
      <c r="T406" s="217">
        <f>S406*H406</f>
        <v>0</v>
      </c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R406" s="218" t="s">
        <v>203</v>
      </c>
      <c r="AT406" s="218" t="s">
        <v>324</v>
      </c>
      <c r="AU406" s="218" t="s">
        <v>80</v>
      </c>
      <c r="AY406" s="20" t="s">
        <v>119</v>
      </c>
      <c r="BE406" s="219">
        <f>IF(N406="základní",J406,0)</f>
        <v>0</v>
      </c>
      <c r="BF406" s="219">
        <f>IF(N406="snížená",J406,0)</f>
        <v>0</v>
      </c>
      <c r="BG406" s="219">
        <f>IF(N406="zákl. přenesená",J406,0)</f>
        <v>0</v>
      </c>
      <c r="BH406" s="219">
        <f>IF(N406="sníž. přenesená",J406,0)</f>
        <v>0</v>
      </c>
      <c r="BI406" s="219">
        <f>IF(N406="nulová",J406,0)</f>
        <v>0</v>
      </c>
      <c r="BJ406" s="20" t="s">
        <v>78</v>
      </c>
      <c r="BK406" s="219">
        <f>ROUND(I406*H406,2)</f>
        <v>0</v>
      </c>
      <c r="BL406" s="20" t="s">
        <v>126</v>
      </c>
      <c r="BM406" s="218" t="s">
        <v>462</v>
      </c>
    </row>
    <row r="407" s="2" customFormat="1" ht="24.15" customHeight="1">
      <c r="A407" s="41"/>
      <c r="B407" s="42"/>
      <c r="C407" s="207" t="s">
        <v>463</v>
      </c>
      <c r="D407" s="207" t="s">
        <v>121</v>
      </c>
      <c r="E407" s="208" t="s">
        <v>464</v>
      </c>
      <c r="F407" s="209" t="s">
        <v>465</v>
      </c>
      <c r="G407" s="210" t="s">
        <v>354</v>
      </c>
      <c r="H407" s="211">
        <v>2</v>
      </c>
      <c r="I407" s="212"/>
      <c r="J407" s="213">
        <f>ROUND(I407*H407,2)</f>
        <v>0</v>
      </c>
      <c r="K407" s="209" t="s">
        <v>125</v>
      </c>
      <c r="L407" s="47"/>
      <c r="M407" s="214" t="s">
        <v>19</v>
      </c>
      <c r="N407" s="215" t="s">
        <v>41</v>
      </c>
      <c r="O407" s="87"/>
      <c r="P407" s="216">
        <f>O407*H407</f>
        <v>0</v>
      </c>
      <c r="Q407" s="216">
        <v>0</v>
      </c>
      <c r="R407" s="216">
        <f>Q407*H407</f>
        <v>0</v>
      </c>
      <c r="S407" s="216">
        <v>0</v>
      </c>
      <c r="T407" s="217">
        <f>S407*H407</f>
        <v>0</v>
      </c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R407" s="218" t="s">
        <v>126</v>
      </c>
      <c r="AT407" s="218" t="s">
        <v>121</v>
      </c>
      <c r="AU407" s="218" t="s">
        <v>80</v>
      </c>
      <c r="AY407" s="20" t="s">
        <v>119</v>
      </c>
      <c r="BE407" s="219">
        <f>IF(N407="základní",J407,0)</f>
        <v>0</v>
      </c>
      <c r="BF407" s="219">
        <f>IF(N407="snížená",J407,0)</f>
        <v>0</v>
      </c>
      <c r="BG407" s="219">
        <f>IF(N407="zákl. přenesená",J407,0)</f>
        <v>0</v>
      </c>
      <c r="BH407" s="219">
        <f>IF(N407="sníž. přenesená",J407,0)</f>
        <v>0</v>
      </c>
      <c r="BI407" s="219">
        <f>IF(N407="nulová",J407,0)</f>
        <v>0</v>
      </c>
      <c r="BJ407" s="20" t="s">
        <v>78</v>
      </c>
      <c r="BK407" s="219">
        <f>ROUND(I407*H407,2)</f>
        <v>0</v>
      </c>
      <c r="BL407" s="20" t="s">
        <v>126</v>
      </c>
      <c r="BM407" s="218" t="s">
        <v>466</v>
      </c>
    </row>
    <row r="408" s="2" customFormat="1">
      <c r="A408" s="41"/>
      <c r="B408" s="42"/>
      <c r="C408" s="43"/>
      <c r="D408" s="220" t="s">
        <v>128</v>
      </c>
      <c r="E408" s="43"/>
      <c r="F408" s="221" t="s">
        <v>467</v>
      </c>
      <c r="G408" s="43"/>
      <c r="H408" s="43"/>
      <c r="I408" s="222"/>
      <c r="J408" s="43"/>
      <c r="K408" s="43"/>
      <c r="L408" s="47"/>
      <c r="M408" s="223"/>
      <c r="N408" s="224"/>
      <c r="O408" s="87"/>
      <c r="P408" s="87"/>
      <c r="Q408" s="87"/>
      <c r="R408" s="87"/>
      <c r="S408" s="87"/>
      <c r="T408" s="88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T408" s="20" t="s">
        <v>128</v>
      </c>
      <c r="AU408" s="20" t="s">
        <v>80</v>
      </c>
    </row>
    <row r="409" s="14" customFormat="1">
      <c r="A409" s="14"/>
      <c r="B409" s="236"/>
      <c r="C409" s="237"/>
      <c r="D409" s="227" t="s">
        <v>130</v>
      </c>
      <c r="E409" s="238" t="s">
        <v>19</v>
      </c>
      <c r="F409" s="239" t="s">
        <v>468</v>
      </c>
      <c r="G409" s="237"/>
      <c r="H409" s="240">
        <v>2</v>
      </c>
      <c r="I409" s="241"/>
      <c r="J409" s="237"/>
      <c r="K409" s="237"/>
      <c r="L409" s="242"/>
      <c r="M409" s="243"/>
      <c r="N409" s="244"/>
      <c r="O409" s="244"/>
      <c r="P409" s="244"/>
      <c r="Q409" s="244"/>
      <c r="R409" s="244"/>
      <c r="S409" s="244"/>
      <c r="T409" s="245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6" t="s">
        <v>130</v>
      </c>
      <c r="AU409" s="246" t="s">
        <v>80</v>
      </c>
      <c r="AV409" s="14" t="s">
        <v>80</v>
      </c>
      <c r="AW409" s="14" t="s">
        <v>32</v>
      </c>
      <c r="AX409" s="14" t="s">
        <v>70</v>
      </c>
      <c r="AY409" s="246" t="s">
        <v>119</v>
      </c>
    </row>
    <row r="410" s="15" customFormat="1">
      <c r="A410" s="15"/>
      <c r="B410" s="247"/>
      <c r="C410" s="248"/>
      <c r="D410" s="227" t="s">
        <v>130</v>
      </c>
      <c r="E410" s="249" t="s">
        <v>19</v>
      </c>
      <c r="F410" s="250" t="s">
        <v>134</v>
      </c>
      <c r="G410" s="248"/>
      <c r="H410" s="251">
        <v>2</v>
      </c>
      <c r="I410" s="252"/>
      <c r="J410" s="248"/>
      <c r="K410" s="248"/>
      <c r="L410" s="253"/>
      <c r="M410" s="254"/>
      <c r="N410" s="255"/>
      <c r="O410" s="255"/>
      <c r="P410" s="255"/>
      <c r="Q410" s="255"/>
      <c r="R410" s="255"/>
      <c r="S410" s="255"/>
      <c r="T410" s="256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57" t="s">
        <v>130</v>
      </c>
      <c r="AU410" s="257" t="s">
        <v>80</v>
      </c>
      <c r="AV410" s="15" t="s">
        <v>126</v>
      </c>
      <c r="AW410" s="15" t="s">
        <v>32</v>
      </c>
      <c r="AX410" s="15" t="s">
        <v>78</v>
      </c>
      <c r="AY410" s="257" t="s">
        <v>119</v>
      </c>
    </row>
    <row r="411" s="2" customFormat="1" ht="16.5" customHeight="1">
      <c r="A411" s="41"/>
      <c r="B411" s="42"/>
      <c r="C411" s="269" t="s">
        <v>469</v>
      </c>
      <c r="D411" s="269" t="s">
        <v>324</v>
      </c>
      <c r="E411" s="270" t="s">
        <v>470</v>
      </c>
      <c r="F411" s="271" t="s">
        <v>471</v>
      </c>
      <c r="G411" s="272" t="s">
        <v>354</v>
      </c>
      <c r="H411" s="273">
        <v>2</v>
      </c>
      <c r="I411" s="274"/>
      <c r="J411" s="275">
        <f>ROUND(I411*H411,2)</f>
        <v>0</v>
      </c>
      <c r="K411" s="271" t="s">
        <v>125</v>
      </c>
      <c r="L411" s="276"/>
      <c r="M411" s="277" t="s">
        <v>19</v>
      </c>
      <c r="N411" s="278" t="s">
        <v>41</v>
      </c>
      <c r="O411" s="87"/>
      <c r="P411" s="216">
        <f>O411*H411</f>
        <v>0</v>
      </c>
      <c r="Q411" s="216">
        <v>0.0103</v>
      </c>
      <c r="R411" s="216">
        <f>Q411*H411</f>
        <v>0.0206</v>
      </c>
      <c r="S411" s="216">
        <v>0</v>
      </c>
      <c r="T411" s="217">
        <f>S411*H411</f>
        <v>0</v>
      </c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R411" s="218" t="s">
        <v>203</v>
      </c>
      <c r="AT411" s="218" t="s">
        <v>324</v>
      </c>
      <c r="AU411" s="218" t="s">
        <v>80</v>
      </c>
      <c r="AY411" s="20" t="s">
        <v>119</v>
      </c>
      <c r="BE411" s="219">
        <f>IF(N411="základní",J411,0)</f>
        <v>0</v>
      </c>
      <c r="BF411" s="219">
        <f>IF(N411="snížená",J411,0)</f>
        <v>0</v>
      </c>
      <c r="BG411" s="219">
        <f>IF(N411="zákl. přenesená",J411,0)</f>
        <v>0</v>
      </c>
      <c r="BH411" s="219">
        <f>IF(N411="sníž. přenesená",J411,0)</f>
        <v>0</v>
      </c>
      <c r="BI411" s="219">
        <f>IF(N411="nulová",J411,0)</f>
        <v>0</v>
      </c>
      <c r="BJ411" s="20" t="s">
        <v>78</v>
      </c>
      <c r="BK411" s="219">
        <f>ROUND(I411*H411,2)</f>
        <v>0</v>
      </c>
      <c r="BL411" s="20" t="s">
        <v>126</v>
      </c>
      <c r="BM411" s="218" t="s">
        <v>472</v>
      </c>
    </row>
    <row r="412" s="2" customFormat="1" ht="24.15" customHeight="1">
      <c r="A412" s="41"/>
      <c r="B412" s="42"/>
      <c r="C412" s="207" t="s">
        <v>473</v>
      </c>
      <c r="D412" s="207" t="s">
        <v>121</v>
      </c>
      <c r="E412" s="208" t="s">
        <v>474</v>
      </c>
      <c r="F412" s="209" t="s">
        <v>475</v>
      </c>
      <c r="G412" s="210" t="s">
        <v>354</v>
      </c>
      <c r="H412" s="211">
        <v>2</v>
      </c>
      <c r="I412" s="212"/>
      <c r="J412" s="213">
        <f>ROUND(I412*H412,2)</f>
        <v>0</v>
      </c>
      <c r="K412" s="209" t="s">
        <v>125</v>
      </c>
      <c r="L412" s="47"/>
      <c r="M412" s="214" t="s">
        <v>19</v>
      </c>
      <c r="N412" s="215" t="s">
        <v>41</v>
      </c>
      <c r="O412" s="87"/>
      <c r="P412" s="216">
        <f>O412*H412</f>
        <v>0</v>
      </c>
      <c r="Q412" s="216">
        <v>0</v>
      </c>
      <c r="R412" s="216">
        <f>Q412*H412</f>
        <v>0</v>
      </c>
      <c r="S412" s="216">
        <v>0</v>
      </c>
      <c r="T412" s="217">
        <f>S412*H412</f>
        <v>0</v>
      </c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R412" s="218" t="s">
        <v>126</v>
      </c>
      <c r="AT412" s="218" t="s">
        <v>121</v>
      </c>
      <c r="AU412" s="218" t="s">
        <v>80</v>
      </c>
      <c r="AY412" s="20" t="s">
        <v>119</v>
      </c>
      <c r="BE412" s="219">
        <f>IF(N412="základní",J412,0)</f>
        <v>0</v>
      </c>
      <c r="BF412" s="219">
        <f>IF(N412="snížená",J412,0)</f>
        <v>0</v>
      </c>
      <c r="BG412" s="219">
        <f>IF(N412="zákl. přenesená",J412,0)</f>
        <v>0</v>
      </c>
      <c r="BH412" s="219">
        <f>IF(N412="sníž. přenesená",J412,0)</f>
        <v>0</v>
      </c>
      <c r="BI412" s="219">
        <f>IF(N412="nulová",J412,0)</f>
        <v>0</v>
      </c>
      <c r="BJ412" s="20" t="s">
        <v>78</v>
      </c>
      <c r="BK412" s="219">
        <f>ROUND(I412*H412,2)</f>
        <v>0</v>
      </c>
      <c r="BL412" s="20" t="s">
        <v>126</v>
      </c>
      <c r="BM412" s="218" t="s">
        <v>476</v>
      </c>
    </row>
    <row r="413" s="2" customFormat="1">
      <c r="A413" s="41"/>
      <c r="B413" s="42"/>
      <c r="C413" s="43"/>
      <c r="D413" s="220" t="s">
        <v>128</v>
      </c>
      <c r="E413" s="43"/>
      <c r="F413" s="221" t="s">
        <v>477</v>
      </c>
      <c r="G413" s="43"/>
      <c r="H413" s="43"/>
      <c r="I413" s="222"/>
      <c r="J413" s="43"/>
      <c r="K413" s="43"/>
      <c r="L413" s="47"/>
      <c r="M413" s="223"/>
      <c r="N413" s="224"/>
      <c r="O413" s="87"/>
      <c r="P413" s="87"/>
      <c r="Q413" s="87"/>
      <c r="R413" s="87"/>
      <c r="S413" s="87"/>
      <c r="T413" s="88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T413" s="20" t="s">
        <v>128</v>
      </c>
      <c r="AU413" s="20" t="s">
        <v>80</v>
      </c>
    </row>
    <row r="414" s="14" customFormat="1">
      <c r="A414" s="14"/>
      <c r="B414" s="236"/>
      <c r="C414" s="237"/>
      <c r="D414" s="227" t="s">
        <v>130</v>
      </c>
      <c r="E414" s="238" t="s">
        <v>19</v>
      </c>
      <c r="F414" s="239" t="s">
        <v>468</v>
      </c>
      <c r="G414" s="237"/>
      <c r="H414" s="240">
        <v>2</v>
      </c>
      <c r="I414" s="241"/>
      <c r="J414" s="237"/>
      <c r="K414" s="237"/>
      <c r="L414" s="242"/>
      <c r="M414" s="243"/>
      <c r="N414" s="244"/>
      <c r="O414" s="244"/>
      <c r="P414" s="244"/>
      <c r="Q414" s="244"/>
      <c r="R414" s="244"/>
      <c r="S414" s="244"/>
      <c r="T414" s="245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6" t="s">
        <v>130</v>
      </c>
      <c r="AU414" s="246" t="s">
        <v>80</v>
      </c>
      <c r="AV414" s="14" t="s">
        <v>80</v>
      </c>
      <c r="AW414" s="14" t="s">
        <v>32</v>
      </c>
      <c r="AX414" s="14" t="s">
        <v>70</v>
      </c>
      <c r="AY414" s="246" t="s">
        <v>119</v>
      </c>
    </row>
    <row r="415" s="15" customFormat="1">
      <c r="A415" s="15"/>
      <c r="B415" s="247"/>
      <c r="C415" s="248"/>
      <c r="D415" s="227" t="s">
        <v>130</v>
      </c>
      <c r="E415" s="249" t="s">
        <v>19</v>
      </c>
      <c r="F415" s="250" t="s">
        <v>134</v>
      </c>
      <c r="G415" s="248"/>
      <c r="H415" s="251">
        <v>2</v>
      </c>
      <c r="I415" s="252"/>
      <c r="J415" s="248"/>
      <c r="K415" s="248"/>
      <c r="L415" s="253"/>
      <c r="M415" s="254"/>
      <c r="N415" s="255"/>
      <c r="O415" s="255"/>
      <c r="P415" s="255"/>
      <c r="Q415" s="255"/>
      <c r="R415" s="255"/>
      <c r="S415" s="255"/>
      <c r="T415" s="256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57" t="s">
        <v>130</v>
      </c>
      <c r="AU415" s="257" t="s">
        <v>80</v>
      </c>
      <c r="AV415" s="15" t="s">
        <v>126</v>
      </c>
      <c r="AW415" s="15" t="s">
        <v>32</v>
      </c>
      <c r="AX415" s="15" t="s">
        <v>78</v>
      </c>
      <c r="AY415" s="257" t="s">
        <v>119</v>
      </c>
    </row>
    <row r="416" s="2" customFormat="1" ht="16.5" customHeight="1">
      <c r="A416" s="41"/>
      <c r="B416" s="42"/>
      <c r="C416" s="269" t="s">
        <v>478</v>
      </c>
      <c r="D416" s="269" t="s">
        <v>324</v>
      </c>
      <c r="E416" s="270" t="s">
        <v>479</v>
      </c>
      <c r="F416" s="271" t="s">
        <v>480</v>
      </c>
      <c r="G416" s="272" t="s">
        <v>354</v>
      </c>
      <c r="H416" s="273">
        <v>2</v>
      </c>
      <c r="I416" s="274"/>
      <c r="J416" s="275">
        <f>ROUND(I416*H416,2)</f>
        <v>0</v>
      </c>
      <c r="K416" s="271" t="s">
        <v>125</v>
      </c>
      <c r="L416" s="276"/>
      <c r="M416" s="277" t="s">
        <v>19</v>
      </c>
      <c r="N416" s="278" t="s">
        <v>41</v>
      </c>
      <c r="O416" s="87"/>
      <c r="P416" s="216">
        <f>O416*H416</f>
        <v>0</v>
      </c>
      <c r="Q416" s="216">
        <v>0.0030999999999999999</v>
      </c>
      <c r="R416" s="216">
        <f>Q416*H416</f>
        <v>0.0061999999999999998</v>
      </c>
      <c r="S416" s="216">
        <v>0</v>
      </c>
      <c r="T416" s="217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18" t="s">
        <v>203</v>
      </c>
      <c r="AT416" s="218" t="s">
        <v>324</v>
      </c>
      <c r="AU416" s="218" t="s">
        <v>80</v>
      </c>
      <c r="AY416" s="20" t="s">
        <v>119</v>
      </c>
      <c r="BE416" s="219">
        <f>IF(N416="základní",J416,0)</f>
        <v>0</v>
      </c>
      <c r="BF416" s="219">
        <f>IF(N416="snížená",J416,0)</f>
        <v>0</v>
      </c>
      <c r="BG416" s="219">
        <f>IF(N416="zákl. přenesená",J416,0)</f>
        <v>0</v>
      </c>
      <c r="BH416" s="219">
        <f>IF(N416="sníž. přenesená",J416,0)</f>
        <v>0</v>
      </c>
      <c r="BI416" s="219">
        <f>IF(N416="nulová",J416,0)</f>
        <v>0</v>
      </c>
      <c r="BJ416" s="20" t="s">
        <v>78</v>
      </c>
      <c r="BK416" s="219">
        <f>ROUND(I416*H416,2)</f>
        <v>0</v>
      </c>
      <c r="BL416" s="20" t="s">
        <v>126</v>
      </c>
      <c r="BM416" s="218" t="s">
        <v>481</v>
      </c>
    </row>
    <row r="417" s="2" customFormat="1" ht="24.15" customHeight="1">
      <c r="A417" s="41"/>
      <c r="B417" s="42"/>
      <c r="C417" s="207" t="s">
        <v>482</v>
      </c>
      <c r="D417" s="207" t="s">
        <v>121</v>
      </c>
      <c r="E417" s="208" t="s">
        <v>483</v>
      </c>
      <c r="F417" s="209" t="s">
        <v>484</v>
      </c>
      <c r="G417" s="210" t="s">
        <v>354</v>
      </c>
      <c r="H417" s="211">
        <v>12</v>
      </c>
      <c r="I417" s="212"/>
      <c r="J417" s="213">
        <f>ROUND(I417*H417,2)</f>
        <v>0</v>
      </c>
      <c r="K417" s="209" t="s">
        <v>125</v>
      </c>
      <c r="L417" s="47"/>
      <c r="M417" s="214" t="s">
        <v>19</v>
      </c>
      <c r="N417" s="215" t="s">
        <v>41</v>
      </c>
      <c r="O417" s="87"/>
      <c r="P417" s="216">
        <f>O417*H417</f>
        <v>0</v>
      </c>
      <c r="Q417" s="216">
        <v>0</v>
      </c>
      <c r="R417" s="216">
        <f>Q417*H417</f>
        <v>0</v>
      </c>
      <c r="S417" s="216">
        <v>0</v>
      </c>
      <c r="T417" s="217">
        <f>S417*H417</f>
        <v>0</v>
      </c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R417" s="218" t="s">
        <v>126</v>
      </c>
      <c r="AT417" s="218" t="s">
        <v>121</v>
      </c>
      <c r="AU417" s="218" t="s">
        <v>80</v>
      </c>
      <c r="AY417" s="20" t="s">
        <v>119</v>
      </c>
      <c r="BE417" s="219">
        <f>IF(N417="základní",J417,0)</f>
        <v>0</v>
      </c>
      <c r="BF417" s="219">
        <f>IF(N417="snížená",J417,0)</f>
        <v>0</v>
      </c>
      <c r="BG417" s="219">
        <f>IF(N417="zákl. přenesená",J417,0)</f>
        <v>0</v>
      </c>
      <c r="BH417" s="219">
        <f>IF(N417="sníž. přenesená",J417,0)</f>
        <v>0</v>
      </c>
      <c r="BI417" s="219">
        <f>IF(N417="nulová",J417,0)</f>
        <v>0</v>
      </c>
      <c r="BJ417" s="20" t="s">
        <v>78</v>
      </c>
      <c r="BK417" s="219">
        <f>ROUND(I417*H417,2)</f>
        <v>0</v>
      </c>
      <c r="BL417" s="20" t="s">
        <v>126</v>
      </c>
      <c r="BM417" s="218" t="s">
        <v>485</v>
      </c>
    </row>
    <row r="418" s="2" customFormat="1">
      <c r="A418" s="41"/>
      <c r="B418" s="42"/>
      <c r="C418" s="43"/>
      <c r="D418" s="220" t="s">
        <v>128</v>
      </c>
      <c r="E418" s="43"/>
      <c r="F418" s="221" t="s">
        <v>486</v>
      </c>
      <c r="G418" s="43"/>
      <c r="H418" s="43"/>
      <c r="I418" s="222"/>
      <c r="J418" s="43"/>
      <c r="K418" s="43"/>
      <c r="L418" s="47"/>
      <c r="M418" s="223"/>
      <c r="N418" s="224"/>
      <c r="O418" s="87"/>
      <c r="P418" s="87"/>
      <c r="Q418" s="87"/>
      <c r="R418" s="87"/>
      <c r="S418" s="87"/>
      <c r="T418" s="88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T418" s="20" t="s">
        <v>128</v>
      </c>
      <c r="AU418" s="20" t="s">
        <v>80</v>
      </c>
    </row>
    <row r="419" s="14" customFormat="1">
      <c r="A419" s="14"/>
      <c r="B419" s="236"/>
      <c r="C419" s="237"/>
      <c r="D419" s="227" t="s">
        <v>130</v>
      </c>
      <c r="E419" s="238" t="s">
        <v>19</v>
      </c>
      <c r="F419" s="239" t="s">
        <v>487</v>
      </c>
      <c r="G419" s="237"/>
      <c r="H419" s="240">
        <v>12</v>
      </c>
      <c r="I419" s="241"/>
      <c r="J419" s="237"/>
      <c r="K419" s="237"/>
      <c r="L419" s="242"/>
      <c r="M419" s="243"/>
      <c r="N419" s="244"/>
      <c r="O419" s="244"/>
      <c r="P419" s="244"/>
      <c r="Q419" s="244"/>
      <c r="R419" s="244"/>
      <c r="S419" s="244"/>
      <c r="T419" s="245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6" t="s">
        <v>130</v>
      </c>
      <c r="AU419" s="246" t="s">
        <v>80</v>
      </c>
      <c r="AV419" s="14" t="s">
        <v>80</v>
      </c>
      <c r="AW419" s="14" t="s">
        <v>32</v>
      </c>
      <c r="AX419" s="14" t="s">
        <v>70</v>
      </c>
      <c r="AY419" s="246" t="s">
        <v>119</v>
      </c>
    </row>
    <row r="420" s="15" customFormat="1">
      <c r="A420" s="15"/>
      <c r="B420" s="247"/>
      <c r="C420" s="248"/>
      <c r="D420" s="227" t="s">
        <v>130</v>
      </c>
      <c r="E420" s="249" t="s">
        <v>19</v>
      </c>
      <c r="F420" s="250" t="s">
        <v>134</v>
      </c>
      <c r="G420" s="248"/>
      <c r="H420" s="251">
        <v>12</v>
      </c>
      <c r="I420" s="252"/>
      <c r="J420" s="248"/>
      <c r="K420" s="248"/>
      <c r="L420" s="253"/>
      <c r="M420" s="254"/>
      <c r="N420" s="255"/>
      <c r="O420" s="255"/>
      <c r="P420" s="255"/>
      <c r="Q420" s="255"/>
      <c r="R420" s="255"/>
      <c r="S420" s="255"/>
      <c r="T420" s="256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57" t="s">
        <v>130</v>
      </c>
      <c r="AU420" s="257" t="s">
        <v>80</v>
      </c>
      <c r="AV420" s="15" t="s">
        <v>126</v>
      </c>
      <c r="AW420" s="15" t="s">
        <v>32</v>
      </c>
      <c r="AX420" s="15" t="s">
        <v>78</v>
      </c>
      <c r="AY420" s="257" t="s">
        <v>119</v>
      </c>
    </row>
    <row r="421" s="2" customFormat="1" ht="16.5" customHeight="1">
      <c r="A421" s="41"/>
      <c r="B421" s="42"/>
      <c r="C421" s="269" t="s">
        <v>488</v>
      </c>
      <c r="D421" s="269" t="s">
        <v>324</v>
      </c>
      <c r="E421" s="270" t="s">
        <v>489</v>
      </c>
      <c r="F421" s="271" t="s">
        <v>490</v>
      </c>
      <c r="G421" s="272" t="s">
        <v>354</v>
      </c>
      <c r="H421" s="273">
        <v>12</v>
      </c>
      <c r="I421" s="274"/>
      <c r="J421" s="275">
        <f>ROUND(I421*H421,2)</f>
        <v>0</v>
      </c>
      <c r="K421" s="271" t="s">
        <v>125</v>
      </c>
      <c r="L421" s="276"/>
      <c r="M421" s="277" t="s">
        <v>19</v>
      </c>
      <c r="N421" s="278" t="s">
        <v>41</v>
      </c>
      <c r="O421" s="87"/>
      <c r="P421" s="216">
        <f>O421*H421</f>
        <v>0</v>
      </c>
      <c r="Q421" s="216">
        <v>0.0109</v>
      </c>
      <c r="R421" s="216">
        <f>Q421*H421</f>
        <v>0.1308</v>
      </c>
      <c r="S421" s="216">
        <v>0</v>
      </c>
      <c r="T421" s="217">
        <f>S421*H421</f>
        <v>0</v>
      </c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R421" s="218" t="s">
        <v>203</v>
      </c>
      <c r="AT421" s="218" t="s">
        <v>324</v>
      </c>
      <c r="AU421" s="218" t="s">
        <v>80</v>
      </c>
      <c r="AY421" s="20" t="s">
        <v>119</v>
      </c>
      <c r="BE421" s="219">
        <f>IF(N421="základní",J421,0)</f>
        <v>0</v>
      </c>
      <c r="BF421" s="219">
        <f>IF(N421="snížená",J421,0)</f>
        <v>0</v>
      </c>
      <c r="BG421" s="219">
        <f>IF(N421="zákl. přenesená",J421,0)</f>
        <v>0</v>
      </c>
      <c r="BH421" s="219">
        <f>IF(N421="sníž. přenesená",J421,0)</f>
        <v>0</v>
      </c>
      <c r="BI421" s="219">
        <f>IF(N421="nulová",J421,0)</f>
        <v>0</v>
      </c>
      <c r="BJ421" s="20" t="s">
        <v>78</v>
      </c>
      <c r="BK421" s="219">
        <f>ROUND(I421*H421,2)</f>
        <v>0</v>
      </c>
      <c r="BL421" s="20" t="s">
        <v>126</v>
      </c>
      <c r="BM421" s="218" t="s">
        <v>491</v>
      </c>
    </row>
    <row r="422" s="2" customFormat="1" ht="24.15" customHeight="1">
      <c r="A422" s="41"/>
      <c r="B422" s="42"/>
      <c r="C422" s="207" t="s">
        <v>492</v>
      </c>
      <c r="D422" s="207" t="s">
        <v>121</v>
      </c>
      <c r="E422" s="208" t="s">
        <v>493</v>
      </c>
      <c r="F422" s="209" t="s">
        <v>494</v>
      </c>
      <c r="G422" s="210" t="s">
        <v>354</v>
      </c>
      <c r="H422" s="211">
        <v>12</v>
      </c>
      <c r="I422" s="212"/>
      <c r="J422" s="213">
        <f>ROUND(I422*H422,2)</f>
        <v>0</v>
      </c>
      <c r="K422" s="209" t="s">
        <v>125</v>
      </c>
      <c r="L422" s="47"/>
      <c r="M422" s="214" t="s">
        <v>19</v>
      </c>
      <c r="N422" s="215" t="s">
        <v>41</v>
      </c>
      <c r="O422" s="87"/>
      <c r="P422" s="216">
        <f>O422*H422</f>
        <v>0</v>
      </c>
      <c r="Q422" s="216">
        <v>0</v>
      </c>
      <c r="R422" s="216">
        <f>Q422*H422</f>
        <v>0</v>
      </c>
      <c r="S422" s="216">
        <v>0</v>
      </c>
      <c r="T422" s="217">
        <f>S422*H422</f>
        <v>0</v>
      </c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R422" s="218" t="s">
        <v>126</v>
      </c>
      <c r="AT422" s="218" t="s">
        <v>121</v>
      </c>
      <c r="AU422" s="218" t="s">
        <v>80</v>
      </c>
      <c r="AY422" s="20" t="s">
        <v>119</v>
      </c>
      <c r="BE422" s="219">
        <f>IF(N422="základní",J422,0)</f>
        <v>0</v>
      </c>
      <c r="BF422" s="219">
        <f>IF(N422="snížená",J422,0)</f>
        <v>0</v>
      </c>
      <c r="BG422" s="219">
        <f>IF(N422="zákl. přenesená",J422,0)</f>
        <v>0</v>
      </c>
      <c r="BH422" s="219">
        <f>IF(N422="sníž. přenesená",J422,0)</f>
        <v>0</v>
      </c>
      <c r="BI422" s="219">
        <f>IF(N422="nulová",J422,0)</f>
        <v>0</v>
      </c>
      <c r="BJ422" s="20" t="s">
        <v>78</v>
      </c>
      <c r="BK422" s="219">
        <f>ROUND(I422*H422,2)</f>
        <v>0</v>
      </c>
      <c r="BL422" s="20" t="s">
        <v>126</v>
      </c>
      <c r="BM422" s="218" t="s">
        <v>495</v>
      </c>
    </row>
    <row r="423" s="2" customFormat="1">
      <c r="A423" s="41"/>
      <c r="B423" s="42"/>
      <c r="C423" s="43"/>
      <c r="D423" s="220" t="s">
        <v>128</v>
      </c>
      <c r="E423" s="43"/>
      <c r="F423" s="221" t="s">
        <v>496</v>
      </c>
      <c r="G423" s="43"/>
      <c r="H423" s="43"/>
      <c r="I423" s="222"/>
      <c r="J423" s="43"/>
      <c r="K423" s="43"/>
      <c r="L423" s="47"/>
      <c r="M423" s="223"/>
      <c r="N423" s="224"/>
      <c r="O423" s="87"/>
      <c r="P423" s="87"/>
      <c r="Q423" s="87"/>
      <c r="R423" s="87"/>
      <c r="S423" s="87"/>
      <c r="T423" s="88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T423" s="20" t="s">
        <v>128</v>
      </c>
      <c r="AU423" s="20" t="s">
        <v>80</v>
      </c>
    </row>
    <row r="424" s="14" customFormat="1">
      <c r="A424" s="14"/>
      <c r="B424" s="236"/>
      <c r="C424" s="237"/>
      <c r="D424" s="227" t="s">
        <v>130</v>
      </c>
      <c r="E424" s="238" t="s">
        <v>19</v>
      </c>
      <c r="F424" s="239" t="s">
        <v>487</v>
      </c>
      <c r="G424" s="237"/>
      <c r="H424" s="240">
        <v>12</v>
      </c>
      <c r="I424" s="241"/>
      <c r="J424" s="237"/>
      <c r="K424" s="237"/>
      <c r="L424" s="242"/>
      <c r="M424" s="243"/>
      <c r="N424" s="244"/>
      <c r="O424" s="244"/>
      <c r="P424" s="244"/>
      <c r="Q424" s="244"/>
      <c r="R424" s="244"/>
      <c r="S424" s="244"/>
      <c r="T424" s="245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46" t="s">
        <v>130</v>
      </c>
      <c r="AU424" s="246" t="s">
        <v>80</v>
      </c>
      <c r="AV424" s="14" t="s">
        <v>80</v>
      </c>
      <c r="AW424" s="14" t="s">
        <v>32</v>
      </c>
      <c r="AX424" s="14" t="s">
        <v>70</v>
      </c>
      <c r="AY424" s="246" t="s">
        <v>119</v>
      </c>
    </row>
    <row r="425" s="15" customFormat="1">
      <c r="A425" s="15"/>
      <c r="B425" s="247"/>
      <c r="C425" s="248"/>
      <c r="D425" s="227" t="s">
        <v>130</v>
      </c>
      <c r="E425" s="249" t="s">
        <v>19</v>
      </c>
      <c r="F425" s="250" t="s">
        <v>134</v>
      </c>
      <c r="G425" s="248"/>
      <c r="H425" s="251">
        <v>12</v>
      </c>
      <c r="I425" s="252"/>
      <c r="J425" s="248"/>
      <c r="K425" s="248"/>
      <c r="L425" s="253"/>
      <c r="M425" s="254"/>
      <c r="N425" s="255"/>
      <c r="O425" s="255"/>
      <c r="P425" s="255"/>
      <c r="Q425" s="255"/>
      <c r="R425" s="255"/>
      <c r="S425" s="255"/>
      <c r="T425" s="256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57" t="s">
        <v>130</v>
      </c>
      <c r="AU425" s="257" t="s">
        <v>80</v>
      </c>
      <c r="AV425" s="15" t="s">
        <v>126</v>
      </c>
      <c r="AW425" s="15" t="s">
        <v>32</v>
      </c>
      <c r="AX425" s="15" t="s">
        <v>78</v>
      </c>
      <c r="AY425" s="257" t="s">
        <v>119</v>
      </c>
    </row>
    <row r="426" s="2" customFormat="1" ht="16.5" customHeight="1">
      <c r="A426" s="41"/>
      <c r="B426" s="42"/>
      <c r="C426" s="269" t="s">
        <v>497</v>
      </c>
      <c r="D426" s="269" t="s">
        <v>324</v>
      </c>
      <c r="E426" s="270" t="s">
        <v>498</v>
      </c>
      <c r="F426" s="271" t="s">
        <v>499</v>
      </c>
      <c r="G426" s="272" t="s">
        <v>354</v>
      </c>
      <c r="H426" s="273">
        <v>12</v>
      </c>
      <c r="I426" s="274"/>
      <c r="J426" s="275">
        <f>ROUND(I426*H426,2)</f>
        <v>0</v>
      </c>
      <c r="K426" s="271" t="s">
        <v>125</v>
      </c>
      <c r="L426" s="276"/>
      <c r="M426" s="277" t="s">
        <v>19</v>
      </c>
      <c r="N426" s="278" t="s">
        <v>41</v>
      </c>
      <c r="O426" s="87"/>
      <c r="P426" s="216">
        <f>O426*H426</f>
        <v>0</v>
      </c>
      <c r="Q426" s="216">
        <v>0.0047000000000000002</v>
      </c>
      <c r="R426" s="216">
        <f>Q426*H426</f>
        <v>0.056400000000000006</v>
      </c>
      <c r="S426" s="216">
        <v>0</v>
      </c>
      <c r="T426" s="217">
        <f>S426*H426</f>
        <v>0</v>
      </c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R426" s="218" t="s">
        <v>203</v>
      </c>
      <c r="AT426" s="218" t="s">
        <v>324</v>
      </c>
      <c r="AU426" s="218" t="s">
        <v>80</v>
      </c>
      <c r="AY426" s="20" t="s">
        <v>119</v>
      </c>
      <c r="BE426" s="219">
        <f>IF(N426="základní",J426,0)</f>
        <v>0</v>
      </c>
      <c r="BF426" s="219">
        <f>IF(N426="snížená",J426,0)</f>
        <v>0</v>
      </c>
      <c r="BG426" s="219">
        <f>IF(N426="zákl. přenesená",J426,0)</f>
        <v>0</v>
      </c>
      <c r="BH426" s="219">
        <f>IF(N426="sníž. přenesená",J426,0)</f>
        <v>0</v>
      </c>
      <c r="BI426" s="219">
        <f>IF(N426="nulová",J426,0)</f>
        <v>0</v>
      </c>
      <c r="BJ426" s="20" t="s">
        <v>78</v>
      </c>
      <c r="BK426" s="219">
        <f>ROUND(I426*H426,2)</f>
        <v>0</v>
      </c>
      <c r="BL426" s="20" t="s">
        <v>126</v>
      </c>
      <c r="BM426" s="218" t="s">
        <v>500</v>
      </c>
    </row>
    <row r="427" s="2" customFormat="1" ht="16.5" customHeight="1">
      <c r="A427" s="41"/>
      <c r="B427" s="42"/>
      <c r="C427" s="207" t="s">
        <v>501</v>
      </c>
      <c r="D427" s="207" t="s">
        <v>121</v>
      </c>
      <c r="E427" s="208" t="s">
        <v>502</v>
      </c>
      <c r="F427" s="209" t="s">
        <v>503</v>
      </c>
      <c r="G427" s="210" t="s">
        <v>149</v>
      </c>
      <c r="H427" s="211">
        <v>24.600000000000001</v>
      </c>
      <c r="I427" s="212"/>
      <c r="J427" s="213">
        <f>ROUND(I427*H427,2)</f>
        <v>0</v>
      </c>
      <c r="K427" s="209" t="s">
        <v>125</v>
      </c>
      <c r="L427" s="47"/>
      <c r="M427" s="214" t="s">
        <v>19</v>
      </c>
      <c r="N427" s="215" t="s">
        <v>41</v>
      </c>
      <c r="O427" s="87"/>
      <c r="P427" s="216">
        <f>O427*H427</f>
        <v>0</v>
      </c>
      <c r="Q427" s="216">
        <v>0</v>
      </c>
      <c r="R427" s="216">
        <f>Q427*H427</f>
        <v>0</v>
      </c>
      <c r="S427" s="216">
        <v>1.9199999999999999</v>
      </c>
      <c r="T427" s="217">
        <f>S427*H427</f>
        <v>47.231999999999999</v>
      </c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R427" s="218" t="s">
        <v>126</v>
      </c>
      <c r="AT427" s="218" t="s">
        <v>121</v>
      </c>
      <c r="AU427" s="218" t="s">
        <v>80</v>
      </c>
      <c r="AY427" s="20" t="s">
        <v>119</v>
      </c>
      <c r="BE427" s="219">
        <f>IF(N427="základní",J427,0)</f>
        <v>0</v>
      </c>
      <c r="BF427" s="219">
        <f>IF(N427="snížená",J427,0)</f>
        <v>0</v>
      </c>
      <c r="BG427" s="219">
        <f>IF(N427="zákl. přenesená",J427,0)</f>
        <v>0</v>
      </c>
      <c r="BH427" s="219">
        <f>IF(N427="sníž. přenesená",J427,0)</f>
        <v>0</v>
      </c>
      <c r="BI427" s="219">
        <f>IF(N427="nulová",J427,0)</f>
        <v>0</v>
      </c>
      <c r="BJ427" s="20" t="s">
        <v>78</v>
      </c>
      <c r="BK427" s="219">
        <f>ROUND(I427*H427,2)</f>
        <v>0</v>
      </c>
      <c r="BL427" s="20" t="s">
        <v>126</v>
      </c>
      <c r="BM427" s="218" t="s">
        <v>504</v>
      </c>
    </row>
    <row r="428" s="2" customFormat="1">
      <c r="A428" s="41"/>
      <c r="B428" s="42"/>
      <c r="C428" s="43"/>
      <c r="D428" s="220" t="s">
        <v>128</v>
      </c>
      <c r="E428" s="43"/>
      <c r="F428" s="221" t="s">
        <v>505</v>
      </c>
      <c r="G428" s="43"/>
      <c r="H428" s="43"/>
      <c r="I428" s="222"/>
      <c r="J428" s="43"/>
      <c r="K428" s="43"/>
      <c r="L428" s="47"/>
      <c r="M428" s="223"/>
      <c r="N428" s="224"/>
      <c r="O428" s="87"/>
      <c r="P428" s="87"/>
      <c r="Q428" s="87"/>
      <c r="R428" s="87"/>
      <c r="S428" s="87"/>
      <c r="T428" s="88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T428" s="20" t="s">
        <v>128</v>
      </c>
      <c r="AU428" s="20" t="s">
        <v>80</v>
      </c>
    </row>
    <row r="429" s="14" customFormat="1">
      <c r="A429" s="14"/>
      <c r="B429" s="236"/>
      <c r="C429" s="237"/>
      <c r="D429" s="227" t="s">
        <v>130</v>
      </c>
      <c r="E429" s="238" t="s">
        <v>19</v>
      </c>
      <c r="F429" s="239" t="s">
        <v>506</v>
      </c>
      <c r="G429" s="237"/>
      <c r="H429" s="240">
        <v>21.600000000000001</v>
      </c>
      <c r="I429" s="241"/>
      <c r="J429" s="237"/>
      <c r="K429" s="237"/>
      <c r="L429" s="242"/>
      <c r="M429" s="243"/>
      <c r="N429" s="244"/>
      <c r="O429" s="244"/>
      <c r="P429" s="244"/>
      <c r="Q429" s="244"/>
      <c r="R429" s="244"/>
      <c r="S429" s="244"/>
      <c r="T429" s="245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46" t="s">
        <v>130</v>
      </c>
      <c r="AU429" s="246" t="s">
        <v>80</v>
      </c>
      <c r="AV429" s="14" t="s">
        <v>80</v>
      </c>
      <c r="AW429" s="14" t="s">
        <v>32</v>
      </c>
      <c r="AX429" s="14" t="s">
        <v>70</v>
      </c>
      <c r="AY429" s="246" t="s">
        <v>119</v>
      </c>
    </row>
    <row r="430" s="14" customFormat="1">
      <c r="A430" s="14"/>
      <c r="B430" s="236"/>
      <c r="C430" s="237"/>
      <c r="D430" s="227" t="s">
        <v>130</v>
      </c>
      <c r="E430" s="238" t="s">
        <v>19</v>
      </c>
      <c r="F430" s="239" t="s">
        <v>507</v>
      </c>
      <c r="G430" s="237"/>
      <c r="H430" s="240">
        <v>3</v>
      </c>
      <c r="I430" s="241"/>
      <c r="J430" s="237"/>
      <c r="K430" s="237"/>
      <c r="L430" s="242"/>
      <c r="M430" s="243"/>
      <c r="N430" s="244"/>
      <c r="O430" s="244"/>
      <c r="P430" s="244"/>
      <c r="Q430" s="244"/>
      <c r="R430" s="244"/>
      <c r="S430" s="244"/>
      <c r="T430" s="245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6" t="s">
        <v>130</v>
      </c>
      <c r="AU430" s="246" t="s">
        <v>80</v>
      </c>
      <c r="AV430" s="14" t="s">
        <v>80</v>
      </c>
      <c r="AW430" s="14" t="s">
        <v>32</v>
      </c>
      <c r="AX430" s="14" t="s">
        <v>70</v>
      </c>
      <c r="AY430" s="246" t="s">
        <v>119</v>
      </c>
    </row>
    <row r="431" s="15" customFormat="1">
      <c r="A431" s="15"/>
      <c r="B431" s="247"/>
      <c r="C431" s="248"/>
      <c r="D431" s="227" t="s">
        <v>130</v>
      </c>
      <c r="E431" s="249" t="s">
        <v>19</v>
      </c>
      <c r="F431" s="250" t="s">
        <v>134</v>
      </c>
      <c r="G431" s="248"/>
      <c r="H431" s="251">
        <v>24.600000000000001</v>
      </c>
      <c r="I431" s="252"/>
      <c r="J431" s="248"/>
      <c r="K431" s="248"/>
      <c r="L431" s="253"/>
      <c r="M431" s="254"/>
      <c r="N431" s="255"/>
      <c r="O431" s="255"/>
      <c r="P431" s="255"/>
      <c r="Q431" s="255"/>
      <c r="R431" s="255"/>
      <c r="S431" s="255"/>
      <c r="T431" s="256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57" t="s">
        <v>130</v>
      </c>
      <c r="AU431" s="257" t="s">
        <v>80</v>
      </c>
      <c r="AV431" s="15" t="s">
        <v>126</v>
      </c>
      <c r="AW431" s="15" t="s">
        <v>32</v>
      </c>
      <c r="AX431" s="15" t="s">
        <v>78</v>
      </c>
      <c r="AY431" s="257" t="s">
        <v>119</v>
      </c>
    </row>
    <row r="432" s="2" customFormat="1" ht="21.75" customHeight="1">
      <c r="A432" s="41"/>
      <c r="B432" s="42"/>
      <c r="C432" s="207" t="s">
        <v>508</v>
      </c>
      <c r="D432" s="207" t="s">
        <v>121</v>
      </c>
      <c r="E432" s="208" t="s">
        <v>509</v>
      </c>
      <c r="F432" s="209" t="s">
        <v>510</v>
      </c>
      <c r="G432" s="210" t="s">
        <v>149</v>
      </c>
      <c r="H432" s="211">
        <v>17.530000000000001</v>
      </c>
      <c r="I432" s="212"/>
      <c r="J432" s="213">
        <f>ROUND(I432*H432,2)</f>
        <v>0</v>
      </c>
      <c r="K432" s="209" t="s">
        <v>125</v>
      </c>
      <c r="L432" s="47"/>
      <c r="M432" s="214" t="s">
        <v>19</v>
      </c>
      <c r="N432" s="215" t="s">
        <v>41</v>
      </c>
      <c r="O432" s="87"/>
      <c r="P432" s="216">
        <f>O432*H432</f>
        <v>0</v>
      </c>
      <c r="Q432" s="216">
        <v>0</v>
      </c>
      <c r="R432" s="216">
        <f>Q432*H432</f>
        <v>0</v>
      </c>
      <c r="S432" s="216">
        <v>1.9199999999999999</v>
      </c>
      <c r="T432" s="217">
        <f>S432*H432</f>
        <v>33.657600000000002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218" t="s">
        <v>126</v>
      </c>
      <c r="AT432" s="218" t="s">
        <v>121</v>
      </c>
      <c r="AU432" s="218" t="s">
        <v>80</v>
      </c>
      <c r="AY432" s="20" t="s">
        <v>119</v>
      </c>
      <c r="BE432" s="219">
        <f>IF(N432="základní",J432,0)</f>
        <v>0</v>
      </c>
      <c r="BF432" s="219">
        <f>IF(N432="snížená",J432,0)</f>
        <v>0</v>
      </c>
      <c r="BG432" s="219">
        <f>IF(N432="zákl. přenesená",J432,0)</f>
        <v>0</v>
      </c>
      <c r="BH432" s="219">
        <f>IF(N432="sníž. přenesená",J432,0)</f>
        <v>0</v>
      </c>
      <c r="BI432" s="219">
        <f>IF(N432="nulová",J432,0)</f>
        <v>0</v>
      </c>
      <c r="BJ432" s="20" t="s">
        <v>78</v>
      </c>
      <c r="BK432" s="219">
        <f>ROUND(I432*H432,2)</f>
        <v>0</v>
      </c>
      <c r="BL432" s="20" t="s">
        <v>126</v>
      </c>
      <c r="BM432" s="218" t="s">
        <v>511</v>
      </c>
    </row>
    <row r="433" s="2" customFormat="1">
      <c r="A433" s="41"/>
      <c r="B433" s="42"/>
      <c r="C433" s="43"/>
      <c r="D433" s="220" t="s">
        <v>128</v>
      </c>
      <c r="E433" s="43"/>
      <c r="F433" s="221" t="s">
        <v>512</v>
      </c>
      <c r="G433" s="43"/>
      <c r="H433" s="43"/>
      <c r="I433" s="222"/>
      <c r="J433" s="43"/>
      <c r="K433" s="43"/>
      <c r="L433" s="47"/>
      <c r="M433" s="223"/>
      <c r="N433" s="224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128</v>
      </c>
      <c r="AU433" s="20" t="s">
        <v>80</v>
      </c>
    </row>
    <row r="434" s="14" customFormat="1">
      <c r="A434" s="14"/>
      <c r="B434" s="236"/>
      <c r="C434" s="237"/>
      <c r="D434" s="227" t="s">
        <v>130</v>
      </c>
      <c r="E434" s="238" t="s">
        <v>19</v>
      </c>
      <c r="F434" s="239" t="s">
        <v>513</v>
      </c>
      <c r="G434" s="237"/>
      <c r="H434" s="240">
        <v>13.571999999999999</v>
      </c>
      <c r="I434" s="241"/>
      <c r="J434" s="237"/>
      <c r="K434" s="237"/>
      <c r="L434" s="242"/>
      <c r="M434" s="243"/>
      <c r="N434" s="244"/>
      <c r="O434" s="244"/>
      <c r="P434" s="244"/>
      <c r="Q434" s="244"/>
      <c r="R434" s="244"/>
      <c r="S434" s="244"/>
      <c r="T434" s="245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6" t="s">
        <v>130</v>
      </c>
      <c r="AU434" s="246" t="s">
        <v>80</v>
      </c>
      <c r="AV434" s="14" t="s">
        <v>80</v>
      </c>
      <c r="AW434" s="14" t="s">
        <v>32</v>
      </c>
      <c r="AX434" s="14" t="s">
        <v>70</v>
      </c>
      <c r="AY434" s="246" t="s">
        <v>119</v>
      </c>
    </row>
    <row r="435" s="14" customFormat="1">
      <c r="A435" s="14"/>
      <c r="B435" s="236"/>
      <c r="C435" s="237"/>
      <c r="D435" s="227" t="s">
        <v>130</v>
      </c>
      <c r="E435" s="238" t="s">
        <v>19</v>
      </c>
      <c r="F435" s="239" t="s">
        <v>243</v>
      </c>
      <c r="G435" s="237"/>
      <c r="H435" s="240">
        <v>3.9580000000000002</v>
      </c>
      <c r="I435" s="241"/>
      <c r="J435" s="237"/>
      <c r="K435" s="237"/>
      <c r="L435" s="242"/>
      <c r="M435" s="243"/>
      <c r="N435" s="244"/>
      <c r="O435" s="244"/>
      <c r="P435" s="244"/>
      <c r="Q435" s="244"/>
      <c r="R435" s="244"/>
      <c r="S435" s="244"/>
      <c r="T435" s="245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46" t="s">
        <v>130</v>
      </c>
      <c r="AU435" s="246" t="s">
        <v>80</v>
      </c>
      <c r="AV435" s="14" t="s">
        <v>80</v>
      </c>
      <c r="AW435" s="14" t="s">
        <v>32</v>
      </c>
      <c r="AX435" s="14" t="s">
        <v>70</v>
      </c>
      <c r="AY435" s="246" t="s">
        <v>119</v>
      </c>
    </row>
    <row r="436" s="15" customFormat="1">
      <c r="A436" s="15"/>
      <c r="B436" s="247"/>
      <c r="C436" s="248"/>
      <c r="D436" s="227" t="s">
        <v>130</v>
      </c>
      <c r="E436" s="249" t="s">
        <v>19</v>
      </c>
      <c r="F436" s="250" t="s">
        <v>134</v>
      </c>
      <c r="G436" s="248"/>
      <c r="H436" s="251">
        <v>17.530000000000001</v>
      </c>
      <c r="I436" s="252"/>
      <c r="J436" s="248"/>
      <c r="K436" s="248"/>
      <c r="L436" s="253"/>
      <c r="M436" s="254"/>
      <c r="N436" s="255"/>
      <c r="O436" s="255"/>
      <c r="P436" s="255"/>
      <c r="Q436" s="255"/>
      <c r="R436" s="255"/>
      <c r="S436" s="255"/>
      <c r="T436" s="256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57" t="s">
        <v>130</v>
      </c>
      <c r="AU436" s="257" t="s">
        <v>80</v>
      </c>
      <c r="AV436" s="15" t="s">
        <v>126</v>
      </c>
      <c r="AW436" s="15" t="s">
        <v>32</v>
      </c>
      <c r="AX436" s="15" t="s">
        <v>78</v>
      </c>
      <c r="AY436" s="257" t="s">
        <v>119</v>
      </c>
    </row>
    <row r="437" s="2" customFormat="1" ht="16.5" customHeight="1">
      <c r="A437" s="41"/>
      <c r="B437" s="42"/>
      <c r="C437" s="207" t="s">
        <v>514</v>
      </c>
      <c r="D437" s="207" t="s">
        <v>121</v>
      </c>
      <c r="E437" s="208" t="s">
        <v>515</v>
      </c>
      <c r="F437" s="209" t="s">
        <v>516</v>
      </c>
      <c r="G437" s="210" t="s">
        <v>124</v>
      </c>
      <c r="H437" s="211">
        <v>188.09999999999999</v>
      </c>
      <c r="I437" s="212"/>
      <c r="J437" s="213">
        <f>ROUND(I437*H437,2)</f>
        <v>0</v>
      </c>
      <c r="K437" s="209" t="s">
        <v>125</v>
      </c>
      <c r="L437" s="47"/>
      <c r="M437" s="214" t="s">
        <v>19</v>
      </c>
      <c r="N437" s="215" t="s">
        <v>41</v>
      </c>
      <c r="O437" s="87"/>
      <c r="P437" s="216">
        <f>O437*H437</f>
        <v>0</v>
      </c>
      <c r="Q437" s="216">
        <v>0</v>
      </c>
      <c r="R437" s="216">
        <f>Q437*H437</f>
        <v>0</v>
      </c>
      <c r="S437" s="216">
        <v>0</v>
      </c>
      <c r="T437" s="217">
        <f>S437*H437</f>
        <v>0</v>
      </c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R437" s="218" t="s">
        <v>126</v>
      </c>
      <c r="AT437" s="218" t="s">
        <v>121</v>
      </c>
      <c r="AU437" s="218" t="s">
        <v>80</v>
      </c>
      <c r="AY437" s="20" t="s">
        <v>119</v>
      </c>
      <c r="BE437" s="219">
        <f>IF(N437="základní",J437,0)</f>
        <v>0</v>
      </c>
      <c r="BF437" s="219">
        <f>IF(N437="snížená",J437,0)</f>
        <v>0</v>
      </c>
      <c r="BG437" s="219">
        <f>IF(N437="zákl. přenesená",J437,0)</f>
        <v>0</v>
      </c>
      <c r="BH437" s="219">
        <f>IF(N437="sníž. přenesená",J437,0)</f>
        <v>0</v>
      </c>
      <c r="BI437" s="219">
        <f>IF(N437="nulová",J437,0)</f>
        <v>0</v>
      </c>
      <c r="BJ437" s="20" t="s">
        <v>78</v>
      </c>
      <c r="BK437" s="219">
        <f>ROUND(I437*H437,2)</f>
        <v>0</v>
      </c>
      <c r="BL437" s="20" t="s">
        <v>126</v>
      </c>
      <c r="BM437" s="218" t="s">
        <v>517</v>
      </c>
    </row>
    <row r="438" s="2" customFormat="1">
      <c r="A438" s="41"/>
      <c r="B438" s="42"/>
      <c r="C438" s="43"/>
      <c r="D438" s="220" t="s">
        <v>128</v>
      </c>
      <c r="E438" s="43"/>
      <c r="F438" s="221" t="s">
        <v>518</v>
      </c>
      <c r="G438" s="43"/>
      <c r="H438" s="43"/>
      <c r="I438" s="222"/>
      <c r="J438" s="43"/>
      <c r="K438" s="43"/>
      <c r="L438" s="47"/>
      <c r="M438" s="223"/>
      <c r="N438" s="224"/>
      <c r="O438" s="87"/>
      <c r="P438" s="87"/>
      <c r="Q438" s="87"/>
      <c r="R438" s="87"/>
      <c r="S438" s="87"/>
      <c r="T438" s="88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T438" s="20" t="s">
        <v>128</v>
      </c>
      <c r="AU438" s="20" t="s">
        <v>80</v>
      </c>
    </row>
    <row r="439" s="14" customFormat="1">
      <c r="A439" s="14"/>
      <c r="B439" s="236"/>
      <c r="C439" s="237"/>
      <c r="D439" s="227" t="s">
        <v>130</v>
      </c>
      <c r="E439" s="238" t="s">
        <v>19</v>
      </c>
      <c r="F439" s="239" t="s">
        <v>436</v>
      </c>
      <c r="G439" s="237"/>
      <c r="H439" s="240">
        <v>188.09999999999999</v>
      </c>
      <c r="I439" s="241"/>
      <c r="J439" s="237"/>
      <c r="K439" s="237"/>
      <c r="L439" s="242"/>
      <c r="M439" s="243"/>
      <c r="N439" s="244"/>
      <c r="O439" s="244"/>
      <c r="P439" s="244"/>
      <c r="Q439" s="244"/>
      <c r="R439" s="244"/>
      <c r="S439" s="244"/>
      <c r="T439" s="245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46" t="s">
        <v>130</v>
      </c>
      <c r="AU439" s="246" t="s">
        <v>80</v>
      </c>
      <c r="AV439" s="14" t="s">
        <v>80</v>
      </c>
      <c r="AW439" s="14" t="s">
        <v>32</v>
      </c>
      <c r="AX439" s="14" t="s">
        <v>70</v>
      </c>
      <c r="AY439" s="246" t="s">
        <v>119</v>
      </c>
    </row>
    <row r="440" s="15" customFormat="1">
      <c r="A440" s="15"/>
      <c r="B440" s="247"/>
      <c r="C440" s="248"/>
      <c r="D440" s="227" t="s">
        <v>130</v>
      </c>
      <c r="E440" s="249" t="s">
        <v>19</v>
      </c>
      <c r="F440" s="250" t="s">
        <v>134</v>
      </c>
      <c r="G440" s="248"/>
      <c r="H440" s="251">
        <v>188.09999999999999</v>
      </c>
      <c r="I440" s="252"/>
      <c r="J440" s="248"/>
      <c r="K440" s="248"/>
      <c r="L440" s="253"/>
      <c r="M440" s="254"/>
      <c r="N440" s="255"/>
      <c r="O440" s="255"/>
      <c r="P440" s="255"/>
      <c r="Q440" s="255"/>
      <c r="R440" s="255"/>
      <c r="S440" s="255"/>
      <c r="T440" s="256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57" t="s">
        <v>130</v>
      </c>
      <c r="AU440" s="257" t="s">
        <v>80</v>
      </c>
      <c r="AV440" s="15" t="s">
        <v>126</v>
      </c>
      <c r="AW440" s="15" t="s">
        <v>32</v>
      </c>
      <c r="AX440" s="15" t="s">
        <v>78</v>
      </c>
      <c r="AY440" s="257" t="s">
        <v>119</v>
      </c>
    </row>
    <row r="441" s="2" customFormat="1" ht="16.5" customHeight="1">
      <c r="A441" s="41"/>
      <c r="B441" s="42"/>
      <c r="C441" s="207" t="s">
        <v>519</v>
      </c>
      <c r="D441" s="207" t="s">
        <v>121</v>
      </c>
      <c r="E441" s="208" t="s">
        <v>520</v>
      </c>
      <c r="F441" s="209" t="s">
        <v>521</v>
      </c>
      <c r="G441" s="210" t="s">
        <v>124</v>
      </c>
      <c r="H441" s="211">
        <v>391.19999999999999</v>
      </c>
      <c r="I441" s="212"/>
      <c r="J441" s="213">
        <f>ROUND(I441*H441,2)</f>
        <v>0</v>
      </c>
      <c r="K441" s="209" t="s">
        <v>125</v>
      </c>
      <c r="L441" s="47"/>
      <c r="M441" s="214" t="s">
        <v>19</v>
      </c>
      <c r="N441" s="215" t="s">
        <v>41</v>
      </c>
      <c r="O441" s="87"/>
      <c r="P441" s="216">
        <f>O441*H441</f>
        <v>0</v>
      </c>
      <c r="Q441" s="216">
        <v>0</v>
      </c>
      <c r="R441" s="216">
        <f>Q441*H441</f>
        <v>0</v>
      </c>
      <c r="S441" s="216">
        <v>0</v>
      </c>
      <c r="T441" s="217">
        <f>S441*H441</f>
        <v>0</v>
      </c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R441" s="218" t="s">
        <v>126</v>
      </c>
      <c r="AT441" s="218" t="s">
        <v>121</v>
      </c>
      <c r="AU441" s="218" t="s">
        <v>80</v>
      </c>
      <c r="AY441" s="20" t="s">
        <v>119</v>
      </c>
      <c r="BE441" s="219">
        <f>IF(N441="základní",J441,0)</f>
        <v>0</v>
      </c>
      <c r="BF441" s="219">
        <f>IF(N441="snížená",J441,0)</f>
        <v>0</v>
      </c>
      <c r="BG441" s="219">
        <f>IF(N441="zákl. přenesená",J441,0)</f>
        <v>0</v>
      </c>
      <c r="BH441" s="219">
        <f>IF(N441="sníž. přenesená",J441,0)</f>
        <v>0</v>
      </c>
      <c r="BI441" s="219">
        <f>IF(N441="nulová",J441,0)</f>
        <v>0</v>
      </c>
      <c r="BJ441" s="20" t="s">
        <v>78</v>
      </c>
      <c r="BK441" s="219">
        <f>ROUND(I441*H441,2)</f>
        <v>0</v>
      </c>
      <c r="BL441" s="20" t="s">
        <v>126</v>
      </c>
      <c r="BM441" s="218" t="s">
        <v>522</v>
      </c>
    </row>
    <row r="442" s="2" customFormat="1">
      <c r="A442" s="41"/>
      <c r="B442" s="42"/>
      <c r="C442" s="43"/>
      <c r="D442" s="220" t="s">
        <v>128</v>
      </c>
      <c r="E442" s="43"/>
      <c r="F442" s="221" t="s">
        <v>523</v>
      </c>
      <c r="G442" s="43"/>
      <c r="H442" s="43"/>
      <c r="I442" s="222"/>
      <c r="J442" s="43"/>
      <c r="K442" s="43"/>
      <c r="L442" s="47"/>
      <c r="M442" s="223"/>
      <c r="N442" s="224"/>
      <c r="O442" s="87"/>
      <c r="P442" s="87"/>
      <c r="Q442" s="87"/>
      <c r="R442" s="87"/>
      <c r="S442" s="87"/>
      <c r="T442" s="88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T442" s="20" t="s">
        <v>128</v>
      </c>
      <c r="AU442" s="20" t="s">
        <v>80</v>
      </c>
    </row>
    <row r="443" s="14" customFormat="1">
      <c r="A443" s="14"/>
      <c r="B443" s="236"/>
      <c r="C443" s="237"/>
      <c r="D443" s="227" t="s">
        <v>130</v>
      </c>
      <c r="E443" s="238" t="s">
        <v>19</v>
      </c>
      <c r="F443" s="239" t="s">
        <v>447</v>
      </c>
      <c r="G443" s="237"/>
      <c r="H443" s="240">
        <v>391.19999999999999</v>
      </c>
      <c r="I443" s="241"/>
      <c r="J443" s="237"/>
      <c r="K443" s="237"/>
      <c r="L443" s="242"/>
      <c r="M443" s="243"/>
      <c r="N443" s="244"/>
      <c r="O443" s="244"/>
      <c r="P443" s="244"/>
      <c r="Q443" s="244"/>
      <c r="R443" s="244"/>
      <c r="S443" s="244"/>
      <c r="T443" s="245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46" t="s">
        <v>130</v>
      </c>
      <c r="AU443" s="246" t="s">
        <v>80</v>
      </c>
      <c r="AV443" s="14" t="s">
        <v>80</v>
      </c>
      <c r="AW443" s="14" t="s">
        <v>32</v>
      </c>
      <c r="AX443" s="14" t="s">
        <v>70</v>
      </c>
      <c r="AY443" s="246" t="s">
        <v>119</v>
      </c>
    </row>
    <row r="444" s="15" customFormat="1">
      <c r="A444" s="15"/>
      <c r="B444" s="247"/>
      <c r="C444" s="248"/>
      <c r="D444" s="227" t="s">
        <v>130</v>
      </c>
      <c r="E444" s="249" t="s">
        <v>19</v>
      </c>
      <c r="F444" s="250" t="s">
        <v>134</v>
      </c>
      <c r="G444" s="248"/>
      <c r="H444" s="251">
        <v>391.19999999999999</v>
      </c>
      <c r="I444" s="252"/>
      <c r="J444" s="248"/>
      <c r="K444" s="248"/>
      <c r="L444" s="253"/>
      <c r="M444" s="254"/>
      <c r="N444" s="255"/>
      <c r="O444" s="255"/>
      <c r="P444" s="255"/>
      <c r="Q444" s="255"/>
      <c r="R444" s="255"/>
      <c r="S444" s="255"/>
      <c r="T444" s="256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57" t="s">
        <v>130</v>
      </c>
      <c r="AU444" s="257" t="s">
        <v>80</v>
      </c>
      <c r="AV444" s="15" t="s">
        <v>126</v>
      </c>
      <c r="AW444" s="15" t="s">
        <v>32</v>
      </c>
      <c r="AX444" s="15" t="s">
        <v>78</v>
      </c>
      <c r="AY444" s="257" t="s">
        <v>119</v>
      </c>
    </row>
    <row r="445" s="2" customFormat="1" ht="16.5" customHeight="1">
      <c r="A445" s="41"/>
      <c r="B445" s="42"/>
      <c r="C445" s="207" t="s">
        <v>524</v>
      </c>
      <c r="D445" s="207" t="s">
        <v>121</v>
      </c>
      <c r="E445" s="208" t="s">
        <v>525</v>
      </c>
      <c r="F445" s="209" t="s">
        <v>526</v>
      </c>
      <c r="G445" s="210" t="s">
        <v>354</v>
      </c>
      <c r="H445" s="211">
        <v>2</v>
      </c>
      <c r="I445" s="212"/>
      <c r="J445" s="213">
        <f>ROUND(I445*H445,2)</f>
        <v>0</v>
      </c>
      <c r="K445" s="209" t="s">
        <v>125</v>
      </c>
      <c r="L445" s="47"/>
      <c r="M445" s="214" t="s">
        <v>19</v>
      </c>
      <c r="N445" s="215" t="s">
        <v>41</v>
      </c>
      <c r="O445" s="87"/>
      <c r="P445" s="216">
        <f>O445*H445</f>
        <v>0</v>
      </c>
      <c r="Q445" s="216">
        <v>0.47094000000000003</v>
      </c>
      <c r="R445" s="216">
        <f>Q445*H445</f>
        <v>0.94188000000000005</v>
      </c>
      <c r="S445" s="216">
        <v>0</v>
      </c>
      <c r="T445" s="217">
        <f>S445*H445</f>
        <v>0</v>
      </c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R445" s="218" t="s">
        <v>126</v>
      </c>
      <c r="AT445" s="218" t="s">
        <v>121</v>
      </c>
      <c r="AU445" s="218" t="s">
        <v>80</v>
      </c>
      <c r="AY445" s="20" t="s">
        <v>119</v>
      </c>
      <c r="BE445" s="219">
        <f>IF(N445="základní",J445,0)</f>
        <v>0</v>
      </c>
      <c r="BF445" s="219">
        <f>IF(N445="snížená",J445,0)</f>
        <v>0</v>
      </c>
      <c r="BG445" s="219">
        <f>IF(N445="zákl. přenesená",J445,0)</f>
        <v>0</v>
      </c>
      <c r="BH445" s="219">
        <f>IF(N445="sníž. přenesená",J445,0)</f>
        <v>0</v>
      </c>
      <c r="BI445" s="219">
        <f>IF(N445="nulová",J445,0)</f>
        <v>0</v>
      </c>
      <c r="BJ445" s="20" t="s">
        <v>78</v>
      </c>
      <c r="BK445" s="219">
        <f>ROUND(I445*H445,2)</f>
        <v>0</v>
      </c>
      <c r="BL445" s="20" t="s">
        <v>126</v>
      </c>
      <c r="BM445" s="218" t="s">
        <v>527</v>
      </c>
    </row>
    <row r="446" s="2" customFormat="1">
      <c r="A446" s="41"/>
      <c r="B446" s="42"/>
      <c r="C446" s="43"/>
      <c r="D446" s="220" t="s">
        <v>128</v>
      </c>
      <c r="E446" s="43"/>
      <c r="F446" s="221" t="s">
        <v>528</v>
      </c>
      <c r="G446" s="43"/>
      <c r="H446" s="43"/>
      <c r="I446" s="222"/>
      <c r="J446" s="43"/>
      <c r="K446" s="43"/>
      <c r="L446" s="47"/>
      <c r="M446" s="223"/>
      <c r="N446" s="224"/>
      <c r="O446" s="87"/>
      <c r="P446" s="87"/>
      <c r="Q446" s="87"/>
      <c r="R446" s="87"/>
      <c r="S446" s="87"/>
      <c r="T446" s="88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T446" s="20" t="s">
        <v>128</v>
      </c>
      <c r="AU446" s="20" t="s">
        <v>80</v>
      </c>
    </row>
    <row r="447" s="2" customFormat="1" ht="16.5" customHeight="1">
      <c r="A447" s="41"/>
      <c r="B447" s="42"/>
      <c r="C447" s="207" t="s">
        <v>529</v>
      </c>
      <c r="D447" s="207" t="s">
        <v>121</v>
      </c>
      <c r="E447" s="208" t="s">
        <v>530</v>
      </c>
      <c r="F447" s="209" t="s">
        <v>531</v>
      </c>
      <c r="G447" s="210" t="s">
        <v>354</v>
      </c>
      <c r="H447" s="211">
        <v>7</v>
      </c>
      <c r="I447" s="212"/>
      <c r="J447" s="213">
        <f>ROUND(I447*H447,2)</f>
        <v>0</v>
      </c>
      <c r="K447" s="209" t="s">
        <v>125</v>
      </c>
      <c r="L447" s="47"/>
      <c r="M447" s="214" t="s">
        <v>19</v>
      </c>
      <c r="N447" s="215" t="s">
        <v>41</v>
      </c>
      <c r="O447" s="87"/>
      <c r="P447" s="216">
        <f>O447*H447</f>
        <v>0</v>
      </c>
      <c r="Q447" s="216">
        <v>0.41948000000000002</v>
      </c>
      <c r="R447" s="216">
        <f>Q447*H447</f>
        <v>2.9363600000000001</v>
      </c>
      <c r="S447" s="216">
        <v>0</v>
      </c>
      <c r="T447" s="217">
        <f>S447*H447</f>
        <v>0</v>
      </c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R447" s="218" t="s">
        <v>126</v>
      </c>
      <c r="AT447" s="218" t="s">
        <v>121</v>
      </c>
      <c r="AU447" s="218" t="s">
        <v>80</v>
      </c>
      <c r="AY447" s="20" t="s">
        <v>119</v>
      </c>
      <c r="BE447" s="219">
        <f>IF(N447="základní",J447,0)</f>
        <v>0</v>
      </c>
      <c r="BF447" s="219">
        <f>IF(N447="snížená",J447,0)</f>
        <v>0</v>
      </c>
      <c r="BG447" s="219">
        <f>IF(N447="zákl. přenesená",J447,0)</f>
        <v>0</v>
      </c>
      <c r="BH447" s="219">
        <f>IF(N447="sníž. přenesená",J447,0)</f>
        <v>0</v>
      </c>
      <c r="BI447" s="219">
        <f>IF(N447="nulová",J447,0)</f>
        <v>0</v>
      </c>
      <c r="BJ447" s="20" t="s">
        <v>78</v>
      </c>
      <c r="BK447" s="219">
        <f>ROUND(I447*H447,2)</f>
        <v>0</v>
      </c>
      <c r="BL447" s="20" t="s">
        <v>126</v>
      </c>
      <c r="BM447" s="218" t="s">
        <v>532</v>
      </c>
    </row>
    <row r="448" s="2" customFormat="1">
      <c r="A448" s="41"/>
      <c r="B448" s="42"/>
      <c r="C448" s="43"/>
      <c r="D448" s="220" t="s">
        <v>128</v>
      </c>
      <c r="E448" s="43"/>
      <c r="F448" s="221" t="s">
        <v>533</v>
      </c>
      <c r="G448" s="43"/>
      <c r="H448" s="43"/>
      <c r="I448" s="222"/>
      <c r="J448" s="43"/>
      <c r="K448" s="43"/>
      <c r="L448" s="47"/>
      <c r="M448" s="223"/>
      <c r="N448" s="224"/>
      <c r="O448" s="87"/>
      <c r="P448" s="87"/>
      <c r="Q448" s="87"/>
      <c r="R448" s="87"/>
      <c r="S448" s="87"/>
      <c r="T448" s="88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T448" s="20" t="s">
        <v>128</v>
      </c>
      <c r="AU448" s="20" t="s">
        <v>80</v>
      </c>
    </row>
    <row r="449" s="2" customFormat="1" ht="16.5" customHeight="1">
      <c r="A449" s="41"/>
      <c r="B449" s="42"/>
      <c r="C449" s="269" t="s">
        <v>534</v>
      </c>
      <c r="D449" s="269" t="s">
        <v>324</v>
      </c>
      <c r="E449" s="270" t="s">
        <v>535</v>
      </c>
      <c r="F449" s="271" t="s">
        <v>536</v>
      </c>
      <c r="G449" s="272" t="s">
        <v>354</v>
      </c>
      <c r="H449" s="273">
        <v>3</v>
      </c>
      <c r="I449" s="274"/>
      <c r="J449" s="275">
        <f>ROUND(I449*H449,2)</f>
        <v>0</v>
      </c>
      <c r="K449" s="271" t="s">
        <v>125</v>
      </c>
      <c r="L449" s="276"/>
      <c r="M449" s="277" t="s">
        <v>19</v>
      </c>
      <c r="N449" s="278" t="s">
        <v>41</v>
      </c>
      <c r="O449" s="87"/>
      <c r="P449" s="216">
        <f>O449*H449</f>
        <v>0</v>
      </c>
      <c r="Q449" s="216">
        <v>1.6000000000000001</v>
      </c>
      <c r="R449" s="216">
        <f>Q449*H449</f>
        <v>4.8000000000000007</v>
      </c>
      <c r="S449" s="216">
        <v>0</v>
      </c>
      <c r="T449" s="217">
        <f>S449*H449</f>
        <v>0</v>
      </c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R449" s="218" t="s">
        <v>203</v>
      </c>
      <c r="AT449" s="218" t="s">
        <v>324</v>
      </c>
      <c r="AU449" s="218" t="s">
        <v>80</v>
      </c>
      <c r="AY449" s="20" t="s">
        <v>119</v>
      </c>
      <c r="BE449" s="219">
        <f>IF(N449="základní",J449,0)</f>
        <v>0</v>
      </c>
      <c r="BF449" s="219">
        <f>IF(N449="snížená",J449,0)</f>
        <v>0</v>
      </c>
      <c r="BG449" s="219">
        <f>IF(N449="zákl. přenesená",J449,0)</f>
        <v>0</v>
      </c>
      <c r="BH449" s="219">
        <f>IF(N449="sníž. přenesená",J449,0)</f>
        <v>0</v>
      </c>
      <c r="BI449" s="219">
        <f>IF(N449="nulová",J449,0)</f>
        <v>0</v>
      </c>
      <c r="BJ449" s="20" t="s">
        <v>78</v>
      </c>
      <c r="BK449" s="219">
        <f>ROUND(I449*H449,2)</f>
        <v>0</v>
      </c>
      <c r="BL449" s="20" t="s">
        <v>126</v>
      </c>
      <c r="BM449" s="218" t="s">
        <v>537</v>
      </c>
    </row>
    <row r="450" s="14" customFormat="1">
      <c r="A450" s="14"/>
      <c r="B450" s="236"/>
      <c r="C450" s="237"/>
      <c r="D450" s="227" t="s">
        <v>130</v>
      </c>
      <c r="E450" s="238" t="s">
        <v>19</v>
      </c>
      <c r="F450" s="239" t="s">
        <v>538</v>
      </c>
      <c r="G450" s="237"/>
      <c r="H450" s="240">
        <v>3</v>
      </c>
      <c r="I450" s="241"/>
      <c r="J450" s="237"/>
      <c r="K450" s="237"/>
      <c r="L450" s="242"/>
      <c r="M450" s="243"/>
      <c r="N450" s="244"/>
      <c r="O450" s="244"/>
      <c r="P450" s="244"/>
      <c r="Q450" s="244"/>
      <c r="R450" s="244"/>
      <c r="S450" s="244"/>
      <c r="T450" s="245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46" t="s">
        <v>130</v>
      </c>
      <c r="AU450" s="246" t="s">
        <v>80</v>
      </c>
      <c r="AV450" s="14" t="s">
        <v>80</v>
      </c>
      <c r="AW450" s="14" t="s">
        <v>32</v>
      </c>
      <c r="AX450" s="14" t="s">
        <v>70</v>
      </c>
      <c r="AY450" s="246" t="s">
        <v>119</v>
      </c>
    </row>
    <row r="451" s="15" customFormat="1">
      <c r="A451" s="15"/>
      <c r="B451" s="247"/>
      <c r="C451" s="248"/>
      <c r="D451" s="227" t="s">
        <v>130</v>
      </c>
      <c r="E451" s="249" t="s">
        <v>19</v>
      </c>
      <c r="F451" s="250" t="s">
        <v>134</v>
      </c>
      <c r="G451" s="248"/>
      <c r="H451" s="251">
        <v>3</v>
      </c>
      <c r="I451" s="252"/>
      <c r="J451" s="248"/>
      <c r="K451" s="248"/>
      <c r="L451" s="253"/>
      <c r="M451" s="254"/>
      <c r="N451" s="255"/>
      <c r="O451" s="255"/>
      <c r="P451" s="255"/>
      <c r="Q451" s="255"/>
      <c r="R451" s="255"/>
      <c r="S451" s="255"/>
      <c r="T451" s="256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57" t="s">
        <v>130</v>
      </c>
      <c r="AU451" s="257" t="s">
        <v>80</v>
      </c>
      <c r="AV451" s="15" t="s">
        <v>126</v>
      </c>
      <c r="AW451" s="15" t="s">
        <v>32</v>
      </c>
      <c r="AX451" s="15" t="s">
        <v>78</v>
      </c>
      <c r="AY451" s="257" t="s">
        <v>119</v>
      </c>
    </row>
    <row r="452" s="2" customFormat="1" ht="16.5" customHeight="1">
      <c r="A452" s="41"/>
      <c r="B452" s="42"/>
      <c r="C452" s="269" t="s">
        <v>539</v>
      </c>
      <c r="D452" s="269" t="s">
        <v>324</v>
      </c>
      <c r="E452" s="270" t="s">
        <v>540</v>
      </c>
      <c r="F452" s="271" t="s">
        <v>541</v>
      </c>
      <c r="G452" s="272" t="s">
        <v>354</v>
      </c>
      <c r="H452" s="273">
        <v>3</v>
      </c>
      <c r="I452" s="274"/>
      <c r="J452" s="275">
        <f>ROUND(I452*H452,2)</f>
        <v>0</v>
      </c>
      <c r="K452" s="271" t="s">
        <v>125</v>
      </c>
      <c r="L452" s="276"/>
      <c r="M452" s="277" t="s">
        <v>19</v>
      </c>
      <c r="N452" s="278" t="s">
        <v>41</v>
      </c>
      <c r="O452" s="87"/>
      <c r="P452" s="216">
        <f>O452*H452</f>
        <v>0</v>
      </c>
      <c r="Q452" s="216">
        <v>1.1599999999999999</v>
      </c>
      <c r="R452" s="216">
        <f>Q452*H452</f>
        <v>3.4799999999999995</v>
      </c>
      <c r="S452" s="216">
        <v>0</v>
      </c>
      <c r="T452" s="217">
        <f>S452*H452</f>
        <v>0</v>
      </c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R452" s="218" t="s">
        <v>203</v>
      </c>
      <c r="AT452" s="218" t="s">
        <v>324</v>
      </c>
      <c r="AU452" s="218" t="s">
        <v>80</v>
      </c>
      <c r="AY452" s="20" t="s">
        <v>119</v>
      </c>
      <c r="BE452" s="219">
        <f>IF(N452="základní",J452,0)</f>
        <v>0</v>
      </c>
      <c r="BF452" s="219">
        <f>IF(N452="snížená",J452,0)</f>
        <v>0</v>
      </c>
      <c r="BG452" s="219">
        <f>IF(N452="zákl. přenesená",J452,0)</f>
        <v>0</v>
      </c>
      <c r="BH452" s="219">
        <f>IF(N452="sníž. přenesená",J452,0)</f>
        <v>0</v>
      </c>
      <c r="BI452" s="219">
        <f>IF(N452="nulová",J452,0)</f>
        <v>0</v>
      </c>
      <c r="BJ452" s="20" t="s">
        <v>78</v>
      </c>
      <c r="BK452" s="219">
        <f>ROUND(I452*H452,2)</f>
        <v>0</v>
      </c>
      <c r="BL452" s="20" t="s">
        <v>126</v>
      </c>
      <c r="BM452" s="218" t="s">
        <v>542</v>
      </c>
    </row>
    <row r="453" s="14" customFormat="1">
      <c r="A453" s="14"/>
      <c r="B453" s="236"/>
      <c r="C453" s="237"/>
      <c r="D453" s="227" t="s">
        <v>130</v>
      </c>
      <c r="E453" s="238" t="s">
        <v>19</v>
      </c>
      <c r="F453" s="239" t="s">
        <v>543</v>
      </c>
      <c r="G453" s="237"/>
      <c r="H453" s="240">
        <v>3</v>
      </c>
      <c r="I453" s="241"/>
      <c r="J453" s="237"/>
      <c r="K453" s="237"/>
      <c r="L453" s="242"/>
      <c r="M453" s="243"/>
      <c r="N453" s="244"/>
      <c r="O453" s="244"/>
      <c r="P453" s="244"/>
      <c r="Q453" s="244"/>
      <c r="R453" s="244"/>
      <c r="S453" s="244"/>
      <c r="T453" s="245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6" t="s">
        <v>130</v>
      </c>
      <c r="AU453" s="246" t="s">
        <v>80</v>
      </c>
      <c r="AV453" s="14" t="s">
        <v>80</v>
      </c>
      <c r="AW453" s="14" t="s">
        <v>32</v>
      </c>
      <c r="AX453" s="14" t="s">
        <v>70</v>
      </c>
      <c r="AY453" s="246" t="s">
        <v>119</v>
      </c>
    </row>
    <row r="454" s="15" customFormat="1">
      <c r="A454" s="15"/>
      <c r="B454" s="247"/>
      <c r="C454" s="248"/>
      <c r="D454" s="227" t="s">
        <v>130</v>
      </c>
      <c r="E454" s="249" t="s">
        <v>19</v>
      </c>
      <c r="F454" s="250" t="s">
        <v>134</v>
      </c>
      <c r="G454" s="248"/>
      <c r="H454" s="251">
        <v>3</v>
      </c>
      <c r="I454" s="252"/>
      <c r="J454" s="248"/>
      <c r="K454" s="248"/>
      <c r="L454" s="253"/>
      <c r="M454" s="254"/>
      <c r="N454" s="255"/>
      <c r="O454" s="255"/>
      <c r="P454" s="255"/>
      <c r="Q454" s="255"/>
      <c r="R454" s="255"/>
      <c r="S454" s="255"/>
      <c r="T454" s="256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57" t="s">
        <v>130</v>
      </c>
      <c r="AU454" s="257" t="s">
        <v>80</v>
      </c>
      <c r="AV454" s="15" t="s">
        <v>126</v>
      </c>
      <c r="AW454" s="15" t="s">
        <v>32</v>
      </c>
      <c r="AX454" s="15" t="s">
        <v>78</v>
      </c>
      <c r="AY454" s="257" t="s">
        <v>119</v>
      </c>
    </row>
    <row r="455" s="2" customFormat="1" ht="16.5" customHeight="1">
      <c r="A455" s="41"/>
      <c r="B455" s="42"/>
      <c r="C455" s="269" t="s">
        <v>544</v>
      </c>
      <c r="D455" s="269" t="s">
        <v>324</v>
      </c>
      <c r="E455" s="270" t="s">
        <v>545</v>
      </c>
      <c r="F455" s="271" t="s">
        <v>546</v>
      </c>
      <c r="G455" s="272" t="s">
        <v>354</v>
      </c>
      <c r="H455" s="273">
        <v>1</v>
      </c>
      <c r="I455" s="274"/>
      <c r="J455" s="275">
        <f>ROUND(I455*H455,2)</f>
        <v>0</v>
      </c>
      <c r="K455" s="271" t="s">
        <v>125</v>
      </c>
      <c r="L455" s="276"/>
      <c r="M455" s="277" t="s">
        <v>19</v>
      </c>
      <c r="N455" s="278" t="s">
        <v>41</v>
      </c>
      <c r="O455" s="87"/>
      <c r="P455" s="216">
        <f>O455*H455</f>
        <v>0</v>
      </c>
      <c r="Q455" s="216">
        <v>1.3700000000000001</v>
      </c>
      <c r="R455" s="216">
        <f>Q455*H455</f>
        <v>1.3700000000000001</v>
      </c>
      <c r="S455" s="216">
        <v>0</v>
      </c>
      <c r="T455" s="217">
        <f>S455*H455</f>
        <v>0</v>
      </c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R455" s="218" t="s">
        <v>203</v>
      </c>
      <c r="AT455" s="218" t="s">
        <v>324</v>
      </c>
      <c r="AU455" s="218" t="s">
        <v>80</v>
      </c>
      <c r="AY455" s="20" t="s">
        <v>119</v>
      </c>
      <c r="BE455" s="219">
        <f>IF(N455="základní",J455,0)</f>
        <v>0</v>
      </c>
      <c r="BF455" s="219">
        <f>IF(N455="snížená",J455,0)</f>
        <v>0</v>
      </c>
      <c r="BG455" s="219">
        <f>IF(N455="zákl. přenesená",J455,0)</f>
        <v>0</v>
      </c>
      <c r="BH455" s="219">
        <f>IF(N455="sníž. přenesená",J455,0)</f>
        <v>0</v>
      </c>
      <c r="BI455" s="219">
        <f>IF(N455="nulová",J455,0)</f>
        <v>0</v>
      </c>
      <c r="BJ455" s="20" t="s">
        <v>78</v>
      </c>
      <c r="BK455" s="219">
        <f>ROUND(I455*H455,2)</f>
        <v>0</v>
      </c>
      <c r="BL455" s="20" t="s">
        <v>126</v>
      </c>
      <c r="BM455" s="218" t="s">
        <v>547</v>
      </c>
    </row>
    <row r="456" s="14" customFormat="1">
      <c r="A456" s="14"/>
      <c r="B456" s="236"/>
      <c r="C456" s="237"/>
      <c r="D456" s="227" t="s">
        <v>130</v>
      </c>
      <c r="E456" s="238" t="s">
        <v>19</v>
      </c>
      <c r="F456" s="239" t="s">
        <v>548</v>
      </c>
      <c r="G456" s="237"/>
      <c r="H456" s="240">
        <v>1</v>
      </c>
      <c r="I456" s="241"/>
      <c r="J456" s="237"/>
      <c r="K456" s="237"/>
      <c r="L456" s="242"/>
      <c r="M456" s="243"/>
      <c r="N456" s="244"/>
      <c r="O456" s="244"/>
      <c r="P456" s="244"/>
      <c r="Q456" s="244"/>
      <c r="R456" s="244"/>
      <c r="S456" s="244"/>
      <c r="T456" s="245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46" t="s">
        <v>130</v>
      </c>
      <c r="AU456" s="246" t="s">
        <v>80</v>
      </c>
      <c r="AV456" s="14" t="s">
        <v>80</v>
      </c>
      <c r="AW456" s="14" t="s">
        <v>32</v>
      </c>
      <c r="AX456" s="14" t="s">
        <v>70</v>
      </c>
      <c r="AY456" s="246" t="s">
        <v>119</v>
      </c>
    </row>
    <row r="457" s="15" customFormat="1">
      <c r="A457" s="15"/>
      <c r="B457" s="247"/>
      <c r="C457" s="248"/>
      <c r="D457" s="227" t="s">
        <v>130</v>
      </c>
      <c r="E457" s="249" t="s">
        <v>19</v>
      </c>
      <c r="F457" s="250" t="s">
        <v>134</v>
      </c>
      <c r="G457" s="248"/>
      <c r="H457" s="251">
        <v>1</v>
      </c>
      <c r="I457" s="252"/>
      <c r="J457" s="248"/>
      <c r="K457" s="248"/>
      <c r="L457" s="253"/>
      <c r="M457" s="254"/>
      <c r="N457" s="255"/>
      <c r="O457" s="255"/>
      <c r="P457" s="255"/>
      <c r="Q457" s="255"/>
      <c r="R457" s="255"/>
      <c r="S457" s="255"/>
      <c r="T457" s="256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57" t="s">
        <v>130</v>
      </c>
      <c r="AU457" s="257" t="s">
        <v>80</v>
      </c>
      <c r="AV457" s="15" t="s">
        <v>126</v>
      </c>
      <c r="AW457" s="15" t="s">
        <v>32</v>
      </c>
      <c r="AX457" s="15" t="s">
        <v>78</v>
      </c>
      <c r="AY457" s="257" t="s">
        <v>119</v>
      </c>
    </row>
    <row r="458" s="2" customFormat="1" ht="16.5" customHeight="1">
      <c r="A458" s="41"/>
      <c r="B458" s="42"/>
      <c r="C458" s="207" t="s">
        <v>549</v>
      </c>
      <c r="D458" s="207" t="s">
        <v>121</v>
      </c>
      <c r="E458" s="208" t="s">
        <v>550</v>
      </c>
      <c r="F458" s="209" t="s">
        <v>551</v>
      </c>
      <c r="G458" s="210" t="s">
        <v>354</v>
      </c>
      <c r="H458" s="211">
        <v>7</v>
      </c>
      <c r="I458" s="212"/>
      <c r="J458" s="213">
        <f>ROUND(I458*H458,2)</f>
        <v>0</v>
      </c>
      <c r="K458" s="209" t="s">
        <v>125</v>
      </c>
      <c r="L458" s="47"/>
      <c r="M458" s="214" t="s">
        <v>19</v>
      </c>
      <c r="N458" s="215" t="s">
        <v>41</v>
      </c>
      <c r="O458" s="87"/>
      <c r="P458" s="216">
        <f>O458*H458</f>
        <v>0</v>
      </c>
      <c r="Q458" s="216">
        <v>0.41948000000000002</v>
      </c>
      <c r="R458" s="216">
        <f>Q458*H458</f>
        <v>2.9363600000000001</v>
      </c>
      <c r="S458" s="216">
        <v>0</v>
      </c>
      <c r="T458" s="217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18" t="s">
        <v>126</v>
      </c>
      <c r="AT458" s="218" t="s">
        <v>121</v>
      </c>
      <c r="AU458" s="218" t="s">
        <v>80</v>
      </c>
      <c r="AY458" s="20" t="s">
        <v>119</v>
      </c>
      <c r="BE458" s="219">
        <f>IF(N458="základní",J458,0)</f>
        <v>0</v>
      </c>
      <c r="BF458" s="219">
        <f>IF(N458="snížená",J458,0)</f>
        <v>0</v>
      </c>
      <c r="BG458" s="219">
        <f>IF(N458="zákl. přenesená",J458,0)</f>
        <v>0</v>
      </c>
      <c r="BH458" s="219">
        <f>IF(N458="sníž. přenesená",J458,0)</f>
        <v>0</v>
      </c>
      <c r="BI458" s="219">
        <f>IF(N458="nulová",J458,0)</f>
        <v>0</v>
      </c>
      <c r="BJ458" s="20" t="s">
        <v>78</v>
      </c>
      <c r="BK458" s="219">
        <f>ROUND(I458*H458,2)</f>
        <v>0</v>
      </c>
      <c r="BL458" s="20" t="s">
        <v>126</v>
      </c>
      <c r="BM458" s="218" t="s">
        <v>552</v>
      </c>
    </row>
    <row r="459" s="2" customFormat="1">
      <c r="A459" s="41"/>
      <c r="B459" s="42"/>
      <c r="C459" s="43"/>
      <c r="D459" s="220" t="s">
        <v>128</v>
      </c>
      <c r="E459" s="43"/>
      <c r="F459" s="221" t="s">
        <v>553</v>
      </c>
      <c r="G459" s="43"/>
      <c r="H459" s="43"/>
      <c r="I459" s="222"/>
      <c r="J459" s="43"/>
      <c r="K459" s="43"/>
      <c r="L459" s="47"/>
      <c r="M459" s="223"/>
      <c r="N459" s="224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128</v>
      </c>
      <c r="AU459" s="20" t="s">
        <v>80</v>
      </c>
    </row>
    <row r="460" s="2" customFormat="1" ht="16.5" customHeight="1">
      <c r="A460" s="41"/>
      <c r="B460" s="42"/>
      <c r="C460" s="269" t="s">
        <v>554</v>
      </c>
      <c r="D460" s="269" t="s">
        <v>324</v>
      </c>
      <c r="E460" s="270" t="s">
        <v>555</v>
      </c>
      <c r="F460" s="271" t="s">
        <v>556</v>
      </c>
      <c r="G460" s="272" t="s">
        <v>354</v>
      </c>
      <c r="H460" s="273">
        <v>7</v>
      </c>
      <c r="I460" s="274"/>
      <c r="J460" s="275">
        <f>ROUND(I460*H460,2)</f>
        <v>0</v>
      </c>
      <c r="K460" s="271" t="s">
        <v>125</v>
      </c>
      <c r="L460" s="276"/>
      <c r="M460" s="277" t="s">
        <v>19</v>
      </c>
      <c r="N460" s="278" t="s">
        <v>41</v>
      </c>
      <c r="O460" s="87"/>
      <c r="P460" s="216">
        <f>O460*H460</f>
        <v>0</v>
      </c>
      <c r="Q460" s="216">
        <v>1.8700000000000001</v>
      </c>
      <c r="R460" s="216">
        <f>Q460*H460</f>
        <v>13.09</v>
      </c>
      <c r="S460" s="216">
        <v>0</v>
      </c>
      <c r="T460" s="217">
        <f>S460*H460</f>
        <v>0</v>
      </c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R460" s="218" t="s">
        <v>203</v>
      </c>
      <c r="AT460" s="218" t="s">
        <v>324</v>
      </c>
      <c r="AU460" s="218" t="s">
        <v>80</v>
      </c>
      <c r="AY460" s="20" t="s">
        <v>119</v>
      </c>
      <c r="BE460" s="219">
        <f>IF(N460="základní",J460,0)</f>
        <v>0</v>
      </c>
      <c r="BF460" s="219">
        <f>IF(N460="snížená",J460,0)</f>
        <v>0</v>
      </c>
      <c r="BG460" s="219">
        <f>IF(N460="zákl. přenesená",J460,0)</f>
        <v>0</v>
      </c>
      <c r="BH460" s="219">
        <f>IF(N460="sníž. přenesená",J460,0)</f>
        <v>0</v>
      </c>
      <c r="BI460" s="219">
        <f>IF(N460="nulová",J460,0)</f>
        <v>0</v>
      </c>
      <c r="BJ460" s="20" t="s">
        <v>78</v>
      </c>
      <c r="BK460" s="219">
        <f>ROUND(I460*H460,2)</f>
        <v>0</v>
      </c>
      <c r="BL460" s="20" t="s">
        <v>126</v>
      </c>
      <c r="BM460" s="218" t="s">
        <v>557</v>
      </c>
    </row>
    <row r="461" s="14" customFormat="1">
      <c r="A461" s="14"/>
      <c r="B461" s="236"/>
      <c r="C461" s="237"/>
      <c r="D461" s="227" t="s">
        <v>130</v>
      </c>
      <c r="E461" s="238" t="s">
        <v>19</v>
      </c>
      <c r="F461" s="239" t="s">
        <v>558</v>
      </c>
      <c r="G461" s="237"/>
      <c r="H461" s="240">
        <v>7</v>
      </c>
      <c r="I461" s="241"/>
      <c r="J461" s="237"/>
      <c r="K461" s="237"/>
      <c r="L461" s="242"/>
      <c r="M461" s="243"/>
      <c r="N461" s="244"/>
      <c r="O461" s="244"/>
      <c r="P461" s="244"/>
      <c r="Q461" s="244"/>
      <c r="R461" s="244"/>
      <c r="S461" s="244"/>
      <c r="T461" s="245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46" t="s">
        <v>130</v>
      </c>
      <c r="AU461" s="246" t="s">
        <v>80</v>
      </c>
      <c r="AV461" s="14" t="s">
        <v>80</v>
      </c>
      <c r="AW461" s="14" t="s">
        <v>32</v>
      </c>
      <c r="AX461" s="14" t="s">
        <v>70</v>
      </c>
      <c r="AY461" s="246" t="s">
        <v>119</v>
      </c>
    </row>
    <row r="462" s="15" customFormat="1">
      <c r="A462" s="15"/>
      <c r="B462" s="247"/>
      <c r="C462" s="248"/>
      <c r="D462" s="227" t="s">
        <v>130</v>
      </c>
      <c r="E462" s="249" t="s">
        <v>19</v>
      </c>
      <c r="F462" s="250" t="s">
        <v>134</v>
      </c>
      <c r="G462" s="248"/>
      <c r="H462" s="251">
        <v>7</v>
      </c>
      <c r="I462" s="252"/>
      <c r="J462" s="248"/>
      <c r="K462" s="248"/>
      <c r="L462" s="253"/>
      <c r="M462" s="254"/>
      <c r="N462" s="255"/>
      <c r="O462" s="255"/>
      <c r="P462" s="255"/>
      <c r="Q462" s="255"/>
      <c r="R462" s="255"/>
      <c r="S462" s="255"/>
      <c r="T462" s="256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57" t="s">
        <v>130</v>
      </c>
      <c r="AU462" s="257" t="s">
        <v>80</v>
      </c>
      <c r="AV462" s="15" t="s">
        <v>126</v>
      </c>
      <c r="AW462" s="15" t="s">
        <v>32</v>
      </c>
      <c r="AX462" s="15" t="s">
        <v>78</v>
      </c>
      <c r="AY462" s="257" t="s">
        <v>119</v>
      </c>
    </row>
    <row r="463" s="2" customFormat="1" ht="16.5" customHeight="1">
      <c r="A463" s="41"/>
      <c r="B463" s="42"/>
      <c r="C463" s="207" t="s">
        <v>559</v>
      </c>
      <c r="D463" s="207" t="s">
        <v>121</v>
      </c>
      <c r="E463" s="208" t="s">
        <v>560</v>
      </c>
      <c r="F463" s="209" t="s">
        <v>561</v>
      </c>
      <c r="G463" s="210" t="s">
        <v>354</v>
      </c>
      <c r="H463" s="211">
        <v>4</v>
      </c>
      <c r="I463" s="212"/>
      <c r="J463" s="213">
        <f>ROUND(I463*H463,2)</f>
        <v>0</v>
      </c>
      <c r="K463" s="209" t="s">
        <v>125</v>
      </c>
      <c r="L463" s="47"/>
      <c r="M463" s="214" t="s">
        <v>19</v>
      </c>
      <c r="N463" s="215" t="s">
        <v>41</v>
      </c>
      <c r="O463" s="87"/>
      <c r="P463" s="216">
        <f>O463*H463</f>
        <v>0</v>
      </c>
      <c r="Q463" s="216">
        <v>0.41948000000000002</v>
      </c>
      <c r="R463" s="216">
        <f>Q463*H463</f>
        <v>1.6779200000000001</v>
      </c>
      <c r="S463" s="216">
        <v>0</v>
      </c>
      <c r="T463" s="217">
        <f>S463*H463</f>
        <v>0</v>
      </c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R463" s="218" t="s">
        <v>126</v>
      </c>
      <c r="AT463" s="218" t="s">
        <v>121</v>
      </c>
      <c r="AU463" s="218" t="s">
        <v>80</v>
      </c>
      <c r="AY463" s="20" t="s">
        <v>119</v>
      </c>
      <c r="BE463" s="219">
        <f>IF(N463="základní",J463,0)</f>
        <v>0</v>
      </c>
      <c r="BF463" s="219">
        <f>IF(N463="snížená",J463,0)</f>
        <v>0</v>
      </c>
      <c r="BG463" s="219">
        <f>IF(N463="zákl. přenesená",J463,0)</f>
        <v>0</v>
      </c>
      <c r="BH463" s="219">
        <f>IF(N463="sníž. přenesená",J463,0)</f>
        <v>0</v>
      </c>
      <c r="BI463" s="219">
        <f>IF(N463="nulová",J463,0)</f>
        <v>0</v>
      </c>
      <c r="BJ463" s="20" t="s">
        <v>78</v>
      </c>
      <c r="BK463" s="219">
        <f>ROUND(I463*H463,2)</f>
        <v>0</v>
      </c>
      <c r="BL463" s="20" t="s">
        <v>126</v>
      </c>
      <c r="BM463" s="218" t="s">
        <v>562</v>
      </c>
    </row>
    <row r="464" s="2" customFormat="1">
      <c r="A464" s="41"/>
      <c r="B464" s="42"/>
      <c r="C464" s="43"/>
      <c r="D464" s="220" t="s">
        <v>128</v>
      </c>
      <c r="E464" s="43"/>
      <c r="F464" s="221" t="s">
        <v>563</v>
      </c>
      <c r="G464" s="43"/>
      <c r="H464" s="43"/>
      <c r="I464" s="222"/>
      <c r="J464" s="43"/>
      <c r="K464" s="43"/>
      <c r="L464" s="47"/>
      <c r="M464" s="223"/>
      <c r="N464" s="224"/>
      <c r="O464" s="87"/>
      <c r="P464" s="87"/>
      <c r="Q464" s="87"/>
      <c r="R464" s="87"/>
      <c r="S464" s="87"/>
      <c r="T464" s="88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T464" s="20" t="s">
        <v>128</v>
      </c>
      <c r="AU464" s="20" t="s">
        <v>80</v>
      </c>
    </row>
    <row r="465" s="2" customFormat="1" ht="16.5" customHeight="1">
      <c r="A465" s="41"/>
      <c r="B465" s="42"/>
      <c r="C465" s="269" t="s">
        <v>564</v>
      </c>
      <c r="D465" s="269" t="s">
        <v>324</v>
      </c>
      <c r="E465" s="270" t="s">
        <v>565</v>
      </c>
      <c r="F465" s="271" t="s">
        <v>566</v>
      </c>
      <c r="G465" s="272" t="s">
        <v>354</v>
      </c>
      <c r="H465" s="273">
        <v>3</v>
      </c>
      <c r="I465" s="274"/>
      <c r="J465" s="275">
        <f>ROUND(I465*H465,2)</f>
        <v>0</v>
      </c>
      <c r="K465" s="271" t="s">
        <v>125</v>
      </c>
      <c r="L465" s="276"/>
      <c r="M465" s="277" t="s">
        <v>19</v>
      </c>
      <c r="N465" s="278" t="s">
        <v>41</v>
      </c>
      <c r="O465" s="87"/>
      <c r="P465" s="216">
        <f>O465*H465</f>
        <v>0</v>
      </c>
      <c r="Q465" s="216">
        <v>2.1000000000000001</v>
      </c>
      <c r="R465" s="216">
        <f>Q465*H465</f>
        <v>6.3000000000000007</v>
      </c>
      <c r="S465" s="216">
        <v>0</v>
      </c>
      <c r="T465" s="217">
        <f>S465*H465</f>
        <v>0</v>
      </c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R465" s="218" t="s">
        <v>203</v>
      </c>
      <c r="AT465" s="218" t="s">
        <v>324</v>
      </c>
      <c r="AU465" s="218" t="s">
        <v>80</v>
      </c>
      <c r="AY465" s="20" t="s">
        <v>119</v>
      </c>
      <c r="BE465" s="219">
        <f>IF(N465="základní",J465,0)</f>
        <v>0</v>
      </c>
      <c r="BF465" s="219">
        <f>IF(N465="snížená",J465,0)</f>
        <v>0</v>
      </c>
      <c r="BG465" s="219">
        <f>IF(N465="zákl. přenesená",J465,0)</f>
        <v>0</v>
      </c>
      <c r="BH465" s="219">
        <f>IF(N465="sníž. přenesená",J465,0)</f>
        <v>0</v>
      </c>
      <c r="BI465" s="219">
        <f>IF(N465="nulová",J465,0)</f>
        <v>0</v>
      </c>
      <c r="BJ465" s="20" t="s">
        <v>78</v>
      </c>
      <c r="BK465" s="219">
        <f>ROUND(I465*H465,2)</f>
        <v>0</v>
      </c>
      <c r="BL465" s="20" t="s">
        <v>126</v>
      </c>
      <c r="BM465" s="218" t="s">
        <v>567</v>
      </c>
    </row>
    <row r="466" s="14" customFormat="1">
      <c r="A466" s="14"/>
      <c r="B466" s="236"/>
      <c r="C466" s="237"/>
      <c r="D466" s="227" t="s">
        <v>130</v>
      </c>
      <c r="E466" s="238" t="s">
        <v>19</v>
      </c>
      <c r="F466" s="239" t="s">
        <v>568</v>
      </c>
      <c r="G466" s="237"/>
      <c r="H466" s="240">
        <v>3</v>
      </c>
      <c r="I466" s="241"/>
      <c r="J466" s="237"/>
      <c r="K466" s="237"/>
      <c r="L466" s="242"/>
      <c r="M466" s="243"/>
      <c r="N466" s="244"/>
      <c r="O466" s="244"/>
      <c r="P466" s="244"/>
      <c r="Q466" s="244"/>
      <c r="R466" s="244"/>
      <c r="S466" s="244"/>
      <c r="T466" s="245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6" t="s">
        <v>130</v>
      </c>
      <c r="AU466" s="246" t="s">
        <v>80</v>
      </c>
      <c r="AV466" s="14" t="s">
        <v>80</v>
      </c>
      <c r="AW466" s="14" t="s">
        <v>32</v>
      </c>
      <c r="AX466" s="14" t="s">
        <v>70</v>
      </c>
      <c r="AY466" s="246" t="s">
        <v>119</v>
      </c>
    </row>
    <row r="467" s="15" customFormat="1">
      <c r="A467" s="15"/>
      <c r="B467" s="247"/>
      <c r="C467" s="248"/>
      <c r="D467" s="227" t="s">
        <v>130</v>
      </c>
      <c r="E467" s="249" t="s">
        <v>19</v>
      </c>
      <c r="F467" s="250" t="s">
        <v>134</v>
      </c>
      <c r="G467" s="248"/>
      <c r="H467" s="251">
        <v>3</v>
      </c>
      <c r="I467" s="252"/>
      <c r="J467" s="248"/>
      <c r="K467" s="248"/>
      <c r="L467" s="253"/>
      <c r="M467" s="254"/>
      <c r="N467" s="255"/>
      <c r="O467" s="255"/>
      <c r="P467" s="255"/>
      <c r="Q467" s="255"/>
      <c r="R467" s="255"/>
      <c r="S467" s="255"/>
      <c r="T467" s="256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57" t="s">
        <v>130</v>
      </c>
      <c r="AU467" s="257" t="s">
        <v>80</v>
      </c>
      <c r="AV467" s="15" t="s">
        <v>126</v>
      </c>
      <c r="AW467" s="15" t="s">
        <v>32</v>
      </c>
      <c r="AX467" s="15" t="s">
        <v>78</v>
      </c>
      <c r="AY467" s="257" t="s">
        <v>119</v>
      </c>
    </row>
    <row r="468" s="2" customFormat="1" ht="16.5" customHeight="1">
      <c r="A468" s="41"/>
      <c r="B468" s="42"/>
      <c r="C468" s="269" t="s">
        <v>569</v>
      </c>
      <c r="D468" s="269" t="s">
        <v>324</v>
      </c>
      <c r="E468" s="270" t="s">
        <v>570</v>
      </c>
      <c r="F468" s="271" t="s">
        <v>571</v>
      </c>
      <c r="G468" s="272" t="s">
        <v>354</v>
      </c>
      <c r="H468" s="273">
        <v>1</v>
      </c>
      <c r="I468" s="274"/>
      <c r="J468" s="275">
        <f>ROUND(I468*H468,2)</f>
        <v>0</v>
      </c>
      <c r="K468" s="271" t="s">
        <v>125</v>
      </c>
      <c r="L468" s="276"/>
      <c r="M468" s="277" t="s">
        <v>19</v>
      </c>
      <c r="N468" s="278" t="s">
        <v>41</v>
      </c>
      <c r="O468" s="87"/>
      <c r="P468" s="216">
        <f>O468*H468</f>
        <v>0</v>
      </c>
      <c r="Q468" s="216">
        <v>2.5899999999999999</v>
      </c>
      <c r="R468" s="216">
        <f>Q468*H468</f>
        <v>2.5899999999999999</v>
      </c>
      <c r="S468" s="216">
        <v>0</v>
      </c>
      <c r="T468" s="217">
        <f>S468*H468</f>
        <v>0</v>
      </c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R468" s="218" t="s">
        <v>203</v>
      </c>
      <c r="AT468" s="218" t="s">
        <v>324</v>
      </c>
      <c r="AU468" s="218" t="s">
        <v>80</v>
      </c>
      <c r="AY468" s="20" t="s">
        <v>119</v>
      </c>
      <c r="BE468" s="219">
        <f>IF(N468="základní",J468,0)</f>
        <v>0</v>
      </c>
      <c r="BF468" s="219">
        <f>IF(N468="snížená",J468,0)</f>
        <v>0</v>
      </c>
      <c r="BG468" s="219">
        <f>IF(N468="zákl. přenesená",J468,0)</f>
        <v>0</v>
      </c>
      <c r="BH468" s="219">
        <f>IF(N468="sníž. přenesená",J468,0)</f>
        <v>0</v>
      </c>
      <c r="BI468" s="219">
        <f>IF(N468="nulová",J468,0)</f>
        <v>0</v>
      </c>
      <c r="BJ468" s="20" t="s">
        <v>78</v>
      </c>
      <c r="BK468" s="219">
        <f>ROUND(I468*H468,2)</f>
        <v>0</v>
      </c>
      <c r="BL468" s="20" t="s">
        <v>126</v>
      </c>
      <c r="BM468" s="218" t="s">
        <v>572</v>
      </c>
    </row>
    <row r="469" s="14" customFormat="1">
      <c r="A469" s="14"/>
      <c r="B469" s="236"/>
      <c r="C469" s="237"/>
      <c r="D469" s="227" t="s">
        <v>130</v>
      </c>
      <c r="E469" s="238" t="s">
        <v>19</v>
      </c>
      <c r="F469" s="239" t="s">
        <v>573</v>
      </c>
      <c r="G469" s="237"/>
      <c r="H469" s="240">
        <v>1</v>
      </c>
      <c r="I469" s="241"/>
      <c r="J469" s="237"/>
      <c r="K469" s="237"/>
      <c r="L469" s="242"/>
      <c r="M469" s="243"/>
      <c r="N469" s="244"/>
      <c r="O469" s="244"/>
      <c r="P469" s="244"/>
      <c r="Q469" s="244"/>
      <c r="R469" s="244"/>
      <c r="S469" s="244"/>
      <c r="T469" s="245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6" t="s">
        <v>130</v>
      </c>
      <c r="AU469" s="246" t="s">
        <v>80</v>
      </c>
      <c r="AV469" s="14" t="s">
        <v>80</v>
      </c>
      <c r="AW469" s="14" t="s">
        <v>32</v>
      </c>
      <c r="AX469" s="14" t="s">
        <v>70</v>
      </c>
      <c r="AY469" s="246" t="s">
        <v>119</v>
      </c>
    </row>
    <row r="470" s="15" customFormat="1">
      <c r="A470" s="15"/>
      <c r="B470" s="247"/>
      <c r="C470" s="248"/>
      <c r="D470" s="227" t="s">
        <v>130</v>
      </c>
      <c r="E470" s="249" t="s">
        <v>19</v>
      </c>
      <c r="F470" s="250" t="s">
        <v>134</v>
      </c>
      <c r="G470" s="248"/>
      <c r="H470" s="251">
        <v>1</v>
      </c>
      <c r="I470" s="252"/>
      <c r="J470" s="248"/>
      <c r="K470" s="248"/>
      <c r="L470" s="253"/>
      <c r="M470" s="254"/>
      <c r="N470" s="255"/>
      <c r="O470" s="255"/>
      <c r="P470" s="255"/>
      <c r="Q470" s="255"/>
      <c r="R470" s="255"/>
      <c r="S470" s="255"/>
      <c r="T470" s="256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T470" s="257" t="s">
        <v>130</v>
      </c>
      <c r="AU470" s="257" t="s">
        <v>80</v>
      </c>
      <c r="AV470" s="15" t="s">
        <v>126</v>
      </c>
      <c r="AW470" s="15" t="s">
        <v>32</v>
      </c>
      <c r="AX470" s="15" t="s">
        <v>78</v>
      </c>
      <c r="AY470" s="257" t="s">
        <v>119</v>
      </c>
    </row>
    <row r="471" s="2" customFormat="1" ht="16.5" customHeight="1">
      <c r="A471" s="41"/>
      <c r="B471" s="42"/>
      <c r="C471" s="269" t="s">
        <v>574</v>
      </c>
      <c r="D471" s="269" t="s">
        <v>324</v>
      </c>
      <c r="E471" s="270" t="s">
        <v>575</v>
      </c>
      <c r="F471" s="271" t="s">
        <v>576</v>
      </c>
      <c r="G471" s="272" t="s">
        <v>354</v>
      </c>
      <c r="H471" s="273">
        <v>53</v>
      </c>
      <c r="I471" s="274"/>
      <c r="J471" s="275">
        <f>ROUND(I471*H471,2)</f>
        <v>0</v>
      </c>
      <c r="K471" s="271" t="s">
        <v>125</v>
      </c>
      <c r="L471" s="276"/>
      <c r="M471" s="277" t="s">
        <v>19</v>
      </c>
      <c r="N471" s="278" t="s">
        <v>41</v>
      </c>
      <c r="O471" s="87"/>
      <c r="P471" s="216">
        <f>O471*H471</f>
        <v>0</v>
      </c>
      <c r="Q471" s="216">
        <v>0.002</v>
      </c>
      <c r="R471" s="216">
        <f>Q471*H471</f>
        <v>0.106</v>
      </c>
      <c r="S471" s="216">
        <v>0</v>
      </c>
      <c r="T471" s="217">
        <f>S471*H471</f>
        <v>0</v>
      </c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R471" s="218" t="s">
        <v>203</v>
      </c>
      <c r="AT471" s="218" t="s">
        <v>324</v>
      </c>
      <c r="AU471" s="218" t="s">
        <v>80</v>
      </c>
      <c r="AY471" s="20" t="s">
        <v>119</v>
      </c>
      <c r="BE471" s="219">
        <f>IF(N471="základní",J471,0)</f>
        <v>0</v>
      </c>
      <c r="BF471" s="219">
        <f>IF(N471="snížená",J471,0)</f>
        <v>0</v>
      </c>
      <c r="BG471" s="219">
        <f>IF(N471="zákl. přenesená",J471,0)</f>
        <v>0</v>
      </c>
      <c r="BH471" s="219">
        <f>IF(N471="sníž. přenesená",J471,0)</f>
        <v>0</v>
      </c>
      <c r="BI471" s="219">
        <f>IF(N471="nulová",J471,0)</f>
        <v>0</v>
      </c>
      <c r="BJ471" s="20" t="s">
        <v>78</v>
      </c>
      <c r="BK471" s="219">
        <f>ROUND(I471*H471,2)</f>
        <v>0</v>
      </c>
      <c r="BL471" s="20" t="s">
        <v>126</v>
      </c>
      <c r="BM471" s="218" t="s">
        <v>577</v>
      </c>
    </row>
    <row r="472" s="14" customFormat="1">
      <c r="A472" s="14"/>
      <c r="B472" s="236"/>
      <c r="C472" s="237"/>
      <c r="D472" s="227" t="s">
        <v>130</v>
      </c>
      <c r="E472" s="238" t="s">
        <v>19</v>
      </c>
      <c r="F472" s="239" t="s">
        <v>578</v>
      </c>
      <c r="G472" s="237"/>
      <c r="H472" s="240">
        <v>53</v>
      </c>
      <c r="I472" s="241"/>
      <c r="J472" s="237"/>
      <c r="K472" s="237"/>
      <c r="L472" s="242"/>
      <c r="M472" s="243"/>
      <c r="N472" s="244"/>
      <c r="O472" s="244"/>
      <c r="P472" s="244"/>
      <c r="Q472" s="244"/>
      <c r="R472" s="244"/>
      <c r="S472" s="244"/>
      <c r="T472" s="245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6" t="s">
        <v>130</v>
      </c>
      <c r="AU472" s="246" t="s">
        <v>80</v>
      </c>
      <c r="AV472" s="14" t="s">
        <v>80</v>
      </c>
      <c r="AW472" s="14" t="s">
        <v>32</v>
      </c>
      <c r="AX472" s="14" t="s">
        <v>70</v>
      </c>
      <c r="AY472" s="246" t="s">
        <v>119</v>
      </c>
    </row>
    <row r="473" s="15" customFormat="1">
      <c r="A473" s="15"/>
      <c r="B473" s="247"/>
      <c r="C473" s="248"/>
      <c r="D473" s="227" t="s">
        <v>130</v>
      </c>
      <c r="E473" s="249" t="s">
        <v>19</v>
      </c>
      <c r="F473" s="250" t="s">
        <v>134</v>
      </c>
      <c r="G473" s="248"/>
      <c r="H473" s="251">
        <v>53</v>
      </c>
      <c r="I473" s="252"/>
      <c r="J473" s="248"/>
      <c r="K473" s="248"/>
      <c r="L473" s="253"/>
      <c r="M473" s="254"/>
      <c r="N473" s="255"/>
      <c r="O473" s="255"/>
      <c r="P473" s="255"/>
      <c r="Q473" s="255"/>
      <c r="R473" s="255"/>
      <c r="S473" s="255"/>
      <c r="T473" s="256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57" t="s">
        <v>130</v>
      </c>
      <c r="AU473" s="257" t="s">
        <v>80</v>
      </c>
      <c r="AV473" s="15" t="s">
        <v>126</v>
      </c>
      <c r="AW473" s="15" t="s">
        <v>32</v>
      </c>
      <c r="AX473" s="15" t="s">
        <v>78</v>
      </c>
      <c r="AY473" s="257" t="s">
        <v>119</v>
      </c>
    </row>
    <row r="474" s="2" customFormat="1" ht="16.5" customHeight="1">
      <c r="A474" s="41"/>
      <c r="B474" s="42"/>
      <c r="C474" s="207" t="s">
        <v>579</v>
      </c>
      <c r="D474" s="207" t="s">
        <v>121</v>
      </c>
      <c r="E474" s="208" t="s">
        <v>580</v>
      </c>
      <c r="F474" s="209" t="s">
        <v>581</v>
      </c>
      <c r="G474" s="210" t="s">
        <v>354</v>
      </c>
      <c r="H474" s="211">
        <v>1</v>
      </c>
      <c r="I474" s="212"/>
      <c r="J474" s="213">
        <f>ROUND(I474*H474,2)</f>
        <v>0</v>
      </c>
      <c r="K474" s="209" t="s">
        <v>125</v>
      </c>
      <c r="L474" s="47"/>
      <c r="M474" s="214" t="s">
        <v>19</v>
      </c>
      <c r="N474" s="215" t="s">
        <v>41</v>
      </c>
      <c r="O474" s="87"/>
      <c r="P474" s="216">
        <f>O474*H474</f>
        <v>0</v>
      </c>
      <c r="Q474" s="216">
        <v>0.55256000000000005</v>
      </c>
      <c r="R474" s="216">
        <f>Q474*H474</f>
        <v>0.55256000000000005</v>
      </c>
      <c r="S474" s="216">
        <v>0</v>
      </c>
      <c r="T474" s="217">
        <f>S474*H474</f>
        <v>0</v>
      </c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R474" s="218" t="s">
        <v>126</v>
      </c>
      <c r="AT474" s="218" t="s">
        <v>121</v>
      </c>
      <c r="AU474" s="218" t="s">
        <v>80</v>
      </c>
      <c r="AY474" s="20" t="s">
        <v>119</v>
      </c>
      <c r="BE474" s="219">
        <f>IF(N474="základní",J474,0)</f>
        <v>0</v>
      </c>
      <c r="BF474" s="219">
        <f>IF(N474="snížená",J474,0)</f>
        <v>0</v>
      </c>
      <c r="BG474" s="219">
        <f>IF(N474="zákl. přenesená",J474,0)</f>
        <v>0</v>
      </c>
      <c r="BH474" s="219">
        <f>IF(N474="sníž. přenesená",J474,0)</f>
        <v>0</v>
      </c>
      <c r="BI474" s="219">
        <f>IF(N474="nulová",J474,0)</f>
        <v>0</v>
      </c>
      <c r="BJ474" s="20" t="s">
        <v>78</v>
      </c>
      <c r="BK474" s="219">
        <f>ROUND(I474*H474,2)</f>
        <v>0</v>
      </c>
      <c r="BL474" s="20" t="s">
        <v>126</v>
      </c>
      <c r="BM474" s="218" t="s">
        <v>582</v>
      </c>
    </row>
    <row r="475" s="2" customFormat="1">
      <c r="A475" s="41"/>
      <c r="B475" s="42"/>
      <c r="C475" s="43"/>
      <c r="D475" s="220" t="s">
        <v>128</v>
      </c>
      <c r="E475" s="43"/>
      <c r="F475" s="221" t="s">
        <v>583</v>
      </c>
      <c r="G475" s="43"/>
      <c r="H475" s="43"/>
      <c r="I475" s="222"/>
      <c r="J475" s="43"/>
      <c r="K475" s="43"/>
      <c r="L475" s="47"/>
      <c r="M475" s="223"/>
      <c r="N475" s="224"/>
      <c r="O475" s="87"/>
      <c r="P475" s="87"/>
      <c r="Q475" s="87"/>
      <c r="R475" s="87"/>
      <c r="S475" s="87"/>
      <c r="T475" s="88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T475" s="20" t="s">
        <v>128</v>
      </c>
      <c r="AU475" s="20" t="s">
        <v>80</v>
      </c>
    </row>
    <row r="476" s="2" customFormat="1" ht="21.75" customHeight="1">
      <c r="A476" s="41"/>
      <c r="B476" s="42"/>
      <c r="C476" s="269" t="s">
        <v>584</v>
      </c>
      <c r="D476" s="269" t="s">
        <v>324</v>
      </c>
      <c r="E476" s="270" t="s">
        <v>585</v>
      </c>
      <c r="F476" s="271" t="s">
        <v>586</v>
      </c>
      <c r="G476" s="272" t="s">
        <v>354</v>
      </c>
      <c r="H476" s="273">
        <v>1</v>
      </c>
      <c r="I476" s="274"/>
      <c r="J476" s="275">
        <f>ROUND(I476*H476,2)</f>
        <v>0</v>
      </c>
      <c r="K476" s="271" t="s">
        <v>125</v>
      </c>
      <c r="L476" s="276"/>
      <c r="M476" s="277" t="s">
        <v>19</v>
      </c>
      <c r="N476" s="278" t="s">
        <v>41</v>
      </c>
      <c r="O476" s="87"/>
      <c r="P476" s="216">
        <f>O476*H476</f>
        <v>0</v>
      </c>
      <c r="Q476" s="216">
        <v>3.2999999999999998</v>
      </c>
      <c r="R476" s="216">
        <f>Q476*H476</f>
        <v>3.2999999999999998</v>
      </c>
      <c r="S476" s="216">
        <v>0</v>
      </c>
      <c r="T476" s="217">
        <f>S476*H476</f>
        <v>0</v>
      </c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R476" s="218" t="s">
        <v>203</v>
      </c>
      <c r="AT476" s="218" t="s">
        <v>324</v>
      </c>
      <c r="AU476" s="218" t="s">
        <v>80</v>
      </c>
      <c r="AY476" s="20" t="s">
        <v>119</v>
      </c>
      <c r="BE476" s="219">
        <f>IF(N476="základní",J476,0)</f>
        <v>0</v>
      </c>
      <c r="BF476" s="219">
        <f>IF(N476="snížená",J476,0)</f>
        <v>0</v>
      </c>
      <c r="BG476" s="219">
        <f>IF(N476="zákl. přenesená",J476,0)</f>
        <v>0</v>
      </c>
      <c r="BH476" s="219">
        <f>IF(N476="sníž. přenesená",J476,0)</f>
        <v>0</v>
      </c>
      <c r="BI476" s="219">
        <f>IF(N476="nulová",J476,0)</f>
        <v>0</v>
      </c>
      <c r="BJ476" s="20" t="s">
        <v>78</v>
      </c>
      <c r="BK476" s="219">
        <f>ROUND(I476*H476,2)</f>
        <v>0</v>
      </c>
      <c r="BL476" s="20" t="s">
        <v>126</v>
      </c>
      <c r="BM476" s="218" t="s">
        <v>587</v>
      </c>
    </row>
    <row r="477" s="14" customFormat="1">
      <c r="A477" s="14"/>
      <c r="B477" s="236"/>
      <c r="C477" s="237"/>
      <c r="D477" s="227" t="s">
        <v>130</v>
      </c>
      <c r="E477" s="238" t="s">
        <v>19</v>
      </c>
      <c r="F477" s="239" t="s">
        <v>588</v>
      </c>
      <c r="G477" s="237"/>
      <c r="H477" s="240">
        <v>1</v>
      </c>
      <c r="I477" s="241"/>
      <c r="J477" s="237"/>
      <c r="K477" s="237"/>
      <c r="L477" s="242"/>
      <c r="M477" s="243"/>
      <c r="N477" s="244"/>
      <c r="O477" s="244"/>
      <c r="P477" s="244"/>
      <c r="Q477" s="244"/>
      <c r="R477" s="244"/>
      <c r="S477" s="244"/>
      <c r="T477" s="245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46" t="s">
        <v>130</v>
      </c>
      <c r="AU477" s="246" t="s">
        <v>80</v>
      </c>
      <c r="AV477" s="14" t="s">
        <v>80</v>
      </c>
      <c r="AW477" s="14" t="s">
        <v>32</v>
      </c>
      <c r="AX477" s="14" t="s">
        <v>70</v>
      </c>
      <c r="AY477" s="246" t="s">
        <v>119</v>
      </c>
    </row>
    <row r="478" s="15" customFormat="1">
      <c r="A478" s="15"/>
      <c r="B478" s="247"/>
      <c r="C478" s="248"/>
      <c r="D478" s="227" t="s">
        <v>130</v>
      </c>
      <c r="E478" s="249" t="s">
        <v>19</v>
      </c>
      <c r="F478" s="250" t="s">
        <v>134</v>
      </c>
      <c r="G478" s="248"/>
      <c r="H478" s="251">
        <v>1</v>
      </c>
      <c r="I478" s="252"/>
      <c r="J478" s="248"/>
      <c r="K478" s="248"/>
      <c r="L478" s="253"/>
      <c r="M478" s="254"/>
      <c r="N478" s="255"/>
      <c r="O478" s="255"/>
      <c r="P478" s="255"/>
      <c r="Q478" s="255"/>
      <c r="R478" s="255"/>
      <c r="S478" s="255"/>
      <c r="T478" s="256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57" t="s">
        <v>130</v>
      </c>
      <c r="AU478" s="257" t="s">
        <v>80</v>
      </c>
      <c r="AV478" s="15" t="s">
        <v>126</v>
      </c>
      <c r="AW478" s="15" t="s">
        <v>32</v>
      </c>
      <c r="AX478" s="15" t="s">
        <v>78</v>
      </c>
      <c r="AY478" s="257" t="s">
        <v>119</v>
      </c>
    </row>
    <row r="479" s="2" customFormat="1" ht="16.5" customHeight="1">
      <c r="A479" s="41"/>
      <c r="B479" s="42"/>
      <c r="C479" s="269" t="s">
        <v>589</v>
      </c>
      <c r="D479" s="269" t="s">
        <v>324</v>
      </c>
      <c r="E479" s="270" t="s">
        <v>590</v>
      </c>
      <c r="F479" s="271" t="s">
        <v>591</v>
      </c>
      <c r="G479" s="272" t="s">
        <v>354</v>
      </c>
      <c r="H479" s="273">
        <v>2</v>
      </c>
      <c r="I479" s="274"/>
      <c r="J479" s="275">
        <f>ROUND(I479*H479,2)</f>
        <v>0</v>
      </c>
      <c r="K479" s="271" t="s">
        <v>125</v>
      </c>
      <c r="L479" s="276"/>
      <c r="M479" s="277" t="s">
        <v>19</v>
      </c>
      <c r="N479" s="278" t="s">
        <v>41</v>
      </c>
      <c r="O479" s="87"/>
      <c r="P479" s="216">
        <f>O479*H479</f>
        <v>0</v>
      </c>
      <c r="Q479" s="216">
        <v>0.0030000000000000001</v>
      </c>
      <c r="R479" s="216">
        <f>Q479*H479</f>
        <v>0.0060000000000000001</v>
      </c>
      <c r="S479" s="216">
        <v>0</v>
      </c>
      <c r="T479" s="217">
        <f>S479*H479</f>
        <v>0</v>
      </c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R479" s="218" t="s">
        <v>203</v>
      </c>
      <c r="AT479" s="218" t="s">
        <v>324</v>
      </c>
      <c r="AU479" s="218" t="s">
        <v>80</v>
      </c>
      <c r="AY479" s="20" t="s">
        <v>119</v>
      </c>
      <c r="BE479" s="219">
        <f>IF(N479="základní",J479,0)</f>
        <v>0</v>
      </c>
      <c r="BF479" s="219">
        <f>IF(N479="snížená",J479,0)</f>
        <v>0</v>
      </c>
      <c r="BG479" s="219">
        <f>IF(N479="zákl. přenesená",J479,0)</f>
        <v>0</v>
      </c>
      <c r="BH479" s="219">
        <f>IF(N479="sníž. přenesená",J479,0)</f>
        <v>0</v>
      </c>
      <c r="BI479" s="219">
        <f>IF(N479="nulová",J479,0)</f>
        <v>0</v>
      </c>
      <c r="BJ479" s="20" t="s">
        <v>78</v>
      </c>
      <c r="BK479" s="219">
        <f>ROUND(I479*H479,2)</f>
        <v>0</v>
      </c>
      <c r="BL479" s="20" t="s">
        <v>126</v>
      </c>
      <c r="BM479" s="218" t="s">
        <v>592</v>
      </c>
    </row>
    <row r="480" s="14" customFormat="1">
      <c r="A480" s="14"/>
      <c r="B480" s="236"/>
      <c r="C480" s="237"/>
      <c r="D480" s="227" t="s">
        <v>130</v>
      </c>
      <c r="E480" s="238" t="s">
        <v>19</v>
      </c>
      <c r="F480" s="239" t="s">
        <v>593</v>
      </c>
      <c r="G480" s="237"/>
      <c r="H480" s="240">
        <v>2</v>
      </c>
      <c r="I480" s="241"/>
      <c r="J480" s="237"/>
      <c r="K480" s="237"/>
      <c r="L480" s="242"/>
      <c r="M480" s="243"/>
      <c r="N480" s="244"/>
      <c r="O480" s="244"/>
      <c r="P480" s="244"/>
      <c r="Q480" s="244"/>
      <c r="R480" s="244"/>
      <c r="S480" s="244"/>
      <c r="T480" s="245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6" t="s">
        <v>130</v>
      </c>
      <c r="AU480" s="246" t="s">
        <v>80</v>
      </c>
      <c r="AV480" s="14" t="s">
        <v>80</v>
      </c>
      <c r="AW480" s="14" t="s">
        <v>32</v>
      </c>
      <c r="AX480" s="14" t="s">
        <v>70</v>
      </c>
      <c r="AY480" s="246" t="s">
        <v>119</v>
      </c>
    </row>
    <row r="481" s="15" customFormat="1">
      <c r="A481" s="15"/>
      <c r="B481" s="247"/>
      <c r="C481" s="248"/>
      <c r="D481" s="227" t="s">
        <v>130</v>
      </c>
      <c r="E481" s="249" t="s">
        <v>19</v>
      </c>
      <c r="F481" s="250" t="s">
        <v>134</v>
      </c>
      <c r="G481" s="248"/>
      <c r="H481" s="251">
        <v>2</v>
      </c>
      <c r="I481" s="252"/>
      <c r="J481" s="248"/>
      <c r="K481" s="248"/>
      <c r="L481" s="253"/>
      <c r="M481" s="254"/>
      <c r="N481" s="255"/>
      <c r="O481" s="255"/>
      <c r="P481" s="255"/>
      <c r="Q481" s="255"/>
      <c r="R481" s="255"/>
      <c r="S481" s="255"/>
      <c r="T481" s="256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T481" s="257" t="s">
        <v>130</v>
      </c>
      <c r="AU481" s="257" t="s">
        <v>80</v>
      </c>
      <c r="AV481" s="15" t="s">
        <v>126</v>
      </c>
      <c r="AW481" s="15" t="s">
        <v>32</v>
      </c>
      <c r="AX481" s="15" t="s">
        <v>78</v>
      </c>
      <c r="AY481" s="257" t="s">
        <v>119</v>
      </c>
    </row>
    <row r="482" s="2" customFormat="1" ht="16.5" customHeight="1">
      <c r="A482" s="41"/>
      <c r="B482" s="42"/>
      <c r="C482" s="207" t="s">
        <v>594</v>
      </c>
      <c r="D482" s="207" t="s">
        <v>121</v>
      </c>
      <c r="E482" s="208" t="s">
        <v>595</v>
      </c>
      <c r="F482" s="209" t="s">
        <v>596</v>
      </c>
      <c r="G482" s="210" t="s">
        <v>354</v>
      </c>
      <c r="H482" s="211">
        <v>11</v>
      </c>
      <c r="I482" s="212"/>
      <c r="J482" s="213">
        <f>ROUND(I482*H482,2)</f>
        <v>0</v>
      </c>
      <c r="K482" s="209" t="s">
        <v>125</v>
      </c>
      <c r="L482" s="47"/>
      <c r="M482" s="214" t="s">
        <v>19</v>
      </c>
      <c r="N482" s="215" t="s">
        <v>41</v>
      </c>
      <c r="O482" s="87"/>
      <c r="P482" s="216">
        <f>O482*H482</f>
        <v>0</v>
      </c>
      <c r="Q482" s="216">
        <v>0.0098899999999999995</v>
      </c>
      <c r="R482" s="216">
        <f>Q482*H482</f>
        <v>0.10879</v>
      </c>
      <c r="S482" s="216">
        <v>0</v>
      </c>
      <c r="T482" s="217">
        <f>S482*H482</f>
        <v>0</v>
      </c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R482" s="218" t="s">
        <v>126</v>
      </c>
      <c r="AT482" s="218" t="s">
        <v>121</v>
      </c>
      <c r="AU482" s="218" t="s">
        <v>80</v>
      </c>
      <c r="AY482" s="20" t="s">
        <v>119</v>
      </c>
      <c r="BE482" s="219">
        <f>IF(N482="základní",J482,0)</f>
        <v>0</v>
      </c>
      <c r="BF482" s="219">
        <f>IF(N482="snížená",J482,0)</f>
        <v>0</v>
      </c>
      <c r="BG482" s="219">
        <f>IF(N482="zákl. přenesená",J482,0)</f>
        <v>0</v>
      </c>
      <c r="BH482" s="219">
        <f>IF(N482="sníž. přenesená",J482,0)</f>
        <v>0</v>
      </c>
      <c r="BI482" s="219">
        <f>IF(N482="nulová",J482,0)</f>
        <v>0</v>
      </c>
      <c r="BJ482" s="20" t="s">
        <v>78</v>
      </c>
      <c r="BK482" s="219">
        <f>ROUND(I482*H482,2)</f>
        <v>0</v>
      </c>
      <c r="BL482" s="20" t="s">
        <v>126</v>
      </c>
      <c r="BM482" s="218" t="s">
        <v>597</v>
      </c>
    </row>
    <row r="483" s="2" customFormat="1">
      <c r="A483" s="41"/>
      <c r="B483" s="42"/>
      <c r="C483" s="43"/>
      <c r="D483" s="220" t="s">
        <v>128</v>
      </c>
      <c r="E483" s="43"/>
      <c r="F483" s="221" t="s">
        <v>598</v>
      </c>
      <c r="G483" s="43"/>
      <c r="H483" s="43"/>
      <c r="I483" s="222"/>
      <c r="J483" s="43"/>
      <c r="K483" s="43"/>
      <c r="L483" s="47"/>
      <c r="M483" s="223"/>
      <c r="N483" s="224"/>
      <c r="O483" s="87"/>
      <c r="P483" s="87"/>
      <c r="Q483" s="87"/>
      <c r="R483" s="87"/>
      <c r="S483" s="87"/>
      <c r="T483" s="88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T483" s="20" t="s">
        <v>128</v>
      </c>
      <c r="AU483" s="20" t="s">
        <v>80</v>
      </c>
    </row>
    <row r="484" s="14" customFormat="1">
      <c r="A484" s="14"/>
      <c r="B484" s="236"/>
      <c r="C484" s="237"/>
      <c r="D484" s="227" t="s">
        <v>130</v>
      </c>
      <c r="E484" s="238" t="s">
        <v>19</v>
      </c>
      <c r="F484" s="239" t="s">
        <v>599</v>
      </c>
      <c r="G484" s="237"/>
      <c r="H484" s="240">
        <v>11</v>
      </c>
      <c r="I484" s="241"/>
      <c r="J484" s="237"/>
      <c r="K484" s="237"/>
      <c r="L484" s="242"/>
      <c r="M484" s="243"/>
      <c r="N484" s="244"/>
      <c r="O484" s="244"/>
      <c r="P484" s="244"/>
      <c r="Q484" s="244"/>
      <c r="R484" s="244"/>
      <c r="S484" s="244"/>
      <c r="T484" s="245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6" t="s">
        <v>130</v>
      </c>
      <c r="AU484" s="246" t="s">
        <v>80</v>
      </c>
      <c r="AV484" s="14" t="s">
        <v>80</v>
      </c>
      <c r="AW484" s="14" t="s">
        <v>32</v>
      </c>
      <c r="AX484" s="14" t="s">
        <v>70</v>
      </c>
      <c r="AY484" s="246" t="s">
        <v>119</v>
      </c>
    </row>
    <row r="485" s="15" customFormat="1">
      <c r="A485" s="15"/>
      <c r="B485" s="247"/>
      <c r="C485" s="248"/>
      <c r="D485" s="227" t="s">
        <v>130</v>
      </c>
      <c r="E485" s="249" t="s">
        <v>19</v>
      </c>
      <c r="F485" s="250" t="s">
        <v>134</v>
      </c>
      <c r="G485" s="248"/>
      <c r="H485" s="251">
        <v>11</v>
      </c>
      <c r="I485" s="252"/>
      <c r="J485" s="248"/>
      <c r="K485" s="248"/>
      <c r="L485" s="253"/>
      <c r="M485" s="254"/>
      <c r="N485" s="255"/>
      <c r="O485" s="255"/>
      <c r="P485" s="255"/>
      <c r="Q485" s="255"/>
      <c r="R485" s="255"/>
      <c r="S485" s="255"/>
      <c r="T485" s="256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57" t="s">
        <v>130</v>
      </c>
      <c r="AU485" s="257" t="s">
        <v>80</v>
      </c>
      <c r="AV485" s="15" t="s">
        <v>126</v>
      </c>
      <c r="AW485" s="15" t="s">
        <v>32</v>
      </c>
      <c r="AX485" s="15" t="s">
        <v>78</v>
      </c>
      <c r="AY485" s="257" t="s">
        <v>119</v>
      </c>
    </row>
    <row r="486" s="2" customFormat="1" ht="16.5" customHeight="1">
      <c r="A486" s="41"/>
      <c r="B486" s="42"/>
      <c r="C486" s="269" t="s">
        <v>600</v>
      </c>
      <c r="D486" s="269" t="s">
        <v>324</v>
      </c>
      <c r="E486" s="270" t="s">
        <v>601</v>
      </c>
      <c r="F486" s="271" t="s">
        <v>602</v>
      </c>
      <c r="G486" s="272" t="s">
        <v>354</v>
      </c>
      <c r="H486" s="273">
        <v>11</v>
      </c>
      <c r="I486" s="274"/>
      <c r="J486" s="275">
        <f>ROUND(I486*H486,2)</f>
        <v>0</v>
      </c>
      <c r="K486" s="271" t="s">
        <v>125</v>
      </c>
      <c r="L486" s="276"/>
      <c r="M486" s="277" t="s">
        <v>19</v>
      </c>
      <c r="N486" s="278" t="s">
        <v>41</v>
      </c>
      <c r="O486" s="87"/>
      <c r="P486" s="216">
        <f>O486*H486</f>
        <v>0</v>
      </c>
      <c r="Q486" s="216">
        <v>0.254</v>
      </c>
      <c r="R486" s="216">
        <f>Q486*H486</f>
        <v>2.794</v>
      </c>
      <c r="S486" s="216">
        <v>0</v>
      </c>
      <c r="T486" s="217">
        <f>S486*H486</f>
        <v>0</v>
      </c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R486" s="218" t="s">
        <v>203</v>
      </c>
      <c r="AT486" s="218" t="s">
        <v>324</v>
      </c>
      <c r="AU486" s="218" t="s">
        <v>80</v>
      </c>
      <c r="AY486" s="20" t="s">
        <v>119</v>
      </c>
      <c r="BE486" s="219">
        <f>IF(N486="základní",J486,0)</f>
        <v>0</v>
      </c>
      <c r="BF486" s="219">
        <f>IF(N486="snížená",J486,0)</f>
        <v>0</v>
      </c>
      <c r="BG486" s="219">
        <f>IF(N486="zákl. přenesená",J486,0)</f>
        <v>0</v>
      </c>
      <c r="BH486" s="219">
        <f>IF(N486="sníž. přenesená",J486,0)</f>
        <v>0</v>
      </c>
      <c r="BI486" s="219">
        <f>IF(N486="nulová",J486,0)</f>
        <v>0</v>
      </c>
      <c r="BJ486" s="20" t="s">
        <v>78</v>
      </c>
      <c r="BK486" s="219">
        <f>ROUND(I486*H486,2)</f>
        <v>0</v>
      </c>
      <c r="BL486" s="20" t="s">
        <v>126</v>
      </c>
      <c r="BM486" s="218" t="s">
        <v>603</v>
      </c>
    </row>
    <row r="487" s="2" customFormat="1" ht="16.5" customHeight="1">
      <c r="A487" s="41"/>
      <c r="B487" s="42"/>
      <c r="C487" s="207" t="s">
        <v>604</v>
      </c>
      <c r="D487" s="207" t="s">
        <v>121</v>
      </c>
      <c r="E487" s="208" t="s">
        <v>605</v>
      </c>
      <c r="F487" s="209" t="s">
        <v>606</v>
      </c>
      <c r="G487" s="210" t="s">
        <v>354</v>
      </c>
      <c r="H487" s="211">
        <v>10</v>
      </c>
      <c r="I487" s="212"/>
      <c r="J487" s="213">
        <f>ROUND(I487*H487,2)</f>
        <v>0</v>
      </c>
      <c r="K487" s="209" t="s">
        <v>125</v>
      </c>
      <c r="L487" s="47"/>
      <c r="M487" s="214" t="s">
        <v>19</v>
      </c>
      <c r="N487" s="215" t="s">
        <v>41</v>
      </c>
      <c r="O487" s="87"/>
      <c r="P487" s="216">
        <f>O487*H487</f>
        <v>0</v>
      </c>
      <c r="Q487" s="216">
        <v>0.0098899999999999995</v>
      </c>
      <c r="R487" s="216">
        <f>Q487*H487</f>
        <v>0.098899999999999988</v>
      </c>
      <c r="S487" s="216">
        <v>0</v>
      </c>
      <c r="T487" s="217">
        <f>S487*H487</f>
        <v>0</v>
      </c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R487" s="218" t="s">
        <v>126</v>
      </c>
      <c r="AT487" s="218" t="s">
        <v>121</v>
      </c>
      <c r="AU487" s="218" t="s">
        <v>80</v>
      </c>
      <c r="AY487" s="20" t="s">
        <v>119</v>
      </c>
      <c r="BE487" s="219">
        <f>IF(N487="základní",J487,0)</f>
        <v>0</v>
      </c>
      <c r="BF487" s="219">
        <f>IF(N487="snížená",J487,0)</f>
        <v>0</v>
      </c>
      <c r="BG487" s="219">
        <f>IF(N487="zákl. přenesená",J487,0)</f>
        <v>0</v>
      </c>
      <c r="BH487" s="219">
        <f>IF(N487="sníž. přenesená",J487,0)</f>
        <v>0</v>
      </c>
      <c r="BI487" s="219">
        <f>IF(N487="nulová",J487,0)</f>
        <v>0</v>
      </c>
      <c r="BJ487" s="20" t="s">
        <v>78</v>
      </c>
      <c r="BK487" s="219">
        <f>ROUND(I487*H487,2)</f>
        <v>0</v>
      </c>
      <c r="BL487" s="20" t="s">
        <v>126</v>
      </c>
      <c r="BM487" s="218" t="s">
        <v>607</v>
      </c>
    </row>
    <row r="488" s="2" customFormat="1">
      <c r="A488" s="41"/>
      <c r="B488" s="42"/>
      <c r="C488" s="43"/>
      <c r="D488" s="220" t="s">
        <v>128</v>
      </c>
      <c r="E488" s="43"/>
      <c r="F488" s="221" t="s">
        <v>608</v>
      </c>
      <c r="G488" s="43"/>
      <c r="H488" s="43"/>
      <c r="I488" s="222"/>
      <c r="J488" s="43"/>
      <c r="K488" s="43"/>
      <c r="L488" s="47"/>
      <c r="M488" s="223"/>
      <c r="N488" s="224"/>
      <c r="O488" s="87"/>
      <c r="P488" s="87"/>
      <c r="Q488" s="87"/>
      <c r="R488" s="87"/>
      <c r="S488" s="87"/>
      <c r="T488" s="88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T488" s="20" t="s">
        <v>128</v>
      </c>
      <c r="AU488" s="20" t="s">
        <v>80</v>
      </c>
    </row>
    <row r="489" s="14" customFormat="1">
      <c r="A489" s="14"/>
      <c r="B489" s="236"/>
      <c r="C489" s="237"/>
      <c r="D489" s="227" t="s">
        <v>130</v>
      </c>
      <c r="E489" s="238" t="s">
        <v>19</v>
      </c>
      <c r="F489" s="239" t="s">
        <v>609</v>
      </c>
      <c r="G489" s="237"/>
      <c r="H489" s="240">
        <v>10</v>
      </c>
      <c r="I489" s="241"/>
      <c r="J489" s="237"/>
      <c r="K489" s="237"/>
      <c r="L489" s="242"/>
      <c r="M489" s="243"/>
      <c r="N489" s="244"/>
      <c r="O489" s="244"/>
      <c r="P489" s="244"/>
      <c r="Q489" s="244"/>
      <c r="R489" s="244"/>
      <c r="S489" s="244"/>
      <c r="T489" s="245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46" t="s">
        <v>130</v>
      </c>
      <c r="AU489" s="246" t="s">
        <v>80</v>
      </c>
      <c r="AV489" s="14" t="s">
        <v>80</v>
      </c>
      <c r="AW489" s="14" t="s">
        <v>32</v>
      </c>
      <c r="AX489" s="14" t="s">
        <v>70</v>
      </c>
      <c r="AY489" s="246" t="s">
        <v>119</v>
      </c>
    </row>
    <row r="490" s="15" customFormat="1">
      <c r="A490" s="15"/>
      <c r="B490" s="247"/>
      <c r="C490" s="248"/>
      <c r="D490" s="227" t="s">
        <v>130</v>
      </c>
      <c r="E490" s="249" t="s">
        <v>19</v>
      </c>
      <c r="F490" s="250" t="s">
        <v>134</v>
      </c>
      <c r="G490" s="248"/>
      <c r="H490" s="251">
        <v>10</v>
      </c>
      <c r="I490" s="252"/>
      <c r="J490" s="248"/>
      <c r="K490" s="248"/>
      <c r="L490" s="253"/>
      <c r="M490" s="254"/>
      <c r="N490" s="255"/>
      <c r="O490" s="255"/>
      <c r="P490" s="255"/>
      <c r="Q490" s="255"/>
      <c r="R490" s="255"/>
      <c r="S490" s="255"/>
      <c r="T490" s="256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T490" s="257" t="s">
        <v>130</v>
      </c>
      <c r="AU490" s="257" t="s">
        <v>80</v>
      </c>
      <c r="AV490" s="15" t="s">
        <v>126</v>
      </c>
      <c r="AW490" s="15" t="s">
        <v>32</v>
      </c>
      <c r="AX490" s="15" t="s">
        <v>78</v>
      </c>
      <c r="AY490" s="257" t="s">
        <v>119</v>
      </c>
    </row>
    <row r="491" s="2" customFormat="1" ht="16.5" customHeight="1">
      <c r="A491" s="41"/>
      <c r="B491" s="42"/>
      <c r="C491" s="269" t="s">
        <v>610</v>
      </c>
      <c r="D491" s="269" t="s">
        <v>324</v>
      </c>
      <c r="E491" s="270" t="s">
        <v>611</v>
      </c>
      <c r="F491" s="271" t="s">
        <v>612</v>
      </c>
      <c r="G491" s="272" t="s">
        <v>354</v>
      </c>
      <c r="H491" s="273">
        <v>10</v>
      </c>
      <c r="I491" s="274"/>
      <c r="J491" s="275">
        <f>ROUND(I491*H491,2)</f>
        <v>0</v>
      </c>
      <c r="K491" s="271" t="s">
        <v>125</v>
      </c>
      <c r="L491" s="276"/>
      <c r="M491" s="277" t="s">
        <v>19</v>
      </c>
      <c r="N491" s="278" t="s">
        <v>41</v>
      </c>
      <c r="O491" s="87"/>
      <c r="P491" s="216">
        <f>O491*H491</f>
        <v>0</v>
      </c>
      <c r="Q491" s="216">
        <v>0.50600000000000001</v>
      </c>
      <c r="R491" s="216">
        <f>Q491*H491</f>
        <v>5.0600000000000005</v>
      </c>
      <c r="S491" s="216">
        <v>0</v>
      </c>
      <c r="T491" s="217">
        <f>S491*H491</f>
        <v>0</v>
      </c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R491" s="218" t="s">
        <v>203</v>
      </c>
      <c r="AT491" s="218" t="s">
        <v>324</v>
      </c>
      <c r="AU491" s="218" t="s">
        <v>80</v>
      </c>
      <c r="AY491" s="20" t="s">
        <v>119</v>
      </c>
      <c r="BE491" s="219">
        <f>IF(N491="základní",J491,0)</f>
        <v>0</v>
      </c>
      <c r="BF491" s="219">
        <f>IF(N491="snížená",J491,0)</f>
        <v>0</v>
      </c>
      <c r="BG491" s="219">
        <f>IF(N491="zákl. přenesená",J491,0)</f>
        <v>0</v>
      </c>
      <c r="BH491" s="219">
        <f>IF(N491="sníž. přenesená",J491,0)</f>
        <v>0</v>
      </c>
      <c r="BI491" s="219">
        <f>IF(N491="nulová",J491,0)</f>
        <v>0</v>
      </c>
      <c r="BJ491" s="20" t="s">
        <v>78</v>
      </c>
      <c r="BK491" s="219">
        <f>ROUND(I491*H491,2)</f>
        <v>0</v>
      </c>
      <c r="BL491" s="20" t="s">
        <v>126</v>
      </c>
      <c r="BM491" s="218" t="s">
        <v>613</v>
      </c>
    </row>
    <row r="492" s="2" customFormat="1" ht="16.5" customHeight="1">
      <c r="A492" s="41"/>
      <c r="B492" s="42"/>
      <c r="C492" s="207" t="s">
        <v>614</v>
      </c>
      <c r="D492" s="207" t="s">
        <v>121</v>
      </c>
      <c r="E492" s="208" t="s">
        <v>615</v>
      </c>
      <c r="F492" s="209" t="s">
        <v>616</v>
      </c>
      <c r="G492" s="210" t="s">
        <v>354</v>
      </c>
      <c r="H492" s="211">
        <v>14</v>
      </c>
      <c r="I492" s="212"/>
      <c r="J492" s="213">
        <f>ROUND(I492*H492,2)</f>
        <v>0</v>
      </c>
      <c r="K492" s="209" t="s">
        <v>125</v>
      </c>
      <c r="L492" s="47"/>
      <c r="M492" s="214" t="s">
        <v>19</v>
      </c>
      <c r="N492" s="215" t="s">
        <v>41</v>
      </c>
      <c r="O492" s="87"/>
      <c r="P492" s="216">
        <f>O492*H492</f>
        <v>0</v>
      </c>
      <c r="Q492" s="216">
        <v>0.0098899999999999995</v>
      </c>
      <c r="R492" s="216">
        <f>Q492*H492</f>
        <v>0.13846</v>
      </c>
      <c r="S492" s="216">
        <v>0</v>
      </c>
      <c r="T492" s="217">
        <f>S492*H492</f>
        <v>0</v>
      </c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R492" s="218" t="s">
        <v>126</v>
      </c>
      <c r="AT492" s="218" t="s">
        <v>121</v>
      </c>
      <c r="AU492" s="218" t="s">
        <v>80</v>
      </c>
      <c r="AY492" s="20" t="s">
        <v>119</v>
      </c>
      <c r="BE492" s="219">
        <f>IF(N492="základní",J492,0)</f>
        <v>0</v>
      </c>
      <c r="BF492" s="219">
        <f>IF(N492="snížená",J492,0)</f>
        <v>0</v>
      </c>
      <c r="BG492" s="219">
        <f>IF(N492="zákl. přenesená",J492,0)</f>
        <v>0</v>
      </c>
      <c r="BH492" s="219">
        <f>IF(N492="sníž. přenesená",J492,0)</f>
        <v>0</v>
      </c>
      <c r="BI492" s="219">
        <f>IF(N492="nulová",J492,0)</f>
        <v>0</v>
      </c>
      <c r="BJ492" s="20" t="s">
        <v>78</v>
      </c>
      <c r="BK492" s="219">
        <f>ROUND(I492*H492,2)</f>
        <v>0</v>
      </c>
      <c r="BL492" s="20" t="s">
        <v>126</v>
      </c>
      <c r="BM492" s="218" t="s">
        <v>617</v>
      </c>
    </row>
    <row r="493" s="2" customFormat="1">
      <c r="A493" s="41"/>
      <c r="B493" s="42"/>
      <c r="C493" s="43"/>
      <c r="D493" s="220" t="s">
        <v>128</v>
      </c>
      <c r="E493" s="43"/>
      <c r="F493" s="221" t="s">
        <v>618</v>
      </c>
      <c r="G493" s="43"/>
      <c r="H493" s="43"/>
      <c r="I493" s="222"/>
      <c r="J493" s="43"/>
      <c r="K493" s="43"/>
      <c r="L493" s="47"/>
      <c r="M493" s="223"/>
      <c r="N493" s="224"/>
      <c r="O493" s="87"/>
      <c r="P493" s="87"/>
      <c r="Q493" s="87"/>
      <c r="R493" s="87"/>
      <c r="S493" s="87"/>
      <c r="T493" s="88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T493" s="20" t="s">
        <v>128</v>
      </c>
      <c r="AU493" s="20" t="s">
        <v>80</v>
      </c>
    </row>
    <row r="494" s="14" customFormat="1">
      <c r="A494" s="14"/>
      <c r="B494" s="236"/>
      <c r="C494" s="237"/>
      <c r="D494" s="227" t="s">
        <v>130</v>
      </c>
      <c r="E494" s="238" t="s">
        <v>19</v>
      </c>
      <c r="F494" s="239" t="s">
        <v>619</v>
      </c>
      <c r="G494" s="237"/>
      <c r="H494" s="240">
        <v>14</v>
      </c>
      <c r="I494" s="241"/>
      <c r="J494" s="237"/>
      <c r="K494" s="237"/>
      <c r="L494" s="242"/>
      <c r="M494" s="243"/>
      <c r="N494" s="244"/>
      <c r="O494" s="244"/>
      <c r="P494" s="244"/>
      <c r="Q494" s="244"/>
      <c r="R494" s="244"/>
      <c r="S494" s="244"/>
      <c r="T494" s="245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6" t="s">
        <v>130</v>
      </c>
      <c r="AU494" s="246" t="s">
        <v>80</v>
      </c>
      <c r="AV494" s="14" t="s">
        <v>80</v>
      </c>
      <c r="AW494" s="14" t="s">
        <v>32</v>
      </c>
      <c r="AX494" s="14" t="s">
        <v>70</v>
      </c>
      <c r="AY494" s="246" t="s">
        <v>119</v>
      </c>
    </row>
    <row r="495" s="15" customFormat="1">
      <c r="A495" s="15"/>
      <c r="B495" s="247"/>
      <c r="C495" s="248"/>
      <c r="D495" s="227" t="s">
        <v>130</v>
      </c>
      <c r="E495" s="249" t="s">
        <v>19</v>
      </c>
      <c r="F495" s="250" t="s">
        <v>134</v>
      </c>
      <c r="G495" s="248"/>
      <c r="H495" s="251">
        <v>14</v>
      </c>
      <c r="I495" s="252"/>
      <c r="J495" s="248"/>
      <c r="K495" s="248"/>
      <c r="L495" s="253"/>
      <c r="M495" s="254"/>
      <c r="N495" s="255"/>
      <c r="O495" s="255"/>
      <c r="P495" s="255"/>
      <c r="Q495" s="255"/>
      <c r="R495" s="255"/>
      <c r="S495" s="255"/>
      <c r="T495" s="256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57" t="s">
        <v>130</v>
      </c>
      <c r="AU495" s="257" t="s">
        <v>80</v>
      </c>
      <c r="AV495" s="15" t="s">
        <v>126</v>
      </c>
      <c r="AW495" s="15" t="s">
        <v>32</v>
      </c>
      <c r="AX495" s="15" t="s">
        <v>78</v>
      </c>
      <c r="AY495" s="257" t="s">
        <v>119</v>
      </c>
    </row>
    <row r="496" s="2" customFormat="1" ht="16.5" customHeight="1">
      <c r="A496" s="41"/>
      <c r="B496" s="42"/>
      <c r="C496" s="269" t="s">
        <v>620</v>
      </c>
      <c r="D496" s="269" t="s">
        <v>324</v>
      </c>
      <c r="E496" s="270" t="s">
        <v>621</v>
      </c>
      <c r="F496" s="271" t="s">
        <v>622</v>
      </c>
      <c r="G496" s="272" t="s">
        <v>354</v>
      </c>
      <c r="H496" s="273">
        <v>14</v>
      </c>
      <c r="I496" s="274"/>
      <c r="J496" s="275">
        <f>ROUND(I496*H496,2)</f>
        <v>0</v>
      </c>
      <c r="K496" s="271" t="s">
        <v>125</v>
      </c>
      <c r="L496" s="276"/>
      <c r="M496" s="277" t="s">
        <v>19</v>
      </c>
      <c r="N496" s="278" t="s">
        <v>41</v>
      </c>
      <c r="O496" s="87"/>
      <c r="P496" s="216">
        <f>O496*H496</f>
        <v>0</v>
      </c>
      <c r="Q496" s="216">
        <v>1.0129999999999999</v>
      </c>
      <c r="R496" s="216">
        <f>Q496*H496</f>
        <v>14.181999999999999</v>
      </c>
      <c r="S496" s="216">
        <v>0</v>
      </c>
      <c r="T496" s="217">
        <f>S496*H496</f>
        <v>0</v>
      </c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R496" s="218" t="s">
        <v>203</v>
      </c>
      <c r="AT496" s="218" t="s">
        <v>324</v>
      </c>
      <c r="AU496" s="218" t="s">
        <v>80</v>
      </c>
      <c r="AY496" s="20" t="s">
        <v>119</v>
      </c>
      <c r="BE496" s="219">
        <f>IF(N496="základní",J496,0)</f>
        <v>0</v>
      </c>
      <c r="BF496" s="219">
        <f>IF(N496="snížená",J496,0)</f>
        <v>0</v>
      </c>
      <c r="BG496" s="219">
        <f>IF(N496="zákl. přenesená",J496,0)</f>
        <v>0</v>
      </c>
      <c r="BH496" s="219">
        <f>IF(N496="sníž. přenesená",J496,0)</f>
        <v>0</v>
      </c>
      <c r="BI496" s="219">
        <f>IF(N496="nulová",J496,0)</f>
        <v>0</v>
      </c>
      <c r="BJ496" s="20" t="s">
        <v>78</v>
      </c>
      <c r="BK496" s="219">
        <f>ROUND(I496*H496,2)</f>
        <v>0</v>
      </c>
      <c r="BL496" s="20" t="s">
        <v>126</v>
      </c>
      <c r="BM496" s="218" t="s">
        <v>623</v>
      </c>
    </row>
    <row r="497" s="2" customFormat="1" ht="16.5" customHeight="1">
      <c r="A497" s="41"/>
      <c r="B497" s="42"/>
      <c r="C497" s="207" t="s">
        <v>624</v>
      </c>
      <c r="D497" s="207" t="s">
        <v>121</v>
      </c>
      <c r="E497" s="208" t="s">
        <v>625</v>
      </c>
      <c r="F497" s="209" t="s">
        <v>626</v>
      </c>
      <c r="G497" s="210" t="s">
        <v>354</v>
      </c>
      <c r="H497" s="211">
        <v>1</v>
      </c>
      <c r="I497" s="212"/>
      <c r="J497" s="213">
        <f>ROUND(I497*H497,2)</f>
        <v>0</v>
      </c>
      <c r="K497" s="209" t="s">
        <v>125</v>
      </c>
      <c r="L497" s="47"/>
      <c r="M497" s="214" t="s">
        <v>19</v>
      </c>
      <c r="N497" s="215" t="s">
        <v>41</v>
      </c>
      <c r="O497" s="87"/>
      <c r="P497" s="216">
        <f>O497*H497</f>
        <v>0</v>
      </c>
      <c r="Q497" s="216">
        <v>0.01018</v>
      </c>
      <c r="R497" s="216">
        <f>Q497*H497</f>
        <v>0.01018</v>
      </c>
      <c r="S497" s="216">
        <v>0</v>
      </c>
      <c r="T497" s="217">
        <f>S497*H497</f>
        <v>0</v>
      </c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R497" s="218" t="s">
        <v>126</v>
      </c>
      <c r="AT497" s="218" t="s">
        <v>121</v>
      </c>
      <c r="AU497" s="218" t="s">
        <v>80</v>
      </c>
      <c r="AY497" s="20" t="s">
        <v>119</v>
      </c>
      <c r="BE497" s="219">
        <f>IF(N497="základní",J497,0)</f>
        <v>0</v>
      </c>
      <c r="BF497" s="219">
        <f>IF(N497="snížená",J497,0)</f>
        <v>0</v>
      </c>
      <c r="BG497" s="219">
        <f>IF(N497="zákl. přenesená",J497,0)</f>
        <v>0</v>
      </c>
      <c r="BH497" s="219">
        <f>IF(N497="sníž. přenesená",J497,0)</f>
        <v>0</v>
      </c>
      <c r="BI497" s="219">
        <f>IF(N497="nulová",J497,0)</f>
        <v>0</v>
      </c>
      <c r="BJ497" s="20" t="s">
        <v>78</v>
      </c>
      <c r="BK497" s="219">
        <f>ROUND(I497*H497,2)</f>
        <v>0</v>
      </c>
      <c r="BL497" s="20" t="s">
        <v>126</v>
      </c>
      <c r="BM497" s="218" t="s">
        <v>627</v>
      </c>
    </row>
    <row r="498" s="2" customFormat="1">
      <c r="A498" s="41"/>
      <c r="B498" s="42"/>
      <c r="C498" s="43"/>
      <c r="D498" s="220" t="s">
        <v>128</v>
      </c>
      <c r="E498" s="43"/>
      <c r="F498" s="221" t="s">
        <v>628</v>
      </c>
      <c r="G498" s="43"/>
      <c r="H498" s="43"/>
      <c r="I498" s="222"/>
      <c r="J498" s="43"/>
      <c r="K498" s="43"/>
      <c r="L498" s="47"/>
      <c r="M498" s="223"/>
      <c r="N498" s="224"/>
      <c r="O498" s="87"/>
      <c r="P498" s="87"/>
      <c r="Q498" s="87"/>
      <c r="R498" s="87"/>
      <c r="S498" s="87"/>
      <c r="T498" s="88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T498" s="20" t="s">
        <v>128</v>
      </c>
      <c r="AU498" s="20" t="s">
        <v>80</v>
      </c>
    </row>
    <row r="499" s="14" customFormat="1">
      <c r="A499" s="14"/>
      <c r="B499" s="236"/>
      <c r="C499" s="237"/>
      <c r="D499" s="227" t="s">
        <v>130</v>
      </c>
      <c r="E499" s="238" t="s">
        <v>19</v>
      </c>
      <c r="F499" s="239" t="s">
        <v>629</v>
      </c>
      <c r="G499" s="237"/>
      <c r="H499" s="240">
        <v>1</v>
      </c>
      <c r="I499" s="241"/>
      <c r="J499" s="237"/>
      <c r="K499" s="237"/>
      <c r="L499" s="242"/>
      <c r="M499" s="243"/>
      <c r="N499" s="244"/>
      <c r="O499" s="244"/>
      <c r="P499" s="244"/>
      <c r="Q499" s="244"/>
      <c r="R499" s="244"/>
      <c r="S499" s="244"/>
      <c r="T499" s="245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46" t="s">
        <v>130</v>
      </c>
      <c r="AU499" s="246" t="s">
        <v>80</v>
      </c>
      <c r="AV499" s="14" t="s">
        <v>80</v>
      </c>
      <c r="AW499" s="14" t="s">
        <v>32</v>
      </c>
      <c r="AX499" s="14" t="s">
        <v>70</v>
      </c>
      <c r="AY499" s="246" t="s">
        <v>119</v>
      </c>
    </row>
    <row r="500" s="15" customFormat="1">
      <c r="A500" s="15"/>
      <c r="B500" s="247"/>
      <c r="C500" s="248"/>
      <c r="D500" s="227" t="s">
        <v>130</v>
      </c>
      <c r="E500" s="249" t="s">
        <v>19</v>
      </c>
      <c r="F500" s="250" t="s">
        <v>134</v>
      </c>
      <c r="G500" s="248"/>
      <c r="H500" s="251">
        <v>1</v>
      </c>
      <c r="I500" s="252"/>
      <c r="J500" s="248"/>
      <c r="K500" s="248"/>
      <c r="L500" s="253"/>
      <c r="M500" s="254"/>
      <c r="N500" s="255"/>
      <c r="O500" s="255"/>
      <c r="P500" s="255"/>
      <c r="Q500" s="255"/>
      <c r="R500" s="255"/>
      <c r="S500" s="255"/>
      <c r="T500" s="256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57" t="s">
        <v>130</v>
      </c>
      <c r="AU500" s="257" t="s">
        <v>80</v>
      </c>
      <c r="AV500" s="15" t="s">
        <v>126</v>
      </c>
      <c r="AW500" s="15" t="s">
        <v>32</v>
      </c>
      <c r="AX500" s="15" t="s">
        <v>78</v>
      </c>
      <c r="AY500" s="257" t="s">
        <v>119</v>
      </c>
    </row>
    <row r="501" s="2" customFormat="1" ht="16.5" customHeight="1">
      <c r="A501" s="41"/>
      <c r="B501" s="42"/>
      <c r="C501" s="269" t="s">
        <v>630</v>
      </c>
      <c r="D501" s="269" t="s">
        <v>324</v>
      </c>
      <c r="E501" s="270" t="s">
        <v>631</v>
      </c>
      <c r="F501" s="271" t="s">
        <v>632</v>
      </c>
      <c r="G501" s="272" t="s">
        <v>354</v>
      </c>
      <c r="H501" s="273">
        <v>1</v>
      </c>
      <c r="I501" s="274"/>
      <c r="J501" s="275">
        <f>ROUND(I501*H501,2)</f>
        <v>0</v>
      </c>
      <c r="K501" s="271" t="s">
        <v>125</v>
      </c>
      <c r="L501" s="276"/>
      <c r="M501" s="277" t="s">
        <v>19</v>
      </c>
      <c r="N501" s="278" t="s">
        <v>41</v>
      </c>
      <c r="O501" s="87"/>
      <c r="P501" s="216">
        <f>O501*H501</f>
        <v>0</v>
      </c>
      <c r="Q501" s="216">
        <v>1.3999999999999999</v>
      </c>
      <c r="R501" s="216">
        <f>Q501*H501</f>
        <v>1.3999999999999999</v>
      </c>
      <c r="S501" s="216">
        <v>0</v>
      </c>
      <c r="T501" s="217">
        <f>S501*H501</f>
        <v>0</v>
      </c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R501" s="218" t="s">
        <v>203</v>
      </c>
      <c r="AT501" s="218" t="s">
        <v>324</v>
      </c>
      <c r="AU501" s="218" t="s">
        <v>80</v>
      </c>
      <c r="AY501" s="20" t="s">
        <v>119</v>
      </c>
      <c r="BE501" s="219">
        <f>IF(N501="základní",J501,0)</f>
        <v>0</v>
      </c>
      <c r="BF501" s="219">
        <f>IF(N501="snížená",J501,0)</f>
        <v>0</v>
      </c>
      <c r="BG501" s="219">
        <f>IF(N501="zákl. přenesená",J501,0)</f>
        <v>0</v>
      </c>
      <c r="BH501" s="219">
        <f>IF(N501="sníž. přenesená",J501,0)</f>
        <v>0</v>
      </c>
      <c r="BI501" s="219">
        <f>IF(N501="nulová",J501,0)</f>
        <v>0</v>
      </c>
      <c r="BJ501" s="20" t="s">
        <v>78</v>
      </c>
      <c r="BK501" s="219">
        <f>ROUND(I501*H501,2)</f>
        <v>0</v>
      </c>
      <c r="BL501" s="20" t="s">
        <v>126</v>
      </c>
      <c r="BM501" s="218" t="s">
        <v>633</v>
      </c>
    </row>
    <row r="502" s="2" customFormat="1" ht="16.5" customHeight="1">
      <c r="A502" s="41"/>
      <c r="B502" s="42"/>
      <c r="C502" s="207" t="s">
        <v>634</v>
      </c>
      <c r="D502" s="207" t="s">
        <v>121</v>
      </c>
      <c r="E502" s="208" t="s">
        <v>635</v>
      </c>
      <c r="F502" s="209" t="s">
        <v>636</v>
      </c>
      <c r="G502" s="210" t="s">
        <v>354</v>
      </c>
      <c r="H502" s="211">
        <v>11</v>
      </c>
      <c r="I502" s="212"/>
      <c r="J502" s="213">
        <f>ROUND(I502*H502,2)</f>
        <v>0</v>
      </c>
      <c r="K502" s="209" t="s">
        <v>125</v>
      </c>
      <c r="L502" s="47"/>
      <c r="M502" s="214" t="s">
        <v>19</v>
      </c>
      <c r="N502" s="215" t="s">
        <v>41</v>
      </c>
      <c r="O502" s="87"/>
      <c r="P502" s="216">
        <f>O502*H502</f>
        <v>0</v>
      </c>
      <c r="Q502" s="216">
        <v>0.01218</v>
      </c>
      <c r="R502" s="216">
        <f>Q502*H502</f>
        <v>0.13397999999999999</v>
      </c>
      <c r="S502" s="216">
        <v>0</v>
      </c>
      <c r="T502" s="217">
        <f>S502*H502</f>
        <v>0</v>
      </c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R502" s="218" t="s">
        <v>126</v>
      </c>
      <c r="AT502" s="218" t="s">
        <v>121</v>
      </c>
      <c r="AU502" s="218" t="s">
        <v>80</v>
      </c>
      <c r="AY502" s="20" t="s">
        <v>119</v>
      </c>
      <c r="BE502" s="219">
        <f>IF(N502="základní",J502,0)</f>
        <v>0</v>
      </c>
      <c r="BF502" s="219">
        <f>IF(N502="snížená",J502,0)</f>
        <v>0</v>
      </c>
      <c r="BG502" s="219">
        <f>IF(N502="zákl. přenesená",J502,0)</f>
        <v>0</v>
      </c>
      <c r="BH502" s="219">
        <f>IF(N502="sníž. přenesená",J502,0)</f>
        <v>0</v>
      </c>
      <c r="BI502" s="219">
        <f>IF(N502="nulová",J502,0)</f>
        <v>0</v>
      </c>
      <c r="BJ502" s="20" t="s">
        <v>78</v>
      </c>
      <c r="BK502" s="219">
        <f>ROUND(I502*H502,2)</f>
        <v>0</v>
      </c>
      <c r="BL502" s="20" t="s">
        <v>126</v>
      </c>
      <c r="BM502" s="218" t="s">
        <v>637</v>
      </c>
    </row>
    <row r="503" s="2" customFormat="1">
      <c r="A503" s="41"/>
      <c r="B503" s="42"/>
      <c r="C503" s="43"/>
      <c r="D503" s="220" t="s">
        <v>128</v>
      </c>
      <c r="E503" s="43"/>
      <c r="F503" s="221" t="s">
        <v>638</v>
      </c>
      <c r="G503" s="43"/>
      <c r="H503" s="43"/>
      <c r="I503" s="222"/>
      <c r="J503" s="43"/>
      <c r="K503" s="43"/>
      <c r="L503" s="47"/>
      <c r="M503" s="223"/>
      <c r="N503" s="224"/>
      <c r="O503" s="87"/>
      <c r="P503" s="87"/>
      <c r="Q503" s="87"/>
      <c r="R503" s="87"/>
      <c r="S503" s="87"/>
      <c r="T503" s="88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T503" s="20" t="s">
        <v>128</v>
      </c>
      <c r="AU503" s="20" t="s">
        <v>80</v>
      </c>
    </row>
    <row r="504" s="14" customFormat="1">
      <c r="A504" s="14"/>
      <c r="B504" s="236"/>
      <c r="C504" s="237"/>
      <c r="D504" s="227" t="s">
        <v>130</v>
      </c>
      <c r="E504" s="238" t="s">
        <v>19</v>
      </c>
      <c r="F504" s="239" t="s">
        <v>639</v>
      </c>
      <c r="G504" s="237"/>
      <c r="H504" s="240">
        <v>11</v>
      </c>
      <c r="I504" s="241"/>
      <c r="J504" s="237"/>
      <c r="K504" s="237"/>
      <c r="L504" s="242"/>
      <c r="M504" s="243"/>
      <c r="N504" s="244"/>
      <c r="O504" s="244"/>
      <c r="P504" s="244"/>
      <c r="Q504" s="244"/>
      <c r="R504" s="244"/>
      <c r="S504" s="244"/>
      <c r="T504" s="245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6" t="s">
        <v>130</v>
      </c>
      <c r="AU504" s="246" t="s">
        <v>80</v>
      </c>
      <c r="AV504" s="14" t="s">
        <v>80</v>
      </c>
      <c r="AW504" s="14" t="s">
        <v>32</v>
      </c>
      <c r="AX504" s="14" t="s">
        <v>70</v>
      </c>
      <c r="AY504" s="246" t="s">
        <v>119</v>
      </c>
    </row>
    <row r="505" s="15" customFormat="1">
      <c r="A505" s="15"/>
      <c r="B505" s="247"/>
      <c r="C505" s="248"/>
      <c r="D505" s="227" t="s">
        <v>130</v>
      </c>
      <c r="E505" s="249" t="s">
        <v>19</v>
      </c>
      <c r="F505" s="250" t="s">
        <v>134</v>
      </c>
      <c r="G505" s="248"/>
      <c r="H505" s="251">
        <v>11</v>
      </c>
      <c r="I505" s="252"/>
      <c r="J505" s="248"/>
      <c r="K505" s="248"/>
      <c r="L505" s="253"/>
      <c r="M505" s="254"/>
      <c r="N505" s="255"/>
      <c r="O505" s="255"/>
      <c r="P505" s="255"/>
      <c r="Q505" s="255"/>
      <c r="R505" s="255"/>
      <c r="S505" s="255"/>
      <c r="T505" s="256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57" t="s">
        <v>130</v>
      </c>
      <c r="AU505" s="257" t="s">
        <v>80</v>
      </c>
      <c r="AV505" s="15" t="s">
        <v>126</v>
      </c>
      <c r="AW505" s="15" t="s">
        <v>32</v>
      </c>
      <c r="AX505" s="15" t="s">
        <v>78</v>
      </c>
      <c r="AY505" s="257" t="s">
        <v>119</v>
      </c>
    </row>
    <row r="506" s="2" customFormat="1" ht="16.5" customHeight="1">
      <c r="A506" s="41"/>
      <c r="B506" s="42"/>
      <c r="C506" s="269" t="s">
        <v>640</v>
      </c>
      <c r="D506" s="269" t="s">
        <v>324</v>
      </c>
      <c r="E506" s="270" t="s">
        <v>641</v>
      </c>
      <c r="F506" s="271" t="s">
        <v>642</v>
      </c>
      <c r="G506" s="272" t="s">
        <v>354</v>
      </c>
      <c r="H506" s="273">
        <v>11</v>
      </c>
      <c r="I506" s="274"/>
      <c r="J506" s="275">
        <f>ROUND(I506*H506,2)</f>
        <v>0</v>
      </c>
      <c r="K506" s="271" t="s">
        <v>125</v>
      </c>
      <c r="L506" s="276"/>
      <c r="M506" s="277" t="s">
        <v>19</v>
      </c>
      <c r="N506" s="278" t="s">
        <v>41</v>
      </c>
      <c r="O506" s="87"/>
      <c r="P506" s="216">
        <f>O506*H506</f>
        <v>0</v>
      </c>
      <c r="Q506" s="216">
        <v>0.58499999999999996</v>
      </c>
      <c r="R506" s="216">
        <f>Q506*H506</f>
        <v>6.4349999999999996</v>
      </c>
      <c r="S506" s="216">
        <v>0</v>
      </c>
      <c r="T506" s="217">
        <f>S506*H506</f>
        <v>0</v>
      </c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R506" s="218" t="s">
        <v>203</v>
      </c>
      <c r="AT506" s="218" t="s">
        <v>324</v>
      </c>
      <c r="AU506" s="218" t="s">
        <v>80</v>
      </c>
      <c r="AY506" s="20" t="s">
        <v>119</v>
      </c>
      <c r="BE506" s="219">
        <f>IF(N506="základní",J506,0)</f>
        <v>0</v>
      </c>
      <c r="BF506" s="219">
        <f>IF(N506="snížená",J506,0)</f>
        <v>0</v>
      </c>
      <c r="BG506" s="219">
        <f>IF(N506="zákl. přenesená",J506,0)</f>
        <v>0</v>
      </c>
      <c r="BH506" s="219">
        <f>IF(N506="sníž. přenesená",J506,0)</f>
        <v>0</v>
      </c>
      <c r="BI506" s="219">
        <f>IF(N506="nulová",J506,0)</f>
        <v>0</v>
      </c>
      <c r="BJ506" s="20" t="s">
        <v>78</v>
      </c>
      <c r="BK506" s="219">
        <f>ROUND(I506*H506,2)</f>
        <v>0</v>
      </c>
      <c r="BL506" s="20" t="s">
        <v>126</v>
      </c>
      <c r="BM506" s="218" t="s">
        <v>643</v>
      </c>
    </row>
    <row r="507" s="14" customFormat="1">
      <c r="A507" s="14"/>
      <c r="B507" s="236"/>
      <c r="C507" s="237"/>
      <c r="D507" s="227" t="s">
        <v>130</v>
      </c>
      <c r="E507" s="238" t="s">
        <v>19</v>
      </c>
      <c r="F507" s="239" t="s">
        <v>639</v>
      </c>
      <c r="G507" s="237"/>
      <c r="H507" s="240">
        <v>11</v>
      </c>
      <c r="I507" s="241"/>
      <c r="J507" s="237"/>
      <c r="K507" s="237"/>
      <c r="L507" s="242"/>
      <c r="M507" s="243"/>
      <c r="N507" s="244"/>
      <c r="O507" s="244"/>
      <c r="P507" s="244"/>
      <c r="Q507" s="244"/>
      <c r="R507" s="244"/>
      <c r="S507" s="244"/>
      <c r="T507" s="245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46" t="s">
        <v>130</v>
      </c>
      <c r="AU507" s="246" t="s">
        <v>80</v>
      </c>
      <c r="AV507" s="14" t="s">
        <v>80</v>
      </c>
      <c r="AW507" s="14" t="s">
        <v>32</v>
      </c>
      <c r="AX507" s="14" t="s">
        <v>70</v>
      </c>
      <c r="AY507" s="246" t="s">
        <v>119</v>
      </c>
    </row>
    <row r="508" s="15" customFormat="1">
      <c r="A508" s="15"/>
      <c r="B508" s="247"/>
      <c r="C508" s="248"/>
      <c r="D508" s="227" t="s">
        <v>130</v>
      </c>
      <c r="E508" s="249" t="s">
        <v>19</v>
      </c>
      <c r="F508" s="250" t="s">
        <v>134</v>
      </c>
      <c r="G508" s="248"/>
      <c r="H508" s="251">
        <v>11</v>
      </c>
      <c r="I508" s="252"/>
      <c r="J508" s="248"/>
      <c r="K508" s="248"/>
      <c r="L508" s="253"/>
      <c r="M508" s="254"/>
      <c r="N508" s="255"/>
      <c r="O508" s="255"/>
      <c r="P508" s="255"/>
      <c r="Q508" s="255"/>
      <c r="R508" s="255"/>
      <c r="S508" s="255"/>
      <c r="T508" s="256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T508" s="257" t="s">
        <v>130</v>
      </c>
      <c r="AU508" s="257" t="s">
        <v>80</v>
      </c>
      <c r="AV508" s="15" t="s">
        <v>126</v>
      </c>
      <c r="AW508" s="15" t="s">
        <v>32</v>
      </c>
      <c r="AX508" s="15" t="s">
        <v>78</v>
      </c>
      <c r="AY508" s="257" t="s">
        <v>119</v>
      </c>
    </row>
    <row r="509" s="2" customFormat="1" ht="16.5" customHeight="1">
      <c r="A509" s="41"/>
      <c r="B509" s="42"/>
      <c r="C509" s="207" t="s">
        <v>644</v>
      </c>
      <c r="D509" s="207" t="s">
        <v>121</v>
      </c>
      <c r="E509" s="208" t="s">
        <v>645</v>
      </c>
      <c r="F509" s="209" t="s">
        <v>646</v>
      </c>
      <c r="G509" s="210" t="s">
        <v>354</v>
      </c>
      <c r="H509" s="211">
        <v>7</v>
      </c>
      <c r="I509" s="212"/>
      <c r="J509" s="213">
        <f>ROUND(I509*H509,2)</f>
        <v>0</v>
      </c>
      <c r="K509" s="209" t="s">
        <v>125</v>
      </c>
      <c r="L509" s="47"/>
      <c r="M509" s="214" t="s">
        <v>19</v>
      </c>
      <c r="N509" s="215" t="s">
        <v>41</v>
      </c>
      <c r="O509" s="87"/>
      <c r="P509" s="216">
        <f>O509*H509</f>
        <v>0</v>
      </c>
      <c r="Q509" s="216">
        <v>0.0098899999999999995</v>
      </c>
      <c r="R509" s="216">
        <f>Q509*H509</f>
        <v>0.06923</v>
      </c>
      <c r="S509" s="216">
        <v>0</v>
      </c>
      <c r="T509" s="217">
        <f>S509*H509</f>
        <v>0</v>
      </c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R509" s="218" t="s">
        <v>126</v>
      </c>
      <c r="AT509" s="218" t="s">
        <v>121</v>
      </c>
      <c r="AU509" s="218" t="s">
        <v>80</v>
      </c>
      <c r="AY509" s="20" t="s">
        <v>119</v>
      </c>
      <c r="BE509" s="219">
        <f>IF(N509="základní",J509,0)</f>
        <v>0</v>
      </c>
      <c r="BF509" s="219">
        <f>IF(N509="snížená",J509,0)</f>
        <v>0</v>
      </c>
      <c r="BG509" s="219">
        <f>IF(N509="zákl. přenesená",J509,0)</f>
        <v>0</v>
      </c>
      <c r="BH509" s="219">
        <f>IF(N509="sníž. přenesená",J509,0)</f>
        <v>0</v>
      </c>
      <c r="BI509" s="219">
        <f>IF(N509="nulová",J509,0)</f>
        <v>0</v>
      </c>
      <c r="BJ509" s="20" t="s">
        <v>78</v>
      </c>
      <c r="BK509" s="219">
        <f>ROUND(I509*H509,2)</f>
        <v>0</v>
      </c>
      <c r="BL509" s="20" t="s">
        <v>126</v>
      </c>
      <c r="BM509" s="218" t="s">
        <v>647</v>
      </c>
    </row>
    <row r="510" s="2" customFormat="1">
      <c r="A510" s="41"/>
      <c r="B510" s="42"/>
      <c r="C510" s="43"/>
      <c r="D510" s="220" t="s">
        <v>128</v>
      </c>
      <c r="E510" s="43"/>
      <c r="F510" s="221" t="s">
        <v>648</v>
      </c>
      <c r="G510" s="43"/>
      <c r="H510" s="43"/>
      <c r="I510" s="222"/>
      <c r="J510" s="43"/>
      <c r="K510" s="43"/>
      <c r="L510" s="47"/>
      <c r="M510" s="223"/>
      <c r="N510" s="224"/>
      <c r="O510" s="87"/>
      <c r="P510" s="87"/>
      <c r="Q510" s="87"/>
      <c r="R510" s="87"/>
      <c r="S510" s="87"/>
      <c r="T510" s="88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T510" s="20" t="s">
        <v>128</v>
      </c>
      <c r="AU510" s="20" t="s">
        <v>80</v>
      </c>
    </row>
    <row r="511" s="14" customFormat="1">
      <c r="A511" s="14"/>
      <c r="B511" s="236"/>
      <c r="C511" s="237"/>
      <c r="D511" s="227" t="s">
        <v>130</v>
      </c>
      <c r="E511" s="238" t="s">
        <v>19</v>
      </c>
      <c r="F511" s="239" t="s">
        <v>649</v>
      </c>
      <c r="G511" s="237"/>
      <c r="H511" s="240">
        <v>7</v>
      </c>
      <c r="I511" s="241"/>
      <c r="J511" s="237"/>
      <c r="K511" s="237"/>
      <c r="L511" s="242"/>
      <c r="M511" s="243"/>
      <c r="N511" s="244"/>
      <c r="O511" s="244"/>
      <c r="P511" s="244"/>
      <c r="Q511" s="244"/>
      <c r="R511" s="244"/>
      <c r="S511" s="244"/>
      <c r="T511" s="245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46" t="s">
        <v>130</v>
      </c>
      <c r="AU511" s="246" t="s">
        <v>80</v>
      </c>
      <c r="AV511" s="14" t="s">
        <v>80</v>
      </c>
      <c r="AW511" s="14" t="s">
        <v>32</v>
      </c>
      <c r="AX511" s="14" t="s">
        <v>70</v>
      </c>
      <c r="AY511" s="246" t="s">
        <v>119</v>
      </c>
    </row>
    <row r="512" s="15" customFormat="1">
      <c r="A512" s="15"/>
      <c r="B512" s="247"/>
      <c r="C512" s="248"/>
      <c r="D512" s="227" t="s">
        <v>130</v>
      </c>
      <c r="E512" s="249" t="s">
        <v>19</v>
      </c>
      <c r="F512" s="250" t="s">
        <v>134</v>
      </c>
      <c r="G512" s="248"/>
      <c r="H512" s="251">
        <v>7</v>
      </c>
      <c r="I512" s="252"/>
      <c r="J512" s="248"/>
      <c r="K512" s="248"/>
      <c r="L512" s="253"/>
      <c r="M512" s="254"/>
      <c r="N512" s="255"/>
      <c r="O512" s="255"/>
      <c r="P512" s="255"/>
      <c r="Q512" s="255"/>
      <c r="R512" s="255"/>
      <c r="S512" s="255"/>
      <c r="T512" s="256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57" t="s">
        <v>130</v>
      </c>
      <c r="AU512" s="257" t="s">
        <v>80</v>
      </c>
      <c r="AV512" s="15" t="s">
        <v>126</v>
      </c>
      <c r="AW512" s="15" t="s">
        <v>32</v>
      </c>
      <c r="AX512" s="15" t="s">
        <v>78</v>
      </c>
      <c r="AY512" s="257" t="s">
        <v>119</v>
      </c>
    </row>
    <row r="513" s="2" customFormat="1" ht="16.5" customHeight="1">
      <c r="A513" s="41"/>
      <c r="B513" s="42"/>
      <c r="C513" s="269" t="s">
        <v>650</v>
      </c>
      <c r="D513" s="269" t="s">
        <v>324</v>
      </c>
      <c r="E513" s="270" t="s">
        <v>651</v>
      </c>
      <c r="F513" s="271" t="s">
        <v>652</v>
      </c>
      <c r="G513" s="272" t="s">
        <v>354</v>
      </c>
      <c r="H513" s="273">
        <v>7</v>
      </c>
      <c r="I513" s="274"/>
      <c r="J513" s="275">
        <f>ROUND(I513*H513,2)</f>
        <v>0</v>
      </c>
      <c r="K513" s="271" t="s">
        <v>125</v>
      </c>
      <c r="L513" s="276"/>
      <c r="M513" s="277" t="s">
        <v>19</v>
      </c>
      <c r="N513" s="278" t="s">
        <v>41</v>
      </c>
      <c r="O513" s="87"/>
      <c r="P513" s="216">
        <f>O513*H513</f>
        <v>0</v>
      </c>
      <c r="Q513" s="216">
        <v>0.44900000000000001</v>
      </c>
      <c r="R513" s="216">
        <f>Q513*H513</f>
        <v>3.1430000000000002</v>
      </c>
      <c r="S513" s="216">
        <v>0</v>
      </c>
      <c r="T513" s="217">
        <f>S513*H513</f>
        <v>0</v>
      </c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R513" s="218" t="s">
        <v>203</v>
      </c>
      <c r="AT513" s="218" t="s">
        <v>324</v>
      </c>
      <c r="AU513" s="218" t="s">
        <v>80</v>
      </c>
      <c r="AY513" s="20" t="s">
        <v>119</v>
      </c>
      <c r="BE513" s="219">
        <f>IF(N513="základní",J513,0)</f>
        <v>0</v>
      </c>
      <c r="BF513" s="219">
        <f>IF(N513="snížená",J513,0)</f>
        <v>0</v>
      </c>
      <c r="BG513" s="219">
        <f>IF(N513="zákl. přenesená",J513,0)</f>
        <v>0</v>
      </c>
      <c r="BH513" s="219">
        <f>IF(N513="sníž. přenesená",J513,0)</f>
        <v>0</v>
      </c>
      <c r="BI513" s="219">
        <f>IF(N513="nulová",J513,0)</f>
        <v>0</v>
      </c>
      <c r="BJ513" s="20" t="s">
        <v>78</v>
      </c>
      <c r="BK513" s="219">
        <f>ROUND(I513*H513,2)</f>
        <v>0</v>
      </c>
      <c r="BL513" s="20" t="s">
        <v>126</v>
      </c>
      <c r="BM513" s="218" t="s">
        <v>653</v>
      </c>
    </row>
    <row r="514" s="14" customFormat="1">
      <c r="A514" s="14"/>
      <c r="B514" s="236"/>
      <c r="C514" s="237"/>
      <c r="D514" s="227" t="s">
        <v>130</v>
      </c>
      <c r="E514" s="238" t="s">
        <v>19</v>
      </c>
      <c r="F514" s="239" t="s">
        <v>649</v>
      </c>
      <c r="G514" s="237"/>
      <c r="H514" s="240">
        <v>7</v>
      </c>
      <c r="I514" s="241"/>
      <c r="J514" s="237"/>
      <c r="K514" s="237"/>
      <c r="L514" s="242"/>
      <c r="M514" s="243"/>
      <c r="N514" s="244"/>
      <c r="O514" s="244"/>
      <c r="P514" s="244"/>
      <c r="Q514" s="244"/>
      <c r="R514" s="244"/>
      <c r="S514" s="244"/>
      <c r="T514" s="245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46" t="s">
        <v>130</v>
      </c>
      <c r="AU514" s="246" t="s">
        <v>80</v>
      </c>
      <c r="AV514" s="14" t="s">
        <v>80</v>
      </c>
      <c r="AW514" s="14" t="s">
        <v>32</v>
      </c>
      <c r="AX514" s="14" t="s">
        <v>70</v>
      </c>
      <c r="AY514" s="246" t="s">
        <v>119</v>
      </c>
    </row>
    <row r="515" s="15" customFormat="1">
      <c r="A515" s="15"/>
      <c r="B515" s="247"/>
      <c r="C515" s="248"/>
      <c r="D515" s="227" t="s">
        <v>130</v>
      </c>
      <c r="E515" s="249" t="s">
        <v>19</v>
      </c>
      <c r="F515" s="250" t="s">
        <v>134</v>
      </c>
      <c r="G515" s="248"/>
      <c r="H515" s="251">
        <v>7</v>
      </c>
      <c r="I515" s="252"/>
      <c r="J515" s="248"/>
      <c r="K515" s="248"/>
      <c r="L515" s="253"/>
      <c r="M515" s="254"/>
      <c r="N515" s="255"/>
      <c r="O515" s="255"/>
      <c r="P515" s="255"/>
      <c r="Q515" s="255"/>
      <c r="R515" s="255"/>
      <c r="S515" s="255"/>
      <c r="T515" s="256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57" t="s">
        <v>130</v>
      </c>
      <c r="AU515" s="257" t="s">
        <v>80</v>
      </c>
      <c r="AV515" s="15" t="s">
        <v>126</v>
      </c>
      <c r="AW515" s="15" t="s">
        <v>32</v>
      </c>
      <c r="AX515" s="15" t="s">
        <v>78</v>
      </c>
      <c r="AY515" s="257" t="s">
        <v>119</v>
      </c>
    </row>
    <row r="516" s="2" customFormat="1" ht="16.5" customHeight="1">
      <c r="A516" s="41"/>
      <c r="B516" s="42"/>
      <c r="C516" s="207" t="s">
        <v>654</v>
      </c>
      <c r="D516" s="207" t="s">
        <v>121</v>
      </c>
      <c r="E516" s="208" t="s">
        <v>655</v>
      </c>
      <c r="F516" s="209" t="s">
        <v>656</v>
      </c>
      <c r="G516" s="210" t="s">
        <v>354</v>
      </c>
      <c r="H516" s="211">
        <v>1</v>
      </c>
      <c r="I516" s="212"/>
      <c r="J516" s="213">
        <f>ROUND(I516*H516,2)</f>
        <v>0</v>
      </c>
      <c r="K516" s="209" t="s">
        <v>125</v>
      </c>
      <c r="L516" s="47"/>
      <c r="M516" s="214" t="s">
        <v>19</v>
      </c>
      <c r="N516" s="215" t="s">
        <v>41</v>
      </c>
      <c r="O516" s="87"/>
      <c r="P516" s="216">
        <f>O516*H516</f>
        <v>0</v>
      </c>
      <c r="Q516" s="216">
        <v>0.01018</v>
      </c>
      <c r="R516" s="216">
        <f>Q516*H516</f>
        <v>0.01018</v>
      </c>
      <c r="S516" s="216">
        <v>0</v>
      </c>
      <c r="T516" s="217">
        <f>S516*H516</f>
        <v>0</v>
      </c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R516" s="218" t="s">
        <v>126</v>
      </c>
      <c r="AT516" s="218" t="s">
        <v>121</v>
      </c>
      <c r="AU516" s="218" t="s">
        <v>80</v>
      </c>
      <c r="AY516" s="20" t="s">
        <v>119</v>
      </c>
      <c r="BE516" s="219">
        <f>IF(N516="základní",J516,0)</f>
        <v>0</v>
      </c>
      <c r="BF516" s="219">
        <f>IF(N516="snížená",J516,0)</f>
        <v>0</v>
      </c>
      <c r="BG516" s="219">
        <f>IF(N516="zákl. přenesená",J516,0)</f>
        <v>0</v>
      </c>
      <c r="BH516" s="219">
        <f>IF(N516="sníž. přenesená",J516,0)</f>
        <v>0</v>
      </c>
      <c r="BI516" s="219">
        <f>IF(N516="nulová",J516,0)</f>
        <v>0</v>
      </c>
      <c r="BJ516" s="20" t="s">
        <v>78</v>
      </c>
      <c r="BK516" s="219">
        <f>ROUND(I516*H516,2)</f>
        <v>0</v>
      </c>
      <c r="BL516" s="20" t="s">
        <v>126</v>
      </c>
      <c r="BM516" s="218" t="s">
        <v>657</v>
      </c>
    </row>
    <row r="517" s="2" customFormat="1">
      <c r="A517" s="41"/>
      <c r="B517" s="42"/>
      <c r="C517" s="43"/>
      <c r="D517" s="220" t="s">
        <v>128</v>
      </c>
      <c r="E517" s="43"/>
      <c r="F517" s="221" t="s">
        <v>658</v>
      </c>
      <c r="G517" s="43"/>
      <c r="H517" s="43"/>
      <c r="I517" s="222"/>
      <c r="J517" s="43"/>
      <c r="K517" s="43"/>
      <c r="L517" s="47"/>
      <c r="M517" s="223"/>
      <c r="N517" s="224"/>
      <c r="O517" s="87"/>
      <c r="P517" s="87"/>
      <c r="Q517" s="87"/>
      <c r="R517" s="87"/>
      <c r="S517" s="87"/>
      <c r="T517" s="88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T517" s="20" t="s">
        <v>128</v>
      </c>
      <c r="AU517" s="20" t="s">
        <v>80</v>
      </c>
    </row>
    <row r="518" s="14" customFormat="1">
      <c r="A518" s="14"/>
      <c r="B518" s="236"/>
      <c r="C518" s="237"/>
      <c r="D518" s="227" t="s">
        <v>130</v>
      </c>
      <c r="E518" s="238" t="s">
        <v>19</v>
      </c>
      <c r="F518" s="239" t="s">
        <v>659</v>
      </c>
      <c r="G518" s="237"/>
      <c r="H518" s="240">
        <v>1</v>
      </c>
      <c r="I518" s="241"/>
      <c r="J518" s="237"/>
      <c r="K518" s="237"/>
      <c r="L518" s="242"/>
      <c r="M518" s="243"/>
      <c r="N518" s="244"/>
      <c r="O518" s="244"/>
      <c r="P518" s="244"/>
      <c r="Q518" s="244"/>
      <c r="R518" s="244"/>
      <c r="S518" s="244"/>
      <c r="T518" s="245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46" t="s">
        <v>130</v>
      </c>
      <c r="AU518" s="246" t="s">
        <v>80</v>
      </c>
      <c r="AV518" s="14" t="s">
        <v>80</v>
      </c>
      <c r="AW518" s="14" t="s">
        <v>32</v>
      </c>
      <c r="AX518" s="14" t="s">
        <v>70</v>
      </c>
      <c r="AY518" s="246" t="s">
        <v>119</v>
      </c>
    </row>
    <row r="519" s="15" customFormat="1">
      <c r="A519" s="15"/>
      <c r="B519" s="247"/>
      <c r="C519" s="248"/>
      <c r="D519" s="227" t="s">
        <v>130</v>
      </c>
      <c r="E519" s="249" t="s">
        <v>19</v>
      </c>
      <c r="F519" s="250" t="s">
        <v>134</v>
      </c>
      <c r="G519" s="248"/>
      <c r="H519" s="251">
        <v>1</v>
      </c>
      <c r="I519" s="252"/>
      <c r="J519" s="248"/>
      <c r="K519" s="248"/>
      <c r="L519" s="253"/>
      <c r="M519" s="254"/>
      <c r="N519" s="255"/>
      <c r="O519" s="255"/>
      <c r="P519" s="255"/>
      <c r="Q519" s="255"/>
      <c r="R519" s="255"/>
      <c r="S519" s="255"/>
      <c r="T519" s="256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57" t="s">
        <v>130</v>
      </c>
      <c r="AU519" s="257" t="s">
        <v>80</v>
      </c>
      <c r="AV519" s="15" t="s">
        <v>126</v>
      </c>
      <c r="AW519" s="15" t="s">
        <v>32</v>
      </c>
      <c r="AX519" s="15" t="s">
        <v>78</v>
      </c>
      <c r="AY519" s="257" t="s">
        <v>119</v>
      </c>
    </row>
    <row r="520" s="2" customFormat="1" ht="16.5" customHeight="1">
      <c r="A520" s="41"/>
      <c r="B520" s="42"/>
      <c r="C520" s="269" t="s">
        <v>660</v>
      </c>
      <c r="D520" s="269" t="s">
        <v>324</v>
      </c>
      <c r="E520" s="270" t="s">
        <v>661</v>
      </c>
      <c r="F520" s="271" t="s">
        <v>662</v>
      </c>
      <c r="G520" s="272" t="s">
        <v>354</v>
      </c>
      <c r="H520" s="273">
        <v>1</v>
      </c>
      <c r="I520" s="274"/>
      <c r="J520" s="275">
        <f>ROUND(I520*H520,2)</f>
        <v>0</v>
      </c>
      <c r="K520" s="271" t="s">
        <v>125</v>
      </c>
      <c r="L520" s="276"/>
      <c r="M520" s="277" t="s">
        <v>19</v>
      </c>
      <c r="N520" s="278" t="s">
        <v>41</v>
      </c>
      <c r="O520" s="87"/>
      <c r="P520" s="216">
        <f>O520*H520</f>
        <v>0</v>
      </c>
      <c r="Q520" s="216">
        <v>0.69999999999999996</v>
      </c>
      <c r="R520" s="216">
        <f>Q520*H520</f>
        <v>0.69999999999999996</v>
      </c>
      <c r="S520" s="216">
        <v>0</v>
      </c>
      <c r="T520" s="217">
        <f>S520*H520</f>
        <v>0</v>
      </c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R520" s="218" t="s">
        <v>203</v>
      </c>
      <c r="AT520" s="218" t="s">
        <v>324</v>
      </c>
      <c r="AU520" s="218" t="s">
        <v>80</v>
      </c>
      <c r="AY520" s="20" t="s">
        <v>119</v>
      </c>
      <c r="BE520" s="219">
        <f>IF(N520="základní",J520,0)</f>
        <v>0</v>
      </c>
      <c r="BF520" s="219">
        <f>IF(N520="snížená",J520,0)</f>
        <v>0</v>
      </c>
      <c r="BG520" s="219">
        <f>IF(N520="zákl. přenesená",J520,0)</f>
        <v>0</v>
      </c>
      <c r="BH520" s="219">
        <f>IF(N520="sníž. přenesená",J520,0)</f>
        <v>0</v>
      </c>
      <c r="BI520" s="219">
        <f>IF(N520="nulová",J520,0)</f>
        <v>0</v>
      </c>
      <c r="BJ520" s="20" t="s">
        <v>78</v>
      </c>
      <c r="BK520" s="219">
        <f>ROUND(I520*H520,2)</f>
        <v>0</v>
      </c>
      <c r="BL520" s="20" t="s">
        <v>126</v>
      </c>
      <c r="BM520" s="218" t="s">
        <v>663</v>
      </c>
    </row>
    <row r="521" s="14" customFormat="1">
      <c r="A521" s="14"/>
      <c r="B521" s="236"/>
      <c r="C521" s="237"/>
      <c r="D521" s="227" t="s">
        <v>130</v>
      </c>
      <c r="E521" s="238" t="s">
        <v>19</v>
      </c>
      <c r="F521" s="239" t="s">
        <v>659</v>
      </c>
      <c r="G521" s="237"/>
      <c r="H521" s="240">
        <v>1</v>
      </c>
      <c r="I521" s="241"/>
      <c r="J521" s="237"/>
      <c r="K521" s="237"/>
      <c r="L521" s="242"/>
      <c r="M521" s="243"/>
      <c r="N521" s="244"/>
      <c r="O521" s="244"/>
      <c r="P521" s="244"/>
      <c r="Q521" s="244"/>
      <c r="R521" s="244"/>
      <c r="S521" s="244"/>
      <c r="T521" s="245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46" t="s">
        <v>130</v>
      </c>
      <c r="AU521" s="246" t="s">
        <v>80</v>
      </c>
      <c r="AV521" s="14" t="s">
        <v>80</v>
      </c>
      <c r="AW521" s="14" t="s">
        <v>32</v>
      </c>
      <c r="AX521" s="14" t="s">
        <v>70</v>
      </c>
      <c r="AY521" s="246" t="s">
        <v>119</v>
      </c>
    </row>
    <row r="522" s="15" customFormat="1">
      <c r="A522" s="15"/>
      <c r="B522" s="247"/>
      <c r="C522" s="248"/>
      <c r="D522" s="227" t="s">
        <v>130</v>
      </c>
      <c r="E522" s="249" t="s">
        <v>19</v>
      </c>
      <c r="F522" s="250" t="s">
        <v>134</v>
      </c>
      <c r="G522" s="248"/>
      <c r="H522" s="251">
        <v>1</v>
      </c>
      <c r="I522" s="252"/>
      <c r="J522" s="248"/>
      <c r="K522" s="248"/>
      <c r="L522" s="253"/>
      <c r="M522" s="254"/>
      <c r="N522" s="255"/>
      <c r="O522" s="255"/>
      <c r="P522" s="255"/>
      <c r="Q522" s="255"/>
      <c r="R522" s="255"/>
      <c r="S522" s="255"/>
      <c r="T522" s="256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T522" s="257" t="s">
        <v>130</v>
      </c>
      <c r="AU522" s="257" t="s">
        <v>80</v>
      </c>
      <c r="AV522" s="15" t="s">
        <v>126</v>
      </c>
      <c r="AW522" s="15" t="s">
        <v>32</v>
      </c>
      <c r="AX522" s="15" t="s">
        <v>78</v>
      </c>
      <c r="AY522" s="257" t="s">
        <v>119</v>
      </c>
    </row>
    <row r="523" s="2" customFormat="1" ht="16.5" customHeight="1">
      <c r="A523" s="41"/>
      <c r="B523" s="42"/>
      <c r="C523" s="207" t="s">
        <v>664</v>
      </c>
      <c r="D523" s="207" t="s">
        <v>121</v>
      </c>
      <c r="E523" s="208" t="s">
        <v>665</v>
      </c>
      <c r="F523" s="209" t="s">
        <v>666</v>
      </c>
      <c r="G523" s="210" t="s">
        <v>354</v>
      </c>
      <c r="H523" s="211">
        <v>20</v>
      </c>
      <c r="I523" s="212"/>
      <c r="J523" s="213">
        <f>ROUND(I523*H523,2)</f>
        <v>0</v>
      </c>
      <c r="K523" s="209" t="s">
        <v>125</v>
      </c>
      <c r="L523" s="47"/>
      <c r="M523" s="214" t="s">
        <v>19</v>
      </c>
      <c r="N523" s="215" t="s">
        <v>41</v>
      </c>
      <c r="O523" s="87"/>
      <c r="P523" s="216">
        <f>O523*H523</f>
        <v>0</v>
      </c>
      <c r="Q523" s="216">
        <v>0</v>
      </c>
      <c r="R523" s="216">
        <f>Q523*H523</f>
        <v>0</v>
      </c>
      <c r="S523" s="216">
        <v>0.10000000000000001</v>
      </c>
      <c r="T523" s="217">
        <f>S523*H523</f>
        <v>2</v>
      </c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R523" s="218" t="s">
        <v>126</v>
      </c>
      <c r="AT523" s="218" t="s">
        <v>121</v>
      </c>
      <c r="AU523" s="218" t="s">
        <v>80</v>
      </c>
      <c r="AY523" s="20" t="s">
        <v>119</v>
      </c>
      <c r="BE523" s="219">
        <f>IF(N523="základní",J523,0)</f>
        <v>0</v>
      </c>
      <c r="BF523" s="219">
        <f>IF(N523="snížená",J523,0)</f>
        <v>0</v>
      </c>
      <c r="BG523" s="219">
        <f>IF(N523="zákl. přenesená",J523,0)</f>
        <v>0</v>
      </c>
      <c r="BH523" s="219">
        <f>IF(N523="sníž. přenesená",J523,0)</f>
        <v>0</v>
      </c>
      <c r="BI523" s="219">
        <f>IF(N523="nulová",J523,0)</f>
        <v>0</v>
      </c>
      <c r="BJ523" s="20" t="s">
        <v>78</v>
      </c>
      <c r="BK523" s="219">
        <f>ROUND(I523*H523,2)</f>
        <v>0</v>
      </c>
      <c r="BL523" s="20" t="s">
        <v>126</v>
      </c>
      <c r="BM523" s="218" t="s">
        <v>667</v>
      </c>
    </row>
    <row r="524" s="2" customFormat="1">
      <c r="A524" s="41"/>
      <c r="B524" s="42"/>
      <c r="C524" s="43"/>
      <c r="D524" s="220" t="s">
        <v>128</v>
      </c>
      <c r="E524" s="43"/>
      <c r="F524" s="221" t="s">
        <v>668</v>
      </c>
      <c r="G524" s="43"/>
      <c r="H524" s="43"/>
      <c r="I524" s="222"/>
      <c r="J524" s="43"/>
      <c r="K524" s="43"/>
      <c r="L524" s="47"/>
      <c r="M524" s="223"/>
      <c r="N524" s="224"/>
      <c r="O524" s="87"/>
      <c r="P524" s="87"/>
      <c r="Q524" s="87"/>
      <c r="R524" s="87"/>
      <c r="S524" s="87"/>
      <c r="T524" s="88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T524" s="20" t="s">
        <v>128</v>
      </c>
      <c r="AU524" s="20" t="s">
        <v>80</v>
      </c>
    </row>
    <row r="525" s="14" customFormat="1">
      <c r="A525" s="14"/>
      <c r="B525" s="236"/>
      <c r="C525" s="237"/>
      <c r="D525" s="227" t="s">
        <v>130</v>
      </c>
      <c r="E525" s="238" t="s">
        <v>19</v>
      </c>
      <c r="F525" s="239" t="s">
        <v>669</v>
      </c>
      <c r="G525" s="237"/>
      <c r="H525" s="240">
        <v>20</v>
      </c>
      <c r="I525" s="241"/>
      <c r="J525" s="237"/>
      <c r="K525" s="237"/>
      <c r="L525" s="242"/>
      <c r="M525" s="243"/>
      <c r="N525" s="244"/>
      <c r="O525" s="244"/>
      <c r="P525" s="244"/>
      <c r="Q525" s="244"/>
      <c r="R525" s="244"/>
      <c r="S525" s="244"/>
      <c r="T525" s="245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46" t="s">
        <v>130</v>
      </c>
      <c r="AU525" s="246" t="s">
        <v>80</v>
      </c>
      <c r="AV525" s="14" t="s">
        <v>80</v>
      </c>
      <c r="AW525" s="14" t="s">
        <v>32</v>
      </c>
      <c r="AX525" s="14" t="s">
        <v>70</v>
      </c>
      <c r="AY525" s="246" t="s">
        <v>119</v>
      </c>
    </row>
    <row r="526" s="15" customFormat="1">
      <c r="A526" s="15"/>
      <c r="B526" s="247"/>
      <c r="C526" s="248"/>
      <c r="D526" s="227" t="s">
        <v>130</v>
      </c>
      <c r="E526" s="249" t="s">
        <v>19</v>
      </c>
      <c r="F526" s="250" t="s">
        <v>134</v>
      </c>
      <c r="G526" s="248"/>
      <c r="H526" s="251">
        <v>20</v>
      </c>
      <c r="I526" s="252"/>
      <c r="J526" s="248"/>
      <c r="K526" s="248"/>
      <c r="L526" s="253"/>
      <c r="M526" s="254"/>
      <c r="N526" s="255"/>
      <c r="O526" s="255"/>
      <c r="P526" s="255"/>
      <c r="Q526" s="255"/>
      <c r="R526" s="255"/>
      <c r="S526" s="255"/>
      <c r="T526" s="256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T526" s="257" t="s">
        <v>130</v>
      </c>
      <c r="AU526" s="257" t="s">
        <v>80</v>
      </c>
      <c r="AV526" s="15" t="s">
        <v>126</v>
      </c>
      <c r="AW526" s="15" t="s">
        <v>32</v>
      </c>
      <c r="AX526" s="15" t="s">
        <v>78</v>
      </c>
      <c r="AY526" s="257" t="s">
        <v>119</v>
      </c>
    </row>
    <row r="527" s="2" customFormat="1" ht="24.15" customHeight="1">
      <c r="A527" s="41"/>
      <c r="B527" s="42"/>
      <c r="C527" s="207" t="s">
        <v>670</v>
      </c>
      <c r="D527" s="207" t="s">
        <v>121</v>
      </c>
      <c r="E527" s="208" t="s">
        <v>671</v>
      </c>
      <c r="F527" s="209" t="s">
        <v>672</v>
      </c>
      <c r="G527" s="210" t="s">
        <v>354</v>
      </c>
      <c r="H527" s="211">
        <v>19</v>
      </c>
      <c r="I527" s="212"/>
      <c r="J527" s="213">
        <f>ROUND(I527*H527,2)</f>
        <v>0</v>
      </c>
      <c r="K527" s="209" t="s">
        <v>125</v>
      </c>
      <c r="L527" s="47"/>
      <c r="M527" s="214" t="s">
        <v>19</v>
      </c>
      <c r="N527" s="215" t="s">
        <v>41</v>
      </c>
      <c r="O527" s="87"/>
      <c r="P527" s="216">
        <f>O527*H527</f>
        <v>0</v>
      </c>
      <c r="Q527" s="216">
        <v>0.089999999999999997</v>
      </c>
      <c r="R527" s="216">
        <f>Q527*H527</f>
        <v>1.71</v>
      </c>
      <c r="S527" s="216">
        <v>0</v>
      </c>
      <c r="T527" s="217">
        <f>S527*H527</f>
        <v>0</v>
      </c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R527" s="218" t="s">
        <v>126</v>
      </c>
      <c r="AT527" s="218" t="s">
        <v>121</v>
      </c>
      <c r="AU527" s="218" t="s">
        <v>80</v>
      </c>
      <c r="AY527" s="20" t="s">
        <v>119</v>
      </c>
      <c r="BE527" s="219">
        <f>IF(N527="základní",J527,0)</f>
        <v>0</v>
      </c>
      <c r="BF527" s="219">
        <f>IF(N527="snížená",J527,0)</f>
        <v>0</v>
      </c>
      <c r="BG527" s="219">
        <f>IF(N527="zákl. přenesená",J527,0)</f>
        <v>0</v>
      </c>
      <c r="BH527" s="219">
        <f>IF(N527="sníž. přenesená",J527,0)</f>
        <v>0</v>
      </c>
      <c r="BI527" s="219">
        <f>IF(N527="nulová",J527,0)</f>
        <v>0</v>
      </c>
      <c r="BJ527" s="20" t="s">
        <v>78</v>
      </c>
      <c r="BK527" s="219">
        <f>ROUND(I527*H527,2)</f>
        <v>0</v>
      </c>
      <c r="BL527" s="20" t="s">
        <v>126</v>
      </c>
      <c r="BM527" s="218" t="s">
        <v>673</v>
      </c>
    </row>
    <row r="528" s="2" customFormat="1">
      <c r="A528" s="41"/>
      <c r="B528" s="42"/>
      <c r="C528" s="43"/>
      <c r="D528" s="220" t="s">
        <v>128</v>
      </c>
      <c r="E528" s="43"/>
      <c r="F528" s="221" t="s">
        <v>674</v>
      </c>
      <c r="G528" s="43"/>
      <c r="H528" s="43"/>
      <c r="I528" s="222"/>
      <c r="J528" s="43"/>
      <c r="K528" s="43"/>
      <c r="L528" s="47"/>
      <c r="M528" s="223"/>
      <c r="N528" s="224"/>
      <c r="O528" s="87"/>
      <c r="P528" s="87"/>
      <c r="Q528" s="87"/>
      <c r="R528" s="87"/>
      <c r="S528" s="87"/>
      <c r="T528" s="88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T528" s="20" t="s">
        <v>128</v>
      </c>
      <c r="AU528" s="20" t="s">
        <v>80</v>
      </c>
    </row>
    <row r="529" s="14" customFormat="1">
      <c r="A529" s="14"/>
      <c r="B529" s="236"/>
      <c r="C529" s="237"/>
      <c r="D529" s="227" t="s">
        <v>130</v>
      </c>
      <c r="E529" s="238" t="s">
        <v>19</v>
      </c>
      <c r="F529" s="239" t="s">
        <v>675</v>
      </c>
      <c r="G529" s="237"/>
      <c r="H529" s="240">
        <v>19</v>
      </c>
      <c r="I529" s="241"/>
      <c r="J529" s="237"/>
      <c r="K529" s="237"/>
      <c r="L529" s="242"/>
      <c r="M529" s="243"/>
      <c r="N529" s="244"/>
      <c r="O529" s="244"/>
      <c r="P529" s="244"/>
      <c r="Q529" s="244"/>
      <c r="R529" s="244"/>
      <c r="S529" s="244"/>
      <c r="T529" s="245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46" t="s">
        <v>130</v>
      </c>
      <c r="AU529" s="246" t="s">
        <v>80</v>
      </c>
      <c r="AV529" s="14" t="s">
        <v>80</v>
      </c>
      <c r="AW529" s="14" t="s">
        <v>32</v>
      </c>
      <c r="AX529" s="14" t="s">
        <v>70</v>
      </c>
      <c r="AY529" s="246" t="s">
        <v>119</v>
      </c>
    </row>
    <row r="530" s="15" customFormat="1">
      <c r="A530" s="15"/>
      <c r="B530" s="247"/>
      <c r="C530" s="248"/>
      <c r="D530" s="227" t="s">
        <v>130</v>
      </c>
      <c r="E530" s="249" t="s">
        <v>19</v>
      </c>
      <c r="F530" s="250" t="s">
        <v>134</v>
      </c>
      <c r="G530" s="248"/>
      <c r="H530" s="251">
        <v>19</v>
      </c>
      <c r="I530" s="252"/>
      <c r="J530" s="248"/>
      <c r="K530" s="248"/>
      <c r="L530" s="253"/>
      <c r="M530" s="254"/>
      <c r="N530" s="255"/>
      <c r="O530" s="255"/>
      <c r="P530" s="255"/>
      <c r="Q530" s="255"/>
      <c r="R530" s="255"/>
      <c r="S530" s="255"/>
      <c r="T530" s="256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57" t="s">
        <v>130</v>
      </c>
      <c r="AU530" s="257" t="s">
        <v>80</v>
      </c>
      <c r="AV530" s="15" t="s">
        <v>126</v>
      </c>
      <c r="AW530" s="15" t="s">
        <v>32</v>
      </c>
      <c r="AX530" s="15" t="s">
        <v>78</v>
      </c>
      <c r="AY530" s="257" t="s">
        <v>119</v>
      </c>
    </row>
    <row r="531" s="2" customFormat="1" ht="16.5" customHeight="1">
      <c r="A531" s="41"/>
      <c r="B531" s="42"/>
      <c r="C531" s="269" t="s">
        <v>676</v>
      </c>
      <c r="D531" s="269" t="s">
        <v>324</v>
      </c>
      <c r="E531" s="270" t="s">
        <v>677</v>
      </c>
      <c r="F531" s="271" t="s">
        <v>678</v>
      </c>
      <c r="G531" s="272" t="s">
        <v>354</v>
      </c>
      <c r="H531" s="273">
        <v>19</v>
      </c>
      <c r="I531" s="274"/>
      <c r="J531" s="275">
        <f>ROUND(I531*H531,2)</f>
        <v>0</v>
      </c>
      <c r="K531" s="271" t="s">
        <v>125</v>
      </c>
      <c r="L531" s="276"/>
      <c r="M531" s="277" t="s">
        <v>19</v>
      </c>
      <c r="N531" s="278" t="s">
        <v>41</v>
      </c>
      <c r="O531" s="87"/>
      <c r="P531" s="216">
        <f>O531*H531</f>
        <v>0</v>
      </c>
      <c r="Q531" s="216">
        <v>0.056300000000000003</v>
      </c>
      <c r="R531" s="216">
        <f>Q531*H531</f>
        <v>1.0697000000000001</v>
      </c>
      <c r="S531" s="216">
        <v>0</v>
      </c>
      <c r="T531" s="217">
        <f>S531*H531</f>
        <v>0</v>
      </c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R531" s="218" t="s">
        <v>203</v>
      </c>
      <c r="AT531" s="218" t="s">
        <v>324</v>
      </c>
      <c r="AU531" s="218" t="s">
        <v>80</v>
      </c>
      <c r="AY531" s="20" t="s">
        <v>119</v>
      </c>
      <c r="BE531" s="219">
        <f>IF(N531="základní",J531,0)</f>
        <v>0</v>
      </c>
      <c r="BF531" s="219">
        <f>IF(N531="snížená",J531,0)</f>
        <v>0</v>
      </c>
      <c r="BG531" s="219">
        <f>IF(N531="zákl. přenesená",J531,0)</f>
        <v>0</v>
      </c>
      <c r="BH531" s="219">
        <f>IF(N531="sníž. přenesená",J531,0)</f>
        <v>0</v>
      </c>
      <c r="BI531" s="219">
        <f>IF(N531="nulová",J531,0)</f>
        <v>0</v>
      </c>
      <c r="BJ531" s="20" t="s">
        <v>78</v>
      </c>
      <c r="BK531" s="219">
        <f>ROUND(I531*H531,2)</f>
        <v>0</v>
      </c>
      <c r="BL531" s="20" t="s">
        <v>126</v>
      </c>
      <c r="BM531" s="218" t="s">
        <v>679</v>
      </c>
    </row>
    <row r="532" s="12" customFormat="1" ht="22.8" customHeight="1">
      <c r="A532" s="12"/>
      <c r="B532" s="191"/>
      <c r="C532" s="192"/>
      <c r="D532" s="193" t="s">
        <v>69</v>
      </c>
      <c r="E532" s="205" t="s">
        <v>222</v>
      </c>
      <c r="F532" s="205" t="s">
        <v>680</v>
      </c>
      <c r="G532" s="192"/>
      <c r="H532" s="192"/>
      <c r="I532" s="195"/>
      <c r="J532" s="206">
        <f>BK532</f>
        <v>0</v>
      </c>
      <c r="K532" s="192"/>
      <c r="L532" s="197"/>
      <c r="M532" s="198"/>
      <c r="N532" s="199"/>
      <c r="O532" s="199"/>
      <c r="P532" s="200">
        <f>SUM(P533:P536)</f>
        <v>0</v>
      </c>
      <c r="Q532" s="199"/>
      <c r="R532" s="200">
        <f>SUM(R533:R536)</f>
        <v>0</v>
      </c>
      <c r="S532" s="199"/>
      <c r="T532" s="201">
        <f>SUM(T533:T536)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202" t="s">
        <v>78</v>
      </c>
      <c r="AT532" s="203" t="s">
        <v>69</v>
      </c>
      <c r="AU532" s="203" t="s">
        <v>78</v>
      </c>
      <c r="AY532" s="202" t="s">
        <v>119</v>
      </c>
      <c r="BK532" s="204">
        <f>SUM(BK533:BK536)</f>
        <v>0</v>
      </c>
    </row>
    <row r="533" s="2" customFormat="1" ht="24.15" customHeight="1">
      <c r="A533" s="41"/>
      <c r="B533" s="42"/>
      <c r="C533" s="207" t="s">
        <v>681</v>
      </c>
      <c r="D533" s="207" t="s">
        <v>121</v>
      </c>
      <c r="E533" s="208" t="s">
        <v>682</v>
      </c>
      <c r="F533" s="209" t="s">
        <v>683</v>
      </c>
      <c r="G533" s="210" t="s">
        <v>684</v>
      </c>
      <c r="H533" s="211">
        <v>1</v>
      </c>
      <c r="I533" s="212"/>
      <c r="J533" s="213">
        <f>ROUND(I533*H533,2)</f>
        <v>0</v>
      </c>
      <c r="K533" s="209" t="s">
        <v>19</v>
      </c>
      <c r="L533" s="47"/>
      <c r="M533" s="214" t="s">
        <v>19</v>
      </c>
      <c r="N533" s="215" t="s">
        <v>41</v>
      </c>
      <c r="O533" s="87"/>
      <c r="P533" s="216">
        <f>O533*H533</f>
        <v>0</v>
      </c>
      <c r="Q533" s="216">
        <v>0</v>
      </c>
      <c r="R533" s="216">
        <f>Q533*H533</f>
        <v>0</v>
      </c>
      <c r="S533" s="216">
        <v>0</v>
      </c>
      <c r="T533" s="217">
        <f>S533*H533</f>
        <v>0</v>
      </c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R533" s="218" t="s">
        <v>126</v>
      </c>
      <c r="AT533" s="218" t="s">
        <v>121</v>
      </c>
      <c r="AU533" s="218" t="s">
        <v>80</v>
      </c>
      <c r="AY533" s="20" t="s">
        <v>119</v>
      </c>
      <c r="BE533" s="219">
        <f>IF(N533="základní",J533,0)</f>
        <v>0</v>
      </c>
      <c r="BF533" s="219">
        <f>IF(N533="snížená",J533,0)</f>
        <v>0</v>
      </c>
      <c r="BG533" s="219">
        <f>IF(N533="zákl. přenesená",J533,0)</f>
        <v>0</v>
      </c>
      <c r="BH533" s="219">
        <f>IF(N533="sníž. přenesená",J533,0)</f>
        <v>0</v>
      </c>
      <c r="BI533" s="219">
        <f>IF(N533="nulová",J533,0)</f>
        <v>0</v>
      </c>
      <c r="BJ533" s="20" t="s">
        <v>78</v>
      </c>
      <c r="BK533" s="219">
        <f>ROUND(I533*H533,2)</f>
        <v>0</v>
      </c>
      <c r="BL533" s="20" t="s">
        <v>126</v>
      </c>
      <c r="BM533" s="218" t="s">
        <v>685</v>
      </c>
    </row>
    <row r="534" s="2" customFormat="1" ht="24.15" customHeight="1">
      <c r="A534" s="41"/>
      <c r="B534" s="42"/>
      <c r="C534" s="207" t="s">
        <v>686</v>
      </c>
      <c r="D534" s="207" t="s">
        <v>121</v>
      </c>
      <c r="E534" s="208" t="s">
        <v>687</v>
      </c>
      <c r="F534" s="209" t="s">
        <v>688</v>
      </c>
      <c r="G534" s="210" t="s">
        <v>684</v>
      </c>
      <c r="H534" s="211">
        <v>14</v>
      </c>
      <c r="I534" s="212"/>
      <c r="J534" s="213">
        <f>ROUND(I534*H534,2)</f>
        <v>0</v>
      </c>
      <c r="K534" s="209" t="s">
        <v>19</v>
      </c>
      <c r="L534" s="47"/>
      <c r="M534" s="214" t="s">
        <v>19</v>
      </c>
      <c r="N534" s="215" t="s">
        <v>41</v>
      </c>
      <c r="O534" s="87"/>
      <c r="P534" s="216">
        <f>O534*H534</f>
        <v>0</v>
      </c>
      <c r="Q534" s="216">
        <v>0</v>
      </c>
      <c r="R534" s="216">
        <f>Q534*H534</f>
        <v>0</v>
      </c>
      <c r="S534" s="216">
        <v>0</v>
      </c>
      <c r="T534" s="217">
        <f>S534*H534</f>
        <v>0</v>
      </c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R534" s="218" t="s">
        <v>126</v>
      </c>
      <c r="AT534" s="218" t="s">
        <v>121</v>
      </c>
      <c r="AU534" s="218" t="s">
        <v>80</v>
      </c>
      <c r="AY534" s="20" t="s">
        <v>119</v>
      </c>
      <c r="BE534" s="219">
        <f>IF(N534="základní",J534,0)</f>
        <v>0</v>
      </c>
      <c r="BF534" s="219">
        <f>IF(N534="snížená",J534,0)</f>
        <v>0</v>
      </c>
      <c r="BG534" s="219">
        <f>IF(N534="zákl. přenesená",J534,0)</f>
        <v>0</v>
      </c>
      <c r="BH534" s="219">
        <f>IF(N534="sníž. přenesená",J534,0)</f>
        <v>0</v>
      </c>
      <c r="BI534" s="219">
        <f>IF(N534="nulová",J534,0)</f>
        <v>0</v>
      </c>
      <c r="BJ534" s="20" t="s">
        <v>78</v>
      </c>
      <c r="BK534" s="219">
        <f>ROUND(I534*H534,2)</f>
        <v>0</v>
      </c>
      <c r="BL534" s="20" t="s">
        <v>126</v>
      </c>
      <c r="BM534" s="218" t="s">
        <v>689</v>
      </c>
    </row>
    <row r="535" s="14" customFormat="1">
      <c r="A535" s="14"/>
      <c r="B535" s="236"/>
      <c r="C535" s="237"/>
      <c r="D535" s="227" t="s">
        <v>130</v>
      </c>
      <c r="E535" s="238" t="s">
        <v>19</v>
      </c>
      <c r="F535" s="239" t="s">
        <v>690</v>
      </c>
      <c r="G535" s="237"/>
      <c r="H535" s="240">
        <v>14</v>
      </c>
      <c r="I535" s="241"/>
      <c r="J535" s="237"/>
      <c r="K535" s="237"/>
      <c r="L535" s="242"/>
      <c r="M535" s="243"/>
      <c r="N535" s="244"/>
      <c r="O535" s="244"/>
      <c r="P535" s="244"/>
      <c r="Q535" s="244"/>
      <c r="R535" s="244"/>
      <c r="S535" s="244"/>
      <c r="T535" s="245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46" t="s">
        <v>130</v>
      </c>
      <c r="AU535" s="246" t="s">
        <v>80</v>
      </c>
      <c r="AV535" s="14" t="s">
        <v>80</v>
      </c>
      <c r="AW535" s="14" t="s">
        <v>32</v>
      </c>
      <c r="AX535" s="14" t="s">
        <v>70</v>
      </c>
      <c r="AY535" s="246" t="s">
        <v>119</v>
      </c>
    </row>
    <row r="536" s="15" customFormat="1">
      <c r="A536" s="15"/>
      <c r="B536" s="247"/>
      <c r="C536" s="248"/>
      <c r="D536" s="227" t="s">
        <v>130</v>
      </c>
      <c r="E536" s="249" t="s">
        <v>19</v>
      </c>
      <c r="F536" s="250" t="s">
        <v>134</v>
      </c>
      <c r="G536" s="248"/>
      <c r="H536" s="251">
        <v>14</v>
      </c>
      <c r="I536" s="252"/>
      <c r="J536" s="248"/>
      <c r="K536" s="248"/>
      <c r="L536" s="253"/>
      <c r="M536" s="254"/>
      <c r="N536" s="255"/>
      <c r="O536" s="255"/>
      <c r="P536" s="255"/>
      <c r="Q536" s="255"/>
      <c r="R536" s="255"/>
      <c r="S536" s="255"/>
      <c r="T536" s="256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57" t="s">
        <v>130</v>
      </c>
      <c r="AU536" s="257" t="s">
        <v>80</v>
      </c>
      <c r="AV536" s="15" t="s">
        <v>126</v>
      </c>
      <c r="AW536" s="15" t="s">
        <v>32</v>
      </c>
      <c r="AX536" s="15" t="s">
        <v>78</v>
      </c>
      <c r="AY536" s="257" t="s">
        <v>119</v>
      </c>
    </row>
    <row r="537" s="12" customFormat="1" ht="22.8" customHeight="1">
      <c r="A537" s="12"/>
      <c r="B537" s="191"/>
      <c r="C537" s="192"/>
      <c r="D537" s="193" t="s">
        <v>69</v>
      </c>
      <c r="E537" s="205" t="s">
        <v>691</v>
      </c>
      <c r="F537" s="205" t="s">
        <v>692</v>
      </c>
      <c r="G537" s="192"/>
      <c r="H537" s="192"/>
      <c r="I537" s="195"/>
      <c r="J537" s="206">
        <f>BK537</f>
        <v>0</v>
      </c>
      <c r="K537" s="192"/>
      <c r="L537" s="197"/>
      <c r="M537" s="198"/>
      <c r="N537" s="199"/>
      <c r="O537" s="199"/>
      <c r="P537" s="200">
        <f>SUM(P538:P560)</f>
        <v>0</v>
      </c>
      <c r="Q537" s="199"/>
      <c r="R537" s="200">
        <f>SUM(R538:R560)</f>
        <v>0</v>
      </c>
      <c r="S537" s="199"/>
      <c r="T537" s="201">
        <f>SUM(T538:T560)</f>
        <v>0</v>
      </c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R537" s="202" t="s">
        <v>78</v>
      </c>
      <c r="AT537" s="203" t="s">
        <v>69</v>
      </c>
      <c r="AU537" s="203" t="s">
        <v>78</v>
      </c>
      <c r="AY537" s="202" t="s">
        <v>119</v>
      </c>
      <c r="BK537" s="204">
        <f>SUM(BK538:BK560)</f>
        <v>0</v>
      </c>
    </row>
    <row r="538" s="2" customFormat="1" ht="24.15" customHeight="1">
      <c r="A538" s="41"/>
      <c r="B538" s="42"/>
      <c r="C538" s="207" t="s">
        <v>693</v>
      </c>
      <c r="D538" s="207" t="s">
        <v>121</v>
      </c>
      <c r="E538" s="208" t="s">
        <v>694</v>
      </c>
      <c r="F538" s="209" t="s">
        <v>695</v>
      </c>
      <c r="G538" s="210" t="s">
        <v>290</v>
      </c>
      <c r="H538" s="211">
        <v>138.97</v>
      </c>
      <c r="I538" s="212"/>
      <c r="J538" s="213">
        <f>ROUND(I538*H538,2)</f>
        <v>0</v>
      </c>
      <c r="K538" s="209" t="s">
        <v>125</v>
      </c>
      <c r="L538" s="47"/>
      <c r="M538" s="214" t="s">
        <v>19</v>
      </c>
      <c r="N538" s="215" t="s">
        <v>41</v>
      </c>
      <c r="O538" s="87"/>
      <c r="P538" s="216">
        <f>O538*H538</f>
        <v>0</v>
      </c>
      <c r="Q538" s="216">
        <v>0</v>
      </c>
      <c r="R538" s="216">
        <f>Q538*H538</f>
        <v>0</v>
      </c>
      <c r="S538" s="216">
        <v>0</v>
      </c>
      <c r="T538" s="217">
        <f>S538*H538</f>
        <v>0</v>
      </c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R538" s="218" t="s">
        <v>126</v>
      </c>
      <c r="AT538" s="218" t="s">
        <v>121</v>
      </c>
      <c r="AU538" s="218" t="s">
        <v>80</v>
      </c>
      <c r="AY538" s="20" t="s">
        <v>119</v>
      </c>
      <c r="BE538" s="219">
        <f>IF(N538="základní",J538,0)</f>
        <v>0</v>
      </c>
      <c r="BF538" s="219">
        <f>IF(N538="snížená",J538,0)</f>
        <v>0</v>
      </c>
      <c r="BG538" s="219">
        <f>IF(N538="zákl. přenesená",J538,0)</f>
        <v>0</v>
      </c>
      <c r="BH538" s="219">
        <f>IF(N538="sníž. přenesená",J538,0)</f>
        <v>0</v>
      </c>
      <c r="BI538" s="219">
        <f>IF(N538="nulová",J538,0)</f>
        <v>0</v>
      </c>
      <c r="BJ538" s="20" t="s">
        <v>78</v>
      </c>
      <c r="BK538" s="219">
        <f>ROUND(I538*H538,2)</f>
        <v>0</v>
      </c>
      <c r="BL538" s="20" t="s">
        <v>126</v>
      </c>
      <c r="BM538" s="218" t="s">
        <v>696</v>
      </c>
    </row>
    <row r="539" s="2" customFormat="1">
      <c r="A539" s="41"/>
      <c r="B539" s="42"/>
      <c r="C539" s="43"/>
      <c r="D539" s="220" t="s">
        <v>128</v>
      </c>
      <c r="E539" s="43"/>
      <c r="F539" s="221" t="s">
        <v>697</v>
      </c>
      <c r="G539" s="43"/>
      <c r="H539" s="43"/>
      <c r="I539" s="222"/>
      <c r="J539" s="43"/>
      <c r="K539" s="43"/>
      <c r="L539" s="47"/>
      <c r="M539" s="223"/>
      <c r="N539" s="224"/>
      <c r="O539" s="87"/>
      <c r="P539" s="87"/>
      <c r="Q539" s="87"/>
      <c r="R539" s="87"/>
      <c r="S539" s="87"/>
      <c r="T539" s="88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T539" s="20" t="s">
        <v>128</v>
      </c>
      <c r="AU539" s="20" t="s">
        <v>80</v>
      </c>
    </row>
    <row r="540" s="13" customFormat="1">
      <c r="A540" s="13"/>
      <c r="B540" s="225"/>
      <c r="C540" s="226"/>
      <c r="D540" s="227" t="s">
        <v>130</v>
      </c>
      <c r="E540" s="228" t="s">
        <v>19</v>
      </c>
      <c r="F540" s="229" t="s">
        <v>698</v>
      </c>
      <c r="G540" s="226"/>
      <c r="H540" s="228" t="s">
        <v>19</v>
      </c>
      <c r="I540" s="230"/>
      <c r="J540" s="226"/>
      <c r="K540" s="226"/>
      <c r="L540" s="231"/>
      <c r="M540" s="232"/>
      <c r="N540" s="233"/>
      <c r="O540" s="233"/>
      <c r="P540" s="233"/>
      <c r="Q540" s="233"/>
      <c r="R540" s="233"/>
      <c r="S540" s="233"/>
      <c r="T540" s="234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5" t="s">
        <v>130</v>
      </c>
      <c r="AU540" s="235" t="s">
        <v>80</v>
      </c>
      <c r="AV540" s="13" t="s">
        <v>78</v>
      </c>
      <c r="AW540" s="13" t="s">
        <v>32</v>
      </c>
      <c r="AX540" s="13" t="s">
        <v>70</v>
      </c>
      <c r="AY540" s="235" t="s">
        <v>119</v>
      </c>
    </row>
    <row r="541" s="14" customFormat="1">
      <c r="A541" s="14"/>
      <c r="B541" s="236"/>
      <c r="C541" s="237"/>
      <c r="D541" s="227" t="s">
        <v>130</v>
      </c>
      <c r="E541" s="238" t="s">
        <v>19</v>
      </c>
      <c r="F541" s="239" t="s">
        <v>699</v>
      </c>
      <c r="G541" s="237"/>
      <c r="H541" s="240">
        <v>80.890000000000001</v>
      </c>
      <c r="I541" s="241"/>
      <c r="J541" s="237"/>
      <c r="K541" s="237"/>
      <c r="L541" s="242"/>
      <c r="M541" s="243"/>
      <c r="N541" s="244"/>
      <c r="O541" s="244"/>
      <c r="P541" s="244"/>
      <c r="Q541" s="244"/>
      <c r="R541" s="244"/>
      <c r="S541" s="244"/>
      <c r="T541" s="245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46" t="s">
        <v>130</v>
      </c>
      <c r="AU541" s="246" t="s">
        <v>80</v>
      </c>
      <c r="AV541" s="14" t="s">
        <v>80</v>
      </c>
      <c r="AW541" s="14" t="s">
        <v>32</v>
      </c>
      <c r="AX541" s="14" t="s">
        <v>70</v>
      </c>
      <c r="AY541" s="246" t="s">
        <v>119</v>
      </c>
    </row>
    <row r="542" s="14" customFormat="1">
      <c r="A542" s="14"/>
      <c r="B542" s="236"/>
      <c r="C542" s="237"/>
      <c r="D542" s="227" t="s">
        <v>130</v>
      </c>
      <c r="E542" s="238" t="s">
        <v>19</v>
      </c>
      <c r="F542" s="239" t="s">
        <v>700</v>
      </c>
      <c r="G542" s="237"/>
      <c r="H542" s="240">
        <v>58.079999999999998</v>
      </c>
      <c r="I542" s="241"/>
      <c r="J542" s="237"/>
      <c r="K542" s="237"/>
      <c r="L542" s="242"/>
      <c r="M542" s="243"/>
      <c r="N542" s="244"/>
      <c r="O542" s="244"/>
      <c r="P542" s="244"/>
      <c r="Q542" s="244"/>
      <c r="R542" s="244"/>
      <c r="S542" s="244"/>
      <c r="T542" s="245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46" t="s">
        <v>130</v>
      </c>
      <c r="AU542" s="246" t="s">
        <v>80</v>
      </c>
      <c r="AV542" s="14" t="s">
        <v>80</v>
      </c>
      <c r="AW542" s="14" t="s">
        <v>32</v>
      </c>
      <c r="AX542" s="14" t="s">
        <v>70</v>
      </c>
      <c r="AY542" s="246" t="s">
        <v>119</v>
      </c>
    </row>
    <row r="543" s="15" customFormat="1">
      <c r="A543" s="15"/>
      <c r="B543" s="247"/>
      <c r="C543" s="248"/>
      <c r="D543" s="227" t="s">
        <v>130</v>
      </c>
      <c r="E543" s="249" t="s">
        <v>19</v>
      </c>
      <c r="F543" s="250" t="s">
        <v>134</v>
      </c>
      <c r="G543" s="248"/>
      <c r="H543" s="251">
        <v>138.97</v>
      </c>
      <c r="I543" s="252"/>
      <c r="J543" s="248"/>
      <c r="K543" s="248"/>
      <c r="L543" s="253"/>
      <c r="M543" s="254"/>
      <c r="N543" s="255"/>
      <c r="O543" s="255"/>
      <c r="P543" s="255"/>
      <c r="Q543" s="255"/>
      <c r="R543" s="255"/>
      <c r="S543" s="255"/>
      <c r="T543" s="256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T543" s="257" t="s">
        <v>130</v>
      </c>
      <c r="AU543" s="257" t="s">
        <v>80</v>
      </c>
      <c r="AV543" s="15" t="s">
        <v>126</v>
      </c>
      <c r="AW543" s="15" t="s">
        <v>32</v>
      </c>
      <c r="AX543" s="15" t="s">
        <v>78</v>
      </c>
      <c r="AY543" s="257" t="s">
        <v>119</v>
      </c>
    </row>
    <row r="544" s="2" customFormat="1" ht="24.15" customHeight="1">
      <c r="A544" s="41"/>
      <c r="B544" s="42"/>
      <c r="C544" s="207" t="s">
        <v>701</v>
      </c>
      <c r="D544" s="207" t="s">
        <v>121</v>
      </c>
      <c r="E544" s="208" t="s">
        <v>702</v>
      </c>
      <c r="F544" s="209" t="s">
        <v>703</v>
      </c>
      <c r="G544" s="210" t="s">
        <v>290</v>
      </c>
      <c r="H544" s="211">
        <v>3335.2800000000002</v>
      </c>
      <c r="I544" s="212"/>
      <c r="J544" s="213">
        <f>ROUND(I544*H544,2)</f>
        <v>0</v>
      </c>
      <c r="K544" s="209" t="s">
        <v>125</v>
      </c>
      <c r="L544" s="47"/>
      <c r="M544" s="214" t="s">
        <v>19</v>
      </c>
      <c r="N544" s="215" t="s">
        <v>41</v>
      </c>
      <c r="O544" s="87"/>
      <c r="P544" s="216">
        <f>O544*H544</f>
        <v>0</v>
      </c>
      <c r="Q544" s="216">
        <v>0</v>
      </c>
      <c r="R544" s="216">
        <f>Q544*H544</f>
        <v>0</v>
      </c>
      <c r="S544" s="216">
        <v>0</v>
      </c>
      <c r="T544" s="217">
        <f>S544*H544</f>
        <v>0</v>
      </c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R544" s="218" t="s">
        <v>126</v>
      </c>
      <c r="AT544" s="218" t="s">
        <v>121</v>
      </c>
      <c r="AU544" s="218" t="s">
        <v>80</v>
      </c>
      <c r="AY544" s="20" t="s">
        <v>119</v>
      </c>
      <c r="BE544" s="219">
        <f>IF(N544="základní",J544,0)</f>
        <v>0</v>
      </c>
      <c r="BF544" s="219">
        <f>IF(N544="snížená",J544,0)</f>
        <v>0</v>
      </c>
      <c r="BG544" s="219">
        <f>IF(N544="zákl. přenesená",J544,0)</f>
        <v>0</v>
      </c>
      <c r="BH544" s="219">
        <f>IF(N544="sníž. přenesená",J544,0)</f>
        <v>0</v>
      </c>
      <c r="BI544" s="219">
        <f>IF(N544="nulová",J544,0)</f>
        <v>0</v>
      </c>
      <c r="BJ544" s="20" t="s">
        <v>78</v>
      </c>
      <c r="BK544" s="219">
        <f>ROUND(I544*H544,2)</f>
        <v>0</v>
      </c>
      <c r="BL544" s="20" t="s">
        <v>126</v>
      </c>
      <c r="BM544" s="218" t="s">
        <v>704</v>
      </c>
    </row>
    <row r="545" s="2" customFormat="1">
      <c r="A545" s="41"/>
      <c r="B545" s="42"/>
      <c r="C545" s="43"/>
      <c r="D545" s="220" t="s">
        <v>128</v>
      </c>
      <c r="E545" s="43"/>
      <c r="F545" s="221" t="s">
        <v>705</v>
      </c>
      <c r="G545" s="43"/>
      <c r="H545" s="43"/>
      <c r="I545" s="222"/>
      <c r="J545" s="43"/>
      <c r="K545" s="43"/>
      <c r="L545" s="47"/>
      <c r="M545" s="223"/>
      <c r="N545" s="224"/>
      <c r="O545" s="87"/>
      <c r="P545" s="87"/>
      <c r="Q545" s="87"/>
      <c r="R545" s="87"/>
      <c r="S545" s="87"/>
      <c r="T545" s="88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T545" s="20" t="s">
        <v>128</v>
      </c>
      <c r="AU545" s="20" t="s">
        <v>80</v>
      </c>
    </row>
    <row r="546" s="13" customFormat="1">
      <c r="A546" s="13"/>
      <c r="B546" s="225"/>
      <c r="C546" s="226"/>
      <c r="D546" s="227" t="s">
        <v>130</v>
      </c>
      <c r="E546" s="228" t="s">
        <v>19</v>
      </c>
      <c r="F546" s="229" t="s">
        <v>698</v>
      </c>
      <c r="G546" s="226"/>
      <c r="H546" s="228" t="s">
        <v>19</v>
      </c>
      <c r="I546" s="230"/>
      <c r="J546" s="226"/>
      <c r="K546" s="226"/>
      <c r="L546" s="231"/>
      <c r="M546" s="232"/>
      <c r="N546" s="233"/>
      <c r="O546" s="233"/>
      <c r="P546" s="233"/>
      <c r="Q546" s="233"/>
      <c r="R546" s="233"/>
      <c r="S546" s="233"/>
      <c r="T546" s="234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5" t="s">
        <v>130</v>
      </c>
      <c r="AU546" s="235" t="s">
        <v>80</v>
      </c>
      <c r="AV546" s="13" t="s">
        <v>78</v>
      </c>
      <c r="AW546" s="13" t="s">
        <v>32</v>
      </c>
      <c r="AX546" s="13" t="s">
        <v>70</v>
      </c>
      <c r="AY546" s="235" t="s">
        <v>119</v>
      </c>
    </row>
    <row r="547" s="14" customFormat="1">
      <c r="A547" s="14"/>
      <c r="B547" s="236"/>
      <c r="C547" s="237"/>
      <c r="D547" s="227" t="s">
        <v>130</v>
      </c>
      <c r="E547" s="238" t="s">
        <v>19</v>
      </c>
      <c r="F547" s="239" t="s">
        <v>699</v>
      </c>
      <c r="G547" s="237"/>
      <c r="H547" s="240">
        <v>80.890000000000001</v>
      </c>
      <c r="I547" s="241"/>
      <c r="J547" s="237"/>
      <c r="K547" s="237"/>
      <c r="L547" s="242"/>
      <c r="M547" s="243"/>
      <c r="N547" s="244"/>
      <c r="O547" s="244"/>
      <c r="P547" s="244"/>
      <c r="Q547" s="244"/>
      <c r="R547" s="244"/>
      <c r="S547" s="244"/>
      <c r="T547" s="245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46" t="s">
        <v>130</v>
      </c>
      <c r="AU547" s="246" t="s">
        <v>80</v>
      </c>
      <c r="AV547" s="14" t="s">
        <v>80</v>
      </c>
      <c r="AW547" s="14" t="s">
        <v>32</v>
      </c>
      <c r="AX547" s="14" t="s">
        <v>70</v>
      </c>
      <c r="AY547" s="246" t="s">
        <v>119</v>
      </c>
    </row>
    <row r="548" s="14" customFormat="1">
      <c r="A548" s="14"/>
      <c r="B548" s="236"/>
      <c r="C548" s="237"/>
      <c r="D548" s="227" t="s">
        <v>130</v>
      </c>
      <c r="E548" s="238" t="s">
        <v>19</v>
      </c>
      <c r="F548" s="239" t="s">
        <v>700</v>
      </c>
      <c r="G548" s="237"/>
      <c r="H548" s="240">
        <v>58.079999999999998</v>
      </c>
      <c r="I548" s="241"/>
      <c r="J548" s="237"/>
      <c r="K548" s="237"/>
      <c r="L548" s="242"/>
      <c r="M548" s="243"/>
      <c r="N548" s="244"/>
      <c r="O548" s="244"/>
      <c r="P548" s="244"/>
      <c r="Q548" s="244"/>
      <c r="R548" s="244"/>
      <c r="S548" s="244"/>
      <c r="T548" s="245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46" t="s">
        <v>130</v>
      </c>
      <c r="AU548" s="246" t="s">
        <v>80</v>
      </c>
      <c r="AV548" s="14" t="s">
        <v>80</v>
      </c>
      <c r="AW548" s="14" t="s">
        <v>32</v>
      </c>
      <c r="AX548" s="14" t="s">
        <v>70</v>
      </c>
      <c r="AY548" s="246" t="s">
        <v>119</v>
      </c>
    </row>
    <row r="549" s="15" customFormat="1">
      <c r="A549" s="15"/>
      <c r="B549" s="247"/>
      <c r="C549" s="248"/>
      <c r="D549" s="227" t="s">
        <v>130</v>
      </c>
      <c r="E549" s="249" t="s">
        <v>19</v>
      </c>
      <c r="F549" s="250" t="s">
        <v>134</v>
      </c>
      <c r="G549" s="248"/>
      <c r="H549" s="251">
        <v>138.97</v>
      </c>
      <c r="I549" s="252"/>
      <c r="J549" s="248"/>
      <c r="K549" s="248"/>
      <c r="L549" s="253"/>
      <c r="M549" s="254"/>
      <c r="N549" s="255"/>
      <c r="O549" s="255"/>
      <c r="P549" s="255"/>
      <c r="Q549" s="255"/>
      <c r="R549" s="255"/>
      <c r="S549" s="255"/>
      <c r="T549" s="256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T549" s="257" t="s">
        <v>130</v>
      </c>
      <c r="AU549" s="257" t="s">
        <v>80</v>
      </c>
      <c r="AV549" s="15" t="s">
        <v>126</v>
      </c>
      <c r="AW549" s="15" t="s">
        <v>32</v>
      </c>
      <c r="AX549" s="15" t="s">
        <v>78</v>
      </c>
      <c r="AY549" s="257" t="s">
        <v>119</v>
      </c>
    </row>
    <row r="550" s="14" customFormat="1">
      <c r="A550" s="14"/>
      <c r="B550" s="236"/>
      <c r="C550" s="237"/>
      <c r="D550" s="227" t="s">
        <v>130</v>
      </c>
      <c r="E550" s="237"/>
      <c r="F550" s="239" t="s">
        <v>706</v>
      </c>
      <c r="G550" s="237"/>
      <c r="H550" s="240">
        <v>3335.2800000000002</v>
      </c>
      <c r="I550" s="241"/>
      <c r="J550" s="237"/>
      <c r="K550" s="237"/>
      <c r="L550" s="242"/>
      <c r="M550" s="243"/>
      <c r="N550" s="244"/>
      <c r="O550" s="244"/>
      <c r="P550" s="244"/>
      <c r="Q550" s="244"/>
      <c r="R550" s="244"/>
      <c r="S550" s="244"/>
      <c r="T550" s="245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46" t="s">
        <v>130</v>
      </c>
      <c r="AU550" s="246" t="s">
        <v>80</v>
      </c>
      <c r="AV550" s="14" t="s">
        <v>80</v>
      </c>
      <c r="AW550" s="14" t="s">
        <v>4</v>
      </c>
      <c r="AX550" s="14" t="s">
        <v>78</v>
      </c>
      <c r="AY550" s="246" t="s">
        <v>119</v>
      </c>
    </row>
    <row r="551" s="2" customFormat="1" ht="24.15" customHeight="1">
      <c r="A551" s="41"/>
      <c r="B551" s="42"/>
      <c r="C551" s="207" t="s">
        <v>707</v>
      </c>
      <c r="D551" s="207" t="s">
        <v>121</v>
      </c>
      <c r="E551" s="208" t="s">
        <v>708</v>
      </c>
      <c r="F551" s="209" t="s">
        <v>709</v>
      </c>
      <c r="G551" s="210" t="s">
        <v>290</v>
      </c>
      <c r="H551" s="211">
        <v>58.079999999999998</v>
      </c>
      <c r="I551" s="212"/>
      <c r="J551" s="213">
        <f>ROUND(I551*H551,2)</f>
        <v>0</v>
      </c>
      <c r="K551" s="209" t="s">
        <v>125</v>
      </c>
      <c r="L551" s="47"/>
      <c r="M551" s="214" t="s">
        <v>19</v>
      </c>
      <c r="N551" s="215" t="s">
        <v>41</v>
      </c>
      <c r="O551" s="87"/>
      <c r="P551" s="216">
        <f>O551*H551</f>
        <v>0</v>
      </c>
      <c r="Q551" s="216">
        <v>0</v>
      </c>
      <c r="R551" s="216">
        <f>Q551*H551</f>
        <v>0</v>
      </c>
      <c r="S551" s="216">
        <v>0</v>
      </c>
      <c r="T551" s="217">
        <f>S551*H551</f>
        <v>0</v>
      </c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R551" s="218" t="s">
        <v>126</v>
      </c>
      <c r="AT551" s="218" t="s">
        <v>121</v>
      </c>
      <c r="AU551" s="218" t="s">
        <v>80</v>
      </c>
      <c r="AY551" s="20" t="s">
        <v>119</v>
      </c>
      <c r="BE551" s="219">
        <f>IF(N551="základní",J551,0)</f>
        <v>0</v>
      </c>
      <c r="BF551" s="219">
        <f>IF(N551="snížená",J551,0)</f>
        <v>0</v>
      </c>
      <c r="BG551" s="219">
        <f>IF(N551="zákl. přenesená",J551,0)</f>
        <v>0</v>
      </c>
      <c r="BH551" s="219">
        <f>IF(N551="sníž. přenesená",J551,0)</f>
        <v>0</v>
      </c>
      <c r="BI551" s="219">
        <f>IF(N551="nulová",J551,0)</f>
        <v>0</v>
      </c>
      <c r="BJ551" s="20" t="s">
        <v>78</v>
      </c>
      <c r="BK551" s="219">
        <f>ROUND(I551*H551,2)</f>
        <v>0</v>
      </c>
      <c r="BL551" s="20" t="s">
        <v>126</v>
      </c>
      <c r="BM551" s="218" t="s">
        <v>710</v>
      </c>
    </row>
    <row r="552" s="2" customFormat="1">
      <c r="A552" s="41"/>
      <c r="B552" s="42"/>
      <c r="C552" s="43"/>
      <c r="D552" s="220" t="s">
        <v>128</v>
      </c>
      <c r="E552" s="43"/>
      <c r="F552" s="221" t="s">
        <v>711</v>
      </c>
      <c r="G552" s="43"/>
      <c r="H552" s="43"/>
      <c r="I552" s="222"/>
      <c r="J552" s="43"/>
      <c r="K552" s="43"/>
      <c r="L552" s="47"/>
      <c r="M552" s="223"/>
      <c r="N552" s="224"/>
      <c r="O552" s="87"/>
      <c r="P552" s="87"/>
      <c r="Q552" s="87"/>
      <c r="R552" s="87"/>
      <c r="S552" s="87"/>
      <c r="T552" s="88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T552" s="20" t="s">
        <v>128</v>
      </c>
      <c r="AU552" s="20" t="s">
        <v>80</v>
      </c>
    </row>
    <row r="553" s="13" customFormat="1">
      <c r="A553" s="13"/>
      <c r="B553" s="225"/>
      <c r="C553" s="226"/>
      <c r="D553" s="227" t="s">
        <v>130</v>
      </c>
      <c r="E553" s="228" t="s">
        <v>19</v>
      </c>
      <c r="F553" s="229" t="s">
        <v>698</v>
      </c>
      <c r="G553" s="226"/>
      <c r="H553" s="228" t="s">
        <v>19</v>
      </c>
      <c r="I553" s="230"/>
      <c r="J553" s="226"/>
      <c r="K553" s="226"/>
      <c r="L553" s="231"/>
      <c r="M553" s="232"/>
      <c r="N553" s="233"/>
      <c r="O553" s="233"/>
      <c r="P553" s="233"/>
      <c r="Q553" s="233"/>
      <c r="R553" s="233"/>
      <c r="S553" s="233"/>
      <c r="T553" s="234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5" t="s">
        <v>130</v>
      </c>
      <c r="AU553" s="235" t="s">
        <v>80</v>
      </c>
      <c r="AV553" s="13" t="s">
        <v>78</v>
      </c>
      <c r="AW553" s="13" t="s">
        <v>32</v>
      </c>
      <c r="AX553" s="13" t="s">
        <v>70</v>
      </c>
      <c r="AY553" s="235" t="s">
        <v>119</v>
      </c>
    </row>
    <row r="554" s="14" customFormat="1">
      <c r="A554" s="14"/>
      <c r="B554" s="236"/>
      <c r="C554" s="237"/>
      <c r="D554" s="227" t="s">
        <v>130</v>
      </c>
      <c r="E554" s="238" t="s">
        <v>19</v>
      </c>
      <c r="F554" s="239" t="s">
        <v>700</v>
      </c>
      <c r="G554" s="237"/>
      <c r="H554" s="240">
        <v>58.079999999999998</v>
      </c>
      <c r="I554" s="241"/>
      <c r="J554" s="237"/>
      <c r="K554" s="237"/>
      <c r="L554" s="242"/>
      <c r="M554" s="243"/>
      <c r="N554" s="244"/>
      <c r="O554" s="244"/>
      <c r="P554" s="244"/>
      <c r="Q554" s="244"/>
      <c r="R554" s="244"/>
      <c r="S554" s="244"/>
      <c r="T554" s="245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46" t="s">
        <v>130</v>
      </c>
      <c r="AU554" s="246" t="s">
        <v>80</v>
      </c>
      <c r="AV554" s="14" t="s">
        <v>80</v>
      </c>
      <c r="AW554" s="14" t="s">
        <v>32</v>
      </c>
      <c r="AX554" s="14" t="s">
        <v>70</v>
      </c>
      <c r="AY554" s="246" t="s">
        <v>119</v>
      </c>
    </row>
    <row r="555" s="15" customFormat="1">
      <c r="A555" s="15"/>
      <c r="B555" s="247"/>
      <c r="C555" s="248"/>
      <c r="D555" s="227" t="s">
        <v>130</v>
      </c>
      <c r="E555" s="249" t="s">
        <v>19</v>
      </c>
      <c r="F555" s="250" t="s">
        <v>134</v>
      </c>
      <c r="G555" s="248"/>
      <c r="H555" s="251">
        <v>58.079999999999998</v>
      </c>
      <c r="I555" s="252"/>
      <c r="J555" s="248"/>
      <c r="K555" s="248"/>
      <c r="L555" s="253"/>
      <c r="M555" s="254"/>
      <c r="N555" s="255"/>
      <c r="O555" s="255"/>
      <c r="P555" s="255"/>
      <c r="Q555" s="255"/>
      <c r="R555" s="255"/>
      <c r="S555" s="255"/>
      <c r="T555" s="256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T555" s="257" t="s">
        <v>130</v>
      </c>
      <c r="AU555" s="257" t="s">
        <v>80</v>
      </c>
      <c r="AV555" s="15" t="s">
        <v>126</v>
      </c>
      <c r="AW555" s="15" t="s">
        <v>32</v>
      </c>
      <c r="AX555" s="15" t="s">
        <v>78</v>
      </c>
      <c r="AY555" s="257" t="s">
        <v>119</v>
      </c>
    </row>
    <row r="556" s="2" customFormat="1" ht="24.15" customHeight="1">
      <c r="A556" s="41"/>
      <c r="B556" s="42"/>
      <c r="C556" s="207" t="s">
        <v>712</v>
      </c>
      <c r="D556" s="207" t="s">
        <v>121</v>
      </c>
      <c r="E556" s="208" t="s">
        <v>713</v>
      </c>
      <c r="F556" s="209" t="s">
        <v>714</v>
      </c>
      <c r="G556" s="210" t="s">
        <v>290</v>
      </c>
      <c r="H556" s="211">
        <v>80.890000000000001</v>
      </c>
      <c r="I556" s="212"/>
      <c r="J556" s="213">
        <f>ROUND(I556*H556,2)</f>
        <v>0</v>
      </c>
      <c r="K556" s="209" t="s">
        <v>125</v>
      </c>
      <c r="L556" s="47"/>
      <c r="M556" s="214" t="s">
        <v>19</v>
      </c>
      <c r="N556" s="215" t="s">
        <v>41</v>
      </c>
      <c r="O556" s="87"/>
      <c r="P556" s="216">
        <f>O556*H556</f>
        <v>0</v>
      </c>
      <c r="Q556" s="216">
        <v>0</v>
      </c>
      <c r="R556" s="216">
        <f>Q556*H556</f>
        <v>0</v>
      </c>
      <c r="S556" s="216">
        <v>0</v>
      </c>
      <c r="T556" s="217">
        <f>S556*H556</f>
        <v>0</v>
      </c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R556" s="218" t="s">
        <v>126</v>
      </c>
      <c r="AT556" s="218" t="s">
        <v>121</v>
      </c>
      <c r="AU556" s="218" t="s">
        <v>80</v>
      </c>
      <c r="AY556" s="20" t="s">
        <v>119</v>
      </c>
      <c r="BE556" s="219">
        <f>IF(N556="základní",J556,0)</f>
        <v>0</v>
      </c>
      <c r="BF556" s="219">
        <f>IF(N556="snížená",J556,0)</f>
        <v>0</v>
      </c>
      <c r="BG556" s="219">
        <f>IF(N556="zákl. přenesená",J556,0)</f>
        <v>0</v>
      </c>
      <c r="BH556" s="219">
        <f>IF(N556="sníž. přenesená",J556,0)</f>
        <v>0</v>
      </c>
      <c r="BI556" s="219">
        <f>IF(N556="nulová",J556,0)</f>
        <v>0</v>
      </c>
      <c r="BJ556" s="20" t="s">
        <v>78</v>
      </c>
      <c r="BK556" s="219">
        <f>ROUND(I556*H556,2)</f>
        <v>0</v>
      </c>
      <c r="BL556" s="20" t="s">
        <v>126</v>
      </c>
      <c r="BM556" s="218" t="s">
        <v>715</v>
      </c>
    </row>
    <row r="557" s="2" customFormat="1">
      <c r="A557" s="41"/>
      <c r="B557" s="42"/>
      <c r="C557" s="43"/>
      <c r="D557" s="220" t="s">
        <v>128</v>
      </c>
      <c r="E557" s="43"/>
      <c r="F557" s="221" t="s">
        <v>716</v>
      </c>
      <c r="G557" s="43"/>
      <c r="H557" s="43"/>
      <c r="I557" s="222"/>
      <c r="J557" s="43"/>
      <c r="K557" s="43"/>
      <c r="L557" s="47"/>
      <c r="M557" s="223"/>
      <c r="N557" s="224"/>
      <c r="O557" s="87"/>
      <c r="P557" s="87"/>
      <c r="Q557" s="87"/>
      <c r="R557" s="87"/>
      <c r="S557" s="87"/>
      <c r="T557" s="88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T557" s="20" t="s">
        <v>128</v>
      </c>
      <c r="AU557" s="20" t="s">
        <v>80</v>
      </c>
    </row>
    <row r="558" s="13" customFormat="1">
      <c r="A558" s="13"/>
      <c r="B558" s="225"/>
      <c r="C558" s="226"/>
      <c r="D558" s="227" t="s">
        <v>130</v>
      </c>
      <c r="E558" s="228" t="s">
        <v>19</v>
      </c>
      <c r="F558" s="229" t="s">
        <v>698</v>
      </c>
      <c r="G558" s="226"/>
      <c r="H558" s="228" t="s">
        <v>19</v>
      </c>
      <c r="I558" s="230"/>
      <c r="J558" s="226"/>
      <c r="K558" s="226"/>
      <c r="L558" s="231"/>
      <c r="M558" s="232"/>
      <c r="N558" s="233"/>
      <c r="O558" s="233"/>
      <c r="P558" s="233"/>
      <c r="Q558" s="233"/>
      <c r="R558" s="233"/>
      <c r="S558" s="233"/>
      <c r="T558" s="234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5" t="s">
        <v>130</v>
      </c>
      <c r="AU558" s="235" t="s">
        <v>80</v>
      </c>
      <c r="AV558" s="13" t="s">
        <v>78</v>
      </c>
      <c r="AW558" s="13" t="s">
        <v>32</v>
      </c>
      <c r="AX558" s="13" t="s">
        <v>70</v>
      </c>
      <c r="AY558" s="235" t="s">
        <v>119</v>
      </c>
    </row>
    <row r="559" s="14" customFormat="1">
      <c r="A559" s="14"/>
      <c r="B559" s="236"/>
      <c r="C559" s="237"/>
      <c r="D559" s="227" t="s">
        <v>130</v>
      </c>
      <c r="E559" s="238" t="s">
        <v>19</v>
      </c>
      <c r="F559" s="239" t="s">
        <v>699</v>
      </c>
      <c r="G559" s="237"/>
      <c r="H559" s="240">
        <v>80.890000000000001</v>
      </c>
      <c r="I559" s="241"/>
      <c r="J559" s="237"/>
      <c r="K559" s="237"/>
      <c r="L559" s="242"/>
      <c r="M559" s="243"/>
      <c r="N559" s="244"/>
      <c r="O559" s="244"/>
      <c r="P559" s="244"/>
      <c r="Q559" s="244"/>
      <c r="R559" s="244"/>
      <c r="S559" s="244"/>
      <c r="T559" s="245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46" t="s">
        <v>130</v>
      </c>
      <c r="AU559" s="246" t="s">
        <v>80</v>
      </c>
      <c r="AV559" s="14" t="s">
        <v>80</v>
      </c>
      <c r="AW559" s="14" t="s">
        <v>32</v>
      </c>
      <c r="AX559" s="14" t="s">
        <v>70</v>
      </c>
      <c r="AY559" s="246" t="s">
        <v>119</v>
      </c>
    </row>
    <row r="560" s="15" customFormat="1">
      <c r="A560" s="15"/>
      <c r="B560" s="247"/>
      <c r="C560" s="248"/>
      <c r="D560" s="227" t="s">
        <v>130</v>
      </c>
      <c r="E560" s="249" t="s">
        <v>19</v>
      </c>
      <c r="F560" s="250" t="s">
        <v>134</v>
      </c>
      <c r="G560" s="248"/>
      <c r="H560" s="251">
        <v>80.890000000000001</v>
      </c>
      <c r="I560" s="252"/>
      <c r="J560" s="248"/>
      <c r="K560" s="248"/>
      <c r="L560" s="253"/>
      <c r="M560" s="254"/>
      <c r="N560" s="255"/>
      <c r="O560" s="255"/>
      <c r="P560" s="255"/>
      <c r="Q560" s="255"/>
      <c r="R560" s="255"/>
      <c r="S560" s="255"/>
      <c r="T560" s="256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T560" s="257" t="s">
        <v>130</v>
      </c>
      <c r="AU560" s="257" t="s">
        <v>80</v>
      </c>
      <c r="AV560" s="15" t="s">
        <v>126</v>
      </c>
      <c r="AW560" s="15" t="s">
        <v>32</v>
      </c>
      <c r="AX560" s="15" t="s">
        <v>78</v>
      </c>
      <c r="AY560" s="257" t="s">
        <v>119</v>
      </c>
    </row>
    <row r="561" s="12" customFormat="1" ht="22.8" customHeight="1">
      <c r="A561" s="12"/>
      <c r="B561" s="191"/>
      <c r="C561" s="192"/>
      <c r="D561" s="193" t="s">
        <v>69</v>
      </c>
      <c r="E561" s="205" t="s">
        <v>717</v>
      </c>
      <c r="F561" s="205" t="s">
        <v>718</v>
      </c>
      <c r="G561" s="192"/>
      <c r="H561" s="192"/>
      <c r="I561" s="195"/>
      <c r="J561" s="206">
        <f>BK561</f>
        <v>0</v>
      </c>
      <c r="K561" s="192"/>
      <c r="L561" s="197"/>
      <c r="M561" s="198"/>
      <c r="N561" s="199"/>
      <c r="O561" s="199"/>
      <c r="P561" s="200">
        <f>SUM(P562:P565)</f>
        <v>0</v>
      </c>
      <c r="Q561" s="199"/>
      <c r="R561" s="200">
        <f>SUM(R562:R565)</f>
        <v>0</v>
      </c>
      <c r="S561" s="199"/>
      <c r="T561" s="201">
        <f>SUM(T562:T565)</f>
        <v>0</v>
      </c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R561" s="202" t="s">
        <v>78</v>
      </c>
      <c r="AT561" s="203" t="s">
        <v>69</v>
      </c>
      <c r="AU561" s="203" t="s">
        <v>78</v>
      </c>
      <c r="AY561" s="202" t="s">
        <v>119</v>
      </c>
      <c r="BK561" s="204">
        <f>SUM(BK562:BK565)</f>
        <v>0</v>
      </c>
    </row>
    <row r="562" s="2" customFormat="1" ht="24.15" customHeight="1">
      <c r="A562" s="41"/>
      <c r="B562" s="42"/>
      <c r="C562" s="207" t="s">
        <v>719</v>
      </c>
      <c r="D562" s="207" t="s">
        <v>121</v>
      </c>
      <c r="E562" s="208" t="s">
        <v>720</v>
      </c>
      <c r="F562" s="209" t="s">
        <v>721</v>
      </c>
      <c r="G562" s="210" t="s">
        <v>290</v>
      </c>
      <c r="H562" s="211">
        <v>101.32299999999999</v>
      </c>
      <c r="I562" s="212"/>
      <c r="J562" s="213">
        <f>ROUND(I562*H562,2)</f>
        <v>0</v>
      </c>
      <c r="K562" s="209" t="s">
        <v>125</v>
      </c>
      <c r="L562" s="47"/>
      <c r="M562" s="214" t="s">
        <v>19</v>
      </c>
      <c r="N562" s="215" t="s">
        <v>41</v>
      </c>
      <c r="O562" s="87"/>
      <c r="P562" s="216">
        <f>O562*H562</f>
        <v>0</v>
      </c>
      <c r="Q562" s="216">
        <v>0</v>
      </c>
      <c r="R562" s="216">
        <f>Q562*H562</f>
        <v>0</v>
      </c>
      <c r="S562" s="216">
        <v>0</v>
      </c>
      <c r="T562" s="217">
        <f>S562*H562</f>
        <v>0</v>
      </c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R562" s="218" t="s">
        <v>126</v>
      </c>
      <c r="AT562" s="218" t="s">
        <v>121</v>
      </c>
      <c r="AU562" s="218" t="s">
        <v>80</v>
      </c>
      <c r="AY562" s="20" t="s">
        <v>119</v>
      </c>
      <c r="BE562" s="219">
        <f>IF(N562="základní",J562,0)</f>
        <v>0</v>
      </c>
      <c r="BF562" s="219">
        <f>IF(N562="snížená",J562,0)</f>
        <v>0</v>
      </c>
      <c r="BG562" s="219">
        <f>IF(N562="zákl. přenesená",J562,0)</f>
        <v>0</v>
      </c>
      <c r="BH562" s="219">
        <f>IF(N562="sníž. přenesená",J562,0)</f>
        <v>0</v>
      </c>
      <c r="BI562" s="219">
        <f>IF(N562="nulová",J562,0)</f>
        <v>0</v>
      </c>
      <c r="BJ562" s="20" t="s">
        <v>78</v>
      </c>
      <c r="BK562" s="219">
        <f>ROUND(I562*H562,2)</f>
        <v>0</v>
      </c>
      <c r="BL562" s="20" t="s">
        <v>126</v>
      </c>
      <c r="BM562" s="218" t="s">
        <v>722</v>
      </c>
    </row>
    <row r="563" s="2" customFormat="1">
      <c r="A563" s="41"/>
      <c r="B563" s="42"/>
      <c r="C563" s="43"/>
      <c r="D563" s="220" t="s">
        <v>128</v>
      </c>
      <c r="E563" s="43"/>
      <c r="F563" s="221" t="s">
        <v>723</v>
      </c>
      <c r="G563" s="43"/>
      <c r="H563" s="43"/>
      <c r="I563" s="222"/>
      <c r="J563" s="43"/>
      <c r="K563" s="43"/>
      <c r="L563" s="47"/>
      <c r="M563" s="223"/>
      <c r="N563" s="224"/>
      <c r="O563" s="87"/>
      <c r="P563" s="87"/>
      <c r="Q563" s="87"/>
      <c r="R563" s="87"/>
      <c r="S563" s="87"/>
      <c r="T563" s="88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T563" s="20" t="s">
        <v>128</v>
      </c>
      <c r="AU563" s="20" t="s">
        <v>80</v>
      </c>
    </row>
    <row r="564" s="2" customFormat="1" ht="33" customHeight="1">
      <c r="A564" s="41"/>
      <c r="B564" s="42"/>
      <c r="C564" s="207" t="s">
        <v>724</v>
      </c>
      <c r="D564" s="207" t="s">
        <v>121</v>
      </c>
      <c r="E564" s="208" t="s">
        <v>725</v>
      </c>
      <c r="F564" s="209" t="s">
        <v>726</v>
      </c>
      <c r="G564" s="210" t="s">
        <v>290</v>
      </c>
      <c r="H564" s="211">
        <v>101.32299999999999</v>
      </c>
      <c r="I564" s="212"/>
      <c r="J564" s="213">
        <f>ROUND(I564*H564,2)</f>
        <v>0</v>
      </c>
      <c r="K564" s="209" t="s">
        <v>125</v>
      </c>
      <c r="L564" s="47"/>
      <c r="M564" s="214" t="s">
        <v>19</v>
      </c>
      <c r="N564" s="215" t="s">
        <v>41</v>
      </c>
      <c r="O564" s="87"/>
      <c r="P564" s="216">
        <f>O564*H564</f>
        <v>0</v>
      </c>
      <c r="Q564" s="216">
        <v>0</v>
      </c>
      <c r="R564" s="216">
        <f>Q564*H564</f>
        <v>0</v>
      </c>
      <c r="S564" s="216">
        <v>0</v>
      </c>
      <c r="T564" s="217">
        <f>S564*H564</f>
        <v>0</v>
      </c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R564" s="218" t="s">
        <v>126</v>
      </c>
      <c r="AT564" s="218" t="s">
        <v>121</v>
      </c>
      <c r="AU564" s="218" t="s">
        <v>80</v>
      </c>
      <c r="AY564" s="20" t="s">
        <v>119</v>
      </c>
      <c r="BE564" s="219">
        <f>IF(N564="základní",J564,0)</f>
        <v>0</v>
      </c>
      <c r="BF564" s="219">
        <f>IF(N564="snížená",J564,0)</f>
        <v>0</v>
      </c>
      <c r="BG564" s="219">
        <f>IF(N564="zákl. přenesená",J564,0)</f>
        <v>0</v>
      </c>
      <c r="BH564" s="219">
        <f>IF(N564="sníž. přenesená",J564,0)</f>
        <v>0</v>
      </c>
      <c r="BI564" s="219">
        <f>IF(N564="nulová",J564,0)</f>
        <v>0</v>
      </c>
      <c r="BJ564" s="20" t="s">
        <v>78</v>
      </c>
      <c r="BK564" s="219">
        <f>ROUND(I564*H564,2)</f>
        <v>0</v>
      </c>
      <c r="BL564" s="20" t="s">
        <v>126</v>
      </c>
      <c r="BM564" s="218" t="s">
        <v>727</v>
      </c>
    </row>
    <row r="565" s="2" customFormat="1">
      <c r="A565" s="41"/>
      <c r="B565" s="42"/>
      <c r="C565" s="43"/>
      <c r="D565" s="220" t="s">
        <v>128</v>
      </c>
      <c r="E565" s="43"/>
      <c r="F565" s="221" t="s">
        <v>728</v>
      </c>
      <c r="G565" s="43"/>
      <c r="H565" s="43"/>
      <c r="I565" s="222"/>
      <c r="J565" s="43"/>
      <c r="K565" s="43"/>
      <c r="L565" s="47"/>
      <c r="M565" s="279"/>
      <c r="N565" s="280"/>
      <c r="O565" s="281"/>
      <c r="P565" s="281"/>
      <c r="Q565" s="281"/>
      <c r="R565" s="281"/>
      <c r="S565" s="281"/>
      <c r="T565" s="282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T565" s="20" t="s">
        <v>128</v>
      </c>
      <c r="AU565" s="20" t="s">
        <v>80</v>
      </c>
    </row>
    <row r="566" s="2" customFormat="1" ht="6.96" customHeight="1">
      <c r="A566" s="41"/>
      <c r="B566" s="62"/>
      <c r="C566" s="63"/>
      <c r="D566" s="63"/>
      <c r="E566" s="63"/>
      <c r="F566" s="63"/>
      <c r="G566" s="63"/>
      <c r="H566" s="63"/>
      <c r="I566" s="63"/>
      <c r="J566" s="63"/>
      <c r="K566" s="63"/>
      <c r="L566" s="47"/>
      <c r="M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</row>
  </sheetData>
  <sheetProtection sheet="1" autoFilter="0" formatColumns="0" formatRows="0" objects="1" scenarios="1" spinCount="100000" saltValue="8/VgxjI4x1+fYMChlpedIQIEPp3kv3L9o4oKNcYZHeNL0Jz4zWAbkbrvsn150yAU3qjmahUikIbHb64jv9HX0A==" hashValue="zCkCxzbd73hkuaLPvIKmapzD85BET8A7o7TpoSgh8nOlPOiVQ4T64i1pQvjJyHD0dLyo0/3/HDCRZDr8kj2G2g==" algorithmName="SHA-512" password="CC35"/>
  <autoFilter ref="C85:K565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1/119001405"/>
    <hyperlink ref="F96" r:id="rId2" display="https://podminky.urs.cz/item/CS_URS_2025_01/119001406"/>
    <hyperlink ref="F101" r:id="rId3" display="https://podminky.urs.cz/item/CS_URS_2025_01/119001421"/>
    <hyperlink ref="F107" r:id="rId4" display="https://podminky.urs.cz/item/CS_URS_2025_01/132254206"/>
    <hyperlink ref="F140" r:id="rId5" display="https://podminky.urs.cz/item/CS_URS_2025_01/132354206"/>
    <hyperlink ref="F144" r:id="rId6" display="https://podminky.urs.cz/item/CS_URS_2025_01/139001101"/>
    <hyperlink ref="F157" r:id="rId7" display="https://podminky.urs.cz/item/CS_URS_2025_01/151811131"/>
    <hyperlink ref="F163" r:id="rId8" display="https://podminky.urs.cz/item/CS_URS_2025_01/151811132"/>
    <hyperlink ref="F184" r:id="rId9" display="https://podminky.urs.cz/item/CS_URS_2025_01/151811231"/>
    <hyperlink ref="F186" r:id="rId10" display="https://podminky.urs.cz/item/CS_URS_2025_01/151811232"/>
    <hyperlink ref="F188" r:id="rId11" display="https://podminky.urs.cz/item/CS_URS_2025_01/161151113"/>
    <hyperlink ref="F201" r:id="rId12" display="https://podminky.urs.cz/item/CS_URS_2025_01/162251102"/>
    <hyperlink ref="F212" r:id="rId13" display="https://podminky.urs.cz/item/CS_URS_2025_01/162751117"/>
    <hyperlink ref="F218" r:id="rId14" display="https://podminky.urs.cz/item/CS_URS_2025_01/162751119"/>
    <hyperlink ref="F225" r:id="rId15" display="https://podminky.urs.cz/item/CS_URS_2025_01/162751137"/>
    <hyperlink ref="F230" r:id="rId16" display="https://podminky.urs.cz/item/CS_URS_2025_01/162751139"/>
    <hyperlink ref="F236" r:id="rId17" display="https://podminky.urs.cz/item/CS_URS_2025_01/167151101"/>
    <hyperlink ref="F242" r:id="rId18" display="https://podminky.urs.cz/item/CS_URS_2025_01/167151102"/>
    <hyperlink ref="F255" r:id="rId19" display="https://podminky.urs.cz/item/CS_URS_2025_01/171201231"/>
    <hyperlink ref="F266" r:id="rId20" display="https://podminky.urs.cz/item/CS_URS_2025_01/171251201"/>
    <hyperlink ref="F272" r:id="rId21" display="https://podminky.urs.cz/item/CS_URS_2025_01/174101101"/>
    <hyperlink ref="F278" r:id="rId22" display="https://podminky.urs.cz/item/CS_URS_2025_01/174101101"/>
    <hyperlink ref="F309" r:id="rId23" display="https://podminky.urs.cz/item/CS_URS_2025_01/175151101"/>
    <hyperlink ref="F324" r:id="rId24" display="https://podminky.urs.cz/item/CS_URS_2025_01/451541111"/>
    <hyperlink ref="F335" r:id="rId25" display="https://podminky.urs.cz/item/CS_URS_2025_01/452112111"/>
    <hyperlink ref="F354" r:id="rId26" display="https://podminky.urs.cz/item/CS_URS_2025_01/452112122"/>
    <hyperlink ref="F361" r:id="rId27" display="https://podminky.urs.cz/item/CS_URS_2025_01/452311131"/>
    <hyperlink ref="F366" r:id="rId28" display="https://podminky.urs.cz/item/CS_URS_2025_01/452311141"/>
    <hyperlink ref="F370" r:id="rId29" display="https://podminky.urs.cz/item/CS_URS_2025_01/452351111"/>
    <hyperlink ref="F378" r:id="rId30" display="https://podminky.urs.cz/item/CS_URS_2025_01/452351112"/>
    <hyperlink ref="F381" r:id="rId31" display="https://podminky.urs.cz/item/CS_URS_2025_01/810391811"/>
    <hyperlink ref="F385" r:id="rId32" display="https://podminky.urs.cz/item/CS_URS_2025_01/871350310"/>
    <hyperlink ref="F391" r:id="rId33" display="https://podminky.urs.cz/item/CS_URS_2025_01/871370310"/>
    <hyperlink ref="F397" r:id="rId34" display="https://podminky.urs.cz/item/CS_URS_2025_01/871390310"/>
    <hyperlink ref="F403" r:id="rId35" display="https://podminky.urs.cz/item/CS_URS_2025_01/877350310"/>
    <hyperlink ref="F408" r:id="rId36" display="https://podminky.urs.cz/item/CS_URS_2025_01/877370320"/>
    <hyperlink ref="F413" r:id="rId37" display="https://podminky.urs.cz/item/CS_URS_2025_01/877370330"/>
    <hyperlink ref="F418" r:id="rId38" display="https://podminky.urs.cz/item/CS_URS_2025_01/877390320"/>
    <hyperlink ref="F423" r:id="rId39" display="https://podminky.urs.cz/item/CS_URS_2025_01/877390330"/>
    <hyperlink ref="F428" r:id="rId40" display="https://podminky.urs.cz/item/CS_URS_2025_01/890311851"/>
    <hyperlink ref="F433" r:id="rId41" display="https://podminky.urs.cz/item/CS_URS_2025_01/890411851"/>
    <hyperlink ref="F438" r:id="rId42" display="https://podminky.urs.cz/item/CS_URS_2025_01/892381111"/>
    <hyperlink ref="F442" r:id="rId43" display="https://podminky.urs.cz/item/CS_URS_2025_01/892421111"/>
    <hyperlink ref="F446" r:id="rId44" display="https://podminky.urs.cz/item/CS_URS_2025_01/892442111"/>
    <hyperlink ref="F448" r:id="rId45" display="https://podminky.urs.cz/item/CS_URS_2025_01/894410101"/>
    <hyperlink ref="F459" r:id="rId46" display="https://podminky.urs.cz/item/CS_URS_2025_01/894410102"/>
    <hyperlink ref="F464" r:id="rId47" display="https://podminky.urs.cz/item/CS_URS_2025_01/894410103"/>
    <hyperlink ref="F475" r:id="rId48" display="https://podminky.urs.cz/item/CS_URS_2025_01/894410114"/>
    <hyperlink ref="F483" r:id="rId49" display="https://podminky.urs.cz/item/CS_URS_2025_01/894410211"/>
    <hyperlink ref="F488" r:id="rId50" display="https://podminky.urs.cz/item/CS_URS_2025_01/894410212"/>
    <hyperlink ref="F493" r:id="rId51" display="https://podminky.urs.cz/item/CS_URS_2025_01/894410213"/>
    <hyperlink ref="F498" r:id="rId52" display="https://podminky.urs.cz/item/CS_URS_2025_01/894410222"/>
    <hyperlink ref="F503" r:id="rId53" display="https://podminky.urs.cz/item/CS_URS_2025_01/894410232"/>
    <hyperlink ref="F510" r:id="rId54" display="https://podminky.urs.cz/item/CS_URS_2025_01/894410302"/>
    <hyperlink ref="F517" r:id="rId55" display="https://podminky.urs.cz/item/CS_URS_2025_01/894410303"/>
    <hyperlink ref="F524" r:id="rId56" display="https://podminky.urs.cz/item/CS_URS_2025_01/899102211"/>
    <hyperlink ref="F528" r:id="rId57" display="https://podminky.urs.cz/item/CS_URS_2025_01/899104112"/>
    <hyperlink ref="F539" r:id="rId58" display="https://podminky.urs.cz/item/CS_URS_2025_01/997221561"/>
    <hyperlink ref="F545" r:id="rId59" display="https://podminky.urs.cz/item/CS_URS_2025_01/997221569"/>
    <hyperlink ref="F552" r:id="rId60" display="https://podminky.urs.cz/item/CS_URS_2025_01/997221861"/>
    <hyperlink ref="F557" r:id="rId61" display="https://podminky.urs.cz/item/CS_URS_2025_01/997221862"/>
    <hyperlink ref="F563" r:id="rId62" display="https://podminky.urs.cz/item/CS_URS_2025_01/998276101"/>
    <hyperlink ref="F565" r:id="rId63" display="https://podminky.urs.cz/item/CS_URS_2025_01/99827612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80</v>
      </c>
    </row>
    <row r="4" s="1" customFormat="1" ht="24.96" customHeight="1">
      <c r="B4" s="23"/>
      <c r="D4" s="133" t="s">
        <v>90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Pašovice, oprava kanalizace, stoka A7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91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729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22. 5. 2025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28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33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28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34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36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38</v>
      </c>
      <c r="G32" s="41"/>
      <c r="H32" s="41"/>
      <c r="I32" s="148" t="s">
        <v>37</v>
      </c>
      <c r="J32" s="148" t="s">
        <v>39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40</v>
      </c>
      <c r="E33" s="135" t="s">
        <v>41</v>
      </c>
      <c r="F33" s="150">
        <f>ROUND((SUM(BE85:BE367)),  2)</f>
        <v>0</v>
      </c>
      <c r="G33" s="41"/>
      <c r="H33" s="41"/>
      <c r="I33" s="151">
        <v>0.20999999999999999</v>
      </c>
      <c r="J33" s="150">
        <f>ROUND(((SUM(BE85:BE367))*I33),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42</v>
      </c>
      <c r="F34" s="150">
        <f>ROUND((SUM(BF85:BF367)),  2)</f>
        <v>0</v>
      </c>
      <c r="G34" s="41"/>
      <c r="H34" s="41"/>
      <c r="I34" s="151">
        <v>0.12</v>
      </c>
      <c r="J34" s="150">
        <f>ROUND(((SUM(BF85:BF367))*I34),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43</v>
      </c>
      <c r="F35" s="150">
        <f>ROUND((SUM(BG85:BG367)),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44</v>
      </c>
      <c r="F36" s="150">
        <f>ROUND((SUM(BH85:BH367)),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45</v>
      </c>
      <c r="F37" s="150">
        <f>ROUND((SUM(BI85:BI367)),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46</v>
      </c>
      <c r="E39" s="154"/>
      <c r="F39" s="154"/>
      <c r="G39" s="155" t="s">
        <v>47</v>
      </c>
      <c r="H39" s="156" t="s">
        <v>48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93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Pašovice, oprava kanalizace, stoka A7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91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002 - Přepojení přípojek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k.ú. Pašovice na Moravě</v>
      </c>
      <c r="G52" s="43"/>
      <c r="H52" s="43"/>
      <c r="I52" s="35" t="s">
        <v>23</v>
      </c>
      <c r="J52" s="75" t="str">
        <f>IF(J12="","",J12)</f>
        <v>22. 5. 2025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94</v>
      </c>
      <c r="D57" s="165"/>
      <c r="E57" s="165"/>
      <c r="F57" s="165"/>
      <c r="G57" s="165"/>
      <c r="H57" s="165"/>
      <c r="I57" s="165"/>
      <c r="J57" s="166" t="s">
        <v>95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68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96</v>
      </c>
    </row>
    <row r="60" s="9" customFormat="1" ht="24.96" customHeight="1">
      <c r="A60" s="9"/>
      <c r="B60" s="168"/>
      <c r="C60" s="169"/>
      <c r="D60" s="170" t="s">
        <v>97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98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99</v>
      </c>
      <c r="E62" s="177"/>
      <c r="F62" s="177"/>
      <c r="G62" s="177"/>
      <c r="H62" s="177"/>
      <c r="I62" s="177"/>
      <c r="J62" s="178">
        <f>J239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100</v>
      </c>
      <c r="E63" s="177"/>
      <c r="F63" s="177"/>
      <c r="G63" s="177"/>
      <c r="H63" s="177"/>
      <c r="I63" s="177"/>
      <c r="J63" s="178">
        <f>J251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102</v>
      </c>
      <c r="E64" s="177"/>
      <c r="F64" s="177"/>
      <c r="G64" s="177"/>
      <c r="H64" s="177"/>
      <c r="I64" s="177"/>
      <c r="J64" s="178">
        <f>J346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103</v>
      </c>
      <c r="E65" s="177"/>
      <c r="F65" s="177"/>
      <c r="G65" s="177"/>
      <c r="H65" s="177"/>
      <c r="I65" s="177"/>
      <c r="J65" s="178">
        <f>J363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104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Pašovice, oprava kanalizace, stoka A7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91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002 - Přepojení přípojek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>k.ú. Pašovice na Moravě</v>
      </c>
      <c r="G79" s="43"/>
      <c r="H79" s="43"/>
      <c r="I79" s="35" t="s">
        <v>23</v>
      </c>
      <c r="J79" s="75" t="str">
        <f>IF(J12="","",J12)</f>
        <v>22. 5. 2025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25</v>
      </c>
      <c r="D81" s="43"/>
      <c r="E81" s="43"/>
      <c r="F81" s="30" t="str">
        <f>E15</f>
        <v xml:space="preserve"> </v>
      </c>
      <c r="G81" s="43"/>
      <c r="H81" s="43"/>
      <c r="I81" s="35" t="s">
        <v>31</v>
      </c>
      <c r="J81" s="39" t="str">
        <f>E21</f>
        <v xml:space="preserve"> 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29</v>
      </c>
      <c r="D82" s="43"/>
      <c r="E82" s="43"/>
      <c r="F82" s="30" t="str">
        <f>IF(E18="","",E18)</f>
        <v>Vyplň údaj</v>
      </c>
      <c r="G82" s="43"/>
      <c r="H82" s="43"/>
      <c r="I82" s="35" t="s">
        <v>33</v>
      </c>
      <c r="J82" s="39" t="str">
        <f>E24</f>
        <v xml:space="preserve"> 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105</v>
      </c>
      <c r="D84" s="183" t="s">
        <v>55</v>
      </c>
      <c r="E84" s="183" t="s">
        <v>51</v>
      </c>
      <c r="F84" s="183" t="s">
        <v>52</v>
      </c>
      <c r="G84" s="183" t="s">
        <v>106</v>
      </c>
      <c r="H84" s="183" t="s">
        <v>107</v>
      </c>
      <c r="I84" s="183" t="s">
        <v>108</v>
      </c>
      <c r="J84" s="183" t="s">
        <v>95</v>
      </c>
      <c r="K84" s="184" t="s">
        <v>109</v>
      </c>
      <c r="L84" s="185"/>
      <c r="M84" s="95" t="s">
        <v>19</v>
      </c>
      <c r="N84" s="96" t="s">
        <v>40</v>
      </c>
      <c r="O84" s="96" t="s">
        <v>110</v>
      </c>
      <c r="P84" s="96" t="s">
        <v>111</v>
      </c>
      <c r="Q84" s="96" t="s">
        <v>112</v>
      </c>
      <c r="R84" s="96" t="s">
        <v>113</v>
      </c>
      <c r="S84" s="96" t="s">
        <v>114</v>
      </c>
      <c r="T84" s="97" t="s">
        <v>115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116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</f>
        <v>0</v>
      </c>
      <c r="Q85" s="99"/>
      <c r="R85" s="188">
        <f>R86</f>
        <v>10.702384500000001</v>
      </c>
      <c r="S85" s="99"/>
      <c r="T85" s="189">
        <f>T86</f>
        <v>23.939999999999998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69</v>
      </c>
      <c r="AU85" s="20" t="s">
        <v>96</v>
      </c>
      <c r="BK85" s="190">
        <f>BK86</f>
        <v>0</v>
      </c>
    </row>
    <row r="86" s="12" customFormat="1" ht="25.92" customHeight="1">
      <c r="A86" s="12"/>
      <c r="B86" s="191"/>
      <c r="C86" s="192"/>
      <c r="D86" s="193" t="s">
        <v>69</v>
      </c>
      <c r="E86" s="194" t="s">
        <v>117</v>
      </c>
      <c r="F86" s="194" t="s">
        <v>118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P87+P239+P251+P346+P363</f>
        <v>0</v>
      </c>
      <c r="Q86" s="199"/>
      <c r="R86" s="200">
        <f>R87+R239+R251+R346+R363</f>
        <v>10.702384500000001</v>
      </c>
      <c r="S86" s="199"/>
      <c r="T86" s="201">
        <f>T87+T239+T251+T346+T363</f>
        <v>23.939999999999998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78</v>
      </c>
      <c r="AT86" s="203" t="s">
        <v>69</v>
      </c>
      <c r="AU86" s="203" t="s">
        <v>70</v>
      </c>
      <c r="AY86" s="202" t="s">
        <v>119</v>
      </c>
      <c r="BK86" s="204">
        <f>BK87+BK239+BK251+BK346+BK363</f>
        <v>0</v>
      </c>
    </row>
    <row r="87" s="12" customFormat="1" ht="22.8" customHeight="1">
      <c r="A87" s="12"/>
      <c r="B87" s="191"/>
      <c r="C87" s="192"/>
      <c r="D87" s="193" t="s">
        <v>69</v>
      </c>
      <c r="E87" s="205" t="s">
        <v>78</v>
      </c>
      <c r="F87" s="205" t="s">
        <v>120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SUM(P88:P238)</f>
        <v>0</v>
      </c>
      <c r="Q87" s="199"/>
      <c r="R87" s="200">
        <f>SUM(R88:R238)</f>
        <v>8.1347000000000005</v>
      </c>
      <c r="S87" s="199"/>
      <c r="T87" s="201">
        <f>SUM(T88:T238)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78</v>
      </c>
      <c r="AT87" s="203" t="s">
        <v>69</v>
      </c>
      <c r="AU87" s="203" t="s">
        <v>78</v>
      </c>
      <c r="AY87" s="202" t="s">
        <v>119</v>
      </c>
      <c r="BK87" s="204">
        <f>SUM(BK88:BK238)</f>
        <v>0</v>
      </c>
    </row>
    <row r="88" s="2" customFormat="1" ht="49.05" customHeight="1">
      <c r="A88" s="41"/>
      <c r="B88" s="42"/>
      <c r="C88" s="207" t="s">
        <v>78</v>
      </c>
      <c r="D88" s="207" t="s">
        <v>121</v>
      </c>
      <c r="E88" s="208" t="s">
        <v>122</v>
      </c>
      <c r="F88" s="209" t="s">
        <v>123</v>
      </c>
      <c r="G88" s="210" t="s">
        <v>124</v>
      </c>
      <c r="H88" s="211">
        <v>105</v>
      </c>
      <c r="I88" s="212"/>
      <c r="J88" s="213">
        <f>ROUND(I88*H88,2)</f>
        <v>0</v>
      </c>
      <c r="K88" s="209" t="s">
        <v>125</v>
      </c>
      <c r="L88" s="47"/>
      <c r="M88" s="214" t="s">
        <v>19</v>
      </c>
      <c r="N88" s="215" t="s">
        <v>41</v>
      </c>
      <c r="O88" s="87"/>
      <c r="P88" s="216">
        <f>O88*H88</f>
        <v>0</v>
      </c>
      <c r="Q88" s="216">
        <v>0.036900000000000002</v>
      </c>
      <c r="R88" s="216">
        <f>Q88*H88</f>
        <v>3.8745000000000003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126</v>
      </c>
      <c r="AT88" s="218" t="s">
        <v>121</v>
      </c>
      <c r="AU88" s="218" t="s">
        <v>80</v>
      </c>
      <c r="AY88" s="20" t="s">
        <v>119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78</v>
      </c>
      <c r="BK88" s="219">
        <f>ROUND(I88*H88,2)</f>
        <v>0</v>
      </c>
      <c r="BL88" s="20" t="s">
        <v>126</v>
      </c>
      <c r="BM88" s="218" t="s">
        <v>730</v>
      </c>
    </row>
    <row r="89" s="2" customFormat="1">
      <c r="A89" s="41"/>
      <c r="B89" s="42"/>
      <c r="C89" s="43"/>
      <c r="D89" s="220" t="s">
        <v>128</v>
      </c>
      <c r="E89" s="43"/>
      <c r="F89" s="221" t="s">
        <v>129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128</v>
      </c>
      <c r="AU89" s="20" t="s">
        <v>80</v>
      </c>
    </row>
    <row r="90" s="13" customFormat="1">
      <c r="A90" s="13"/>
      <c r="B90" s="225"/>
      <c r="C90" s="226"/>
      <c r="D90" s="227" t="s">
        <v>130</v>
      </c>
      <c r="E90" s="228" t="s">
        <v>19</v>
      </c>
      <c r="F90" s="229" t="s">
        <v>731</v>
      </c>
      <c r="G90" s="226"/>
      <c r="H90" s="228" t="s">
        <v>19</v>
      </c>
      <c r="I90" s="230"/>
      <c r="J90" s="226"/>
      <c r="K90" s="226"/>
      <c r="L90" s="231"/>
      <c r="M90" s="232"/>
      <c r="N90" s="233"/>
      <c r="O90" s="233"/>
      <c r="P90" s="233"/>
      <c r="Q90" s="233"/>
      <c r="R90" s="233"/>
      <c r="S90" s="233"/>
      <c r="T90" s="234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130</v>
      </c>
      <c r="AU90" s="235" t="s">
        <v>80</v>
      </c>
      <c r="AV90" s="13" t="s">
        <v>78</v>
      </c>
      <c r="AW90" s="13" t="s">
        <v>32</v>
      </c>
      <c r="AX90" s="13" t="s">
        <v>70</v>
      </c>
      <c r="AY90" s="235" t="s">
        <v>119</v>
      </c>
    </row>
    <row r="91" s="14" customFormat="1">
      <c r="A91" s="14"/>
      <c r="B91" s="236"/>
      <c r="C91" s="237"/>
      <c r="D91" s="227" t="s">
        <v>130</v>
      </c>
      <c r="E91" s="238" t="s">
        <v>19</v>
      </c>
      <c r="F91" s="239" t="s">
        <v>732</v>
      </c>
      <c r="G91" s="237"/>
      <c r="H91" s="240">
        <v>105</v>
      </c>
      <c r="I91" s="241"/>
      <c r="J91" s="237"/>
      <c r="K91" s="237"/>
      <c r="L91" s="242"/>
      <c r="M91" s="243"/>
      <c r="N91" s="244"/>
      <c r="O91" s="244"/>
      <c r="P91" s="244"/>
      <c r="Q91" s="244"/>
      <c r="R91" s="244"/>
      <c r="S91" s="244"/>
      <c r="T91" s="245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6" t="s">
        <v>130</v>
      </c>
      <c r="AU91" s="246" t="s">
        <v>80</v>
      </c>
      <c r="AV91" s="14" t="s">
        <v>80</v>
      </c>
      <c r="AW91" s="14" t="s">
        <v>32</v>
      </c>
      <c r="AX91" s="14" t="s">
        <v>70</v>
      </c>
      <c r="AY91" s="246" t="s">
        <v>119</v>
      </c>
    </row>
    <row r="92" s="15" customFormat="1">
      <c r="A92" s="15"/>
      <c r="B92" s="247"/>
      <c r="C92" s="248"/>
      <c r="D92" s="227" t="s">
        <v>130</v>
      </c>
      <c r="E92" s="249" t="s">
        <v>19</v>
      </c>
      <c r="F92" s="250" t="s">
        <v>134</v>
      </c>
      <c r="G92" s="248"/>
      <c r="H92" s="251">
        <v>105</v>
      </c>
      <c r="I92" s="252"/>
      <c r="J92" s="248"/>
      <c r="K92" s="248"/>
      <c r="L92" s="253"/>
      <c r="M92" s="254"/>
      <c r="N92" s="255"/>
      <c r="O92" s="255"/>
      <c r="P92" s="255"/>
      <c r="Q92" s="255"/>
      <c r="R92" s="255"/>
      <c r="S92" s="255"/>
      <c r="T92" s="256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T92" s="257" t="s">
        <v>130</v>
      </c>
      <c r="AU92" s="257" t="s">
        <v>80</v>
      </c>
      <c r="AV92" s="15" t="s">
        <v>126</v>
      </c>
      <c r="AW92" s="15" t="s">
        <v>32</v>
      </c>
      <c r="AX92" s="15" t="s">
        <v>78</v>
      </c>
      <c r="AY92" s="257" t="s">
        <v>119</v>
      </c>
    </row>
    <row r="93" s="2" customFormat="1" ht="49.05" customHeight="1">
      <c r="A93" s="41"/>
      <c r="B93" s="42"/>
      <c r="C93" s="207" t="s">
        <v>80</v>
      </c>
      <c r="D93" s="207" t="s">
        <v>121</v>
      </c>
      <c r="E93" s="208" t="s">
        <v>141</v>
      </c>
      <c r="F93" s="209" t="s">
        <v>142</v>
      </c>
      <c r="G93" s="210" t="s">
        <v>124</v>
      </c>
      <c r="H93" s="211">
        <v>105</v>
      </c>
      <c r="I93" s="212"/>
      <c r="J93" s="213">
        <f>ROUND(I93*H93,2)</f>
        <v>0</v>
      </c>
      <c r="K93" s="209" t="s">
        <v>125</v>
      </c>
      <c r="L93" s="47"/>
      <c r="M93" s="214" t="s">
        <v>19</v>
      </c>
      <c r="N93" s="215" t="s">
        <v>41</v>
      </c>
      <c r="O93" s="87"/>
      <c r="P93" s="216">
        <f>O93*H93</f>
        <v>0</v>
      </c>
      <c r="Q93" s="216">
        <v>0.036900000000000002</v>
      </c>
      <c r="R93" s="216">
        <f>Q93*H93</f>
        <v>3.8745000000000003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126</v>
      </c>
      <c r="AT93" s="218" t="s">
        <v>121</v>
      </c>
      <c r="AU93" s="218" t="s">
        <v>80</v>
      </c>
      <c r="AY93" s="20" t="s">
        <v>119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78</v>
      </c>
      <c r="BK93" s="219">
        <f>ROUND(I93*H93,2)</f>
        <v>0</v>
      </c>
      <c r="BL93" s="20" t="s">
        <v>126</v>
      </c>
      <c r="BM93" s="218" t="s">
        <v>733</v>
      </c>
    </row>
    <row r="94" s="2" customFormat="1">
      <c r="A94" s="41"/>
      <c r="B94" s="42"/>
      <c r="C94" s="43"/>
      <c r="D94" s="220" t="s">
        <v>128</v>
      </c>
      <c r="E94" s="43"/>
      <c r="F94" s="221" t="s">
        <v>144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128</v>
      </c>
      <c r="AU94" s="20" t="s">
        <v>80</v>
      </c>
    </row>
    <row r="95" s="13" customFormat="1">
      <c r="A95" s="13"/>
      <c r="B95" s="225"/>
      <c r="C95" s="226"/>
      <c r="D95" s="227" t="s">
        <v>130</v>
      </c>
      <c r="E95" s="228" t="s">
        <v>19</v>
      </c>
      <c r="F95" s="229" t="s">
        <v>731</v>
      </c>
      <c r="G95" s="226"/>
      <c r="H95" s="228" t="s">
        <v>19</v>
      </c>
      <c r="I95" s="230"/>
      <c r="J95" s="226"/>
      <c r="K95" s="226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130</v>
      </c>
      <c r="AU95" s="235" t="s">
        <v>80</v>
      </c>
      <c r="AV95" s="13" t="s">
        <v>78</v>
      </c>
      <c r="AW95" s="13" t="s">
        <v>32</v>
      </c>
      <c r="AX95" s="13" t="s">
        <v>70</v>
      </c>
      <c r="AY95" s="235" t="s">
        <v>119</v>
      </c>
    </row>
    <row r="96" s="14" customFormat="1">
      <c r="A96" s="14"/>
      <c r="B96" s="236"/>
      <c r="C96" s="237"/>
      <c r="D96" s="227" t="s">
        <v>130</v>
      </c>
      <c r="E96" s="238" t="s">
        <v>19</v>
      </c>
      <c r="F96" s="239" t="s">
        <v>734</v>
      </c>
      <c r="G96" s="237"/>
      <c r="H96" s="240">
        <v>105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6" t="s">
        <v>130</v>
      </c>
      <c r="AU96" s="246" t="s">
        <v>80</v>
      </c>
      <c r="AV96" s="14" t="s">
        <v>80</v>
      </c>
      <c r="AW96" s="14" t="s">
        <v>32</v>
      </c>
      <c r="AX96" s="14" t="s">
        <v>70</v>
      </c>
      <c r="AY96" s="246" t="s">
        <v>119</v>
      </c>
    </row>
    <row r="97" s="15" customFormat="1">
      <c r="A97" s="15"/>
      <c r="B97" s="247"/>
      <c r="C97" s="248"/>
      <c r="D97" s="227" t="s">
        <v>130</v>
      </c>
      <c r="E97" s="249" t="s">
        <v>19</v>
      </c>
      <c r="F97" s="250" t="s">
        <v>134</v>
      </c>
      <c r="G97" s="248"/>
      <c r="H97" s="251">
        <v>105</v>
      </c>
      <c r="I97" s="252"/>
      <c r="J97" s="248"/>
      <c r="K97" s="248"/>
      <c r="L97" s="253"/>
      <c r="M97" s="254"/>
      <c r="N97" s="255"/>
      <c r="O97" s="255"/>
      <c r="P97" s="255"/>
      <c r="Q97" s="255"/>
      <c r="R97" s="255"/>
      <c r="S97" s="255"/>
      <c r="T97" s="256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57" t="s">
        <v>130</v>
      </c>
      <c r="AU97" s="257" t="s">
        <v>80</v>
      </c>
      <c r="AV97" s="15" t="s">
        <v>126</v>
      </c>
      <c r="AW97" s="15" t="s">
        <v>32</v>
      </c>
      <c r="AX97" s="15" t="s">
        <v>78</v>
      </c>
      <c r="AY97" s="257" t="s">
        <v>119</v>
      </c>
    </row>
    <row r="98" s="2" customFormat="1" ht="24.15" customHeight="1">
      <c r="A98" s="41"/>
      <c r="B98" s="42"/>
      <c r="C98" s="207" t="s">
        <v>140</v>
      </c>
      <c r="D98" s="207" t="s">
        <v>121</v>
      </c>
      <c r="E98" s="208" t="s">
        <v>147</v>
      </c>
      <c r="F98" s="209" t="s">
        <v>148</v>
      </c>
      <c r="G98" s="210" t="s">
        <v>149</v>
      </c>
      <c r="H98" s="211">
        <v>280.53500000000003</v>
      </c>
      <c r="I98" s="212"/>
      <c r="J98" s="213">
        <f>ROUND(I98*H98,2)</f>
        <v>0</v>
      </c>
      <c r="K98" s="209" t="s">
        <v>125</v>
      </c>
      <c r="L98" s="47"/>
      <c r="M98" s="214" t="s">
        <v>19</v>
      </c>
      <c r="N98" s="215" t="s">
        <v>41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126</v>
      </c>
      <c r="AT98" s="218" t="s">
        <v>121</v>
      </c>
      <c r="AU98" s="218" t="s">
        <v>80</v>
      </c>
      <c r="AY98" s="20" t="s">
        <v>119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78</v>
      </c>
      <c r="BK98" s="219">
        <f>ROUND(I98*H98,2)</f>
        <v>0</v>
      </c>
      <c r="BL98" s="20" t="s">
        <v>126</v>
      </c>
      <c r="BM98" s="218" t="s">
        <v>735</v>
      </c>
    </row>
    <row r="99" s="2" customFormat="1">
      <c r="A99" s="41"/>
      <c r="B99" s="42"/>
      <c r="C99" s="43"/>
      <c r="D99" s="220" t="s">
        <v>128</v>
      </c>
      <c r="E99" s="43"/>
      <c r="F99" s="221" t="s">
        <v>151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128</v>
      </c>
      <c r="AU99" s="20" t="s">
        <v>80</v>
      </c>
    </row>
    <row r="100" s="13" customFormat="1">
      <c r="A100" s="13"/>
      <c r="B100" s="225"/>
      <c r="C100" s="226"/>
      <c r="D100" s="227" t="s">
        <v>130</v>
      </c>
      <c r="E100" s="228" t="s">
        <v>19</v>
      </c>
      <c r="F100" s="229" t="s">
        <v>736</v>
      </c>
      <c r="G100" s="226"/>
      <c r="H100" s="228" t="s">
        <v>19</v>
      </c>
      <c r="I100" s="230"/>
      <c r="J100" s="226"/>
      <c r="K100" s="226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130</v>
      </c>
      <c r="AU100" s="235" t="s">
        <v>80</v>
      </c>
      <c r="AV100" s="13" t="s">
        <v>78</v>
      </c>
      <c r="AW100" s="13" t="s">
        <v>32</v>
      </c>
      <c r="AX100" s="13" t="s">
        <v>70</v>
      </c>
      <c r="AY100" s="235" t="s">
        <v>119</v>
      </c>
    </row>
    <row r="101" s="14" customFormat="1">
      <c r="A101" s="14"/>
      <c r="B101" s="236"/>
      <c r="C101" s="237"/>
      <c r="D101" s="227" t="s">
        <v>130</v>
      </c>
      <c r="E101" s="238" t="s">
        <v>19</v>
      </c>
      <c r="F101" s="239" t="s">
        <v>737</v>
      </c>
      <c r="G101" s="237"/>
      <c r="H101" s="240">
        <v>185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130</v>
      </c>
      <c r="AU101" s="246" t="s">
        <v>80</v>
      </c>
      <c r="AV101" s="14" t="s">
        <v>80</v>
      </c>
      <c r="AW101" s="14" t="s">
        <v>32</v>
      </c>
      <c r="AX101" s="14" t="s">
        <v>70</v>
      </c>
      <c r="AY101" s="246" t="s">
        <v>119</v>
      </c>
    </row>
    <row r="102" s="14" customFormat="1">
      <c r="A102" s="14"/>
      <c r="B102" s="236"/>
      <c r="C102" s="237"/>
      <c r="D102" s="227" t="s">
        <v>130</v>
      </c>
      <c r="E102" s="238" t="s">
        <v>19</v>
      </c>
      <c r="F102" s="239" t="s">
        <v>738</v>
      </c>
      <c r="G102" s="237"/>
      <c r="H102" s="240">
        <v>147.5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130</v>
      </c>
      <c r="AU102" s="246" t="s">
        <v>80</v>
      </c>
      <c r="AV102" s="14" t="s">
        <v>80</v>
      </c>
      <c r="AW102" s="14" t="s">
        <v>32</v>
      </c>
      <c r="AX102" s="14" t="s">
        <v>70</v>
      </c>
      <c r="AY102" s="246" t="s">
        <v>119</v>
      </c>
    </row>
    <row r="103" s="16" customFormat="1">
      <c r="A103" s="16"/>
      <c r="B103" s="258"/>
      <c r="C103" s="259"/>
      <c r="D103" s="227" t="s">
        <v>130</v>
      </c>
      <c r="E103" s="260" t="s">
        <v>19</v>
      </c>
      <c r="F103" s="261" t="s">
        <v>167</v>
      </c>
      <c r="G103" s="259"/>
      <c r="H103" s="262">
        <v>332.5</v>
      </c>
      <c r="I103" s="263"/>
      <c r="J103" s="259"/>
      <c r="K103" s="259"/>
      <c r="L103" s="264"/>
      <c r="M103" s="265"/>
      <c r="N103" s="266"/>
      <c r="O103" s="266"/>
      <c r="P103" s="266"/>
      <c r="Q103" s="266"/>
      <c r="R103" s="266"/>
      <c r="S103" s="266"/>
      <c r="T103" s="267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T103" s="268" t="s">
        <v>130</v>
      </c>
      <c r="AU103" s="268" t="s">
        <v>80</v>
      </c>
      <c r="AV103" s="16" t="s">
        <v>140</v>
      </c>
      <c r="AW103" s="16" t="s">
        <v>32</v>
      </c>
      <c r="AX103" s="16" t="s">
        <v>70</v>
      </c>
      <c r="AY103" s="268" t="s">
        <v>119</v>
      </c>
    </row>
    <row r="104" s="13" customFormat="1">
      <c r="A104" s="13"/>
      <c r="B104" s="225"/>
      <c r="C104" s="226"/>
      <c r="D104" s="227" t="s">
        <v>130</v>
      </c>
      <c r="E104" s="228" t="s">
        <v>19</v>
      </c>
      <c r="F104" s="229" t="s">
        <v>172</v>
      </c>
      <c r="G104" s="226"/>
      <c r="H104" s="228" t="s">
        <v>19</v>
      </c>
      <c r="I104" s="230"/>
      <c r="J104" s="226"/>
      <c r="K104" s="226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130</v>
      </c>
      <c r="AU104" s="235" t="s">
        <v>80</v>
      </c>
      <c r="AV104" s="13" t="s">
        <v>78</v>
      </c>
      <c r="AW104" s="13" t="s">
        <v>32</v>
      </c>
      <c r="AX104" s="13" t="s">
        <v>70</v>
      </c>
      <c r="AY104" s="235" t="s">
        <v>119</v>
      </c>
    </row>
    <row r="105" s="14" customFormat="1">
      <c r="A105" s="14"/>
      <c r="B105" s="236"/>
      <c r="C105" s="237"/>
      <c r="D105" s="227" t="s">
        <v>130</v>
      </c>
      <c r="E105" s="238" t="s">
        <v>19</v>
      </c>
      <c r="F105" s="239" t="s">
        <v>739</v>
      </c>
      <c r="G105" s="237"/>
      <c r="H105" s="240">
        <v>-29.600000000000001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130</v>
      </c>
      <c r="AU105" s="246" t="s">
        <v>80</v>
      </c>
      <c r="AV105" s="14" t="s">
        <v>80</v>
      </c>
      <c r="AW105" s="14" t="s">
        <v>32</v>
      </c>
      <c r="AX105" s="14" t="s">
        <v>70</v>
      </c>
      <c r="AY105" s="246" t="s">
        <v>119</v>
      </c>
    </row>
    <row r="106" s="14" customFormat="1">
      <c r="A106" s="14"/>
      <c r="B106" s="236"/>
      <c r="C106" s="237"/>
      <c r="D106" s="227" t="s">
        <v>130</v>
      </c>
      <c r="E106" s="238" t="s">
        <v>19</v>
      </c>
      <c r="F106" s="239" t="s">
        <v>740</v>
      </c>
      <c r="G106" s="237"/>
      <c r="H106" s="240">
        <v>-1.2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130</v>
      </c>
      <c r="AU106" s="246" t="s">
        <v>80</v>
      </c>
      <c r="AV106" s="14" t="s">
        <v>80</v>
      </c>
      <c r="AW106" s="14" t="s">
        <v>32</v>
      </c>
      <c r="AX106" s="14" t="s">
        <v>70</v>
      </c>
      <c r="AY106" s="246" t="s">
        <v>119</v>
      </c>
    </row>
    <row r="107" s="14" customFormat="1">
      <c r="A107" s="14"/>
      <c r="B107" s="236"/>
      <c r="C107" s="237"/>
      <c r="D107" s="227" t="s">
        <v>130</v>
      </c>
      <c r="E107" s="238" t="s">
        <v>19</v>
      </c>
      <c r="F107" s="239" t="s">
        <v>741</v>
      </c>
      <c r="G107" s="237"/>
      <c r="H107" s="240">
        <v>-2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130</v>
      </c>
      <c r="AU107" s="246" t="s">
        <v>80</v>
      </c>
      <c r="AV107" s="14" t="s">
        <v>80</v>
      </c>
      <c r="AW107" s="14" t="s">
        <v>32</v>
      </c>
      <c r="AX107" s="14" t="s">
        <v>70</v>
      </c>
      <c r="AY107" s="246" t="s">
        <v>119</v>
      </c>
    </row>
    <row r="108" s="14" customFormat="1">
      <c r="A108" s="14"/>
      <c r="B108" s="236"/>
      <c r="C108" s="237"/>
      <c r="D108" s="227" t="s">
        <v>130</v>
      </c>
      <c r="E108" s="238" t="s">
        <v>19</v>
      </c>
      <c r="F108" s="239" t="s">
        <v>742</v>
      </c>
      <c r="G108" s="237"/>
      <c r="H108" s="240">
        <v>-4.4000000000000004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130</v>
      </c>
      <c r="AU108" s="246" t="s">
        <v>80</v>
      </c>
      <c r="AV108" s="14" t="s">
        <v>80</v>
      </c>
      <c r="AW108" s="14" t="s">
        <v>32</v>
      </c>
      <c r="AX108" s="14" t="s">
        <v>70</v>
      </c>
      <c r="AY108" s="246" t="s">
        <v>119</v>
      </c>
    </row>
    <row r="109" s="16" customFormat="1">
      <c r="A109" s="16"/>
      <c r="B109" s="258"/>
      <c r="C109" s="259"/>
      <c r="D109" s="227" t="s">
        <v>130</v>
      </c>
      <c r="E109" s="260" t="s">
        <v>19</v>
      </c>
      <c r="F109" s="261" t="s">
        <v>167</v>
      </c>
      <c r="G109" s="259"/>
      <c r="H109" s="262">
        <v>-37.199999999999996</v>
      </c>
      <c r="I109" s="263"/>
      <c r="J109" s="259"/>
      <c r="K109" s="259"/>
      <c r="L109" s="264"/>
      <c r="M109" s="265"/>
      <c r="N109" s="266"/>
      <c r="O109" s="266"/>
      <c r="P109" s="266"/>
      <c r="Q109" s="266"/>
      <c r="R109" s="266"/>
      <c r="S109" s="266"/>
      <c r="T109" s="267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T109" s="268" t="s">
        <v>130</v>
      </c>
      <c r="AU109" s="268" t="s">
        <v>80</v>
      </c>
      <c r="AV109" s="16" t="s">
        <v>140</v>
      </c>
      <c r="AW109" s="16" t="s">
        <v>32</v>
      </c>
      <c r="AX109" s="16" t="s">
        <v>70</v>
      </c>
      <c r="AY109" s="268" t="s">
        <v>119</v>
      </c>
    </row>
    <row r="110" s="15" customFormat="1">
      <c r="A110" s="15"/>
      <c r="B110" s="247"/>
      <c r="C110" s="248"/>
      <c r="D110" s="227" t="s">
        <v>130</v>
      </c>
      <c r="E110" s="249" t="s">
        <v>19</v>
      </c>
      <c r="F110" s="250" t="s">
        <v>134</v>
      </c>
      <c r="G110" s="248"/>
      <c r="H110" s="251">
        <v>295.30000000000001</v>
      </c>
      <c r="I110" s="252"/>
      <c r="J110" s="248"/>
      <c r="K110" s="248"/>
      <c r="L110" s="253"/>
      <c r="M110" s="254"/>
      <c r="N110" s="255"/>
      <c r="O110" s="255"/>
      <c r="P110" s="255"/>
      <c r="Q110" s="255"/>
      <c r="R110" s="255"/>
      <c r="S110" s="255"/>
      <c r="T110" s="256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57" t="s">
        <v>130</v>
      </c>
      <c r="AU110" s="257" t="s">
        <v>80</v>
      </c>
      <c r="AV110" s="15" t="s">
        <v>126</v>
      </c>
      <c r="AW110" s="15" t="s">
        <v>32</v>
      </c>
      <c r="AX110" s="15" t="s">
        <v>70</v>
      </c>
      <c r="AY110" s="257" t="s">
        <v>119</v>
      </c>
    </row>
    <row r="111" s="14" customFormat="1">
      <c r="A111" s="14"/>
      <c r="B111" s="236"/>
      <c r="C111" s="237"/>
      <c r="D111" s="227" t="s">
        <v>130</v>
      </c>
      <c r="E111" s="238" t="s">
        <v>19</v>
      </c>
      <c r="F111" s="239" t="s">
        <v>743</v>
      </c>
      <c r="G111" s="237"/>
      <c r="H111" s="240">
        <v>280.53500000000003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130</v>
      </c>
      <c r="AU111" s="246" t="s">
        <v>80</v>
      </c>
      <c r="AV111" s="14" t="s">
        <v>80</v>
      </c>
      <c r="AW111" s="14" t="s">
        <v>32</v>
      </c>
      <c r="AX111" s="14" t="s">
        <v>70</v>
      </c>
      <c r="AY111" s="246" t="s">
        <v>119</v>
      </c>
    </row>
    <row r="112" s="15" customFormat="1">
      <c r="A112" s="15"/>
      <c r="B112" s="247"/>
      <c r="C112" s="248"/>
      <c r="D112" s="227" t="s">
        <v>130</v>
      </c>
      <c r="E112" s="249" t="s">
        <v>19</v>
      </c>
      <c r="F112" s="250" t="s">
        <v>134</v>
      </c>
      <c r="G112" s="248"/>
      <c r="H112" s="251">
        <v>280.53500000000003</v>
      </c>
      <c r="I112" s="252"/>
      <c r="J112" s="248"/>
      <c r="K112" s="248"/>
      <c r="L112" s="253"/>
      <c r="M112" s="254"/>
      <c r="N112" s="255"/>
      <c r="O112" s="255"/>
      <c r="P112" s="255"/>
      <c r="Q112" s="255"/>
      <c r="R112" s="255"/>
      <c r="S112" s="255"/>
      <c r="T112" s="256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57" t="s">
        <v>130</v>
      </c>
      <c r="AU112" s="257" t="s">
        <v>80</v>
      </c>
      <c r="AV112" s="15" t="s">
        <v>126</v>
      </c>
      <c r="AW112" s="15" t="s">
        <v>32</v>
      </c>
      <c r="AX112" s="15" t="s">
        <v>78</v>
      </c>
      <c r="AY112" s="257" t="s">
        <v>119</v>
      </c>
    </row>
    <row r="113" s="2" customFormat="1" ht="33" customHeight="1">
      <c r="A113" s="41"/>
      <c r="B113" s="42"/>
      <c r="C113" s="207" t="s">
        <v>126</v>
      </c>
      <c r="D113" s="207" t="s">
        <v>121</v>
      </c>
      <c r="E113" s="208" t="s">
        <v>179</v>
      </c>
      <c r="F113" s="209" t="s">
        <v>180</v>
      </c>
      <c r="G113" s="210" t="s">
        <v>149</v>
      </c>
      <c r="H113" s="211">
        <v>14.765000000000001</v>
      </c>
      <c r="I113" s="212"/>
      <c r="J113" s="213">
        <f>ROUND(I113*H113,2)</f>
        <v>0</v>
      </c>
      <c r="K113" s="209" t="s">
        <v>125</v>
      </c>
      <c r="L113" s="47"/>
      <c r="M113" s="214" t="s">
        <v>19</v>
      </c>
      <c r="N113" s="215" t="s">
        <v>41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126</v>
      </c>
      <c r="AT113" s="218" t="s">
        <v>121</v>
      </c>
      <c r="AU113" s="218" t="s">
        <v>80</v>
      </c>
      <c r="AY113" s="20" t="s">
        <v>119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78</v>
      </c>
      <c r="BK113" s="219">
        <f>ROUND(I113*H113,2)</f>
        <v>0</v>
      </c>
      <c r="BL113" s="20" t="s">
        <v>126</v>
      </c>
      <c r="BM113" s="218" t="s">
        <v>744</v>
      </c>
    </row>
    <row r="114" s="2" customFormat="1">
      <c r="A114" s="41"/>
      <c r="B114" s="42"/>
      <c r="C114" s="43"/>
      <c r="D114" s="220" t="s">
        <v>128</v>
      </c>
      <c r="E114" s="43"/>
      <c r="F114" s="221" t="s">
        <v>182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128</v>
      </c>
      <c r="AU114" s="20" t="s">
        <v>80</v>
      </c>
    </row>
    <row r="115" s="14" customFormat="1">
      <c r="A115" s="14"/>
      <c r="B115" s="236"/>
      <c r="C115" s="237"/>
      <c r="D115" s="227" t="s">
        <v>130</v>
      </c>
      <c r="E115" s="238" t="s">
        <v>19</v>
      </c>
      <c r="F115" s="239" t="s">
        <v>745</v>
      </c>
      <c r="G115" s="237"/>
      <c r="H115" s="240">
        <v>14.765000000000001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130</v>
      </c>
      <c r="AU115" s="246" t="s">
        <v>80</v>
      </c>
      <c r="AV115" s="14" t="s">
        <v>80</v>
      </c>
      <c r="AW115" s="14" t="s">
        <v>32</v>
      </c>
      <c r="AX115" s="14" t="s">
        <v>70</v>
      </c>
      <c r="AY115" s="246" t="s">
        <v>119</v>
      </c>
    </row>
    <row r="116" s="15" customFormat="1">
      <c r="A116" s="15"/>
      <c r="B116" s="247"/>
      <c r="C116" s="248"/>
      <c r="D116" s="227" t="s">
        <v>130</v>
      </c>
      <c r="E116" s="249" t="s">
        <v>19</v>
      </c>
      <c r="F116" s="250" t="s">
        <v>134</v>
      </c>
      <c r="G116" s="248"/>
      <c r="H116" s="251">
        <v>14.765000000000001</v>
      </c>
      <c r="I116" s="252"/>
      <c r="J116" s="248"/>
      <c r="K116" s="248"/>
      <c r="L116" s="253"/>
      <c r="M116" s="254"/>
      <c r="N116" s="255"/>
      <c r="O116" s="255"/>
      <c r="P116" s="255"/>
      <c r="Q116" s="255"/>
      <c r="R116" s="255"/>
      <c r="S116" s="255"/>
      <c r="T116" s="256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57" t="s">
        <v>130</v>
      </c>
      <c r="AU116" s="257" t="s">
        <v>80</v>
      </c>
      <c r="AV116" s="15" t="s">
        <v>126</v>
      </c>
      <c r="AW116" s="15" t="s">
        <v>32</v>
      </c>
      <c r="AX116" s="15" t="s">
        <v>78</v>
      </c>
      <c r="AY116" s="257" t="s">
        <v>119</v>
      </c>
    </row>
    <row r="117" s="2" customFormat="1" ht="24.15" customHeight="1">
      <c r="A117" s="41"/>
      <c r="B117" s="42"/>
      <c r="C117" s="207" t="s">
        <v>178</v>
      </c>
      <c r="D117" s="207" t="s">
        <v>121</v>
      </c>
      <c r="E117" s="208" t="s">
        <v>185</v>
      </c>
      <c r="F117" s="209" t="s">
        <v>186</v>
      </c>
      <c r="G117" s="210" t="s">
        <v>149</v>
      </c>
      <c r="H117" s="211">
        <v>70</v>
      </c>
      <c r="I117" s="212"/>
      <c r="J117" s="213">
        <f>ROUND(I117*H117,2)</f>
        <v>0</v>
      </c>
      <c r="K117" s="209" t="s">
        <v>125</v>
      </c>
      <c r="L117" s="47"/>
      <c r="M117" s="214" t="s">
        <v>19</v>
      </c>
      <c r="N117" s="215" t="s">
        <v>41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126</v>
      </c>
      <c r="AT117" s="218" t="s">
        <v>121</v>
      </c>
      <c r="AU117" s="218" t="s">
        <v>80</v>
      </c>
      <c r="AY117" s="20" t="s">
        <v>119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78</v>
      </c>
      <c r="BK117" s="219">
        <f>ROUND(I117*H117,2)</f>
        <v>0</v>
      </c>
      <c r="BL117" s="20" t="s">
        <v>126</v>
      </c>
      <c r="BM117" s="218" t="s">
        <v>746</v>
      </c>
    </row>
    <row r="118" s="2" customFormat="1">
      <c r="A118" s="41"/>
      <c r="B118" s="42"/>
      <c r="C118" s="43"/>
      <c r="D118" s="220" t="s">
        <v>128</v>
      </c>
      <c r="E118" s="43"/>
      <c r="F118" s="221" t="s">
        <v>188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128</v>
      </c>
      <c r="AU118" s="20" t="s">
        <v>80</v>
      </c>
    </row>
    <row r="119" s="13" customFormat="1">
      <c r="A119" s="13"/>
      <c r="B119" s="225"/>
      <c r="C119" s="226"/>
      <c r="D119" s="227" t="s">
        <v>130</v>
      </c>
      <c r="E119" s="228" t="s">
        <v>19</v>
      </c>
      <c r="F119" s="229" t="s">
        <v>189</v>
      </c>
      <c r="G119" s="226"/>
      <c r="H119" s="228" t="s">
        <v>19</v>
      </c>
      <c r="I119" s="230"/>
      <c r="J119" s="226"/>
      <c r="K119" s="226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130</v>
      </c>
      <c r="AU119" s="235" t="s">
        <v>80</v>
      </c>
      <c r="AV119" s="13" t="s">
        <v>78</v>
      </c>
      <c r="AW119" s="13" t="s">
        <v>32</v>
      </c>
      <c r="AX119" s="13" t="s">
        <v>70</v>
      </c>
      <c r="AY119" s="235" t="s">
        <v>119</v>
      </c>
    </row>
    <row r="120" s="13" customFormat="1">
      <c r="A120" s="13"/>
      <c r="B120" s="225"/>
      <c r="C120" s="226"/>
      <c r="D120" s="227" t="s">
        <v>130</v>
      </c>
      <c r="E120" s="228" t="s">
        <v>19</v>
      </c>
      <c r="F120" s="229" t="s">
        <v>731</v>
      </c>
      <c r="G120" s="226"/>
      <c r="H120" s="228" t="s">
        <v>19</v>
      </c>
      <c r="I120" s="230"/>
      <c r="J120" s="226"/>
      <c r="K120" s="226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130</v>
      </c>
      <c r="AU120" s="235" t="s">
        <v>80</v>
      </c>
      <c r="AV120" s="13" t="s">
        <v>78</v>
      </c>
      <c r="AW120" s="13" t="s">
        <v>32</v>
      </c>
      <c r="AX120" s="13" t="s">
        <v>70</v>
      </c>
      <c r="AY120" s="235" t="s">
        <v>119</v>
      </c>
    </row>
    <row r="121" s="14" customFormat="1">
      <c r="A121" s="14"/>
      <c r="B121" s="236"/>
      <c r="C121" s="237"/>
      <c r="D121" s="227" t="s">
        <v>130</v>
      </c>
      <c r="E121" s="238" t="s">
        <v>19</v>
      </c>
      <c r="F121" s="239" t="s">
        <v>747</v>
      </c>
      <c r="G121" s="237"/>
      <c r="H121" s="240">
        <v>35</v>
      </c>
      <c r="I121" s="241"/>
      <c r="J121" s="237"/>
      <c r="K121" s="237"/>
      <c r="L121" s="242"/>
      <c r="M121" s="243"/>
      <c r="N121" s="244"/>
      <c r="O121" s="244"/>
      <c r="P121" s="244"/>
      <c r="Q121" s="244"/>
      <c r="R121" s="244"/>
      <c r="S121" s="244"/>
      <c r="T121" s="245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6" t="s">
        <v>130</v>
      </c>
      <c r="AU121" s="246" t="s">
        <v>80</v>
      </c>
      <c r="AV121" s="14" t="s">
        <v>80</v>
      </c>
      <c r="AW121" s="14" t="s">
        <v>32</v>
      </c>
      <c r="AX121" s="14" t="s">
        <v>70</v>
      </c>
      <c r="AY121" s="246" t="s">
        <v>119</v>
      </c>
    </row>
    <row r="122" s="14" customFormat="1">
      <c r="A122" s="14"/>
      <c r="B122" s="236"/>
      <c r="C122" s="237"/>
      <c r="D122" s="227" t="s">
        <v>130</v>
      </c>
      <c r="E122" s="238" t="s">
        <v>19</v>
      </c>
      <c r="F122" s="239" t="s">
        <v>748</v>
      </c>
      <c r="G122" s="237"/>
      <c r="H122" s="240">
        <v>35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130</v>
      </c>
      <c r="AU122" s="246" t="s">
        <v>80</v>
      </c>
      <c r="AV122" s="14" t="s">
        <v>80</v>
      </c>
      <c r="AW122" s="14" t="s">
        <v>32</v>
      </c>
      <c r="AX122" s="14" t="s">
        <v>70</v>
      </c>
      <c r="AY122" s="246" t="s">
        <v>119</v>
      </c>
    </row>
    <row r="123" s="15" customFormat="1">
      <c r="A123" s="15"/>
      <c r="B123" s="247"/>
      <c r="C123" s="248"/>
      <c r="D123" s="227" t="s">
        <v>130</v>
      </c>
      <c r="E123" s="249" t="s">
        <v>19</v>
      </c>
      <c r="F123" s="250" t="s">
        <v>134</v>
      </c>
      <c r="G123" s="248"/>
      <c r="H123" s="251">
        <v>70</v>
      </c>
      <c r="I123" s="252"/>
      <c r="J123" s="248"/>
      <c r="K123" s="248"/>
      <c r="L123" s="253"/>
      <c r="M123" s="254"/>
      <c r="N123" s="255"/>
      <c r="O123" s="255"/>
      <c r="P123" s="255"/>
      <c r="Q123" s="255"/>
      <c r="R123" s="255"/>
      <c r="S123" s="255"/>
      <c r="T123" s="256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57" t="s">
        <v>130</v>
      </c>
      <c r="AU123" s="257" t="s">
        <v>80</v>
      </c>
      <c r="AV123" s="15" t="s">
        <v>126</v>
      </c>
      <c r="AW123" s="15" t="s">
        <v>32</v>
      </c>
      <c r="AX123" s="15" t="s">
        <v>78</v>
      </c>
      <c r="AY123" s="257" t="s">
        <v>119</v>
      </c>
    </row>
    <row r="124" s="2" customFormat="1" ht="24.15" customHeight="1">
      <c r="A124" s="41"/>
      <c r="B124" s="42"/>
      <c r="C124" s="207" t="s">
        <v>184</v>
      </c>
      <c r="D124" s="207" t="s">
        <v>121</v>
      </c>
      <c r="E124" s="208" t="s">
        <v>196</v>
      </c>
      <c r="F124" s="209" t="s">
        <v>197</v>
      </c>
      <c r="G124" s="210" t="s">
        <v>198</v>
      </c>
      <c r="H124" s="211">
        <v>665</v>
      </c>
      <c r="I124" s="212"/>
      <c r="J124" s="213">
        <f>ROUND(I124*H124,2)</f>
        <v>0</v>
      </c>
      <c r="K124" s="209" t="s">
        <v>125</v>
      </c>
      <c r="L124" s="47"/>
      <c r="M124" s="214" t="s">
        <v>19</v>
      </c>
      <c r="N124" s="215" t="s">
        <v>41</v>
      </c>
      <c r="O124" s="87"/>
      <c r="P124" s="216">
        <f>O124*H124</f>
        <v>0</v>
      </c>
      <c r="Q124" s="216">
        <v>0.00058</v>
      </c>
      <c r="R124" s="216">
        <f>Q124*H124</f>
        <v>0.38569999999999999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126</v>
      </c>
      <c r="AT124" s="218" t="s">
        <v>121</v>
      </c>
      <c r="AU124" s="218" t="s">
        <v>80</v>
      </c>
      <c r="AY124" s="20" t="s">
        <v>119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78</v>
      </c>
      <c r="BK124" s="219">
        <f>ROUND(I124*H124,2)</f>
        <v>0</v>
      </c>
      <c r="BL124" s="20" t="s">
        <v>126</v>
      </c>
      <c r="BM124" s="218" t="s">
        <v>749</v>
      </c>
    </row>
    <row r="125" s="2" customFormat="1">
      <c r="A125" s="41"/>
      <c r="B125" s="42"/>
      <c r="C125" s="43"/>
      <c r="D125" s="220" t="s">
        <v>128</v>
      </c>
      <c r="E125" s="43"/>
      <c r="F125" s="221" t="s">
        <v>200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128</v>
      </c>
      <c r="AU125" s="20" t="s">
        <v>80</v>
      </c>
    </row>
    <row r="126" s="13" customFormat="1">
      <c r="A126" s="13"/>
      <c r="B126" s="225"/>
      <c r="C126" s="226"/>
      <c r="D126" s="227" t="s">
        <v>130</v>
      </c>
      <c r="E126" s="228" t="s">
        <v>19</v>
      </c>
      <c r="F126" s="229" t="s">
        <v>736</v>
      </c>
      <c r="G126" s="226"/>
      <c r="H126" s="228" t="s">
        <v>19</v>
      </c>
      <c r="I126" s="230"/>
      <c r="J126" s="226"/>
      <c r="K126" s="226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130</v>
      </c>
      <c r="AU126" s="235" t="s">
        <v>80</v>
      </c>
      <c r="AV126" s="13" t="s">
        <v>78</v>
      </c>
      <c r="AW126" s="13" t="s">
        <v>32</v>
      </c>
      <c r="AX126" s="13" t="s">
        <v>70</v>
      </c>
      <c r="AY126" s="235" t="s">
        <v>119</v>
      </c>
    </row>
    <row r="127" s="14" customFormat="1">
      <c r="A127" s="14"/>
      <c r="B127" s="236"/>
      <c r="C127" s="237"/>
      <c r="D127" s="227" t="s">
        <v>130</v>
      </c>
      <c r="E127" s="238" t="s">
        <v>19</v>
      </c>
      <c r="F127" s="239" t="s">
        <v>750</v>
      </c>
      <c r="G127" s="237"/>
      <c r="H127" s="240">
        <v>370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130</v>
      </c>
      <c r="AU127" s="246" t="s">
        <v>80</v>
      </c>
      <c r="AV127" s="14" t="s">
        <v>80</v>
      </c>
      <c r="AW127" s="14" t="s">
        <v>32</v>
      </c>
      <c r="AX127" s="14" t="s">
        <v>70</v>
      </c>
      <c r="AY127" s="246" t="s">
        <v>119</v>
      </c>
    </row>
    <row r="128" s="14" customFormat="1">
      <c r="A128" s="14"/>
      <c r="B128" s="236"/>
      <c r="C128" s="237"/>
      <c r="D128" s="227" t="s">
        <v>130</v>
      </c>
      <c r="E128" s="238" t="s">
        <v>19</v>
      </c>
      <c r="F128" s="239" t="s">
        <v>751</v>
      </c>
      <c r="G128" s="237"/>
      <c r="H128" s="240">
        <v>295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130</v>
      </c>
      <c r="AU128" s="246" t="s">
        <v>80</v>
      </c>
      <c r="AV128" s="14" t="s">
        <v>80</v>
      </c>
      <c r="AW128" s="14" t="s">
        <v>32</v>
      </c>
      <c r="AX128" s="14" t="s">
        <v>70</v>
      </c>
      <c r="AY128" s="246" t="s">
        <v>119</v>
      </c>
    </row>
    <row r="129" s="15" customFormat="1">
      <c r="A129" s="15"/>
      <c r="B129" s="247"/>
      <c r="C129" s="248"/>
      <c r="D129" s="227" t="s">
        <v>130</v>
      </c>
      <c r="E129" s="249" t="s">
        <v>19</v>
      </c>
      <c r="F129" s="250" t="s">
        <v>134</v>
      </c>
      <c r="G129" s="248"/>
      <c r="H129" s="251">
        <v>665</v>
      </c>
      <c r="I129" s="252"/>
      <c r="J129" s="248"/>
      <c r="K129" s="248"/>
      <c r="L129" s="253"/>
      <c r="M129" s="254"/>
      <c r="N129" s="255"/>
      <c r="O129" s="255"/>
      <c r="P129" s="255"/>
      <c r="Q129" s="255"/>
      <c r="R129" s="255"/>
      <c r="S129" s="255"/>
      <c r="T129" s="25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7" t="s">
        <v>130</v>
      </c>
      <c r="AU129" s="257" t="s">
        <v>80</v>
      </c>
      <c r="AV129" s="15" t="s">
        <v>126</v>
      </c>
      <c r="AW129" s="15" t="s">
        <v>32</v>
      </c>
      <c r="AX129" s="15" t="s">
        <v>78</v>
      </c>
      <c r="AY129" s="257" t="s">
        <v>119</v>
      </c>
    </row>
    <row r="130" s="2" customFormat="1" ht="24.15" customHeight="1">
      <c r="A130" s="41"/>
      <c r="B130" s="42"/>
      <c r="C130" s="207" t="s">
        <v>195</v>
      </c>
      <c r="D130" s="207" t="s">
        <v>121</v>
      </c>
      <c r="E130" s="208" t="s">
        <v>223</v>
      </c>
      <c r="F130" s="209" t="s">
        <v>224</v>
      </c>
      <c r="G130" s="210" t="s">
        <v>198</v>
      </c>
      <c r="H130" s="211">
        <v>665</v>
      </c>
      <c r="I130" s="212"/>
      <c r="J130" s="213">
        <f>ROUND(I130*H130,2)</f>
        <v>0</v>
      </c>
      <c r="K130" s="209" t="s">
        <v>125</v>
      </c>
      <c r="L130" s="47"/>
      <c r="M130" s="214" t="s">
        <v>19</v>
      </c>
      <c r="N130" s="215" t="s">
        <v>41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126</v>
      </c>
      <c r="AT130" s="218" t="s">
        <v>121</v>
      </c>
      <c r="AU130" s="218" t="s">
        <v>80</v>
      </c>
      <c r="AY130" s="20" t="s">
        <v>119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78</v>
      </c>
      <c r="BK130" s="219">
        <f>ROUND(I130*H130,2)</f>
        <v>0</v>
      </c>
      <c r="BL130" s="20" t="s">
        <v>126</v>
      </c>
      <c r="BM130" s="218" t="s">
        <v>752</v>
      </c>
    </row>
    <row r="131" s="2" customFormat="1">
      <c r="A131" s="41"/>
      <c r="B131" s="42"/>
      <c r="C131" s="43"/>
      <c r="D131" s="220" t="s">
        <v>128</v>
      </c>
      <c r="E131" s="43"/>
      <c r="F131" s="221" t="s">
        <v>226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128</v>
      </c>
      <c r="AU131" s="20" t="s">
        <v>80</v>
      </c>
    </row>
    <row r="132" s="2" customFormat="1" ht="37.8" customHeight="1">
      <c r="A132" s="41"/>
      <c r="B132" s="42"/>
      <c r="C132" s="207" t="s">
        <v>203</v>
      </c>
      <c r="D132" s="207" t="s">
        <v>121</v>
      </c>
      <c r="E132" s="208" t="s">
        <v>233</v>
      </c>
      <c r="F132" s="209" t="s">
        <v>234</v>
      </c>
      <c r="G132" s="210" t="s">
        <v>149</v>
      </c>
      <c r="H132" s="211">
        <v>3.3340000000000001</v>
      </c>
      <c r="I132" s="212"/>
      <c r="J132" s="213">
        <f>ROUND(I132*H132,2)</f>
        <v>0</v>
      </c>
      <c r="K132" s="209" t="s">
        <v>125</v>
      </c>
      <c r="L132" s="47"/>
      <c r="M132" s="214" t="s">
        <v>19</v>
      </c>
      <c r="N132" s="215" t="s">
        <v>41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126</v>
      </c>
      <c r="AT132" s="218" t="s">
        <v>121</v>
      </c>
      <c r="AU132" s="218" t="s">
        <v>80</v>
      </c>
      <c r="AY132" s="20" t="s">
        <v>119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78</v>
      </c>
      <c r="BK132" s="219">
        <f>ROUND(I132*H132,2)</f>
        <v>0</v>
      </c>
      <c r="BL132" s="20" t="s">
        <v>126</v>
      </c>
      <c r="BM132" s="218" t="s">
        <v>753</v>
      </c>
    </row>
    <row r="133" s="2" customFormat="1">
      <c r="A133" s="41"/>
      <c r="B133" s="42"/>
      <c r="C133" s="43"/>
      <c r="D133" s="220" t="s">
        <v>128</v>
      </c>
      <c r="E133" s="43"/>
      <c r="F133" s="221" t="s">
        <v>236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128</v>
      </c>
      <c r="AU133" s="20" t="s">
        <v>80</v>
      </c>
    </row>
    <row r="134" s="13" customFormat="1">
      <c r="A134" s="13"/>
      <c r="B134" s="225"/>
      <c r="C134" s="226"/>
      <c r="D134" s="227" t="s">
        <v>130</v>
      </c>
      <c r="E134" s="228" t="s">
        <v>19</v>
      </c>
      <c r="F134" s="229" t="s">
        <v>237</v>
      </c>
      <c r="G134" s="226"/>
      <c r="H134" s="228" t="s">
        <v>19</v>
      </c>
      <c r="I134" s="230"/>
      <c r="J134" s="226"/>
      <c r="K134" s="226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130</v>
      </c>
      <c r="AU134" s="235" t="s">
        <v>80</v>
      </c>
      <c r="AV134" s="13" t="s">
        <v>78</v>
      </c>
      <c r="AW134" s="13" t="s">
        <v>32</v>
      </c>
      <c r="AX134" s="13" t="s">
        <v>70</v>
      </c>
      <c r="AY134" s="235" t="s">
        <v>119</v>
      </c>
    </row>
    <row r="135" s="14" customFormat="1">
      <c r="A135" s="14"/>
      <c r="B135" s="236"/>
      <c r="C135" s="237"/>
      <c r="D135" s="227" t="s">
        <v>130</v>
      </c>
      <c r="E135" s="238" t="s">
        <v>19</v>
      </c>
      <c r="F135" s="239" t="s">
        <v>754</v>
      </c>
      <c r="G135" s="237"/>
      <c r="H135" s="240">
        <v>1.0169999999999999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6" t="s">
        <v>130</v>
      </c>
      <c r="AU135" s="246" t="s">
        <v>80</v>
      </c>
      <c r="AV135" s="14" t="s">
        <v>80</v>
      </c>
      <c r="AW135" s="14" t="s">
        <v>32</v>
      </c>
      <c r="AX135" s="14" t="s">
        <v>70</v>
      </c>
      <c r="AY135" s="246" t="s">
        <v>119</v>
      </c>
    </row>
    <row r="136" s="14" customFormat="1">
      <c r="A136" s="14"/>
      <c r="B136" s="236"/>
      <c r="C136" s="237"/>
      <c r="D136" s="227" t="s">
        <v>130</v>
      </c>
      <c r="E136" s="238" t="s">
        <v>19</v>
      </c>
      <c r="F136" s="239" t="s">
        <v>755</v>
      </c>
      <c r="G136" s="237"/>
      <c r="H136" s="240">
        <v>2.3170000000000002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130</v>
      </c>
      <c r="AU136" s="246" t="s">
        <v>80</v>
      </c>
      <c r="AV136" s="14" t="s">
        <v>80</v>
      </c>
      <c r="AW136" s="14" t="s">
        <v>32</v>
      </c>
      <c r="AX136" s="14" t="s">
        <v>70</v>
      </c>
      <c r="AY136" s="246" t="s">
        <v>119</v>
      </c>
    </row>
    <row r="137" s="15" customFormat="1">
      <c r="A137" s="15"/>
      <c r="B137" s="247"/>
      <c r="C137" s="248"/>
      <c r="D137" s="227" t="s">
        <v>130</v>
      </c>
      <c r="E137" s="249" t="s">
        <v>19</v>
      </c>
      <c r="F137" s="250" t="s">
        <v>134</v>
      </c>
      <c r="G137" s="248"/>
      <c r="H137" s="251">
        <v>3.3340000000000001</v>
      </c>
      <c r="I137" s="252"/>
      <c r="J137" s="248"/>
      <c r="K137" s="248"/>
      <c r="L137" s="253"/>
      <c r="M137" s="254"/>
      <c r="N137" s="255"/>
      <c r="O137" s="255"/>
      <c r="P137" s="255"/>
      <c r="Q137" s="255"/>
      <c r="R137" s="255"/>
      <c r="S137" s="255"/>
      <c r="T137" s="256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57" t="s">
        <v>130</v>
      </c>
      <c r="AU137" s="257" t="s">
        <v>80</v>
      </c>
      <c r="AV137" s="15" t="s">
        <v>126</v>
      </c>
      <c r="AW137" s="15" t="s">
        <v>32</v>
      </c>
      <c r="AX137" s="15" t="s">
        <v>78</v>
      </c>
      <c r="AY137" s="257" t="s">
        <v>119</v>
      </c>
    </row>
    <row r="138" s="2" customFormat="1" ht="37.8" customHeight="1">
      <c r="A138" s="41"/>
      <c r="B138" s="42"/>
      <c r="C138" s="207" t="s">
        <v>222</v>
      </c>
      <c r="D138" s="207" t="s">
        <v>121</v>
      </c>
      <c r="E138" s="208" t="s">
        <v>244</v>
      </c>
      <c r="F138" s="209" t="s">
        <v>245</v>
      </c>
      <c r="G138" s="210" t="s">
        <v>149</v>
      </c>
      <c r="H138" s="211">
        <v>68.200000000000003</v>
      </c>
      <c r="I138" s="212"/>
      <c r="J138" s="213">
        <f>ROUND(I138*H138,2)</f>
        <v>0</v>
      </c>
      <c r="K138" s="209" t="s">
        <v>125</v>
      </c>
      <c r="L138" s="47"/>
      <c r="M138" s="214" t="s">
        <v>19</v>
      </c>
      <c r="N138" s="215" t="s">
        <v>41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126</v>
      </c>
      <c r="AT138" s="218" t="s">
        <v>121</v>
      </c>
      <c r="AU138" s="218" t="s">
        <v>80</v>
      </c>
      <c r="AY138" s="20" t="s">
        <v>119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78</v>
      </c>
      <c r="BK138" s="219">
        <f>ROUND(I138*H138,2)</f>
        <v>0</v>
      </c>
      <c r="BL138" s="20" t="s">
        <v>126</v>
      </c>
      <c r="BM138" s="218" t="s">
        <v>756</v>
      </c>
    </row>
    <row r="139" s="2" customFormat="1">
      <c r="A139" s="41"/>
      <c r="B139" s="42"/>
      <c r="C139" s="43"/>
      <c r="D139" s="220" t="s">
        <v>128</v>
      </c>
      <c r="E139" s="43"/>
      <c r="F139" s="221" t="s">
        <v>247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128</v>
      </c>
      <c r="AU139" s="20" t="s">
        <v>80</v>
      </c>
    </row>
    <row r="140" s="13" customFormat="1">
      <c r="A140" s="13"/>
      <c r="B140" s="225"/>
      <c r="C140" s="226"/>
      <c r="D140" s="227" t="s">
        <v>130</v>
      </c>
      <c r="E140" s="228" t="s">
        <v>19</v>
      </c>
      <c r="F140" s="229" t="s">
        <v>248</v>
      </c>
      <c r="G140" s="226"/>
      <c r="H140" s="228" t="s">
        <v>19</v>
      </c>
      <c r="I140" s="230"/>
      <c r="J140" s="226"/>
      <c r="K140" s="226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130</v>
      </c>
      <c r="AU140" s="235" t="s">
        <v>80</v>
      </c>
      <c r="AV140" s="13" t="s">
        <v>78</v>
      </c>
      <c r="AW140" s="13" t="s">
        <v>32</v>
      </c>
      <c r="AX140" s="13" t="s">
        <v>70</v>
      </c>
      <c r="AY140" s="235" t="s">
        <v>119</v>
      </c>
    </row>
    <row r="141" s="14" customFormat="1">
      <c r="A141" s="14"/>
      <c r="B141" s="236"/>
      <c r="C141" s="237"/>
      <c r="D141" s="227" t="s">
        <v>130</v>
      </c>
      <c r="E141" s="238" t="s">
        <v>19</v>
      </c>
      <c r="F141" s="239" t="s">
        <v>757</v>
      </c>
      <c r="G141" s="237"/>
      <c r="H141" s="240">
        <v>34.100000000000001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130</v>
      </c>
      <c r="AU141" s="246" t="s">
        <v>80</v>
      </c>
      <c r="AV141" s="14" t="s">
        <v>80</v>
      </c>
      <c r="AW141" s="14" t="s">
        <v>32</v>
      </c>
      <c r="AX141" s="14" t="s">
        <v>70</v>
      </c>
      <c r="AY141" s="246" t="s">
        <v>119</v>
      </c>
    </row>
    <row r="142" s="16" customFormat="1">
      <c r="A142" s="16"/>
      <c r="B142" s="258"/>
      <c r="C142" s="259"/>
      <c r="D142" s="227" t="s">
        <v>130</v>
      </c>
      <c r="E142" s="260" t="s">
        <v>19</v>
      </c>
      <c r="F142" s="261" t="s">
        <v>167</v>
      </c>
      <c r="G142" s="259"/>
      <c r="H142" s="262">
        <v>34.100000000000001</v>
      </c>
      <c r="I142" s="263"/>
      <c r="J142" s="259"/>
      <c r="K142" s="259"/>
      <c r="L142" s="264"/>
      <c r="M142" s="265"/>
      <c r="N142" s="266"/>
      <c r="O142" s="266"/>
      <c r="P142" s="266"/>
      <c r="Q142" s="266"/>
      <c r="R142" s="266"/>
      <c r="S142" s="266"/>
      <c r="T142" s="267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T142" s="268" t="s">
        <v>130</v>
      </c>
      <c r="AU142" s="268" t="s">
        <v>80</v>
      </c>
      <c r="AV142" s="16" t="s">
        <v>140</v>
      </c>
      <c r="AW142" s="16" t="s">
        <v>32</v>
      </c>
      <c r="AX142" s="16" t="s">
        <v>70</v>
      </c>
      <c r="AY142" s="268" t="s">
        <v>119</v>
      </c>
    </row>
    <row r="143" s="13" customFormat="1">
      <c r="A143" s="13"/>
      <c r="B143" s="225"/>
      <c r="C143" s="226"/>
      <c r="D143" s="227" t="s">
        <v>130</v>
      </c>
      <c r="E143" s="228" t="s">
        <v>19</v>
      </c>
      <c r="F143" s="229" t="s">
        <v>251</v>
      </c>
      <c r="G143" s="226"/>
      <c r="H143" s="228" t="s">
        <v>19</v>
      </c>
      <c r="I143" s="230"/>
      <c r="J143" s="226"/>
      <c r="K143" s="226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130</v>
      </c>
      <c r="AU143" s="235" t="s">
        <v>80</v>
      </c>
      <c r="AV143" s="13" t="s">
        <v>78</v>
      </c>
      <c r="AW143" s="13" t="s">
        <v>32</v>
      </c>
      <c r="AX143" s="13" t="s">
        <v>70</v>
      </c>
      <c r="AY143" s="235" t="s">
        <v>119</v>
      </c>
    </row>
    <row r="144" s="14" customFormat="1">
      <c r="A144" s="14"/>
      <c r="B144" s="236"/>
      <c r="C144" s="237"/>
      <c r="D144" s="227" t="s">
        <v>130</v>
      </c>
      <c r="E144" s="238" t="s">
        <v>19</v>
      </c>
      <c r="F144" s="239" t="s">
        <v>757</v>
      </c>
      <c r="G144" s="237"/>
      <c r="H144" s="240">
        <v>34.100000000000001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130</v>
      </c>
      <c r="AU144" s="246" t="s">
        <v>80</v>
      </c>
      <c r="AV144" s="14" t="s">
        <v>80</v>
      </c>
      <c r="AW144" s="14" t="s">
        <v>32</v>
      </c>
      <c r="AX144" s="14" t="s">
        <v>70</v>
      </c>
      <c r="AY144" s="246" t="s">
        <v>119</v>
      </c>
    </row>
    <row r="145" s="16" customFormat="1">
      <c r="A145" s="16"/>
      <c r="B145" s="258"/>
      <c r="C145" s="259"/>
      <c r="D145" s="227" t="s">
        <v>130</v>
      </c>
      <c r="E145" s="260" t="s">
        <v>19</v>
      </c>
      <c r="F145" s="261" t="s">
        <v>167</v>
      </c>
      <c r="G145" s="259"/>
      <c r="H145" s="262">
        <v>34.100000000000001</v>
      </c>
      <c r="I145" s="263"/>
      <c r="J145" s="259"/>
      <c r="K145" s="259"/>
      <c r="L145" s="264"/>
      <c r="M145" s="265"/>
      <c r="N145" s="266"/>
      <c r="O145" s="266"/>
      <c r="P145" s="266"/>
      <c r="Q145" s="266"/>
      <c r="R145" s="266"/>
      <c r="S145" s="266"/>
      <c r="T145" s="267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T145" s="268" t="s">
        <v>130</v>
      </c>
      <c r="AU145" s="268" t="s">
        <v>80</v>
      </c>
      <c r="AV145" s="16" t="s">
        <v>140</v>
      </c>
      <c r="AW145" s="16" t="s">
        <v>32</v>
      </c>
      <c r="AX145" s="16" t="s">
        <v>70</v>
      </c>
      <c r="AY145" s="268" t="s">
        <v>119</v>
      </c>
    </row>
    <row r="146" s="15" customFormat="1">
      <c r="A146" s="15"/>
      <c r="B146" s="247"/>
      <c r="C146" s="248"/>
      <c r="D146" s="227" t="s">
        <v>130</v>
      </c>
      <c r="E146" s="249" t="s">
        <v>19</v>
      </c>
      <c r="F146" s="250" t="s">
        <v>134</v>
      </c>
      <c r="G146" s="248"/>
      <c r="H146" s="251">
        <v>68.200000000000003</v>
      </c>
      <c r="I146" s="252"/>
      <c r="J146" s="248"/>
      <c r="K146" s="248"/>
      <c r="L146" s="253"/>
      <c r="M146" s="254"/>
      <c r="N146" s="255"/>
      <c r="O146" s="255"/>
      <c r="P146" s="255"/>
      <c r="Q146" s="255"/>
      <c r="R146" s="255"/>
      <c r="S146" s="255"/>
      <c r="T146" s="256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7" t="s">
        <v>130</v>
      </c>
      <c r="AU146" s="257" t="s">
        <v>80</v>
      </c>
      <c r="AV146" s="15" t="s">
        <v>126</v>
      </c>
      <c r="AW146" s="15" t="s">
        <v>32</v>
      </c>
      <c r="AX146" s="15" t="s">
        <v>78</v>
      </c>
      <c r="AY146" s="257" t="s">
        <v>119</v>
      </c>
    </row>
    <row r="147" s="2" customFormat="1" ht="37.8" customHeight="1">
      <c r="A147" s="41"/>
      <c r="B147" s="42"/>
      <c r="C147" s="207" t="s">
        <v>227</v>
      </c>
      <c r="D147" s="207" t="s">
        <v>121</v>
      </c>
      <c r="E147" s="208" t="s">
        <v>253</v>
      </c>
      <c r="F147" s="209" t="s">
        <v>254</v>
      </c>
      <c r="G147" s="210" t="s">
        <v>149</v>
      </c>
      <c r="H147" s="211">
        <v>246.435</v>
      </c>
      <c r="I147" s="212"/>
      <c r="J147" s="213">
        <f>ROUND(I147*H147,2)</f>
        <v>0</v>
      </c>
      <c r="K147" s="209" t="s">
        <v>125</v>
      </c>
      <c r="L147" s="47"/>
      <c r="M147" s="214" t="s">
        <v>19</v>
      </c>
      <c r="N147" s="215" t="s">
        <v>41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126</v>
      </c>
      <c r="AT147" s="218" t="s">
        <v>121</v>
      </c>
      <c r="AU147" s="218" t="s">
        <v>80</v>
      </c>
      <c r="AY147" s="20" t="s">
        <v>119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78</v>
      </c>
      <c r="BK147" s="219">
        <f>ROUND(I147*H147,2)</f>
        <v>0</v>
      </c>
      <c r="BL147" s="20" t="s">
        <v>126</v>
      </c>
      <c r="BM147" s="218" t="s">
        <v>758</v>
      </c>
    </row>
    <row r="148" s="2" customFormat="1">
      <c r="A148" s="41"/>
      <c r="B148" s="42"/>
      <c r="C148" s="43"/>
      <c r="D148" s="220" t="s">
        <v>128</v>
      </c>
      <c r="E148" s="43"/>
      <c r="F148" s="221" t="s">
        <v>256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128</v>
      </c>
      <c r="AU148" s="20" t="s">
        <v>80</v>
      </c>
    </row>
    <row r="149" s="13" customFormat="1">
      <c r="A149" s="13"/>
      <c r="B149" s="225"/>
      <c r="C149" s="226"/>
      <c r="D149" s="227" t="s">
        <v>130</v>
      </c>
      <c r="E149" s="228" t="s">
        <v>19</v>
      </c>
      <c r="F149" s="229" t="s">
        <v>257</v>
      </c>
      <c r="G149" s="226"/>
      <c r="H149" s="228" t="s">
        <v>19</v>
      </c>
      <c r="I149" s="230"/>
      <c r="J149" s="226"/>
      <c r="K149" s="226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130</v>
      </c>
      <c r="AU149" s="235" t="s">
        <v>80</v>
      </c>
      <c r="AV149" s="13" t="s">
        <v>78</v>
      </c>
      <c r="AW149" s="13" t="s">
        <v>32</v>
      </c>
      <c r="AX149" s="13" t="s">
        <v>70</v>
      </c>
      <c r="AY149" s="235" t="s">
        <v>119</v>
      </c>
    </row>
    <row r="150" s="14" customFormat="1">
      <c r="A150" s="14"/>
      <c r="B150" s="236"/>
      <c r="C150" s="237"/>
      <c r="D150" s="227" t="s">
        <v>130</v>
      </c>
      <c r="E150" s="238" t="s">
        <v>19</v>
      </c>
      <c r="F150" s="239" t="s">
        <v>743</v>
      </c>
      <c r="G150" s="237"/>
      <c r="H150" s="240">
        <v>280.53500000000003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6" t="s">
        <v>130</v>
      </c>
      <c r="AU150" s="246" t="s">
        <v>80</v>
      </c>
      <c r="AV150" s="14" t="s">
        <v>80</v>
      </c>
      <c r="AW150" s="14" t="s">
        <v>32</v>
      </c>
      <c r="AX150" s="14" t="s">
        <v>70</v>
      </c>
      <c r="AY150" s="246" t="s">
        <v>119</v>
      </c>
    </row>
    <row r="151" s="14" customFormat="1">
      <c r="A151" s="14"/>
      <c r="B151" s="236"/>
      <c r="C151" s="237"/>
      <c r="D151" s="227" t="s">
        <v>130</v>
      </c>
      <c r="E151" s="238" t="s">
        <v>19</v>
      </c>
      <c r="F151" s="239" t="s">
        <v>759</v>
      </c>
      <c r="G151" s="237"/>
      <c r="H151" s="240">
        <v>-34.100000000000001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6" t="s">
        <v>130</v>
      </c>
      <c r="AU151" s="246" t="s">
        <v>80</v>
      </c>
      <c r="AV151" s="14" t="s">
        <v>80</v>
      </c>
      <c r="AW151" s="14" t="s">
        <v>32</v>
      </c>
      <c r="AX151" s="14" t="s">
        <v>70</v>
      </c>
      <c r="AY151" s="246" t="s">
        <v>119</v>
      </c>
    </row>
    <row r="152" s="15" customFormat="1">
      <c r="A152" s="15"/>
      <c r="B152" s="247"/>
      <c r="C152" s="248"/>
      <c r="D152" s="227" t="s">
        <v>130</v>
      </c>
      <c r="E152" s="249" t="s">
        <v>19</v>
      </c>
      <c r="F152" s="250" t="s">
        <v>134</v>
      </c>
      <c r="G152" s="248"/>
      <c r="H152" s="251">
        <v>246.43500000000003</v>
      </c>
      <c r="I152" s="252"/>
      <c r="J152" s="248"/>
      <c r="K152" s="248"/>
      <c r="L152" s="253"/>
      <c r="M152" s="254"/>
      <c r="N152" s="255"/>
      <c r="O152" s="255"/>
      <c r="P152" s="255"/>
      <c r="Q152" s="255"/>
      <c r="R152" s="255"/>
      <c r="S152" s="255"/>
      <c r="T152" s="25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7" t="s">
        <v>130</v>
      </c>
      <c r="AU152" s="257" t="s">
        <v>80</v>
      </c>
      <c r="AV152" s="15" t="s">
        <v>126</v>
      </c>
      <c r="AW152" s="15" t="s">
        <v>32</v>
      </c>
      <c r="AX152" s="15" t="s">
        <v>78</v>
      </c>
      <c r="AY152" s="257" t="s">
        <v>119</v>
      </c>
    </row>
    <row r="153" s="2" customFormat="1" ht="37.8" customHeight="1">
      <c r="A153" s="41"/>
      <c r="B153" s="42"/>
      <c r="C153" s="207" t="s">
        <v>232</v>
      </c>
      <c r="D153" s="207" t="s">
        <v>121</v>
      </c>
      <c r="E153" s="208" t="s">
        <v>260</v>
      </c>
      <c r="F153" s="209" t="s">
        <v>261</v>
      </c>
      <c r="G153" s="210" t="s">
        <v>149</v>
      </c>
      <c r="H153" s="211">
        <v>3696.5250000000001</v>
      </c>
      <c r="I153" s="212"/>
      <c r="J153" s="213">
        <f>ROUND(I153*H153,2)</f>
        <v>0</v>
      </c>
      <c r="K153" s="209" t="s">
        <v>125</v>
      </c>
      <c r="L153" s="47"/>
      <c r="M153" s="214" t="s">
        <v>19</v>
      </c>
      <c r="N153" s="215" t="s">
        <v>41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126</v>
      </c>
      <c r="AT153" s="218" t="s">
        <v>121</v>
      </c>
      <c r="AU153" s="218" t="s">
        <v>80</v>
      </c>
      <c r="AY153" s="20" t="s">
        <v>119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78</v>
      </c>
      <c r="BK153" s="219">
        <f>ROUND(I153*H153,2)</f>
        <v>0</v>
      </c>
      <c r="BL153" s="20" t="s">
        <v>126</v>
      </c>
      <c r="BM153" s="218" t="s">
        <v>760</v>
      </c>
    </row>
    <row r="154" s="2" customFormat="1">
      <c r="A154" s="41"/>
      <c r="B154" s="42"/>
      <c r="C154" s="43"/>
      <c r="D154" s="220" t="s">
        <v>128</v>
      </c>
      <c r="E154" s="43"/>
      <c r="F154" s="221" t="s">
        <v>263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128</v>
      </c>
      <c r="AU154" s="20" t="s">
        <v>80</v>
      </c>
    </row>
    <row r="155" s="13" customFormat="1">
      <c r="A155" s="13"/>
      <c r="B155" s="225"/>
      <c r="C155" s="226"/>
      <c r="D155" s="227" t="s">
        <v>130</v>
      </c>
      <c r="E155" s="228" t="s">
        <v>19</v>
      </c>
      <c r="F155" s="229" t="s">
        <v>257</v>
      </c>
      <c r="G155" s="226"/>
      <c r="H155" s="228" t="s">
        <v>19</v>
      </c>
      <c r="I155" s="230"/>
      <c r="J155" s="226"/>
      <c r="K155" s="226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130</v>
      </c>
      <c r="AU155" s="235" t="s">
        <v>80</v>
      </c>
      <c r="AV155" s="13" t="s">
        <v>78</v>
      </c>
      <c r="AW155" s="13" t="s">
        <v>32</v>
      </c>
      <c r="AX155" s="13" t="s">
        <v>70</v>
      </c>
      <c r="AY155" s="235" t="s">
        <v>119</v>
      </c>
    </row>
    <row r="156" s="14" customFormat="1">
      <c r="A156" s="14"/>
      <c r="B156" s="236"/>
      <c r="C156" s="237"/>
      <c r="D156" s="227" t="s">
        <v>130</v>
      </c>
      <c r="E156" s="238" t="s">
        <v>19</v>
      </c>
      <c r="F156" s="239" t="s">
        <v>743</v>
      </c>
      <c r="G156" s="237"/>
      <c r="H156" s="240">
        <v>280.53500000000003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130</v>
      </c>
      <c r="AU156" s="246" t="s">
        <v>80</v>
      </c>
      <c r="AV156" s="14" t="s">
        <v>80</v>
      </c>
      <c r="AW156" s="14" t="s">
        <v>32</v>
      </c>
      <c r="AX156" s="14" t="s">
        <v>70</v>
      </c>
      <c r="AY156" s="246" t="s">
        <v>119</v>
      </c>
    </row>
    <row r="157" s="14" customFormat="1">
      <c r="A157" s="14"/>
      <c r="B157" s="236"/>
      <c r="C157" s="237"/>
      <c r="D157" s="227" t="s">
        <v>130</v>
      </c>
      <c r="E157" s="238" t="s">
        <v>19</v>
      </c>
      <c r="F157" s="239" t="s">
        <v>759</v>
      </c>
      <c r="G157" s="237"/>
      <c r="H157" s="240">
        <v>-34.100000000000001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130</v>
      </c>
      <c r="AU157" s="246" t="s">
        <v>80</v>
      </c>
      <c r="AV157" s="14" t="s">
        <v>80</v>
      </c>
      <c r="AW157" s="14" t="s">
        <v>32</v>
      </c>
      <c r="AX157" s="14" t="s">
        <v>70</v>
      </c>
      <c r="AY157" s="246" t="s">
        <v>119</v>
      </c>
    </row>
    <row r="158" s="15" customFormat="1">
      <c r="A158" s="15"/>
      <c r="B158" s="247"/>
      <c r="C158" s="248"/>
      <c r="D158" s="227" t="s">
        <v>130</v>
      </c>
      <c r="E158" s="249" t="s">
        <v>19</v>
      </c>
      <c r="F158" s="250" t="s">
        <v>134</v>
      </c>
      <c r="G158" s="248"/>
      <c r="H158" s="251">
        <v>246.43500000000003</v>
      </c>
      <c r="I158" s="252"/>
      <c r="J158" s="248"/>
      <c r="K158" s="248"/>
      <c r="L158" s="253"/>
      <c r="M158" s="254"/>
      <c r="N158" s="255"/>
      <c r="O158" s="255"/>
      <c r="P158" s="255"/>
      <c r="Q158" s="255"/>
      <c r="R158" s="255"/>
      <c r="S158" s="255"/>
      <c r="T158" s="256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57" t="s">
        <v>130</v>
      </c>
      <c r="AU158" s="257" t="s">
        <v>80</v>
      </c>
      <c r="AV158" s="15" t="s">
        <v>126</v>
      </c>
      <c r="AW158" s="15" t="s">
        <v>32</v>
      </c>
      <c r="AX158" s="15" t="s">
        <v>78</v>
      </c>
      <c r="AY158" s="257" t="s">
        <v>119</v>
      </c>
    </row>
    <row r="159" s="14" customFormat="1">
      <c r="A159" s="14"/>
      <c r="B159" s="236"/>
      <c r="C159" s="237"/>
      <c r="D159" s="227" t="s">
        <v>130</v>
      </c>
      <c r="E159" s="237"/>
      <c r="F159" s="239" t="s">
        <v>761</v>
      </c>
      <c r="G159" s="237"/>
      <c r="H159" s="240">
        <v>3696.5250000000001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130</v>
      </c>
      <c r="AU159" s="246" t="s">
        <v>80</v>
      </c>
      <c r="AV159" s="14" t="s">
        <v>80</v>
      </c>
      <c r="AW159" s="14" t="s">
        <v>4</v>
      </c>
      <c r="AX159" s="14" t="s">
        <v>78</v>
      </c>
      <c r="AY159" s="246" t="s">
        <v>119</v>
      </c>
    </row>
    <row r="160" s="2" customFormat="1" ht="37.8" customHeight="1">
      <c r="A160" s="41"/>
      <c r="B160" s="42"/>
      <c r="C160" s="207" t="s">
        <v>8</v>
      </c>
      <c r="D160" s="207" t="s">
        <v>121</v>
      </c>
      <c r="E160" s="208" t="s">
        <v>266</v>
      </c>
      <c r="F160" s="209" t="s">
        <v>267</v>
      </c>
      <c r="G160" s="210" t="s">
        <v>149</v>
      </c>
      <c r="H160" s="211">
        <v>14.765000000000001</v>
      </c>
      <c r="I160" s="212"/>
      <c r="J160" s="213">
        <f>ROUND(I160*H160,2)</f>
        <v>0</v>
      </c>
      <c r="K160" s="209" t="s">
        <v>125</v>
      </c>
      <c r="L160" s="47"/>
      <c r="M160" s="214" t="s">
        <v>19</v>
      </c>
      <c r="N160" s="215" t="s">
        <v>41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126</v>
      </c>
      <c r="AT160" s="218" t="s">
        <v>121</v>
      </c>
      <c r="AU160" s="218" t="s">
        <v>80</v>
      </c>
      <c r="AY160" s="20" t="s">
        <v>119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78</v>
      </c>
      <c r="BK160" s="219">
        <f>ROUND(I160*H160,2)</f>
        <v>0</v>
      </c>
      <c r="BL160" s="20" t="s">
        <v>126</v>
      </c>
      <c r="BM160" s="218" t="s">
        <v>762</v>
      </c>
    </row>
    <row r="161" s="2" customFormat="1">
      <c r="A161" s="41"/>
      <c r="B161" s="42"/>
      <c r="C161" s="43"/>
      <c r="D161" s="220" t="s">
        <v>128</v>
      </c>
      <c r="E161" s="43"/>
      <c r="F161" s="221" t="s">
        <v>269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128</v>
      </c>
      <c r="AU161" s="20" t="s">
        <v>80</v>
      </c>
    </row>
    <row r="162" s="13" customFormat="1">
      <c r="A162" s="13"/>
      <c r="B162" s="225"/>
      <c r="C162" s="226"/>
      <c r="D162" s="227" t="s">
        <v>130</v>
      </c>
      <c r="E162" s="228" t="s">
        <v>19</v>
      </c>
      <c r="F162" s="229" t="s">
        <v>257</v>
      </c>
      <c r="G162" s="226"/>
      <c r="H162" s="228" t="s">
        <v>19</v>
      </c>
      <c r="I162" s="230"/>
      <c r="J162" s="226"/>
      <c r="K162" s="226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130</v>
      </c>
      <c r="AU162" s="235" t="s">
        <v>80</v>
      </c>
      <c r="AV162" s="13" t="s">
        <v>78</v>
      </c>
      <c r="AW162" s="13" t="s">
        <v>32</v>
      </c>
      <c r="AX162" s="13" t="s">
        <v>70</v>
      </c>
      <c r="AY162" s="235" t="s">
        <v>119</v>
      </c>
    </row>
    <row r="163" s="14" customFormat="1">
      <c r="A163" s="14"/>
      <c r="B163" s="236"/>
      <c r="C163" s="237"/>
      <c r="D163" s="227" t="s">
        <v>130</v>
      </c>
      <c r="E163" s="238" t="s">
        <v>19</v>
      </c>
      <c r="F163" s="239" t="s">
        <v>745</v>
      </c>
      <c r="G163" s="237"/>
      <c r="H163" s="240">
        <v>14.765000000000001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130</v>
      </c>
      <c r="AU163" s="246" t="s">
        <v>80</v>
      </c>
      <c r="AV163" s="14" t="s">
        <v>80</v>
      </c>
      <c r="AW163" s="14" t="s">
        <v>32</v>
      </c>
      <c r="AX163" s="14" t="s">
        <v>70</v>
      </c>
      <c r="AY163" s="246" t="s">
        <v>119</v>
      </c>
    </row>
    <row r="164" s="15" customFormat="1">
      <c r="A164" s="15"/>
      <c r="B164" s="247"/>
      <c r="C164" s="248"/>
      <c r="D164" s="227" t="s">
        <v>130</v>
      </c>
      <c r="E164" s="249" t="s">
        <v>19</v>
      </c>
      <c r="F164" s="250" t="s">
        <v>134</v>
      </c>
      <c r="G164" s="248"/>
      <c r="H164" s="251">
        <v>14.765000000000001</v>
      </c>
      <c r="I164" s="252"/>
      <c r="J164" s="248"/>
      <c r="K164" s="248"/>
      <c r="L164" s="253"/>
      <c r="M164" s="254"/>
      <c r="N164" s="255"/>
      <c r="O164" s="255"/>
      <c r="P164" s="255"/>
      <c r="Q164" s="255"/>
      <c r="R164" s="255"/>
      <c r="S164" s="255"/>
      <c r="T164" s="25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57" t="s">
        <v>130</v>
      </c>
      <c r="AU164" s="257" t="s">
        <v>80</v>
      </c>
      <c r="AV164" s="15" t="s">
        <v>126</v>
      </c>
      <c r="AW164" s="15" t="s">
        <v>32</v>
      </c>
      <c r="AX164" s="15" t="s">
        <v>78</v>
      </c>
      <c r="AY164" s="257" t="s">
        <v>119</v>
      </c>
    </row>
    <row r="165" s="2" customFormat="1" ht="37.8" customHeight="1">
      <c r="A165" s="41"/>
      <c r="B165" s="42"/>
      <c r="C165" s="207" t="s">
        <v>252</v>
      </c>
      <c r="D165" s="207" t="s">
        <v>121</v>
      </c>
      <c r="E165" s="208" t="s">
        <v>271</v>
      </c>
      <c r="F165" s="209" t="s">
        <v>272</v>
      </c>
      <c r="G165" s="210" t="s">
        <v>149</v>
      </c>
      <c r="H165" s="211">
        <v>221.47499999999999</v>
      </c>
      <c r="I165" s="212"/>
      <c r="J165" s="213">
        <f>ROUND(I165*H165,2)</f>
        <v>0</v>
      </c>
      <c r="K165" s="209" t="s">
        <v>125</v>
      </c>
      <c r="L165" s="47"/>
      <c r="M165" s="214" t="s">
        <v>19</v>
      </c>
      <c r="N165" s="215" t="s">
        <v>41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126</v>
      </c>
      <c r="AT165" s="218" t="s">
        <v>121</v>
      </c>
      <c r="AU165" s="218" t="s">
        <v>80</v>
      </c>
      <c r="AY165" s="20" t="s">
        <v>119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78</v>
      </c>
      <c r="BK165" s="219">
        <f>ROUND(I165*H165,2)</f>
        <v>0</v>
      </c>
      <c r="BL165" s="20" t="s">
        <v>126</v>
      </c>
      <c r="BM165" s="218" t="s">
        <v>763</v>
      </c>
    </row>
    <row r="166" s="2" customFormat="1">
      <c r="A166" s="41"/>
      <c r="B166" s="42"/>
      <c r="C166" s="43"/>
      <c r="D166" s="220" t="s">
        <v>128</v>
      </c>
      <c r="E166" s="43"/>
      <c r="F166" s="221" t="s">
        <v>274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128</v>
      </c>
      <c r="AU166" s="20" t="s">
        <v>80</v>
      </c>
    </row>
    <row r="167" s="13" customFormat="1">
      <c r="A167" s="13"/>
      <c r="B167" s="225"/>
      <c r="C167" s="226"/>
      <c r="D167" s="227" t="s">
        <v>130</v>
      </c>
      <c r="E167" s="228" t="s">
        <v>19</v>
      </c>
      <c r="F167" s="229" t="s">
        <v>257</v>
      </c>
      <c r="G167" s="226"/>
      <c r="H167" s="228" t="s">
        <v>19</v>
      </c>
      <c r="I167" s="230"/>
      <c r="J167" s="226"/>
      <c r="K167" s="226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130</v>
      </c>
      <c r="AU167" s="235" t="s">
        <v>80</v>
      </c>
      <c r="AV167" s="13" t="s">
        <v>78</v>
      </c>
      <c r="AW167" s="13" t="s">
        <v>32</v>
      </c>
      <c r="AX167" s="13" t="s">
        <v>70</v>
      </c>
      <c r="AY167" s="235" t="s">
        <v>119</v>
      </c>
    </row>
    <row r="168" s="14" customFormat="1">
      <c r="A168" s="14"/>
      <c r="B168" s="236"/>
      <c r="C168" s="237"/>
      <c r="D168" s="227" t="s">
        <v>130</v>
      </c>
      <c r="E168" s="238" t="s">
        <v>19</v>
      </c>
      <c r="F168" s="239" t="s">
        <v>745</v>
      </c>
      <c r="G168" s="237"/>
      <c r="H168" s="240">
        <v>14.765000000000001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6" t="s">
        <v>130</v>
      </c>
      <c r="AU168" s="246" t="s">
        <v>80</v>
      </c>
      <c r="AV168" s="14" t="s">
        <v>80</v>
      </c>
      <c r="AW168" s="14" t="s">
        <v>32</v>
      </c>
      <c r="AX168" s="14" t="s">
        <v>70</v>
      </c>
      <c r="AY168" s="246" t="s">
        <v>119</v>
      </c>
    </row>
    <row r="169" s="15" customFormat="1">
      <c r="A169" s="15"/>
      <c r="B169" s="247"/>
      <c r="C169" s="248"/>
      <c r="D169" s="227" t="s">
        <v>130</v>
      </c>
      <c r="E169" s="249" t="s">
        <v>19</v>
      </c>
      <c r="F169" s="250" t="s">
        <v>134</v>
      </c>
      <c r="G169" s="248"/>
      <c r="H169" s="251">
        <v>14.765000000000001</v>
      </c>
      <c r="I169" s="252"/>
      <c r="J169" s="248"/>
      <c r="K169" s="248"/>
      <c r="L169" s="253"/>
      <c r="M169" s="254"/>
      <c r="N169" s="255"/>
      <c r="O169" s="255"/>
      <c r="P169" s="255"/>
      <c r="Q169" s="255"/>
      <c r="R169" s="255"/>
      <c r="S169" s="255"/>
      <c r="T169" s="256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57" t="s">
        <v>130</v>
      </c>
      <c r="AU169" s="257" t="s">
        <v>80</v>
      </c>
      <c r="AV169" s="15" t="s">
        <v>126</v>
      </c>
      <c r="AW169" s="15" t="s">
        <v>32</v>
      </c>
      <c r="AX169" s="15" t="s">
        <v>78</v>
      </c>
      <c r="AY169" s="257" t="s">
        <v>119</v>
      </c>
    </row>
    <row r="170" s="14" customFormat="1">
      <c r="A170" s="14"/>
      <c r="B170" s="236"/>
      <c r="C170" s="237"/>
      <c r="D170" s="227" t="s">
        <v>130</v>
      </c>
      <c r="E170" s="237"/>
      <c r="F170" s="239" t="s">
        <v>764</v>
      </c>
      <c r="G170" s="237"/>
      <c r="H170" s="240">
        <v>221.47499999999999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130</v>
      </c>
      <c r="AU170" s="246" t="s">
        <v>80</v>
      </c>
      <c r="AV170" s="14" t="s">
        <v>80</v>
      </c>
      <c r="AW170" s="14" t="s">
        <v>4</v>
      </c>
      <c r="AX170" s="14" t="s">
        <v>78</v>
      </c>
      <c r="AY170" s="246" t="s">
        <v>119</v>
      </c>
    </row>
    <row r="171" s="2" customFormat="1" ht="24.15" customHeight="1">
      <c r="A171" s="41"/>
      <c r="B171" s="42"/>
      <c r="C171" s="207" t="s">
        <v>259</v>
      </c>
      <c r="D171" s="207" t="s">
        <v>121</v>
      </c>
      <c r="E171" s="208" t="s">
        <v>277</v>
      </c>
      <c r="F171" s="209" t="s">
        <v>278</v>
      </c>
      <c r="G171" s="210" t="s">
        <v>149</v>
      </c>
      <c r="H171" s="211">
        <v>34.100000000000001</v>
      </c>
      <c r="I171" s="212"/>
      <c r="J171" s="213">
        <f>ROUND(I171*H171,2)</f>
        <v>0</v>
      </c>
      <c r="K171" s="209" t="s">
        <v>125</v>
      </c>
      <c r="L171" s="47"/>
      <c r="M171" s="214" t="s">
        <v>19</v>
      </c>
      <c r="N171" s="215" t="s">
        <v>41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126</v>
      </c>
      <c r="AT171" s="218" t="s">
        <v>121</v>
      </c>
      <c r="AU171" s="218" t="s">
        <v>80</v>
      </c>
      <c r="AY171" s="20" t="s">
        <v>119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78</v>
      </c>
      <c r="BK171" s="219">
        <f>ROUND(I171*H171,2)</f>
        <v>0</v>
      </c>
      <c r="BL171" s="20" t="s">
        <v>126</v>
      </c>
      <c r="BM171" s="218" t="s">
        <v>765</v>
      </c>
    </row>
    <row r="172" s="2" customFormat="1">
      <c r="A172" s="41"/>
      <c r="B172" s="42"/>
      <c r="C172" s="43"/>
      <c r="D172" s="220" t="s">
        <v>128</v>
      </c>
      <c r="E172" s="43"/>
      <c r="F172" s="221" t="s">
        <v>280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128</v>
      </c>
      <c r="AU172" s="20" t="s">
        <v>80</v>
      </c>
    </row>
    <row r="173" s="13" customFormat="1">
      <c r="A173" s="13"/>
      <c r="B173" s="225"/>
      <c r="C173" s="226"/>
      <c r="D173" s="227" t="s">
        <v>130</v>
      </c>
      <c r="E173" s="228" t="s">
        <v>19</v>
      </c>
      <c r="F173" s="229" t="s">
        <v>281</v>
      </c>
      <c r="G173" s="226"/>
      <c r="H173" s="228" t="s">
        <v>19</v>
      </c>
      <c r="I173" s="230"/>
      <c r="J173" s="226"/>
      <c r="K173" s="226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130</v>
      </c>
      <c r="AU173" s="235" t="s">
        <v>80</v>
      </c>
      <c r="AV173" s="13" t="s">
        <v>78</v>
      </c>
      <c r="AW173" s="13" t="s">
        <v>32</v>
      </c>
      <c r="AX173" s="13" t="s">
        <v>70</v>
      </c>
      <c r="AY173" s="235" t="s">
        <v>119</v>
      </c>
    </row>
    <row r="174" s="14" customFormat="1">
      <c r="A174" s="14"/>
      <c r="B174" s="236"/>
      <c r="C174" s="237"/>
      <c r="D174" s="227" t="s">
        <v>130</v>
      </c>
      <c r="E174" s="238" t="s">
        <v>19</v>
      </c>
      <c r="F174" s="239" t="s">
        <v>757</v>
      </c>
      <c r="G174" s="237"/>
      <c r="H174" s="240">
        <v>34.100000000000001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130</v>
      </c>
      <c r="AU174" s="246" t="s">
        <v>80</v>
      </c>
      <c r="AV174" s="14" t="s">
        <v>80</v>
      </c>
      <c r="AW174" s="14" t="s">
        <v>32</v>
      </c>
      <c r="AX174" s="14" t="s">
        <v>70</v>
      </c>
      <c r="AY174" s="246" t="s">
        <v>119</v>
      </c>
    </row>
    <row r="175" s="15" customFormat="1">
      <c r="A175" s="15"/>
      <c r="B175" s="247"/>
      <c r="C175" s="248"/>
      <c r="D175" s="227" t="s">
        <v>130</v>
      </c>
      <c r="E175" s="249" t="s">
        <v>19</v>
      </c>
      <c r="F175" s="250" t="s">
        <v>134</v>
      </c>
      <c r="G175" s="248"/>
      <c r="H175" s="251">
        <v>34.100000000000001</v>
      </c>
      <c r="I175" s="252"/>
      <c r="J175" s="248"/>
      <c r="K175" s="248"/>
      <c r="L175" s="253"/>
      <c r="M175" s="254"/>
      <c r="N175" s="255"/>
      <c r="O175" s="255"/>
      <c r="P175" s="255"/>
      <c r="Q175" s="255"/>
      <c r="R175" s="255"/>
      <c r="S175" s="255"/>
      <c r="T175" s="25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7" t="s">
        <v>130</v>
      </c>
      <c r="AU175" s="257" t="s">
        <v>80</v>
      </c>
      <c r="AV175" s="15" t="s">
        <v>126</v>
      </c>
      <c r="AW175" s="15" t="s">
        <v>32</v>
      </c>
      <c r="AX175" s="15" t="s">
        <v>78</v>
      </c>
      <c r="AY175" s="257" t="s">
        <v>119</v>
      </c>
    </row>
    <row r="176" s="2" customFormat="1" ht="24.15" customHeight="1">
      <c r="A176" s="41"/>
      <c r="B176" s="42"/>
      <c r="C176" s="207" t="s">
        <v>265</v>
      </c>
      <c r="D176" s="207" t="s">
        <v>121</v>
      </c>
      <c r="E176" s="208" t="s">
        <v>283</v>
      </c>
      <c r="F176" s="209" t="s">
        <v>284</v>
      </c>
      <c r="G176" s="210" t="s">
        <v>149</v>
      </c>
      <c r="H176" s="211">
        <v>3.3340000000000001</v>
      </c>
      <c r="I176" s="212"/>
      <c r="J176" s="213">
        <f>ROUND(I176*H176,2)</f>
        <v>0</v>
      </c>
      <c r="K176" s="209" t="s">
        <v>125</v>
      </c>
      <c r="L176" s="47"/>
      <c r="M176" s="214" t="s">
        <v>19</v>
      </c>
      <c r="N176" s="215" t="s">
        <v>41</v>
      </c>
      <c r="O176" s="87"/>
      <c r="P176" s="216">
        <f>O176*H176</f>
        <v>0</v>
      </c>
      <c r="Q176" s="216">
        <v>0</v>
      </c>
      <c r="R176" s="216">
        <f>Q176*H176</f>
        <v>0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126</v>
      </c>
      <c r="AT176" s="218" t="s">
        <v>121</v>
      </c>
      <c r="AU176" s="218" t="s">
        <v>80</v>
      </c>
      <c r="AY176" s="20" t="s">
        <v>119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78</v>
      </c>
      <c r="BK176" s="219">
        <f>ROUND(I176*H176,2)</f>
        <v>0</v>
      </c>
      <c r="BL176" s="20" t="s">
        <v>126</v>
      </c>
      <c r="BM176" s="218" t="s">
        <v>766</v>
      </c>
    </row>
    <row r="177" s="2" customFormat="1">
      <c r="A177" s="41"/>
      <c r="B177" s="42"/>
      <c r="C177" s="43"/>
      <c r="D177" s="220" t="s">
        <v>128</v>
      </c>
      <c r="E177" s="43"/>
      <c r="F177" s="221" t="s">
        <v>286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128</v>
      </c>
      <c r="AU177" s="20" t="s">
        <v>80</v>
      </c>
    </row>
    <row r="178" s="13" customFormat="1">
      <c r="A178" s="13"/>
      <c r="B178" s="225"/>
      <c r="C178" s="226"/>
      <c r="D178" s="227" t="s">
        <v>130</v>
      </c>
      <c r="E178" s="228" t="s">
        <v>19</v>
      </c>
      <c r="F178" s="229" t="s">
        <v>237</v>
      </c>
      <c r="G178" s="226"/>
      <c r="H178" s="228" t="s">
        <v>19</v>
      </c>
      <c r="I178" s="230"/>
      <c r="J178" s="226"/>
      <c r="K178" s="226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130</v>
      </c>
      <c r="AU178" s="235" t="s">
        <v>80</v>
      </c>
      <c r="AV178" s="13" t="s">
        <v>78</v>
      </c>
      <c r="AW178" s="13" t="s">
        <v>32</v>
      </c>
      <c r="AX178" s="13" t="s">
        <v>70</v>
      </c>
      <c r="AY178" s="235" t="s">
        <v>119</v>
      </c>
    </row>
    <row r="179" s="14" customFormat="1">
      <c r="A179" s="14"/>
      <c r="B179" s="236"/>
      <c r="C179" s="237"/>
      <c r="D179" s="227" t="s">
        <v>130</v>
      </c>
      <c r="E179" s="238" t="s">
        <v>19</v>
      </c>
      <c r="F179" s="239" t="s">
        <v>754</v>
      </c>
      <c r="G179" s="237"/>
      <c r="H179" s="240">
        <v>1.0169999999999999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6" t="s">
        <v>130</v>
      </c>
      <c r="AU179" s="246" t="s">
        <v>80</v>
      </c>
      <c r="AV179" s="14" t="s">
        <v>80</v>
      </c>
      <c r="AW179" s="14" t="s">
        <v>32</v>
      </c>
      <c r="AX179" s="14" t="s">
        <v>70</v>
      </c>
      <c r="AY179" s="246" t="s">
        <v>119</v>
      </c>
    </row>
    <row r="180" s="14" customFormat="1">
      <c r="A180" s="14"/>
      <c r="B180" s="236"/>
      <c r="C180" s="237"/>
      <c r="D180" s="227" t="s">
        <v>130</v>
      </c>
      <c r="E180" s="238" t="s">
        <v>19</v>
      </c>
      <c r="F180" s="239" t="s">
        <v>755</v>
      </c>
      <c r="G180" s="237"/>
      <c r="H180" s="240">
        <v>2.3170000000000002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130</v>
      </c>
      <c r="AU180" s="246" t="s">
        <v>80</v>
      </c>
      <c r="AV180" s="14" t="s">
        <v>80</v>
      </c>
      <c r="AW180" s="14" t="s">
        <v>32</v>
      </c>
      <c r="AX180" s="14" t="s">
        <v>70</v>
      </c>
      <c r="AY180" s="246" t="s">
        <v>119</v>
      </c>
    </row>
    <row r="181" s="15" customFormat="1">
      <c r="A181" s="15"/>
      <c r="B181" s="247"/>
      <c r="C181" s="248"/>
      <c r="D181" s="227" t="s">
        <v>130</v>
      </c>
      <c r="E181" s="249" t="s">
        <v>19</v>
      </c>
      <c r="F181" s="250" t="s">
        <v>134</v>
      </c>
      <c r="G181" s="248"/>
      <c r="H181" s="251">
        <v>3.3340000000000001</v>
      </c>
      <c r="I181" s="252"/>
      <c r="J181" s="248"/>
      <c r="K181" s="248"/>
      <c r="L181" s="253"/>
      <c r="M181" s="254"/>
      <c r="N181" s="255"/>
      <c r="O181" s="255"/>
      <c r="P181" s="255"/>
      <c r="Q181" s="255"/>
      <c r="R181" s="255"/>
      <c r="S181" s="255"/>
      <c r="T181" s="256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57" t="s">
        <v>130</v>
      </c>
      <c r="AU181" s="257" t="s">
        <v>80</v>
      </c>
      <c r="AV181" s="15" t="s">
        <v>126</v>
      </c>
      <c r="AW181" s="15" t="s">
        <v>32</v>
      </c>
      <c r="AX181" s="15" t="s">
        <v>78</v>
      </c>
      <c r="AY181" s="257" t="s">
        <v>119</v>
      </c>
    </row>
    <row r="182" s="2" customFormat="1" ht="24.15" customHeight="1">
      <c r="A182" s="41"/>
      <c r="B182" s="42"/>
      <c r="C182" s="207" t="s">
        <v>270</v>
      </c>
      <c r="D182" s="207" t="s">
        <v>121</v>
      </c>
      <c r="E182" s="208" t="s">
        <v>288</v>
      </c>
      <c r="F182" s="209" t="s">
        <v>289</v>
      </c>
      <c r="G182" s="210" t="s">
        <v>290</v>
      </c>
      <c r="H182" s="211">
        <v>522.39999999999998</v>
      </c>
      <c r="I182" s="212"/>
      <c r="J182" s="213">
        <f>ROUND(I182*H182,2)</f>
        <v>0</v>
      </c>
      <c r="K182" s="209" t="s">
        <v>125</v>
      </c>
      <c r="L182" s="47"/>
      <c r="M182" s="214" t="s">
        <v>19</v>
      </c>
      <c r="N182" s="215" t="s">
        <v>41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126</v>
      </c>
      <c r="AT182" s="218" t="s">
        <v>121</v>
      </c>
      <c r="AU182" s="218" t="s">
        <v>80</v>
      </c>
      <c r="AY182" s="20" t="s">
        <v>119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78</v>
      </c>
      <c r="BK182" s="219">
        <f>ROUND(I182*H182,2)</f>
        <v>0</v>
      </c>
      <c r="BL182" s="20" t="s">
        <v>126</v>
      </c>
      <c r="BM182" s="218" t="s">
        <v>767</v>
      </c>
    </row>
    <row r="183" s="2" customFormat="1">
      <c r="A183" s="41"/>
      <c r="B183" s="42"/>
      <c r="C183" s="43"/>
      <c r="D183" s="220" t="s">
        <v>128</v>
      </c>
      <c r="E183" s="43"/>
      <c r="F183" s="221" t="s">
        <v>292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128</v>
      </c>
      <c r="AU183" s="20" t="s">
        <v>80</v>
      </c>
    </row>
    <row r="184" s="13" customFormat="1">
      <c r="A184" s="13"/>
      <c r="B184" s="225"/>
      <c r="C184" s="226"/>
      <c r="D184" s="227" t="s">
        <v>130</v>
      </c>
      <c r="E184" s="228" t="s">
        <v>19</v>
      </c>
      <c r="F184" s="229" t="s">
        <v>257</v>
      </c>
      <c r="G184" s="226"/>
      <c r="H184" s="228" t="s">
        <v>19</v>
      </c>
      <c r="I184" s="230"/>
      <c r="J184" s="226"/>
      <c r="K184" s="226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130</v>
      </c>
      <c r="AU184" s="235" t="s">
        <v>80</v>
      </c>
      <c r="AV184" s="13" t="s">
        <v>78</v>
      </c>
      <c r="AW184" s="13" t="s">
        <v>32</v>
      </c>
      <c r="AX184" s="13" t="s">
        <v>70</v>
      </c>
      <c r="AY184" s="235" t="s">
        <v>119</v>
      </c>
    </row>
    <row r="185" s="14" customFormat="1">
      <c r="A185" s="14"/>
      <c r="B185" s="236"/>
      <c r="C185" s="237"/>
      <c r="D185" s="227" t="s">
        <v>130</v>
      </c>
      <c r="E185" s="238" t="s">
        <v>19</v>
      </c>
      <c r="F185" s="239" t="s">
        <v>743</v>
      </c>
      <c r="G185" s="237"/>
      <c r="H185" s="240">
        <v>280.53500000000003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6" t="s">
        <v>130</v>
      </c>
      <c r="AU185" s="246" t="s">
        <v>80</v>
      </c>
      <c r="AV185" s="14" t="s">
        <v>80</v>
      </c>
      <c r="AW185" s="14" t="s">
        <v>32</v>
      </c>
      <c r="AX185" s="14" t="s">
        <v>70</v>
      </c>
      <c r="AY185" s="246" t="s">
        <v>119</v>
      </c>
    </row>
    <row r="186" s="14" customFormat="1">
      <c r="A186" s="14"/>
      <c r="B186" s="236"/>
      <c r="C186" s="237"/>
      <c r="D186" s="227" t="s">
        <v>130</v>
      </c>
      <c r="E186" s="238" t="s">
        <v>19</v>
      </c>
      <c r="F186" s="239" t="s">
        <v>759</v>
      </c>
      <c r="G186" s="237"/>
      <c r="H186" s="240">
        <v>-34.100000000000001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6" t="s">
        <v>130</v>
      </c>
      <c r="AU186" s="246" t="s">
        <v>80</v>
      </c>
      <c r="AV186" s="14" t="s">
        <v>80</v>
      </c>
      <c r="AW186" s="14" t="s">
        <v>32</v>
      </c>
      <c r="AX186" s="14" t="s">
        <v>70</v>
      </c>
      <c r="AY186" s="246" t="s">
        <v>119</v>
      </c>
    </row>
    <row r="187" s="16" customFormat="1">
      <c r="A187" s="16"/>
      <c r="B187" s="258"/>
      <c r="C187" s="259"/>
      <c r="D187" s="227" t="s">
        <v>130</v>
      </c>
      <c r="E187" s="260" t="s">
        <v>19</v>
      </c>
      <c r="F187" s="261" t="s">
        <v>167</v>
      </c>
      <c r="G187" s="259"/>
      <c r="H187" s="262">
        <v>246.43500000000003</v>
      </c>
      <c r="I187" s="263"/>
      <c r="J187" s="259"/>
      <c r="K187" s="259"/>
      <c r="L187" s="264"/>
      <c r="M187" s="265"/>
      <c r="N187" s="266"/>
      <c r="O187" s="266"/>
      <c r="P187" s="266"/>
      <c r="Q187" s="266"/>
      <c r="R187" s="266"/>
      <c r="S187" s="266"/>
      <c r="T187" s="267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68" t="s">
        <v>130</v>
      </c>
      <c r="AU187" s="268" t="s">
        <v>80</v>
      </c>
      <c r="AV187" s="16" t="s">
        <v>140</v>
      </c>
      <c r="AW187" s="16" t="s">
        <v>32</v>
      </c>
      <c r="AX187" s="16" t="s">
        <v>70</v>
      </c>
      <c r="AY187" s="268" t="s">
        <v>119</v>
      </c>
    </row>
    <row r="188" s="13" customFormat="1">
      <c r="A188" s="13"/>
      <c r="B188" s="225"/>
      <c r="C188" s="226"/>
      <c r="D188" s="227" t="s">
        <v>130</v>
      </c>
      <c r="E188" s="228" t="s">
        <v>19</v>
      </c>
      <c r="F188" s="229" t="s">
        <v>257</v>
      </c>
      <c r="G188" s="226"/>
      <c r="H188" s="228" t="s">
        <v>19</v>
      </c>
      <c r="I188" s="230"/>
      <c r="J188" s="226"/>
      <c r="K188" s="226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130</v>
      </c>
      <c r="AU188" s="235" t="s">
        <v>80</v>
      </c>
      <c r="AV188" s="13" t="s">
        <v>78</v>
      </c>
      <c r="AW188" s="13" t="s">
        <v>32</v>
      </c>
      <c r="AX188" s="13" t="s">
        <v>70</v>
      </c>
      <c r="AY188" s="235" t="s">
        <v>119</v>
      </c>
    </row>
    <row r="189" s="14" customFormat="1">
      <c r="A189" s="14"/>
      <c r="B189" s="236"/>
      <c r="C189" s="237"/>
      <c r="D189" s="227" t="s">
        <v>130</v>
      </c>
      <c r="E189" s="238" t="s">
        <v>19</v>
      </c>
      <c r="F189" s="239" t="s">
        <v>745</v>
      </c>
      <c r="G189" s="237"/>
      <c r="H189" s="240">
        <v>14.765000000000001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6" t="s">
        <v>130</v>
      </c>
      <c r="AU189" s="246" t="s">
        <v>80</v>
      </c>
      <c r="AV189" s="14" t="s">
        <v>80</v>
      </c>
      <c r="AW189" s="14" t="s">
        <v>32</v>
      </c>
      <c r="AX189" s="14" t="s">
        <v>70</v>
      </c>
      <c r="AY189" s="246" t="s">
        <v>119</v>
      </c>
    </row>
    <row r="190" s="16" customFormat="1">
      <c r="A190" s="16"/>
      <c r="B190" s="258"/>
      <c r="C190" s="259"/>
      <c r="D190" s="227" t="s">
        <v>130</v>
      </c>
      <c r="E190" s="260" t="s">
        <v>19</v>
      </c>
      <c r="F190" s="261" t="s">
        <v>167</v>
      </c>
      <c r="G190" s="259"/>
      <c r="H190" s="262">
        <v>14.765000000000001</v>
      </c>
      <c r="I190" s="263"/>
      <c r="J190" s="259"/>
      <c r="K190" s="259"/>
      <c r="L190" s="264"/>
      <c r="M190" s="265"/>
      <c r="N190" s="266"/>
      <c r="O190" s="266"/>
      <c r="P190" s="266"/>
      <c r="Q190" s="266"/>
      <c r="R190" s="266"/>
      <c r="S190" s="266"/>
      <c r="T190" s="267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T190" s="268" t="s">
        <v>130</v>
      </c>
      <c r="AU190" s="268" t="s">
        <v>80</v>
      </c>
      <c r="AV190" s="16" t="s">
        <v>140</v>
      </c>
      <c r="AW190" s="16" t="s">
        <v>32</v>
      </c>
      <c r="AX190" s="16" t="s">
        <v>70</v>
      </c>
      <c r="AY190" s="268" t="s">
        <v>119</v>
      </c>
    </row>
    <row r="191" s="15" customFormat="1">
      <c r="A191" s="15"/>
      <c r="B191" s="247"/>
      <c r="C191" s="248"/>
      <c r="D191" s="227" t="s">
        <v>130</v>
      </c>
      <c r="E191" s="249" t="s">
        <v>19</v>
      </c>
      <c r="F191" s="250" t="s">
        <v>134</v>
      </c>
      <c r="G191" s="248"/>
      <c r="H191" s="251">
        <v>261.20000000000005</v>
      </c>
      <c r="I191" s="252"/>
      <c r="J191" s="248"/>
      <c r="K191" s="248"/>
      <c r="L191" s="253"/>
      <c r="M191" s="254"/>
      <c r="N191" s="255"/>
      <c r="O191" s="255"/>
      <c r="P191" s="255"/>
      <c r="Q191" s="255"/>
      <c r="R191" s="255"/>
      <c r="S191" s="255"/>
      <c r="T191" s="256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7" t="s">
        <v>130</v>
      </c>
      <c r="AU191" s="257" t="s">
        <v>80</v>
      </c>
      <c r="AV191" s="15" t="s">
        <v>126</v>
      </c>
      <c r="AW191" s="15" t="s">
        <v>32</v>
      </c>
      <c r="AX191" s="15" t="s">
        <v>78</v>
      </c>
      <c r="AY191" s="257" t="s">
        <v>119</v>
      </c>
    </row>
    <row r="192" s="14" customFormat="1">
      <c r="A192" s="14"/>
      <c r="B192" s="236"/>
      <c r="C192" s="237"/>
      <c r="D192" s="227" t="s">
        <v>130</v>
      </c>
      <c r="E192" s="237"/>
      <c r="F192" s="239" t="s">
        <v>768</v>
      </c>
      <c r="G192" s="237"/>
      <c r="H192" s="240">
        <v>522.39999999999998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6" t="s">
        <v>130</v>
      </c>
      <c r="AU192" s="246" t="s">
        <v>80</v>
      </c>
      <c r="AV192" s="14" t="s">
        <v>80</v>
      </c>
      <c r="AW192" s="14" t="s">
        <v>4</v>
      </c>
      <c r="AX192" s="14" t="s">
        <v>78</v>
      </c>
      <c r="AY192" s="246" t="s">
        <v>119</v>
      </c>
    </row>
    <row r="193" s="2" customFormat="1" ht="24.15" customHeight="1">
      <c r="A193" s="41"/>
      <c r="B193" s="42"/>
      <c r="C193" s="207" t="s">
        <v>276</v>
      </c>
      <c r="D193" s="207" t="s">
        <v>121</v>
      </c>
      <c r="E193" s="208" t="s">
        <v>295</v>
      </c>
      <c r="F193" s="209" t="s">
        <v>296</v>
      </c>
      <c r="G193" s="210" t="s">
        <v>149</v>
      </c>
      <c r="H193" s="211">
        <v>34.100000000000001</v>
      </c>
      <c r="I193" s="212"/>
      <c r="J193" s="213">
        <f>ROUND(I193*H193,2)</f>
        <v>0</v>
      </c>
      <c r="K193" s="209" t="s">
        <v>125</v>
      </c>
      <c r="L193" s="47"/>
      <c r="M193" s="214" t="s">
        <v>19</v>
      </c>
      <c r="N193" s="215" t="s">
        <v>41</v>
      </c>
      <c r="O193" s="87"/>
      <c r="P193" s="216">
        <f>O193*H193</f>
        <v>0</v>
      </c>
      <c r="Q193" s="216">
        <v>0</v>
      </c>
      <c r="R193" s="216">
        <f>Q193*H193</f>
        <v>0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126</v>
      </c>
      <c r="AT193" s="218" t="s">
        <v>121</v>
      </c>
      <c r="AU193" s="218" t="s">
        <v>80</v>
      </c>
      <c r="AY193" s="20" t="s">
        <v>119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78</v>
      </c>
      <c r="BK193" s="219">
        <f>ROUND(I193*H193,2)</f>
        <v>0</v>
      </c>
      <c r="BL193" s="20" t="s">
        <v>126</v>
      </c>
      <c r="BM193" s="218" t="s">
        <v>769</v>
      </c>
    </row>
    <row r="194" s="2" customFormat="1">
      <c r="A194" s="41"/>
      <c r="B194" s="42"/>
      <c r="C194" s="43"/>
      <c r="D194" s="220" t="s">
        <v>128</v>
      </c>
      <c r="E194" s="43"/>
      <c r="F194" s="221" t="s">
        <v>298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128</v>
      </c>
      <c r="AU194" s="20" t="s">
        <v>80</v>
      </c>
    </row>
    <row r="195" s="13" customFormat="1">
      <c r="A195" s="13"/>
      <c r="B195" s="225"/>
      <c r="C195" s="226"/>
      <c r="D195" s="227" t="s">
        <v>130</v>
      </c>
      <c r="E195" s="228" t="s">
        <v>19</v>
      </c>
      <c r="F195" s="229" t="s">
        <v>299</v>
      </c>
      <c r="G195" s="226"/>
      <c r="H195" s="228" t="s">
        <v>19</v>
      </c>
      <c r="I195" s="230"/>
      <c r="J195" s="226"/>
      <c r="K195" s="226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130</v>
      </c>
      <c r="AU195" s="235" t="s">
        <v>80</v>
      </c>
      <c r="AV195" s="13" t="s">
        <v>78</v>
      </c>
      <c r="AW195" s="13" t="s">
        <v>32</v>
      </c>
      <c r="AX195" s="13" t="s">
        <v>70</v>
      </c>
      <c r="AY195" s="235" t="s">
        <v>119</v>
      </c>
    </row>
    <row r="196" s="14" customFormat="1">
      <c r="A196" s="14"/>
      <c r="B196" s="236"/>
      <c r="C196" s="237"/>
      <c r="D196" s="227" t="s">
        <v>130</v>
      </c>
      <c r="E196" s="238" t="s">
        <v>19</v>
      </c>
      <c r="F196" s="239" t="s">
        <v>757</v>
      </c>
      <c r="G196" s="237"/>
      <c r="H196" s="240">
        <v>34.100000000000001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130</v>
      </c>
      <c r="AU196" s="246" t="s">
        <v>80</v>
      </c>
      <c r="AV196" s="14" t="s">
        <v>80</v>
      </c>
      <c r="AW196" s="14" t="s">
        <v>32</v>
      </c>
      <c r="AX196" s="14" t="s">
        <v>70</v>
      </c>
      <c r="AY196" s="246" t="s">
        <v>119</v>
      </c>
    </row>
    <row r="197" s="15" customFormat="1">
      <c r="A197" s="15"/>
      <c r="B197" s="247"/>
      <c r="C197" s="248"/>
      <c r="D197" s="227" t="s">
        <v>130</v>
      </c>
      <c r="E197" s="249" t="s">
        <v>19</v>
      </c>
      <c r="F197" s="250" t="s">
        <v>134</v>
      </c>
      <c r="G197" s="248"/>
      <c r="H197" s="251">
        <v>34.100000000000001</v>
      </c>
      <c r="I197" s="252"/>
      <c r="J197" s="248"/>
      <c r="K197" s="248"/>
      <c r="L197" s="253"/>
      <c r="M197" s="254"/>
      <c r="N197" s="255"/>
      <c r="O197" s="255"/>
      <c r="P197" s="255"/>
      <c r="Q197" s="255"/>
      <c r="R197" s="255"/>
      <c r="S197" s="255"/>
      <c r="T197" s="256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57" t="s">
        <v>130</v>
      </c>
      <c r="AU197" s="257" t="s">
        <v>80</v>
      </c>
      <c r="AV197" s="15" t="s">
        <v>126</v>
      </c>
      <c r="AW197" s="15" t="s">
        <v>32</v>
      </c>
      <c r="AX197" s="15" t="s">
        <v>78</v>
      </c>
      <c r="AY197" s="257" t="s">
        <v>119</v>
      </c>
    </row>
    <row r="198" s="2" customFormat="1" ht="24.15" customHeight="1">
      <c r="A198" s="41"/>
      <c r="B198" s="42"/>
      <c r="C198" s="207" t="s">
        <v>282</v>
      </c>
      <c r="D198" s="207" t="s">
        <v>121</v>
      </c>
      <c r="E198" s="208" t="s">
        <v>300</v>
      </c>
      <c r="F198" s="209" t="s">
        <v>301</v>
      </c>
      <c r="G198" s="210" t="s">
        <v>149</v>
      </c>
      <c r="H198" s="211">
        <v>34.100000000000001</v>
      </c>
      <c r="I198" s="212"/>
      <c r="J198" s="213">
        <f>ROUND(I198*H198,2)</f>
        <v>0</v>
      </c>
      <c r="K198" s="209" t="s">
        <v>125</v>
      </c>
      <c r="L198" s="47"/>
      <c r="M198" s="214" t="s">
        <v>19</v>
      </c>
      <c r="N198" s="215" t="s">
        <v>41</v>
      </c>
      <c r="O198" s="87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126</v>
      </c>
      <c r="AT198" s="218" t="s">
        <v>121</v>
      </c>
      <c r="AU198" s="218" t="s">
        <v>80</v>
      </c>
      <c r="AY198" s="20" t="s">
        <v>119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78</v>
      </c>
      <c r="BK198" s="219">
        <f>ROUND(I198*H198,2)</f>
        <v>0</v>
      </c>
      <c r="BL198" s="20" t="s">
        <v>126</v>
      </c>
      <c r="BM198" s="218" t="s">
        <v>770</v>
      </c>
    </row>
    <row r="199" s="2" customFormat="1">
      <c r="A199" s="41"/>
      <c r="B199" s="42"/>
      <c r="C199" s="43"/>
      <c r="D199" s="220" t="s">
        <v>128</v>
      </c>
      <c r="E199" s="43"/>
      <c r="F199" s="221" t="s">
        <v>303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128</v>
      </c>
      <c r="AU199" s="20" t="s">
        <v>80</v>
      </c>
    </row>
    <row r="200" s="13" customFormat="1">
      <c r="A200" s="13"/>
      <c r="B200" s="225"/>
      <c r="C200" s="226"/>
      <c r="D200" s="227" t="s">
        <v>130</v>
      </c>
      <c r="E200" s="228" t="s">
        <v>19</v>
      </c>
      <c r="F200" s="229" t="s">
        <v>304</v>
      </c>
      <c r="G200" s="226"/>
      <c r="H200" s="228" t="s">
        <v>19</v>
      </c>
      <c r="I200" s="230"/>
      <c r="J200" s="226"/>
      <c r="K200" s="226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130</v>
      </c>
      <c r="AU200" s="235" t="s">
        <v>80</v>
      </c>
      <c r="AV200" s="13" t="s">
        <v>78</v>
      </c>
      <c r="AW200" s="13" t="s">
        <v>32</v>
      </c>
      <c r="AX200" s="13" t="s">
        <v>70</v>
      </c>
      <c r="AY200" s="235" t="s">
        <v>119</v>
      </c>
    </row>
    <row r="201" s="14" customFormat="1">
      <c r="A201" s="14"/>
      <c r="B201" s="236"/>
      <c r="C201" s="237"/>
      <c r="D201" s="227" t="s">
        <v>130</v>
      </c>
      <c r="E201" s="238" t="s">
        <v>19</v>
      </c>
      <c r="F201" s="239" t="s">
        <v>757</v>
      </c>
      <c r="G201" s="237"/>
      <c r="H201" s="240">
        <v>34.100000000000001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6" t="s">
        <v>130</v>
      </c>
      <c r="AU201" s="246" t="s">
        <v>80</v>
      </c>
      <c r="AV201" s="14" t="s">
        <v>80</v>
      </c>
      <c r="AW201" s="14" t="s">
        <v>32</v>
      </c>
      <c r="AX201" s="14" t="s">
        <v>70</v>
      </c>
      <c r="AY201" s="246" t="s">
        <v>119</v>
      </c>
    </row>
    <row r="202" s="15" customFormat="1">
      <c r="A202" s="15"/>
      <c r="B202" s="247"/>
      <c r="C202" s="248"/>
      <c r="D202" s="227" t="s">
        <v>130</v>
      </c>
      <c r="E202" s="249" t="s">
        <v>19</v>
      </c>
      <c r="F202" s="250" t="s">
        <v>134</v>
      </c>
      <c r="G202" s="248"/>
      <c r="H202" s="251">
        <v>34.100000000000001</v>
      </c>
      <c r="I202" s="252"/>
      <c r="J202" s="248"/>
      <c r="K202" s="248"/>
      <c r="L202" s="253"/>
      <c r="M202" s="254"/>
      <c r="N202" s="255"/>
      <c r="O202" s="255"/>
      <c r="P202" s="255"/>
      <c r="Q202" s="255"/>
      <c r="R202" s="255"/>
      <c r="S202" s="255"/>
      <c r="T202" s="256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57" t="s">
        <v>130</v>
      </c>
      <c r="AU202" s="257" t="s">
        <v>80</v>
      </c>
      <c r="AV202" s="15" t="s">
        <v>126</v>
      </c>
      <c r="AW202" s="15" t="s">
        <v>32</v>
      </c>
      <c r="AX202" s="15" t="s">
        <v>78</v>
      </c>
      <c r="AY202" s="257" t="s">
        <v>119</v>
      </c>
    </row>
    <row r="203" s="2" customFormat="1" ht="24.15" customHeight="1">
      <c r="A203" s="41"/>
      <c r="B203" s="42"/>
      <c r="C203" s="207" t="s">
        <v>287</v>
      </c>
      <c r="D203" s="207" t="s">
        <v>121</v>
      </c>
      <c r="E203" s="208" t="s">
        <v>300</v>
      </c>
      <c r="F203" s="209" t="s">
        <v>301</v>
      </c>
      <c r="G203" s="210" t="s">
        <v>149</v>
      </c>
      <c r="H203" s="211">
        <v>156.28</v>
      </c>
      <c r="I203" s="212"/>
      <c r="J203" s="213">
        <f>ROUND(I203*H203,2)</f>
        <v>0</v>
      </c>
      <c r="K203" s="209" t="s">
        <v>125</v>
      </c>
      <c r="L203" s="47"/>
      <c r="M203" s="214" t="s">
        <v>19</v>
      </c>
      <c r="N203" s="215" t="s">
        <v>41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126</v>
      </c>
      <c r="AT203" s="218" t="s">
        <v>121</v>
      </c>
      <c r="AU203" s="218" t="s">
        <v>80</v>
      </c>
      <c r="AY203" s="20" t="s">
        <v>119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78</v>
      </c>
      <c r="BK203" s="219">
        <f>ROUND(I203*H203,2)</f>
        <v>0</v>
      </c>
      <c r="BL203" s="20" t="s">
        <v>126</v>
      </c>
      <c r="BM203" s="218" t="s">
        <v>771</v>
      </c>
    </row>
    <row r="204" s="2" customFormat="1">
      <c r="A204" s="41"/>
      <c r="B204" s="42"/>
      <c r="C204" s="43"/>
      <c r="D204" s="220" t="s">
        <v>128</v>
      </c>
      <c r="E204" s="43"/>
      <c r="F204" s="221" t="s">
        <v>303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128</v>
      </c>
      <c r="AU204" s="20" t="s">
        <v>80</v>
      </c>
    </row>
    <row r="205" s="13" customFormat="1">
      <c r="A205" s="13"/>
      <c r="B205" s="225"/>
      <c r="C205" s="226"/>
      <c r="D205" s="227" t="s">
        <v>130</v>
      </c>
      <c r="E205" s="228" t="s">
        <v>19</v>
      </c>
      <c r="F205" s="229" t="s">
        <v>307</v>
      </c>
      <c r="G205" s="226"/>
      <c r="H205" s="228" t="s">
        <v>19</v>
      </c>
      <c r="I205" s="230"/>
      <c r="J205" s="226"/>
      <c r="K205" s="226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130</v>
      </c>
      <c r="AU205" s="235" t="s">
        <v>80</v>
      </c>
      <c r="AV205" s="13" t="s">
        <v>78</v>
      </c>
      <c r="AW205" s="13" t="s">
        <v>32</v>
      </c>
      <c r="AX205" s="13" t="s">
        <v>70</v>
      </c>
      <c r="AY205" s="235" t="s">
        <v>119</v>
      </c>
    </row>
    <row r="206" s="14" customFormat="1">
      <c r="A206" s="14"/>
      <c r="B206" s="236"/>
      <c r="C206" s="237"/>
      <c r="D206" s="227" t="s">
        <v>130</v>
      </c>
      <c r="E206" s="238" t="s">
        <v>19</v>
      </c>
      <c r="F206" s="239" t="s">
        <v>772</v>
      </c>
      <c r="G206" s="237"/>
      <c r="H206" s="240">
        <v>295.30000000000001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130</v>
      </c>
      <c r="AU206" s="246" t="s">
        <v>80</v>
      </c>
      <c r="AV206" s="14" t="s">
        <v>80</v>
      </c>
      <c r="AW206" s="14" t="s">
        <v>32</v>
      </c>
      <c r="AX206" s="14" t="s">
        <v>70</v>
      </c>
      <c r="AY206" s="246" t="s">
        <v>119</v>
      </c>
    </row>
    <row r="207" s="16" customFormat="1">
      <c r="A207" s="16"/>
      <c r="B207" s="258"/>
      <c r="C207" s="259"/>
      <c r="D207" s="227" t="s">
        <v>130</v>
      </c>
      <c r="E207" s="260" t="s">
        <v>19</v>
      </c>
      <c r="F207" s="261" t="s">
        <v>167</v>
      </c>
      <c r="G207" s="259"/>
      <c r="H207" s="262">
        <v>295.30000000000001</v>
      </c>
      <c r="I207" s="263"/>
      <c r="J207" s="259"/>
      <c r="K207" s="259"/>
      <c r="L207" s="264"/>
      <c r="M207" s="265"/>
      <c r="N207" s="266"/>
      <c r="O207" s="266"/>
      <c r="P207" s="266"/>
      <c r="Q207" s="266"/>
      <c r="R207" s="266"/>
      <c r="S207" s="266"/>
      <c r="T207" s="267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T207" s="268" t="s">
        <v>130</v>
      </c>
      <c r="AU207" s="268" t="s">
        <v>80</v>
      </c>
      <c r="AV207" s="16" t="s">
        <v>140</v>
      </c>
      <c r="AW207" s="16" t="s">
        <v>32</v>
      </c>
      <c r="AX207" s="16" t="s">
        <v>70</v>
      </c>
      <c r="AY207" s="268" t="s">
        <v>119</v>
      </c>
    </row>
    <row r="208" s="13" customFormat="1">
      <c r="A208" s="13"/>
      <c r="B208" s="225"/>
      <c r="C208" s="226"/>
      <c r="D208" s="227" t="s">
        <v>130</v>
      </c>
      <c r="E208" s="228" t="s">
        <v>19</v>
      </c>
      <c r="F208" s="229" t="s">
        <v>309</v>
      </c>
      <c r="G208" s="226"/>
      <c r="H208" s="228" t="s">
        <v>19</v>
      </c>
      <c r="I208" s="230"/>
      <c r="J208" s="226"/>
      <c r="K208" s="226"/>
      <c r="L208" s="231"/>
      <c r="M208" s="232"/>
      <c r="N208" s="233"/>
      <c r="O208" s="233"/>
      <c r="P208" s="233"/>
      <c r="Q208" s="233"/>
      <c r="R208" s="233"/>
      <c r="S208" s="233"/>
      <c r="T208" s="23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5" t="s">
        <v>130</v>
      </c>
      <c r="AU208" s="235" t="s">
        <v>80</v>
      </c>
      <c r="AV208" s="13" t="s">
        <v>78</v>
      </c>
      <c r="AW208" s="13" t="s">
        <v>32</v>
      </c>
      <c r="AX208" s="13" t="s">
        <v>70</v>
      </c>
      <c r="AY208" s="235" t="s">
        <v>119</v>
      </c>
    </row>
    <row r="209" s="13" customFormat="1">
      <c r="A209" s="13"/>
      <c r="B209" s="225"/>
      <c r="C209" s="226"/>
      <c r="D209" s="227" t="s">
        <v>130</v>
      </c>
      <c r="E209" s="228" t="s">
        <v>19</v>
      </c>
      <c r="F209" s="229" t="s">
        <v>310</v>
      </c>
      <c r="G209" s="226"/>
      <c r="H209" s="228" t="s">
        <v>19</v>
      </c>
      <c r="I209" s="230"/>
      <c r="J209" s="226"/>
      <c r="K209" s="226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130</v>
      </c>
      <c r="AU209" s="235" t="s">
        <v>80</v>
      </c>
      <c r="AV209" s="13" t="s">
        <v>78</v>
      </c>
      <c r="AW209" s="13" t="s">
        <v>32</v>
      </c>
      <c r="AX209" s="13" t="s">
        <v>70</v>
      </c>
      <c r="AY209" s="235" t="s">
        <v>119</v>
      </c>
    </row>
    <row r="210" s="14" customFormat="1">
      <c r="A210" s="14"/>
      <c r="B210" s="236"/>
      <c r="C210" s="237"/>
      <c r="D210" s="227" t="s">
        <v>130</v>
      </c>
      <c r="E210" s="238" t="s">
        <v>19</v>
      </c>
      <c r="F210" s="239" t="s">
        <v>773</v>
      </c>
      <c r="G210" s="237"/>
      <c r="H210" s="240">
        <v>-11.1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130</v>
      </c>
      <c r="AU210" s="246" t="s">
        <v>80</v>
      </c>
      <c r="AV210" s="14" t="s">
        <v>80</v>
      </c>
      <c r="AW210" s="14" t="s">
        <v>32</v>
      </c>
      <c r="AX210" s="14" t="s">
        <v>70</v>
      </c>
      <c r="AY210" s="246" t="s">
        <v>119</v>
      </c>
    </row>
    <row r="211" s="14" customFormat="1">
      <c r="A211" s="14"/>
      <c r="B211" s="236"/>
      <c r="C211" s="237"/>
      <c r="D211" s="227" t="s">
        <v>130</v>
      </c>
      <c r="E211" s="238" t="s">
        <v>19</v>
      </c>
      <c r="F211" s="239" t="s">
        <v>774</v>
      </c>
      <c r="G211" s="237"/>
      <c r="H211" s="240">
        <v>-8.8499999999999996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130</v>
      </c>
      <c r="AU211" s="246" t="s">
        <v>80</v>
      </c>
      <c r="AV211" s="14" t="s">
        <v>80</v>
      </c>
      <c r="AW211" s="14" t="s">
        <v>32</v>
      </c>
      <c r="AX211" s="14" t="s">
        <v>70</v>
      </c>
      <c r="AY211" s="246" t="s">
        <v>119</v>
      </c>
    </row>
    <row r="212" s="16" customFormat="1">
      <c r="A212" s="16"/>
      <c r="B212" s="258"/>
      <c r="C212" s="259"/>
      <c r="D212" s="227" t="s">
        <v>130</v>
      </c>
      <c r="E212" s="260" t="s">
        <v>19</v>
      </c>
      <c r="F212" s="261" t="s">
        <v>167</v>
      </c>
      <c r="G212" s="259"/>
      <c r="H212" s="262">
        <v>-19.949999999999999</v>
      </c>
      <c r="I212" s="263"/>
      <c r="J212" s="259"/>
      <c r="K212" s="259"/>
      <c r="L212" s="264"/>
      <c r="M212" s="265"/>
      <c r="N212" s="266"/>
      <c r="O212" s="266"/>
      <c r="P212" s="266"/>
      <c r="Q212" s="266"/>
      <c r="R212" s="266"/>
      <c r="S212" s="266"/>
      <c r="T212" s="267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T212" s="268" t="s">
        <v>130</v>
      </c>
      <c r="AU212" s="268" t="s">
        <v>80</v>
      </c>
      <c r="AV212" s="16" t="s">
        <v>140</v>
      </c>
      <c r="AW212" s="16" t="s">
        <v>32</v>
      </c>
      <c r="AX212" s="16" t="s">
        <v>70</v>
      </c>
      <c r="AY212" s="268" t="s">
        <v>119</v>
      </c>
    </row>
    <row r="213" s="13" customFormat="1">
      <c r="A213" s="13"/>
      <c r="B213" s="225"/>
      <c r="C213" s="226"/>
      <c r="D213" s="227" t="s">
        <v>130</v>
      </c>
      <c r="E213" s="228" t="s">
        <v>19</v>
      </c>
      <c r="F213" s="229" t="s">
        <v>313</v>
      </c>
      <c r="G213" s="226"/>
      <c r="H213" s="228" t="s">
        <v>19</v>
      </c>
      <c r="I213" s="230"/>
      <c r="J213" s="226"/>
      <c r="K213" s="226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130</v>
      </c>
      <c r="AU213" s="235" t="s">
        <v>80</v>
      </c>
      <c r="AV213" s="13" t="s">
        <v>78</v>
      </c>
      <c r="AW213" s="13" t="s">
        <v>32</v>
      </c>
      <c r="AX213" s="13" t="s">
        <v>70</v>
      </c>
      <c r="AY213" s="235" t="s">
        <v>119</v>
      </c>
    </row>
    <row r="214" s="14" customFormat="1">
      <c r="A214" s="14"/>
      <c r="B214" s="236"/>
      <c r="C214" s="237"/>
      <c r="D214" s="227" t="s">
        <v>130</v>
      </c>
      <c r="E214" s="238" t="s">
        <v>19</v>
      </c>
      <c r="F214" s="239" t="s">
        <v>773</v>
      </c>
      <c r="G214" s="237"/>
      <c r="H214" s="240">
        <v>-11.1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6" t="s">
        <v>130</v>
      </c>
      <c r="AU214" s="246" t="s">
        <v>80</v>
      </c>
      <c r="AV214" s="14" t="s">
        <v>80</v>
      </c>
      <c r="AW214" s="14" t="s">
        <v>32</v>
      </c>
      <c r="AX214" s="14" t="s">
        <v>70</v>
      </c>
      <c r="AY214" s="246" t="s">
        <v>119</v>
      </c>
    </row>
    <row r="215" s="14" customFormat="1">
      <c r="A215" s="14"/>
      <c r="B215" s="236"/>
      <c r="C215" s="237"/>
      <c r="D215" s="227" t="s">
        <v>130</v>
      </c>
      <c r="E215" s="238" t="s">
        <v>19</v>
      </c>
      <c r="F215" s="239" t="s">
        <v>774</v>
      </c>
      <c r="G215" s="237"/>
      <c r="H215" s="240">
        <v>-8.8499999999999996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6" t="s">
        <v>130</v>
      </c>
      <c r="AU215" s="246" t="s">
        <v>80</v>
      </c>
      <c r="AV215" s="14" t="s">
        <v>80</v>
      </c>
      <c r="AW215" s="14" t="s">
        <v>32</v>
      </c>
      <c r="AX215" s="14" t="s">
        <v>70</v>
      </c>
      <c r="AY215" s="246" t="s">
        <v>119</v>
      </c>
    </row>
    <row r="216" s="16" customFormat="1">
      <c r="A216" s="16"/>
      <c r="B216" s="258"/>
      <c r="C216" s="259"/>
      <c r="D216" s="227" t="s">
        <v>130</v>
      </c>
      <c r="E216" s="260" t="s">
        <v>19</v>
      </c>
      <c r="F216" s="261" t="s">
        <v>167</v>
      </c>
      <c r="G216" s="259"/>
      <c r="H216" s="262">
        <v>-19.949999999999999</v>
      </c>
      <c r="I216" s="263"/>
      <c r="J216" s="259"/>
      <c r="K216" s="259"/>
      <c r="L216" s="264"/>
      <c r="M216" s="265"/>
      <c r="N216" s="266"/>
      <c r="O216" s="266"/>
      <c r="P216" s="266"/>
      <c r="Q216" s="266"/>
      <c r="R216" s="266"/>
      <c r="S216" s="266"/>
      <c r="T216" s="267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T216" s="268" t="s">
        <v>130</v>
      </c>
      <c r="AU216" s="268" t="s">
        <v>80</v>
      </c>
      <c r="AV216" s="16" t="s">
        <v>140</v>
      </c>
      <c r="AW216" s="16" t="s">
        <v>32</v>
      </c>
      <c r="AX216" s="16" t="s">
        <v>70</v>
      </c>
      <c r="AY216" s="268" t="s">
        <v>119</v>
      </c>
    </row>
    <row r="217" s="14" customFormat="1">
      <c r="A217" s="14"/>
      <c r="B217" s="236"/>
      <c r="C217" s="237"/>
      <c r="D217" s="227" t="s">
        <v>130</v>
      </c>
      <c r="E217" s="238" t="s">
        <v>19</v>
      </c>
      <c r="F217" s="239" t="s">
        <v>775</v>
      </c>
      <c r="G217" s="237"/>
      <c r="H217" s="240">
        <v>-35.520000000000003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130</v>
      </c>
      <c r="AU217" s="246" t="s">
        <v>80</v>
      </c>
      <c r="AV217" s="14" t="s">
        <v>80</v>
      </c>
      <c r="AW217" s="14" t="s">
        <v>32</v>
      </c>
      <c r="AX217" s="14" t="s">
        <v>70</v>
      </c>
      <c r="AY217" s="246" t="s">
        <v>119</v>
      </c>
    </row>
    <row r="218" s="14" customFormat="1">
      <c r="A218" s="14"/>
      <c r="B218" s="236"/>
      <c r="C218" s="237"/>
      <c r="D218" s="227" t="s">
        <v>130</v>
      </c>
      <c r="E218" s="238" t="s">
        <v>19</v>
      </c>
      <c r="F218" s="239" t="s">
        <v>776</v>
      </c>
      <c r="G218" s="237"/>
      <c r="H218" s="240">
        <v>-29.5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6" t="s">
        <v>130</v>
      </c>
      <c r="AU218" s="246" t="s">
        <v>80</v>
      </c>
      <c r="AV218" s="14" t="s">
        <v>80</v>
      </c>
      <c r="AW218" s="14" t="s">
        <v>32</v>
      </c>
      <c r="AX218" s="14" t="s">
        <v>70</v>
      </c>
      <c r="AY218" s="246" t="s">
        <v>119</v>
      </c>
    </row>
    <row r="219" s="16" customFormat="1">
      <c r="A219" s="16"/>
      <c r="B219" s="258"/>
      <c r="C219" s="259"/>
      <c r="D219" s="227" t="s">
        <v>130</v>
      </c>
      <c r="E219" s="260" t="s">
        <v>19</v>
      </c>
      <c r="F219" s="261" t="s">
        <v>167</v>
      </c>
      <c r="G219" s="259"/>
      <c r="H219" s="262">
        <v>-65.02000000000001</v>
      </c>
      <c r="I219" s="263"/>
      <c r="J219" s="259"/>
      <c r="K219" s="259"/>
      <c r="L219" s="264"/>
      <c r="M219" s="265"/>
      <c r="N219" s="266"/>
      <c r="O219" s="266"/>
      <c r="P219" s="266"/>
      <c r="Q219" s="266"/>
      <c r="R219" s="266"/>
      <c r="S219" s="266"/>
      <c r="T219" s="267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T219" s="268" t="s">
        <v>130</v>
      </c>
      <c r="AU219" s="268" t="s">
        <v>80</v>
      </c>
      <c r="AV219" s="16" t="s">
        <v>140</v>
      </c>
      <c r="AW219" s="16" t="s">
        <v>32</v>
      </c>
      <c r="AX219" s="16" t="s">
        <v>70</v>
      </c>
      <c r="AY219" s="268" t="s">
        <v>119</v>
      </c>
    </row>
    <row r="220" s="14" customFormat="1">
      <c r="A220" s="14"/>
      <c r="B220" s="236"/>
      <c r="C220" s="237"/>
      <c r="D220" s="227" t="s">
        <v>130</v>
      </c>
      <c r="E220" s="238" t="s">
        <v>19</v>
      </c>
      <c r="F220" s="239" t="s">
        <v>759</v>
      </c>
      <c r="G220" s="237"/>
      <c r="H220" s="240">
        <v>-34.100000000000001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6" t="s">
        <v>130</v>
      </c>
      <c r="AU220" s="246" t="s">
        <v>80</v>
      </c>
      <c r="AV220" s="14" t="s">
        <v>80</v>
      </c>
      <c r="AW220" s="14" t="s">
        <v>32</v>
      </c>
      <c r="AX220" s="14" t="s">
        <v>70</v>
      </c>
      <c r="AY220" s="246" t="s">
        <v>119</v>
      </c>
    </row>
    <row r="221" s="16" customFormat="1">
      <c r="A221" s="16"/>
      <c r="B221" s="258"/>
      <c r="C221" s="259"/>
      <c r="D221" s="227" t="s">
        <v>130</v>
      </c>
      <c r="E221" s="260" t="s">
        <v>19</v>
      </c>
      <c r="F221" s="261" t="s">
        <v>167</v>
      </c>
      <c r="G221" s="259"/>
      <c r="H221" s="262">
        <v>-34.100000000000001</v>
      </c>
      <c r="I221" s="263"/>
      <c r="J221" s="259"/>
      <c r="K221" s="259"/>
      <c r="L221" s="264"/>
      <c r="M221" s="265"/>
      <c r="N221" s="266"/>
      <c r="O221" s="266"/>
      <c r="P221" s="266"/>
      <c r="Q221" s="266"/>
      <c r="R221" s="266"/>
      <c r="S221" s="266"/>
      <c r="T221" s="267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T221" s="268" t="s">
        <v>130</v>
      </c>
      <c r="AU221" s="268" t="s">
        <v>80</v>
      </c>
      <c r="AV221" s="16" t="s">
        <v>140</v>
      </c>
      <c r="AW221" s="16" t="s">
        <v>32</v>
      </c>
      <c r="AX221" s="16" t="s">
        <v>70</v>
      </c>
      <c r="AY221" s="268" t="s">
        <v>119</v>
      </c>
    </row>
    <row r="222" s="15" customFormat="1">
      <c r="A222" s="15"/>
      <c r="B222" s="247"/>
      <c r="C222" s="248"/>
      <c r="D222" s="227" t="s">
        <v>130</v>
      </c>
      <c r="E222" s="249" t="s">
        <v>19</v>
      </c>
      <c r="F222" s="250" t="s">
        <v>134</v>
      </c>
      <c r="G222" s="248"/>
      <c r="H222" s="251">
        <v>156.27999999999994</v>
      </c>
      <c r="I222" s="252"/>
      <c r="J222" s="248"/>
      <c r="K222" s="248"/>
      <c r="L222" s="253"/>
      <c r="M222" s="254"/>
      <c r="N222" s="255"/>
      <c r="O222" s="255"/>
      <c r="P222" s="255"/>
      <c r="Q222" s="255"/>
      <c r="R222" s="255"/>
      <c r="S222" s="255"/>
      <c r="T222" s="256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57" t="s">
        <v>130</v>
      </c>
      <c r="AU222" s="257" t="s">
        <v>80</v>
      </c>
      <c r="AV222" s="15" t="s">
        <v>126</v>
      </c>
      <c r="AW222" s="15" t="s">
        <v>32</v>
      </c>
      <c r="AX222" s="15" t="s">
        <v>78</v>
      </c>
      <c r="AY222" s="257" t="s">
        <v>119</v>
      </c>
    </row>
    <row r="223" s="2" customFormat="1" ht="16.5" customHeight="1">
      <c r="A223" s="41"/>
      <c r="B223" s="42"/>
      <c r="C223" s="269" t="s">
        <v>294</v>
      </c>
      <c r="D223" s="269" t="s">
        <v>324</v>
      </c>
      <c r="E223" s="270" t="s">
        <v>325</v>
      </c>
      <c r="F223" s="271" t="s">
        <v>326</v>
      </c>
      <c r="G223" s="272" t="s">
        <v>290</v>
      </c>
      <c r="H223" s="273">
        <v>312.56</v>
      </c>
      <c r="I223" s="274"/>
      <c r="J223" s="275">
        <f>ROUND(I223*H223,2)</f>
        <v>0</v>
      </c>
      <c r="K223" s="271" t="s">
        <v>125</v>
      </c>
      <c r="L223" s="276"/>
      <c r="M223" s="277" t="s">
        <v>19</v>
      </c>
      <c r="N223" s="278" t="s">
        <v>41</v>
      </c>
      <c r="O223" s="87"/>
      <c r="P223" s="216">
        <f>O223*H223</f>
        <v>0</v>
      </c>
      <c r="Q223" s="216">
        <v>0</v>
      </c>
      <c r="R223" s="216">
        <f>Q223*H223</f>
        <v>0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203</v>
      </c>
      <c r="AT223" s="218" t="s">
        <v>324</v>
      </c>
      <c r="AU223" s="218" t="s">
        <v>80</v>
      </c>
      <c r="AY223" s="20" t="s">
        <v>119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78</v>
      </c>
      <c r="BK223" s="219">
        <f>ROUND(I223*H223,2)</f>
        <v>0</v>
      </c>
      <c r="BL223" s="20" t="s">
        <v>126</v>
      </c>
      <c r="BM223" s="218" t="s">
        <v>777</v>
      </c>
    </row>
    <row r="224" s="14" customFormat="1">
      <c r="A224" s="14"/>
      <c r="B224" s="236"/>
      <c r="C224" s="237"/>
      <c r="D224" s="227" t="s">
        <v>130</v>
      </c>
      <c r="E224" s="237"/>
      <c r="F224" s="239" t="s">
        <v>778</v>
      </c>
      <c r="G224" s="237"/>
      <c r="H224" s="240">
        <v>312.56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6" t="s">
        <v>130</v>
      </c>
      <c r="AU224" s="246" t="s">
        <v>80</v>
      </c>
      <c r="AV224" s="14" t="s">
        <v>80</v>
      </c>
      <c r="AW224" s="14" t="s">
        <v>4</v>
      </c>
      <c r="AX224" s="14" t="s">
        <v>78</v>
      </c>
      <c r="AY224" s="246" t="s">
        <v>119</v>
      </c>
    </row>
    <row r="225" s="2" customFormat="1" ht="37.8" customHeight="1">
      <c r="A225" s="41"/>
      <c r="B225" s="42"/>
      <c r="C225" s="207" t="s">
        <v>7</v>
      </c>
      <c r="D225" s="207" t="s">
        <v>121</v>
      </c>
      <c r="E225" s="208" t="s">
        <v>330</v>
      </c>
      <c r="F225" s="209" t="s">
        <v>331</v>
      </c>
      <c r="G225" s="210" t="s">
        <v>149</v>
      </c>
      <c r="H225" s="211">
        <v>61.857999999999997</v>
      </c>
      <c r="I225" s="212"/>
      <c r="J225" s="213">
        <f>ROUND(I225*H225,2)</f>
        <v>0</v>
      </c>
      <c r="K225" s="209" t="s">
        <v>125</v>
      </c>
      <c r="L225" s="47"/>
      <c r="M225" s="214" t="s">
        <v>19</v>
      </c>
      <c r="N225" s="215" t="s">
        <v>41</v>
      </c>
      <c r="O225" s="87"/>
      <c r="P225" s="216">
        <f>O225*H225</f>
        <v>0</v>
      </c>
      <c r="Q225" s="216">
        <v>0</v>
      </c>
      <c r="R225" s="216">
        <f>Q225*H225</f>
        <v>0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126</v>
      </c>
      <c r="AT225" s="218" t="s">
        <v>121</v>
      </c>
      <c r="AU225" s="218" t="s">
        <v>80</v>
      </c>
      <c r="AY225" s="20" t="s">
        <v>119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78</v>
      </c>
      <c r="BK225" s="219">
        <f>ROUND(I225*H225,2)</f>
        <v>0</v>
      </c>
      <c r="BL225" s="20" t="s">
        <v>126</v>
      </c>
      <c r="BM225" s="218" t="s">
        <v>779</v>
      </c>
    </row>
    <row r="226" s="2" customFormat="1">
      <c r="A226" s="41"/>
      <c r="B226" s="42"/>
      <c r="C226" s="43"/>
      <c r="D226" s="220" t="s">
        <v>128</v>
      </c>
      <c r="E226" s="43"/>
      <c r="F226" s="221" t="s">
        <v>333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128</v>
      </c>
      <c r="AU226" s="20" t="s">
        <v>80</v>
      </c>
    </row>
    <row r="227" s="14" customFormat="1">
      <c r="A227" s="14"/>
      <c r="B227" s="236"/>
      <c r="C227" s="237"/>
      <c r="D227" s="227" t="s">
        <v>130</v>
      </c>
      <c r="E227" s="238" t="s">
        <v>19</v>
      </c>
      <c r="F227" s="239" t="s">
        <v>780</v>
      </c>
      <c r="G227" s="237"/>
      <c r="H227" s="240">
        <v>35.520000000000003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6" t="s">
        <v>130</v>
      </c>
      <c r="AU227" s="246" t="s">
        <v>80</v>
      </c>
      <c r="AV227" s="14" t="s">
        <v>80</v>
      </c>
      <c r="AW227" s="14" t="s">
        <v>32</v>
      </c>
      <c r="AX227" s="14" t="s">
        <v>70</v>
      </c>
      <c r="AY227" s="246" t="s">
        <v>119</v>
      </c>
    </row>
    <row r="228" s="14" customFormat="1">
      <c r="A228" s="14"/>
      <c r="B228" s="236"/>
      <c r="C228" s="237"/>
      <c r="D228" s="227" t="s">
        <v>130</v>
      </c>
      <c r="E228" s="238" t="s">
        <v>19</v>
      </c>
      <c r="F228" s="239" t="s">
        <v>781</v>
      </c>
      <c r="G228" s="237"/>
      <c r="H228" s="240">
        <v>-1.3080000000000001</v>
      </c>
      <c r="I228" s="241"/>
      <c r="J228" s="237"/>
      <c r="K228" s="237"/>
      <c r="L228" s="242"/>
      <c r="M228" s="243"/>
      <c r="N228" s="244"/>
      <c r="O228" s="244"/>
      <c r="P228" s="244"/>
      <c r="Q228" s="244"/>
      <c r="R228" s="244"/>
      <c r="S228" s="244"/>
      <c r="T228" s="245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6" t="s">
        <v>130</v>
      </c>
      <c r="AU228" s="246" t="s">
        <v>80</v>
      </c>
      <c r="AV228" s="14" t="s">
        <v>80</v>
      </c>
      <c r="AW228" s="14" t="s">
        <v>32</v>
      </c>
      <c r="AX228" s="14" t="s">
        <v>70</v>
      </c>
      <c r="AY228" s="246" t="s">
        <v>119</v>
      </c>
    </row>
    <row r="229" s="14" customFormat="1">
      <c r="A229" s="14"/>
      <c r="B229" s="236"/>
      <c r="C229" s="237"/>
      <c r="D229" s="227" t="s">
        <v>130</v>
      </c>
      <c r="E229" s="238" t="s">
        <v>19</v>
      </c>
      <c r="F229" s="239" t="s">
        <v>782</v>
      </c>
      <c r="G229" s="237"/>
      <c r="H229" s="240">
        <v>29.5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6" t="s">
        <v>130</v>
      </c>
      <c r="AU229" s="246" t="s">
        <v>80</v>
      </c>
      <c r="AV229" s="14" t="s">
        <v>80</v>
      </c>
      <c r="AW229" s="14" t="s">
        <v>32</v>
      </c>
      <c r="AX229" s="14" t="s">
        <v>70</v>
      </c>
      <c r="AY229" s="246" t="s">
        <v>119</v>
      </c>
    </row>
    <row r="230" s="14" customFormat="1">
      <c r="A230" s="14"/>
      <c r="B230" s="236"/>
      <c r="C230" s="237"/>
      <c r="D230" s="227" t="s">
        <v>130</v>
      </c>
      <c r="E230" s="238" t="s">
        <v>19</v>
      </c>
      <c r="F230" s="239" t="s">
        <v>783</v>
      </c>
      <c r="G230" s="237"/>
      <c r="H230" s="240">
        <v>-1.8540000000000001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6" t="s">
        <v>130</v>
      </c>
      <c r="AU230" s="246" t="s">
        <v>80</v>
      </c>
      <c r="AV230" s="14" t="s">
        <v>80</v>
      </c>
      <c r="AW230" s="14" t="s">
        <v>32</v>
      </c>
      <c r="AX230" s="14" t="s">
        <v>70</v>
      </c>
      <c r="AY230" s="246" t="s">
        <v>119</v>
      </c>
    </row>
    <row r="231" s="15" customFormat="1">
      <c r="A231" s="15"/>
      <c r="B231" s="247"/>
      <c r="C231" s="248"/>
      <c r="D231" s="227" t="s">
        <v>130</v>
      </c>
      <c r="E231" s="249" t="s">
        <v>19</v>
      </c>
      <c r="F231" s="250" t="s">
        <v>134</v>
      </c>
      <c r="G231" s="248"/>
      <c r="H231" s="251">
        <v>61.858000000000004</v>
      </c>
      <c r="I231" s="252"/>
      <c r="J231" s="248"/>
      <c r="K231" s="248"/>
      <c r="L231" s="253"/>
      <c r="M231" s="254"/>
      <c r="N231" s="255"/>
      <c r="O231" s="255"/>
      <c r="P231" s="255"/>
      <c r="Q231" s="255"/>
      <c r="R231" s="255"/>
      <c r="S231" s="255"/>
      <c r="T231" s="256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57" t="s">
        <v>130</v>
      </c>
      <c r="AU231" s="257" t="s">
        <v>80</v>
      </c>
      <c r="AV231" s="15" t="s">
        <v>126</v>
      </c>
      <c r="AW231" s="15" t="s">
        <v>32</v>
      </c>
      <c r="AX231" s="15" t="s">
        <v>78</v>
      </c>
      <c r="AY231" s="257" t="s">
        <v>119</v>
      </c>
    </row>
    <row r="232" s="2" customFormat="1" ht="16.5" customHeight="1">
      <c r="A232" s="41"/>
      <c r="B232" s="42"/>
      <c r="C232" s="269" t="s">
        <v>305</v>
      </c>
      <c r="D232" s="269" t="s">
        <v>324</v>
      </c>
      <c r="E232" s="270" t="s">
        <v>339</v>
      </c>
      <c r="F232" s="271" t="s">
        <v>340</v>
      </c>
      <c r="G232" s="272" t="s">
        <v>290</v>
      </c>
      <c r="H232" s="273">
        <v>123.71599999999999</v>
      </c>
      <c r="I232" s="274"/>
      <c r="J232" s="275">
        <f>ROUND(I232*H232,2)</f>
        <v>0</v>
      </c>
      <c r="K232" s="271" t="s">
        <v>125</v>
      </c>
      <c r="L232" s="276"/>
      <c r="M232" s="277" t="s">
        <v>19</v>
      </c>
      <c r="N232" s="278" t="s">
        <v>41</v>
      </c>
      <c r="O232" s="87"/>
      <c r="P232" s="216">
        <f>O232*H232</f>
        <v>0</v>
      </c>
      <c r="Q232" s="216">
        <v>0</v>
      </c>
      <c r="R232" s="216">
        <f>Q232*H232</f>
        <v>0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203</v>
      </c>
      <c r="AT232" s="218" t="s">
        <v>324</v>
      </c>
      <c r="AU232" s="218" t="s">
        <v>80</v>
      </c>
      <c r="AY232" s="20" t="s">
        <v>119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78</v>
      </c>
      <c r="BK232" s="219">
        <f>ROUND(I232*H232,2)</f>
        <v>0</v>
      </c>
      <c r="BL232" s="20" t="s">
        <v>126</v>
      </c>
      <c r="BM232" s="218" t="s">
        <v>784</v>
      </c>
    </row>
    <row r="233" s="14" customFormat="1">
      <c r="A233" s="14"/>
      <c r="B233" s="236"/>
      <c r="C233" s="237"/>
      <c r="D233" s="227" t="s">
        <v>130</v>
      </c>
      <c r="E233" s="238" t="s">
        <v>19</v>
      </c>
      <c r="F233" s="239" t="s">
        <v>780</v>
      </c>
      <c r="G233" s="237"/>
      <c r="H233" s="240">
        <v>35.520000000000003</v>
      </c>
      <c r="I233" s="241"/>
      <c r="J233" s="237"/>
      <c r="K233" s="237"/>
      <c r="L233" s="242"/>
      <c r="M233" s="243"/>
      <c r="N233" s="244"/>
      <c r="O233" s="244"/>
      <c r="P233" s="244"/>
      <c r="Q233" s="244"/>
      <c r="R233" s="244"/>
      <c r="S233" s="244"/>
      <c r="T233" s="24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6" t="s">
        <v>130</v>
      </c>
      <c r="AU233" s="246" t="s">
        <v>80</v>
      </c>
      <c r="AV233" s="14" t="s">
        <v>80</v>
      </c>
      <c r="AW233" s="14" t="s">
        <v>32</v>
      </c>
      <c r="AX233" s="14" t="s">
        <v>70</v>
      </c>
      <c r="AY233" s="246" t="s">
        <v>119</v>
      </c>
    </row>
    <row r="234" s="14" customFormat="1">
      <c r="A234" s="14"/>
      <c r="B234" s="236"/>
      <c r="C234" s="237"/>
      <c r="D234" s="227" t="s">
        <v>130</v>
      </c>
      <c r="E234" s="238" t="s">
        <v>19</v>
      </c>
      <c r="F234" s="239" t="s">
        <v>781</v>
      </c>
      <c r="G234" s="237"/>
      <c r="H234" s="240">
        <v>-1.3080000000000001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6" t="s">
        <v>130</v>
      </c>
      <c r="AU234" s="246" t="s">
        <v>80</v>
      </c>
      <c r="AV234" s="14" t="s">
        <v>80</v>
      </c>
      <c r="AW234" s="14" t="s">
        <v>32</v>
      </c>
      <c r="AX234" s="14" t="s">
        <v>70</v>
      </c>
      <c r="AY234" s="246" t="s">
        <v>119</v>
      </c>
    </row>
    <row r="235" s="14" customFormat="1">
      <c r="A235" s="14"/>
      <c r="B235" s="236"/>
      <c r="C235" s="237"/>
      <c r="D235" s="227" t="s">
        <v>130</v>
      </c>
      <c r="E235" s="238" t="s">
        <v>19</v>
      </c>
      <c r="F235" s="239" t="s">
        <v>782</v>
      </c>
      <c r="G235" s="237"/>
      <c r="H235" s="240">
        <v>29.5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130</v>
      </c>
      <c r="AU235" s="246" t="s">
        <v>80</v>
      </c>
      <c r="AV235" s="14" t="s">
        <v>80</v>
      </c>
      <c r="AW235" s="14" t="s">
        <v>32</v>
      </c>
      <c r="AX235" s="14" t="s">
        <v>70</v>
      </c>
      <c r="AY235" s="246" t="s">
        <v>119</v>
      </c>
    </row>
    <row r="236" s="14" customFormat="1">
      <c r="A236" s="14"/>
      <c r="B236" s="236"/>
      <c r="C236" s="237"/>
      <c r="D236" s="227" t="s">
        <v>130</v>
      </c>
      <c r="E236" s="238" t="s">
        <v>19</v>
      </c>
      <c r="F236" s="239" t="s">
        <v>783</v>
      </c>
      <c r="G236" s="237"/>
      <c r="H236" s="240">
        <v>-1.8540000000000001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6" t="s">
        <v>130</v>
      </c>
      <c r="AU236" s="246" t="s">
        <v>80</v>
      </c>
      <c r="AV236" s="14" t="s">
        <v>80</v>
      </c>
      <c r="AW236" s="14" t="s">
        <v>32</v>
      </c>
      <c r="AX236" s="14" t="s">
        <v>70</v>
      </c>
      <c r="AY236" s="246" t="s">
        <v>119</v>
      </c>
    </row>
    <row r="237" s="15" customFormat="1">
      <c r="A237" s="15"/>
      <c r="B237" s="247"/>
      <c r="C237" s="248"/>
      <c r="D237" s="227" t="s">
        <v>130</v>
      </c>
      <c r="E237" s="249" t="s">
        <v>19</v>
      </c>
      <c r="F237" s="250" t="s">
        <v>134</v>
      </c>
      <c r="G237" s="248"/>
      <c r="H237" s="251">
        <v>61.858000000000004</v>
      </c>
      <c r="I237" s="252"/>
      <c r="J237" s="248"/>
      <c r="K237" s="248"/>
      <c r="L237" s="253"/>
      <c r="M237" s="254"/>
      <c r="N237" s="255"/>
      <c r="O237" s="255"/>
      <c r="P237" s="255"/>
      <c r="Q237" s="255"/>
      <c r="R237" s="255"/>
      <c r="S237" s="255"/>
      <c r="T237" s="256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57" t="s">
        <v>130</v>
      </c>
      <c r="AU237" s="257" t="s">
        <v>80</v>
      </c>
      <c r="AV237" s="15" t="s">
        <v>126</v>
      </c>
      <c r="AW237" s="15" t="s">
        <v>32</v>
      </c>
      <c r="AX237" s="15" t="s">
        <v>78</v>
      </c>
      <c r="AY237" s="257" t="s">
        <v>119</v>
      </c>
    </row>
    <row r="238" s="14" customFormat="1">
      <c r="A238" s="14"/>
      <c r="B238" s="236"/>
      <c r="C238" s="237"/>
      <c r="D238" s="227" t="s">
        <v>130</v>
      </c>
      <c r="E238" s="237"/>
      <c r="F238" s="239" t="s">
        <v>785</v>
      </c>
      <c r="G238" s="237"/>
      <c r="H238" s="240">
        <v>123.71599999999999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6" t="s">
        <v>130</v>
      </c>
      <c r="AU238" s="246" t="s">
        <v>80</v>
      </c>
      <c r="AV238" s="14" t="s">
        <v>80</v>
      </c>
      <c r="AW238" s="14" t="s">
        <v>4</v>
      </c>
      <c r="AX238" s="14" t="s">
        <v>78</v>
      </c>
      <c r="AY238" s="246" t="s">
        <v>119</v>
      </c>
    </row>
    <row r="239" s="12" customFormat="1" ht="22.8" customHeight="1">
      <c r="A239" s="12"/>
      <c r="B239" s="191"/>
      <c r="C239" s="192"/>
      <c r="D239" s="193" t="s">
        <v>69</v>
      </c>
      <c r="E239" s="205" t="s">
        <v>126</v>
      </c>
      <c r="F239" s="205" t="s">
        <v>343</v>
      </c>
      <c r="G239" s="192"/>
      <c r="H239" s="192"/>
      <c r="I239" s="195"/>
      <c r="J239" s="206">
        <f>BK239</f>
        <v>0</v>
      </c>
      <c r="K239" s="192"/>
      <c r="L239" s="197"/>
      <c r="M239" s="198"/>
      <c r="N239" s="199"/>
      <c r="O239" s="199"/>
      <c r="P239" s="200">
        <f>SUM(P240:P250)</f>
        <v>0</v>
      </c>
      <c r="Q239" s="199"/>
      <c r="R239" s="200">
        <f>SUM(R240:R250)</f>
        <v>0</v>
      </c>
      <c r="S239" s="199"/>
      <c r="T239" s="201">
        <f>SUM(T240:T250)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2" t="s">
        <v>78</v>
      </c>
      <c r="AT239" s="203" t="s">
        <v>69</v>
      </c>
      <c r="AU239" s="203" t="s">
        <v>78</v>
      </c>
      <c r="AY239" s="202" t="s">
        <v>119</v>
      </c>
      <c r="BK239" s="204">
        <f>SUM(BK240:BK250)</f>
        <v>0</v>
      </c>
    </row>
    <row r="240" s="2" customFormat="1" ht="16.5" customHeight="1">
      <c r="A240" s="41"/>
      <c r="B240" s="42"/>
      <c r="C240" s="207" t="s">
        <v>323</v>
      </c>
      <c r="D240" s="207" t="s">
        <v>121</v>
      </c>
      <c r="E240" s="208" t="s">
        <v>345</v>
      </c>
      <c r="F240" s="209" t="s">
        <v>346</v>
      </c>
      <c r="G240" s="210" t="s">
        <v>149</v>
      </c>
      <c r="H240" s="211">
        <v>39.899999999999999</v>
      </c>
      <c r="I240" s="212"/>
      <c r="J240" s="213">
        <f>ROUND(I240*H240,2)</f>
        <v>0</v>
      </c>
      <c r="K240" s="209" t="s">
        <v>125</v>
      </c>
      <c r="L240" s="47"/>
      <c r="M240" s="214" t="s">
        <v>19</v>
      </c>
      <c r="N240" s="215" t="s">
        <v>41</v>
      </c>
      <c r="O240" s="87"/>
      <c r="P240" s="216">
        <f>O240*H240</f>
        <v>0</v>
      </c>
      <c r="Q240" s="216">
        <v>0</v>
      </c>
      <c r="R240" s="216">
        <f>Q240*H240</f>
        <v>0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126</v>
      </c>
      <c r="AT240" s="218" t="s">
        <v>121</v>
      </c>
      <c r="AU240" s="218" t="s">
        <v>80</v>
      </c>
      <c r="AY240" s="20" t="s">
        <v>119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0" t="s">
        <v>78</v>
      </c>
      <c r="BK240" s="219">
        <f>ROUND(I240*H240,2)</f>
        <v>0</v>
      </c>
      <c r="BL240" s="20" t="s">
        <v>126</v>
      </c>
      <c r="BM240" s="218" t="s">
        <v>786</v>
      </c>
    </row>
    <row r="241" s="2" customFormat="1">
      <c r="A241" s="41"/>
      <c r="B241" s="42"/>
      <c r="C241" s="43"/>
      <c r="D241" s="220" t="s">
        <v>128</v>
      </c>
      <c r="E241" s="43"/>
      <c r="F241" s="221" t="s">
        <v>348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128</v>
      </c>
      <c r="AU241" s="20" t="s">
        <v>80</v>
      </c>
    </row>
    <row r="242" s="13" customFormat="1">
      <c r="A242" s="13"/>
      <c r="B242" s="225"/>
      <c r="C242" s="226"/>
      <c r="D242" s="227" t="s">
        <v>130</v>
      </c>
      <c r="E242" s="228" t="s">
        <v>19</v>
      </c>
      <c r="F242" s="229" t="s">
        <v>310</v>
      </c>
      <c r="G242" s="226"/>
      <c r="H242" s="228" t="s">
        <v>19</v>
      </c>
      <c r="I242" s="230"/>
      <c r="J242" s="226"/>
      <c r="K242" s="226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130</v>
      </c>
      <c r="AU242" s="235" t="s">
        <v>80</v>
      </c>
      <c r="AV242" s="13" t="s">
        <v>78</v>
      </c>
      <c r="AW242" s="13" t="s">
        <v>32</v>
      </c>
      <c r="AX242" s="13" t="s">
        <v>70</v>
      </c>
      <c r="AY242" s="235" t="s">
        <v>119</v>
      </c>
    </row>
    <row r="243" s="14" customFormat="1">
      <c r="A243" s="14"/>
      <c r="B243" s="236"/>
      <c r="C243" s="237"/>
      <c r="D243" s="227" t="s">
        <v>130</v>
      </c>
      <c r="E243" s="238" t="s">
        <v>19</v>
      </c>
      <c r="F243" s="239" t="s">
        <v>787</v>
      </c>
      <c r="G243" s="237"/>
      <c r="H243" s="240">
        <v>11.1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6" t="s">
        <v>130</v>
      </c>
      <c r="AU243" s="246" t="s">
        <v>80</v>
      </c>
      <c r="AV243" s="14" t="s">
        <v>80</v>
      </c>
      <c r="AW243" s="14" t="s">
        <v>32</v>
      </c>
      <c r="AX243" s="14" t="s">
        <v>70</v>
      </c>
      <c r="AY243" s="246" t="s">
        <v>119</v>
      </c>
    </row>
    <row r="244" s="14" customFormat="1">
      <c r="A244" s="14"/>
      <c r="B244" s="236"/>
      <c r="C244" s="237"/>
      <c r="D244" s="227" t="s">
        <v>130</v>
      </c>
      <c r="E244" s="238" t="s">
        <v>19</v>
      </c>
      <c r="F244" s="239" t="s">
        <v>788</v>
      </c>
      <c r="G244" s="237"/>
      <c r="H244" s="240">
        <v>8.8499999999999996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6" t="s">
        <v>130</v>
      </c>
      <c r="AU244" s="246" t="s">
        <v>80</v>
      </c>
      <c r="AV244" s="14" t="s">
        <v>80</v>
      </c>
      <c r="AW244" s="14" t="s">
        <v>32</v>
      </c>
      <c r="AX244" s="14" t="s">
        <v>70</v>
      </c>
      <c r="AY244" s="246" t="s">
        <v>119</v>
      </c>
    </row>
    <row r="245" s="16" customFormat="1">
      <c r="A245" s="16"/>
      <c r="B245" s="258"/>
      <c r="C245" s="259"/>
      <c r="D245" s="227" t="s">
        <v>130</v>
      </c>
      <c r="E245" s="260" t="s">
        <v>19</v>
      </c>
      <c r="F245" s="261" t="s">
        <v>167</v>
      </c>
      <c r="G245" s="259"/>
      <c r="H245" s="262">
        <v>19.949999999999999</v>
      </c>
      <c r="I245" s="263"/>
      <c r="J245" s="259"/>
      <c r="K245" s="259"/>
      <c r="L245" s="264"/>
      <c r="M245" s="265"/>
      <c r="N245" s="266"/>
      <c r="O245" s="266"/>
      <c r="P245" s="266"/>
      <c r="Q245" s="266"/>
      <c r="R245" s="266"/>
      <c r="S245" s="266"/>
      <c r="T245" s="267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T245" s="268" t="s">
        <v>130</v>
      </c>
      <c r="AU245" s="268" t="s">
        <v>80</v>
      </c>
      <c r="AV245" s="16" t="s">
        <v>140</v>
      </c>
      <c r="AW245" s="16" t="s">
        <v>32</v>
      </c>
      <c r="AX245" s="16" t="s">
        <v>70</v>
      </c>
      <c r="AY245" s="268" t="s">
        <v>119</v>
      </c>
    </row>
    <row r="246" s="13" customFormat="1">
      <c r="A246" s="13"/>
      <c r="B246" s="225"/>
      <c r="C246" s="226"/>
      <c r="D246" s="227" t="s">
        <v>130</v>
      </c>
      <c r="E246" s="228" t="s">
        <v>19</v>
      </c>
      <c r="F246" s="229" t="s">
        <v>313</v>
      </c>
      <c r="G246" s="226"/>
      <c r="H246" s="228" t="s">
        <v>19</v>
      </c>
      <c r="I246" s="230"/>
      <c r="J246" s="226"/>
      <c r="K246" s="226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130</v>
      </c>
      <c r="AU246" s="235" t="s">
        <v>80</v>
      </c>
      <c r="AV246" s="13" t="s">
        <v>78</v>
      </c>
      <c r="AW246" s="13" t="s">
        <v>32</v>
      </c>
      <c r="AX246" s="13" t="s">
        <v>70</v>
      </c>
      <c r="AY246" s="235" t="s">
        <v>119</v>
      </c>
    </row>
    <row r="247" s="14" customFormat="1">
      <c r="A247" s="14"/>
      <c r="B247" s="236"/>
      <c r="C247" s="237"/>
      <c r="D247" s="227" t="s">
        <v>130</v>
      </c>
      <c r="E247" s="238" t="s">
        <v>19</v>
      </c>
      <c r="F247" s="239" t="s">
        <v>787</v>
      </c>
      <c r="G247" s="237"/>
      <c r="H247" s="240">
        <v>11.1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6" t="s">
        <v>130</v>
      </c>
      <c r="AU247" s="246" t="s">
        <v>80</v>
      </c>
      <c r="AV247" s="14" t="s">
        <v>80</v>
      </c>
      <c r="AW247" s="14" t="s">
        <v>32</v>
      </c>
      <c r="AX247" s="14" t="s">
        <v>70</v>
      </c>
      <c r="AY247" s="246" t="s">
        <v>119</v>
      </c>
    </row>
    <row r="248" s="14" customFormat="1">
      <c r="A248" s="14"/>
      <c r="B248" s="236"/>
      <c r="C248" s="237"/>
      <c r="D248" s="227" t="s">
        <v>130</v>
      </c>
      <c r="E248" s="238" t="s">
        <v>19</v>
      </c>
      <c r="F248" s="239" t="s">
        <v>788</v>
      </c>
      <c r="G248" s="237"/>
      <c r="H248" s="240">
        <v>8.8499999999999996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6" t="s">
        <v>130</v>
      </c>
      <c r="AU248" s="246" t="s">
        <v>80</v>
      </c>
      <c r="AV248" s="14" t="s">
        <v>80</v>
      </c>
      <c r="AW248" s="14" t="s">
        <v>32</v>
      </c>
      <c r="AX248" s="14" t="s">
        <v>70</v>
      </c>
      <c r="AY248" s="246" t="s">
        <v>119</v>
      </c>
    </row>
    <row r="249" s="16" customFormat="1">
      <c r="A249" s="16"/>
      <c r="B249" s="258"/>
      <c r="C249" s="259"/>
      <c r="D249" s="227" t="s">
        <v>130</v>
      </c>
      <c r="E249" s="260" t="s">
        <v>19</v>
      </c>
      <c r="F249" s="261" t="s">
        <v>167</v>
      </c>
      <c r="G249" s="259"/>
      <c r="H249" s="262">
        <v>19.949999999999999</v>
      </c>
      <c r="I249" s="263"/>
      <c r="J249" s="259"/>
      <c r="K249" s="259"/>
      <c r="L249" s="264"/>
      <c r="M249" s="265"/>
      <c r="N249" s="266"/>
      <c r="O249" s="266"/>
      <c r="P249" s="266"/>
      <c r="Q249" s="266"/>
      <c r="R249" s="266"/>
      <c r="S249" s="266"/>
      <c r="T249" s="267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T249" s="268" t="s">
        <v>130</v>
      </c>
      <c r="AU249" s="268" t="s">
        <v>80</v>
      </c>
      <c r="AV249" s="16" t="s">
        <v>140</v>
      </c>
      <c r="AW249" s="16" t="s">
        <v>32</v>
      </c>
      <c r="AX249" s="16" t="s">
        <v>70</v>
      </c>
      <c r="AY249" s="268" t="s">
        <v>119</v>
      </c>
    </row>
    <row r="250" s="15" customFormat="1">
      <c r="A250" s="15"/>
      <c r="B250" s="247"/>
      <c r="C250" s="248"/>
      <c r="D250" s="227" t="s">
        <v>130</v>
      </c>
      <c r="E250" s="249" t="s">
        <v>19</v>
      </c>
      <c r="F250" s="250" t="s">
        <v>134</v>
      </c>
      <c r="G250" s="248"/>
      <c r="H250" s="251">
        <v>39.899999999999999</v>
      </c>
      <c r="I250" s="252"/>
      <c r="J250" s="248"/>
      <c r="K250" s="248"/>
      <c r="L250" s="253"/>
      <c r="M250" s="254"/>
      <c r="N250" s="255"/>
      <c r="O250" s="255"/>
      <c r="P250" s="255"/>
      <c r="Q250" s="255"/>
      <c r="R250" s="255"/>
      <c r="S250" s="255"/>
      <c r="T250" s="256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57" t="s">
        <v>130</v>
      </c>
      <c r="AU250" s="257" t="s">
        <v>80</v>
      </c>
      <c r="AV250" s="15" t="s">
        <v>126</v>
      </c>
      <c r="AW250" s="15" t="s">
        <v>32</v>
      </c>
      <c r="AX250" s="15" t="s">
        <v>78</v>
      </c>
      <c r="AY250" s="257" t="s">
        <v>119</v>
      </c>
    </row>
    <row r="251" s="12" customFormat="1" ht="22.8" customHeight="1">
      <c r="A251" s="12"/>
      <c r="B251" s="191"/>
      <c r="C251" s="192"/>
      <c r="D251" s="193" t="s">
        <v>69</v>
      </c>
      <c r="E251" s="205" t="s">
        <v>203</v>
      </c>
      <c r="F251" s="205" t="s">
        <v>413</v>
      </c>
      <c r="G251" s="192"/>
      <c r="H251" s="192"/>
      <c r="I251" s="195"/>
      <c r="J251" s="206">
        <f>BK251</f>
        <v>0</v>
      </c>
      <c r="K251" s="192"/>
      <c r="L251" s="197"/>
      <c r="M251" s="198"/>
      <c r="N251" s="199"/>
      <c r="O251" s="199"/>
      <c r="P251" s="200">
        <f>SUM(P252:P345)</f>
        <v>0</v>
      </c>
      <c r="Q251" s="199"/>
      <c r="R251" s="200">
        <f>SUM(R252:R345)</f>
        <v>2.5676844999999999</v>
      </c>
      <c r="S251" s="199"/>
      <c r="T251" s="201">
        <f>SUM(T252:T345)</f>
        <v>23.939999999999998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02" t="s">
        <v>78</v>
      </c>
      <c r="AT251" s="203" t="s">
        <v>69</v>
      </c>
      <c r="AU251" s="203" t="s">
        <v>78</v>
      </c>
      <c r="AY251" s="202" t="s">
        <v>119</v>
      </c>
      <c r="BK251" s="204">
        <f>SUM(BK252:BK345)</f>
        <v>0</v>
      </c>
    </row>
    <row r="252" s="2" customFormat="1" ht="16.5" customHeight="1">
      <c r="A252" s="41"/>
      <c r="B252" s="42"/>
      <c r="C252" s="207" t="s">
        <v>329</v>
      </c>
      <c r="D252" s="207" t="s">
        <v>121</v>
      </c>
      <c r="E252" s="208" t="s">
        <v>789</v>
      </c>
      <c r="F252" s="209" t="s">
        <v>790</v>
      </c>
      <c r="G252" s="210" t="s">
        <v>124</v>
      </c>
      <c r="H252" s="211">
        <v>133</v>
      </c>
      <c r="I252" s="212"/>
      <c r="J252" s="213">
        <f>ROUND(I252*H252,2)</f>
        <v>0</v>
      </c>
      <c r="K252" s="209" t="s">
        <v>125</v>
      </c>
      <c r="L252" s="47"/>
      <c r="M252" s="214" t="s">
        <v>19</v>
      </c>
      <c r="N252" s="215" t="s">
        <v>41</v>
      </c>
      <c r="O252" s="87"/>
      <c r="P252" s="216">
        <f>O252*H252</f>
        <v>0</v>
      </c>
      <c r="Q252" s="216">
        <v>0</v>
      </c>
      <c r="R252" s="216">
        <f>Q252*H252</f>
        <v>0</v>
      </c>
      <c r="S252" s="216">
        <v>0.17999999999999999</v>
      </c>
      <c r="T252" s="217">
        <f>S252*H252</f>
        <v>23.939999999999998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126</v>
      </c>
      <c r="AT252" s="218" t="s">
        <v>121</v>
      </c>
      <c r="AU252" s="218" t="s">
        <v>80</v>
      </c>
      <c r="AY252" s="20" t="s">
        <v>119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78</v>
      </c>
      <c r="BK252" s="219">
        <f>ROUND(I252*H252,2)</f>
        <v>0</v>
      </c>
      <c r="BL252" s="20" t="s">
        <v>126</v>
      </c>
      <c r="BM252" s="218" t="s">
        <v>791</v>
      </c>
    </row>
    <row r="253" s="2" customFormat="1">
      <c r="A253" s="41"/>
      <c r="B253" s="42"/>
      <c r="C253" s="43"/>
      <c r="D253" s="220" t="s">
        <v>128</v>
      </c>
      <c r="E253" s="43"/>
      <c r="F253" s="221" t="s">
        <v>792</v>
      </c>
      <c r="G253" s="43"/>
      <c r="H253" s="43"/>
      <c r="I253" s="222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128</v>
      </c>
      <c r="AU253" s="20" t="s">
        <v>80</v>
      </c>
    </row>
    <row r="254" s="14" customFormat="1">
      <c r="A254" s="14"/>
      <c r="B254" s="236"/>
      <c r="C254" s="237"/>
      <c r="D254" s="227" t="s">
        <v>130</v>
      </c>
      <c r="E254" s="238" t="s">
        <v>19</v>
      </c>
      <c r="F254" s="239" t="s">
        <v>793</v>
      </c>
      <c r="G254" s="237"/>
      <c r="H254" s="240">
        <v>74</v>
      </c>
      <c r="I254" s="241"/>
      <c r="J254" s="237"/>
      <c r="K254" s="237"/>
      <c r="L254" s="242"/>
      <c r="M254" s="243"/>
      <c r="N254" s="244"/>
      <c r="O254" s="244"/>
      <c r="P254" s="244"/>
      <c r="Q254" s="244"/>
      <c r="R254" s="244"/>
      <c r="S254" s="244"/>
      <c r="T254" s="245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6" t="s">
        <v>130</v>
      </c>
      <c r="AU254" s="246" t="s">
        <v>80</v>
      </c>
      <c r="AV254" s="14" t="s">
        <v>80</v>
      </c>
      <c r="AW254" s="14" t="s">
        <v>32</v>
      </c>
      <c r="AX254" s="14" t="s">
        <v>70</v>
      </c>
      <c r="AY254" s="246" t="s">
        <v>119</v>
      </c>
    </row>
    <row r="255" s="14" customFormat="1">
      <c r="A255" s="14"/>
      <c r="B255" s="236"/>
      <c r="C255" s="237"/>
      <c r="D255" s="227" t="s">
        <v>130</v>
      </c>
      <c r="E255" s="238" t="s">
        <v>19</v>
      </c>
      <c r="F255" s="239" t="s">
        <v>794</v>
      </c>
      <c r="G255" s="237"/>
      <c r="H255" s="240">
        <v>59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6" t="s">
        <v>130</v>
      </c>
      <c r="AU255" s="246" t="s">
        <v>80</v>
      </c>
      <c r="AV255" s="14" t="s">
        <v>80</v>
      </c>
      <c r="AW255" s="14" t="s">
        <v>32</v>
      </c>
      <c r="AX255" s="14" t="s">
        <v>70</v>
      </c>
      <c r="AY255" s="246" t="s">
        <v>119</v>
      </c>
    </row>
    <row r="256" s="15" customFormat="1">
      <c r="A256" s="15"/>
      <c r="B256" s="247"/>
      <c r="C256" s="248"/>
      <c r="D256" s="227" t="s">
        <v>130</v>
      </c>
      <c r="E256" s="249" t="s">
        <v>19</v>
      </c>
      <c r="F256" s="250" t="s">
        <v>134</v>
      </c>
      <c r="G256" s="248"/>
      <c r="H256" s="251">
        <v>133</v>
      </c>
      <c r="I256" s="252"/>
      <c r="J256" s="248"/>
      <c r="K256" s="248"/>
      <c r="L256" s="253"/>
      <c r="M256" s="254"/>
      <c r="N256" s="255"/>
      <c r="O256" s="255"/>
      <c r="P256" s="255"/>
      <c r="Q256" s="255"/>
      <c r="R256" s="255"/>
      <c r="S256" s="255"/>
      <c r="T256" s="256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57" t="s">
        <v>130</v>
      </c>
      <c r="AU256" s="257" t="s">
        <v>80</v>
      </c>
      <c r="AV256" s="15" t="s">
        <v>126</v>
      </c>
      <c r="AW256" s="15" t="s">
        <v>32</v>
      </c>
      <c r="AX256" s="15" t="s">
        <v>78</v>
      </c>
      <c r="AY256" s="257" t="s">
        <v>119</v>
      </c>
    </row>
    <row r="257" s="2" customFormat="1" ht="16.5" customHeight="1">
      <c r="A257" s="41"/>
      <c r="B257" s="42"/>
      <c r="C257" s="207" t="s">
        <v>338</v>
      </c>
      <c r="D257" s="207" t="s">
        <v>121</v>
      </c>
      <c r="E257" s="208" t="s">
        <v>795</v>
      </c>
      <c r="F257" s="209" t="s">
        <v>796</v>
      </c>
      <c r="G257" s="210" t="s">
        <v>124</v>
      </c>
      <c r="H257" s="211">
        <v>74</v>
      </c>
      <c r="I257" s="212"/>
      <c r="J257" s="213">
        <f>ROUND(I257*H257,2)</f>
        <v>0</v>
      </c>
      <c r="K257" s="209" t="s">
        <v>125</v>
      </c>
      <c r="L257" s="47"/>
      <c r="M257" s="214" t="s">
        <v>19</v>
      </c>
      <c r="N257" s="215" t="s">
        <v>41</v>
      </c>
      <c r="O257" s="87"/>
      <c r="P257" s="216">
        <f>O257*H257</f>
        <v>0</v>
      </c>
      <c r="Q257" s="216">
        <v>1.0000000000000001E-05</v>
      </c>
      <c r="R257" s="216">
        <f>Q257*H257</f>
        <v>0.0007400000000000001</v>
      </c>
      <c r="S257" s="216">
        <v>0</v>
      </c>
      <c r="T257" s="21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126</v>
      </c>
      <c r="AT257" s="218" t="s">
        <v>121</v>
      </c>
      <c r="AU257" s="218" t="s">
        <v>80</v>
      </c>
      <c r="AY257" s="20" t="s">
        <v>119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78</v>
      </c>
      <c r="BK257" s="219">
        <f>ROUND(I257*H257,2)</f>
        <v>0</v>
      </c>
      <c r="BL257" s="20" t="s">
        <v>126</v>
      </c>
      <c r="BM257" s="218" t="s">
        <v>797</v>
      </c>
    </row>
    <row r="258" s="2" customFormat="1">
      <c r="A258" s="41"/>
      <c r="B258" s="42"/>
      <c r="C258" s="43"/>
      <c r="D258" s="220" t="s">
        <v>128</v>
      </c>
      <c r="E258" s="43"/>
      <c r="F258" s="221" t="s">
        <v>798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128</v>
      </c>
      <c r="AU258" s="20" t="s">
        <v>80</v>
      </c>
    </row>
    <row r="259" s="14" customFormat="1">
      <c r="A259" s="14"/>
      <c r="B259" s="236"/>
      <c r="C259" s="237"/>
      <c r="D259" s="227" t="s">
        <v>130</v>
      </c>
      <c r="E259" s="238" t="s">
        <v>19</v>
      </c>
      <c r="F259" s="239" t="s">
        <v>793</v>
      </c>
      <c r="G259" s="237"/>
      <c r="H259" s="240">
        <v>74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6" t="s">
        <v>130</v>
      </c>
      <c r="AU259" s="246" t="s">
        <v>80</v>
      </c>
      <c r="AV259" s="14" t="s">
        <v>80</v>
      </c>
      <c r="AW259" s="14" t="s">
        <v>32</v>
      </c>
      <c r="AX259" s="14" t="s">
        <v>70</v>
      </c>
      <c r="AY259" s="246" t="s">
        <v>119</v>
      </c>
    </row>
    <row r="260" s="15" customFormat="1">
      <c r="A260" s="15"/>
      <c r="B260" s="247"/>
      <c r="C260" s="248"/>
      <c r="D260" s="227" t="s">
        <v>130</v>
      </c>
      <c r="E260" s="249" t="s">
        <v>19</v>
      </c>
      <c r="F260" s="250" t="s">
        <v>134</v>
      </c>
      <c r="G260" s="248"/>
      <c r="H260" s="251">
        <v>74</v>
      </c>
      <c r="I260" s="252"/>
      <c r="J260" s="248"/>
      <c r="K260" s="248"/>
      <c r="L260" s="253"/>
      <c r="M260" s="254"/>
      <c r="N260" s="255"/>
      <c r="O260" s="255"/>
      <c r="P260" s="255"/>
      <c r="Q260" s="255"/>
      <c r="R260" s="255"/>
      <c r="S260" s="255"/>
      <c r="T260" s="256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57" t="s">
        <v>130</v>
      </c>
      <c r="AU260" s="257" t="s">
        <v>80</v>
      </c>
      <c r="AV260" s="15" t="s">
        <v>126</v>
      </c>
      <c r="AW260" s="15" t="s">
        <v>32</v>
      </c>
      <c r="AX260" s="15" t="s">
        <v>78</v>
      </c>
      <c r="AY260" s="257" t="s">
        <v>119</v>
      </c>
    </row>
    <row r="261" s="2" customFormat="1" ht="16.5" customHeight="1">
      <c r="A261" s="41"/>
      <c r="B261" s="42"/>
      <c r="C261" s="269" t="s">
        <v>344</v>
      </c>
      <c r="D261" s="269" t="s">
        <v>324</v>
      </c>
      <c r="E261" s="270" t="s">
        <v>799</v>
      </c>
      <c r="F261" s="271" t="s">
        <v>800</v>
      </c>
      <c r="G261" s="272" t="s">
        <v>124</v>
      </c>
      <c r="H261" s="273">
        <v>77.700000000000003</v>
      </c>
      <c r="I261" s="274"/>
      <c r="J261" s="275">
        <f>ROUND(I261*H261,2)</f>
        <v>0</v>
      </c>
      <c r="K261" s="271" t="s">
        <v>125</v>
      </c>
      <c r="L261" s="276"/>
      <c r="M261" s="277" t="s">
        <v>19</v>
      </c>
      <c r="N261" s="278" t="s">
        <v>41</v>
      </c>
      <c r="O261" s="87"/>
      <c r="P261" s="216">
        <f>O261*H261</f>
        <v>0</v>
      </c>
      <c r="Q261" s="216">
        <v>0.0036099999999999999</v>
      </c>
      <c r="R261" s="216">
        <f>Q261*H261</f>
        <v>0.280497</v>
      </c>
      <c r="S261" s="216">
        <v>0</v>
      </c>
      <c r="T261" s="21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203</v>
      </c>
      <c r="AT261" s="218" t="s">
        <v>324</v>
      </c>
      <c r="AU261" s="218" t="s">
        <v>80</v>
      </c>
      <c r="AY261" s="20" t="s">
        <v>119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78</v>
      </c>
      <c r="BK261" s="219">
        <f>ROUND(I261*H261,2)</f>
        <v>0</v>
      </c>
      <c r="BL261" s="20" t="s">
        <v>126</v>
      </c>
      <c r="BM261" s="218" t="s">
        <v>801</v>
      </c>
    </row>
    <row r="262" s="14" customFormat="1">
      <c r="A262" s="14"/>
      <c r="B262" s="236"/>
      <c r="C262" s="237"/>
      <c r="D262" s="227" t="s">
        <v>130</v>
      </c>
      <c r="E262" s="237"/>
      <c r="F262" s="239" t="s">
        <v>802</v>
      </c>
      <c r="G262" s="237"/>
      <c r="H262" s="240">
        <v>77.700000000000003</v>
      </c>
      <c r="I262" s="241"/>
      <c r="J262" s="237"/>
      <c r="K262" s="237"/>
      <c r="L262" s="242"/>
      <c r="M262" s="243"/>
      <c r="N262" s="244"/>
      <c r="O262" s="244"/>
      <c r="P262" s="244"/>
      <c r="Q262" s="244"/>
      <c r="R262" s="244"/>
      <c r="S262" s="244"/>
      <c r="T262" s="24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6" t="s">
        <v>130</v>
      </c>
      <c r="AU262" s="246" t="s">
        <v>80</v>
      </c>
      <c r="AV262" s="14" t="s">
        <v>80</v>
      </c>
      <c r="AW262" s="14" t="s">
        <v>4</v>
      </c>
      <c r="AX262" s="14" t="s">
        <v>78</v>
      </c>
      <c r="AY262" s="246" t="s">
        <v>119</v>
      </c>
    </row>
    <row r="263" s="2" customFormat="1" ht="16.5" customHeight="1">
      <c r="A263" s="41"/>
      <c r="B263" s="42"/>
      <c r="C263" s="207" t="s">
        <v>351</v>
      </c>
      <c r="D263" s="207" t="s">
        <v>121</v>
      </c>
      <c r="E263" s="208" t="s">
        <v>421</v>
      </c>
      <c r="F263" s="209" t="s">
        <v>422</v>
      </c>
      <c r="G263" s="210" t="s">
        <v>124</v>
      </c>
      <c r="H263" s="211">
        <v>60.5</v>
      </c>
      <c r="I263" s="212"/>
      <c r="J263" s="213">
        <f>ROUND(I263*H263,2)</f>
        <v>0</v>
      </c>
      <c r="K263" s="209" t="s">
        <v>125</v>
      </c>
      <c r="L263" s="47"/>
      <c r="M263" s="214" t="s">
        <v>19</v>
      </c>
      <c r="N263" s="215" t="s">
        <v>41</v>
      </c>
      <c r="O263" s="87"/>
      <c r="P263" s="216">
        <f>O263*H263</f>
        <v>0</v>
      </c>
      <c r="Q263" s="216">
        <v>1.0000000000000001E-05</v>
      </c>
      <c r="R263" s="216">
        <f>Q263*H263</f>
        <v>0.00060500000000000007</v>
      </c>
      <c r="S263" s="216">
        <v>0</v>
      </c>
      <c r="T263" s="217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8" t="s">
        <v>126</v>
      </c>
      <c r="AT263" s="218" t="s">
        <v>121</v>
      </c>
      <c r="AU263" s="218" t="s">
        <v>80</v>
      </c>
      <c r="AY263" s="20" t="s">
        <v>119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20" t="s">
        <v>78</v>
      </c>
      <c r="BK263" s="219">
        <f>ROUND(I263*H263,2)</f>
        <v>0</v>
      </c>
      <c r="BL263" s="20" t="s">
        <v>126</v>
      </c>
      <c r="BM263" s="218" t="s">
        <v>803</v>
      </c>
    </row>
    <row r="264" s="2" customFormat="1">
      <c r="A264" s="41"/>
      <c r="B264" s="42"/>
      <c r="C264" s="43"/>
      <c r="D264" s="220" t="s">
        <v>128</v>
      </c>
      <c r="E264" s="43"/>
      <c r="F264" s="221" t="s">
        <v>424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128</v>
      </c>
      <c r="AU264" s="20" t="s">
        <v>80</v>
      </c>
    </row>
    <row r="265" s="14" customFormat="1">
      <c r="A265" s="14"/>
      <c r="B265" s="236"/>
      <c r="C265" s="237"/>
      <c r="D265" s="227" t="s">
        <v>130</v>
      </c>
      <c r="E265" s="238" t="s">
        <v>19</v>
      </c>
      <c r="F265" s="239" t="s">
        <v>794</v>
      </c>
      <c r="G265" s="237"/>
      <c r="H265" s="240">
        <v>59</v>
      </c>
      <c r="I265" s="241"/>
      <c r="J265" s="237"/>
      <c r="K265" s="237"/>
      <c r="L265" s="242"/>
      <c r="M265" s="243"/>
      <c r="N265" s="244"/>
      <c r="O265" s="244"/>
      <c r="P265" s="244"/>
      <c r="Q265" s="244"/>
      <c r="R265" s="244"/>
      <c r="S265" s="244"/>
      <c r="T265" s="24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6" t="s">
        <v>130</v>
      </c>
      <c r="AU265" s="246" t="s">
        <v>80</v>
      </c>
      <c r="AV265" s="14" t="s">
        <v>80</v>
      </c>
      <c r="AW265" s="14" t="s">
        <v>32</v>
      </c>
      <c r="AX265" s="14" t="s">
        <v>70</v>
      </c>
      <c r="AY265" s="246" t="s">
        <v>119</v>
      </c>
    </row>
    <row r="266" s="14" customFormat="1">
      <c r="A266" s="14"/>
      <c r="B266" s="236"/>
      <c r="C266" s="237"/>
      <c r="D266" s="227" t="s">
        <v>130</v>
      </c>
      <c r="E266" s="238" t="s">
        <v>19</v>
      </c>
      <c r="F266" s="239" t="s">
        <v>804</v>
      </c>
      <c r="G266" s="237"/>
      <c r="H266" s="240">
        <v>1.5</v>
      </c>
      <c r="I266" s="241"/>
      <c r="J266" s="237"/>
      <c r="K266" s="237"/>
      <c r="L266" s="242"/>
      <c r="M266" s="243"/>
      <c r="N266" s="244"/>
      <c r="O266" s="244"/>
      <c r="P266" s="244"/>
      <c r="Q266" s="244"/>
      <c r="R266" s="244"/>
      <c r="S266" s="244"/>
      <c r="T266" s="245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6" t="s">
        <v>130</v>
      </c>
      <c r="AU266" s="246" t="s">
        <v>80</v>
      </c>
      <c r="AV266" s="14" t="s">
        <v>80</v>
      </c>
      <c r="AW266" s="14" t="s">
        <v>32</v>
      </c>
      <c r="AX266" s="14" t="s">
        <v>70</v>
      </c>
      <c r="AY266" s="246" t="s">
        <v>119</v>
      </c>
    </row>
    <row r="267" s="15" customFormat="1">
      <c r="A267" s="15"/>
      <c r="B267" s="247"/>
      <c r="C267" s="248"/>
      <c r="D267" s="227" t="s">
        <v>130</v>
      </c>
      <c r="E267" s="249" t="s">
        <v>19</v>
      </c>
      <c r="F267" s="250" t="s">
        <v>134</v>
      </c>
      <c r="G267" s="248"/>
      <c r="H267" s="251">
        <v>60.5</v>
      </c>
      <c r="I267" s="252"/>
      <c r="J267" s="248"/>
      <c r="K267" s="248"/>
      <c r="L267" s="253"/>
      <c r="M267" s="254"/>
      <c r="N267" s="255"/>
      <c r="O267" s="255"/>
      <c r="P267" s="255"/>
      <c r="Q267" s="255"/>
      <c r="R267" s="255"/>
      <c r="S267" s="255"/>
      <c r="T267" s="256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57" t="s">
        <v>130</v>
      </c>
      <c r="AU267" s="257" t="s">
        <v>80</v>
      </c>
      <c r="AV267" s="15" t="s">
        <v>126</v>
      </c>
      <c r="AW267" s="15" t="s">
        <v>32</v>
      </c>
      <c r="AX267" s="15" t="s">
        <v>78</v>
      </c>
      <c r="AY267" s="257" t="s">
        <v>119</v>
      </c>
    </row>
    <row r="268" s="2" customFormat="1" ht="16.5" customHeight="1">
      <c r="A268" s="41"/>
      <c r="B268" s="42"/>
      <c r="C268" s="269" t="s">
        <v>361</v>
      </c>
      <c r="D268" s="269" t="s">
        <v>324</v>
      </c>
      <c r="E268" s="270" t="s">
        <v>427</v>
      </c>
      <c r="F268" s="271" t="s">
        <v>428</v>
      </c>
      <c r="G268" s="272" t="s">
        <v>124</v>
      </c>
      <c r="H268" s="273">
        <v>63.524999999999999</v>
      </c>
      <c r="I268" s="274"/>
      <c r="J268" s="275">
        <f>ROUND(I268*H268,2)</f>
        <v>0</v>
      </c>
      <c r="K268" s="271" t="s">
        <v>125</v>
      </c>
      <c r="L268" s="276"/>
      <c r="M268" s="277" t="s">
        <v>19</v>
      </c>
      <c r="N268" s="278" t="s">
        <v>41</v>
      </c>
      <c r="O268" s="87"/>
      <c r="P268" s="216">
        <f>O268*H268</f>
        <v>0</v>
      </c>
      <c r="Q268" s="216">
        <v>0.0057000000000000002</v>
      </c>
      <c r="R268" s="216">
        <f>Q268*H268</f>
        <v>0.36209249999999998</v>
      </c>
      <c r="S268" s="216">
        <v>0</v>
      </c>
      <c r="T268" s="217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8" t="s">
        <v>203</v>
      </c>
      <c r="AT268" s="218" t="s">
        <v>324</v>
      </c>
      <c r="AU268" s="218" t="s">
        <v>80</v>
      </c>
      <c r="AY268" s="20" t="s">
        <v>119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20" t="s">
        <v>78</v>
      </c>
      <c r="BK268" s="219">
        <f>ROUND(I268*H268,2)</f>
        <v>0</v>
      </c>
      <c r="BL268" s="20" t="s">
        <v>126</v>
      </c>
      <c r="BM268" s="218" t="s">
        <v>805</v>
      </c>
    </row>
    <row r="269" s="14" customFormat="1">
      <c r="A269" s="14"/>
      <c r="B269" s="236"/>
      <c r="C269" s="237"/>
      <c r="D269" s="227" t="s">
        <v>130</v>
      </c>
      <c r="E269" s="237"/>
      <c r="F269" s="239" t="s">
        <v>806</v>
      </c>
      <c r="G269" s="237"/>
      <c r="H269" s="240">
        <v>63.524999999999999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6" t="s">
        <v>130</v>
      </c>
      <c r="AU269" s="246" t="s">
        <v>80</v>
      </c>
      <c r="AV269" s="14" t="s">
        <v>80</v>
      </c>
      <c r="AW269" s="14" t="s">
        <v>4</v>
      </c>
      <c r="AX269" s="14" t="s">
        <v>78</v>
      </c>
      <c r="AY269" s="246" t="s">
        <v>119</v>
      </c>
    </row>
    <row r="270" s="2" customFormat="1" ht="24.15" customHeight="1">
      <c r="A270" s="41"/>
      <c r="B270" s="42"/>
      <c r="C270" s="207" t="s">
        <v>365</v>
      </c>
      <c r="D270" s="207" t="s">
        <v>121</v>
      </c>
      <c r="E270" s="208" t="s">
        <v>807</v>
      </c>
      <c r="F270" s="209" t="s">
        <v>808</v>
      </c>
      <c r="G270" s="210" t="s">
        <v>354</v>
      </c>
      <c r="H270" s="211">
        <v>69</v>
      </c>
      <c r="I270" s="212"/>
      <c r="J270" s="213">
        <f>ROUND(I270*H270,2)</f>
        <v>0</v>
      </c>
      <c r="K270" s="209" t="s">
        <v>125</v>
      </c>
      <c r="L270" s="47"/>
      <c r="M270" s="214" t="s">
        <v>19</v>
      </c>
      <c r="N270" s="215" t="s">
        <v>41</v>
      </c>
      <c r="O270" s="87"/>
      <c r="P270" s="216">
        <f>O270*H270</f>
        <v>0</v>
      </c>
      <c r="Q270" s="216">
        <v>0</v>
      </c>
      <c r="R270" s="216">
        <f>Q270*H270</f>
        <v>0</v>
      </c>
      <c r="S270" s="216">
        <v>0</v>
      </c>
      <c r="T270" s="217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8" t="s">
        <v>126</v>
      </c>
      <c r="AT270" s="218" t="s">
        <v>121</v>
      </c>
      <c r="AU270" s="218" t="s">
        <v>80</v>
      </c>
      <c r="AY270" s="20" t="s">
        <v>119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0" t="s">
        <v>78</v>
      </c>
      <c r="BK270" s="219">
        <f>ROUND(I270*H270,2)</f>
        <v>0</v>
      </c>
      <c r="BL270" s="20" t="s">
        <v>126</v>
      </c>
      <c r="BM270" s="218" t="s">
        <v>809</v>
      </c>
    </row>
    <row r="271" s="2" customFormat="1">
      <c r="A271" s="41"/>
      <c r="B271" s="42"/>
      <c r="C271" s="43"/>
      <c r="D271" s="220" t="s">
        <v>128</v>
      </c>
      <c r="E271" s="43"/>
      <c r="F271" s="221" t="s">
        <v>810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128</v>
      </c>
      <c r="AU271" s="20" t="s">
        <v>80</v>
      </c>
    </row>
    <row r="272" s="14" customFormat="1">
      <c r="A272" s="14"/>
      <c r="B272" s="236"/>
      <c r="C272" s="237"/>
      <c r="D272" s="227" t="s">
        <v>130</v>
      </c>
      <c r="E272" s="238" t="s">
        <v>19</v>
      </c>
      <c r="F272" s="239" t="s">
        <v>811</v>
      </c>
      <c r="G272" s="237"/>
      <c r="H272" s="240">
        <v>69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6" t="s">
        <v>130</v>
      </c>
      <c r="AU272" s="246" t="s">
        <v>80</v>
      </c>
      <c r="AV272" s="14" t="s">
        <v>80</v>
      </c>
      <c r="AW272" s="14" t="s">
        <v>32</v>
      </c>
      <c r="AX272" s="14" t="s">
        <v>70</v>
      </c>
      <c r="AY272" s="246" t="s">
        <v>119</v>
      </c>
    </row>
    <row r="273" s="15" customFormat="1">
      <c r="A273" s="15"/>
      <c r="B273" s="247"/>
      <c r="C273" s="248"/>
      <c r="D273" s="227" t="s">
        <v>130</v>
      </c>
      <c r="E273" s="249" t="s">
        <v>19</v>
      </c>
      <c r="F273" s="250" t="s">
        <v>134</v>
      </c>
      <c r="G273" s="248"/>
      <c r="H273" s="251">
        <v>69</v>
      </c>
      <c r="I273" s="252"/>
      <c r="J273" s="248"/>
      <c r="K273" s="248"/>
      <c r="L273" s="253"/>
      <c r="M273" s="254"/>
      <c r="N273" s="255"/>
      <c r="O273" s="255"/>
      <c r="P273" s="255"/>
      <c r="Q273" s="255"/>
      <c r="R273" s="255"/>
      <c r="S273" s="255"/>
      <c r="T273" s="256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57" t="s">
        <v>130</v>
      </c>
      <c r="AU273" s="257" t="s">
        <v>80</v>
      </c>
      <c r="AV273" s="15" t="s">
        <v>126</v>
      </c>
      <c r="AW273" s="15" t="s">
        <v>32</v>
      </c>
      <c r="AX273" s="15" t="s">
        <v>78</v>
      </c>
      <c r="AY273" s="257" t="s">
        <v>119</v>
      </c>
    </row>
    <row r="274" s="2" customFormat="1" ht="16.5" customHeight="1">
      <c r="A274" s="41"/>
      <c r="B274" s="42"/>
      <c r="C274" s="269" t="s">
        <v>369</v>
      </c>
      <c r="D274" s="269" t="s">
        <v>324</v>
      </c>
      <c r="E274" s="270" t="s">
        <v>812</v>
      </c>
      <c r="F274" s="271" t="s">
        <v>813</v>
      </c>
      <c r="G274" s="272" t="s">
        <v>354</v>
      </c>
      <c r="H274" s="273">
        <v>69</v>
      </c>
      <c r="I274" s="274"/>
      <c r="J274" s="275">
        <f>ROUND(I274*H274,2)</f>
        <v>0</v>
      </c>
      <c r="K274" s="271" t="s">
        <v>125</v>
      </c>
      <c r="L274" s="276"/>
      <c r="M274" s="277" t="s">
        <v>19</v>
      </c>
      <c r="N274" s="278" t="s">
        <v>41</v>
      </c>
      <c r="O274" s="87"/>
      <c r="P274" s="216">
        <f>O274*H274</f>
        <v>0</v>
      </c>
      <c r="Q274" s="216">
        <v>0.00080000000000000004</v>
      </c>
      <c r="R274" s="216">
        <f>Q274*H274</f>
        <v>0.055200000000000006</v>
      </c>
      <c r="S274" s="216">
        <v>0</v>
      </c>
      <c r="T274" s="217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203</v>
      </c>
      <c r="AT274" s="218" t="s">
        <v>324</v>
      </c>
      <c r="AU274" s="218" t="s">
        <v>80</v>
      </c>
      <c r="AY274" s="20" t="s">
        <v>119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78</v>
      </c>
      <c r="BK274" s="219">
        <f>ROUND(I274*H274,2)</f>
        <v>0</v>
      </c>
      <c r="BL274" s="20" t="s">
        <v>126</v>
      </c>
      <c r="BM274" s="218" t="s">
        <v>814</v>
      </c>
    </row>
    <row r="275" s="2" customFormat="1" ht="24.15" customHeight="1">
      <c r="A275" s="41"/>
      <c r="B275" s="42"/>
      <c r="C275" s="207" t="s">
        <v>373</v>
      </c>
      <c r="D275" s="207" t="s">
        <v>121</v>
      </c>
      <c r="E275" s="208" t="s">
        <v>454</v>
      </c>
      <c r="F275" s="209" t="s">
        <v>455</v>
      </c>
      <c r="G275" s="210" t="s">
        <v>354</v>
      </c>
      <c r="H275" s="211">
        <v>73</v>
      </c>
      <c r="I275" s="212"/>
      <c r="J275" s="213">
        <f>ROUND(I275*H275,2)</f>
        <v>0</v>
      </c>
      <c r="K275" s="209" t="s">
        <v>125</v>
      </c>
      <c r="L275" s="47"/>
      <c r="M275" s="214" t="s">
        <v>19</v>
      </c>
      <c r="N275" s="215" t="s">
        <v>41</v>
      </c>
      <c r="O275" s="87"/>
      <c r="P275" s="216">
        <f>O275*H275</f>
        <v>0</v>
      </c>
      <c r="Q275" s="216">
        <v>0</v>
      </c>
      <c r="R275" s="216">
        <f>Q275*H275</f>
        <v>0</v>
      </c>
      <c r="S275" s="216">
        <v>0</v>
      </c>
      <c r="T275" s="217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8" t="s">
        <v>126</v>
      </c>
      <c r="AT275" s="218" t="s">
        <v>121</v>
      </c>
      <c r="AU275" s="218" t="s">
        <v>80</v>
      </c>
      <c r="AY275" s="20" t="s">
        <v>119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20" t="s">
        <v>78</v>
      </c>
      <c r="BK275" s="219">
        <f>ROUND(I275*H275,2)</f>
        <v>0</v>
      </c>
      <c r="BL275" s="20" t="s">
        <v>126</v>
      </c>
      <c r="BM275" s="218" t="s">
        <v>815</v>
      </c>
    </row>
    <row r="276" s="2" customFormat="1">
      <c r="A276" s="41"/>
      <c r="B276" s="42"/>
      <c r="C276" s="43"/>
      <c r="D276" s="220" t="s">
        <v>128</v>
      </c>
      <c r="E276" s="43"/>
      <c r="F276" s="221" t="s">
        <v>457</v>
      </c>
      <c r="G276" s="43"/>
      <c r="H276" s="43"/>
      <c r="I276" s="222"/>
      <c r="J276" s="43"/>
      <c r="K276" s="43"/>
      <c r="L276" s="47"/>
      <c r="M276" s="223"/>
      <c r="N276" s="224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128</v>
      </c>
      <c r="AU276" s="20" t="s">
        <v>80</v>
      </c>
    </row>
    <row r="277" s="14" customFormat="1">
      <c r="A277" s="14"/>
      <c r="B277" s="236"/>
      <c r="C277" s="237"/>
      <c r="D277" s="227" t="s">
        <v>130</v>
      </c>
      <c r="E277" s="238" t="s">
        <v>19</v>
      </c>
      <c r="F277" s="239" t="s">
        <v>816</v>
      </c>
      <c r="G277" s="237"/>
      <c r="H277" s="240">
        <v>71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6" t="s">
        <v>130</v>
      </c>
      <c r="AU277" s="246" t="s">
        <v>80</v>
      </c>
      <c r="AV277" s="14" t="s">
        <v>80</v>
      </c>
      <c r="AW277" s="14" t="s">
        <v>32</v>
      </c>
      <c r="AX277" s="14" t="s">
        <v>70</v>
      </c>
      <c r="AY277" s="246" t="s">
        <v>119</v>
      </c>
    </row>
    <row r="278" s="14" customFormat="1">
      <c r="A278" s="14"/>
      <c r="B278" s="236"/>
      <c r="C278" s="237"/>
      <c r="D278" s="227" t="s">
        <v>130</v>
      </c>
      <c r="E278" s="238" t="s">
        <v>19</v>
      </c>
      <c r="F278" s="239" t="s">
        <v>817</v>
      </c>
      <c r="G278" s="237"/>
      <c r="H278" s="240">
        <v>2</v>
      </c>
      <c r="I278" s="241"/>
      <c r="J278" s="237"/>
      <c r="K278" s="237"/>
      <c r="L278" s="242"/>
      <c r="M278" s="243"/>
      <c r="N278" s="244"/>
      <c r="O278" s="244"/>
      <c r="P278" s="244"/>
      <c r="Q278" s="244"/>
      <c r="R278" s="244"/>
      <c r="S278" s="244"/>
      <c r="T278" s="24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6" t="s">
        <v>130</v>
      </c>
      <c r="AU278" s="246" t="s">
        <v>80</v>
      </c>
      <c r="AV278" s="14" t="s">
        <v>80</v>
      </c>
      <c r="AW278" s="14" t="s">
        <v>32</v>
      </c>
      <c r="AX278" s="14" t="s">
        <v>70</v>
      </c>
      <c r="AY278" s="246" t="s">
        <v>119</v>
      </c>
    </row>
    <row r="279" s="15" customFormat="1">
      <c r="A279" s="15"/>
      <c r="B279" s="247"/>
      <c r="C279" s="248"/>
      <c r="D279" s="227" t="s">
        <v>130</v>
      </c>
      <c r="E279" s="249" t="s">
        <v>19</v>
      </c>
      <c r="F279" s="250" t="s">
        <v>134</v>
      </c>
      <c r="G279" s="248"/>
      <c r="H279" s="251">
        <v>73</v>
      </c>
      <c r="I279" s="252"/>
      <c r="J279" s="248"/>
      <c r="K279" s="248"/>
      <c r="L279" s="253"/>
      <c r="M279" s="254"/>
      <c r="N279" s="255"/>
      <c r="O279" s="255"/>
      <c r="P279" s="255"/>
      <c r="Q279" s="255"/>
      <c r="R279" s="255"/>
      <c r="S279" s="255"/>
      <c r="T279" s="256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57" t="s">
        <v>130</v>
      </c>
      <c r="AU279" s="257" t="s">
        <v>80</v>
      </c>
      <c r="AV279" s="15" t="s">
        <v>126</v>
      </c>
      <c r="AW279" s="15" t="s">
        <v>32</v>
      </c>
      <c r="AX279" s="15" t="s">
        <v>78</v>
      </c>
      <c r="AY279" s="257" t="s">
        <v>119</v>
      </c>
    </row>
    <row r="280" s="2" customFormat="1" ht="16.5" customHeight="1">
      <c r="A280" s="41"/>
      <c r="B280" s="42"/>
      <c r="C280" s="269" t="s">
        <v>377</v>
      </c>
      <c r="D280" s="269" t="s">
        <v>324</v>
      </c>
      <c r="E280" s="270" t="s">
        <v>460</v>
      </c>
      <c r="F280" s="271" t="s">
        <v>461</v>
      </c>
      <c r="G280" s="272" t="s">
        <v>354</v>
      </c>
      <c r="H280" s="273">
        <v>71</v>
      </c>
      <c r="I280" s="274"/>
      <c r="J280" s="275">
        <f>ROUND(I280*H280,2)</f>
        <v>0</v>
      </c>
      <c r="K280" s="271" t="s">
        <v>125</v>
      </c>
      <c r="L280" s="276"/>
      <c r="M280" s="277" t="s">
        <v>19</v>
      </c>
      <c r="N280" s="278" t="s">
        <v>41</v>
      </c>
      <c r="O280" s="87"/>
      <c r="P280" s="216">
        <f>O280*H280</f>
        <v>0</v>
      </c>
      <c r="Q280" s="216">
        <v>0.0015</v>
      </c>
      <c r="R280" s="216">
        <f>Q280*H280</f>
        <v>0.1065</v>
      </c>
      <c r="S280" s="216">
        <v>0</v>
      </c>
      <c r="T280" s="217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8" t="s">
        <v>203</v>
      </c>
      <c r="AT280" s="218" t="s">
        <v>324</v>
      </c>
      <c r="AU280" s="218" t="s">
        <v>80</v>
      </c>
      <c r="AY280" s="20" t="s">
        <v>119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20" t="s">
        <v>78</v>
      </c>
      <c r="BK280" s="219">
        <f>ROUND(I280*H280,2)</f>
        <v>0</v>
      </c>
      <c r="BL280" s="20" t="s">
        <v>126</v>
      </c>
      <c r="BM280" s="218" t="s">
        <v>818</v>
      </c>
    </row>
    <row r="281" s="2" customFormat="1" ht="16.5" customHeight="1">
      <c r="A281" s="41"/>
      <c r="B281" s="42"/>
      <c r="C281" s="269" t="s">
        <v>383</v>
      </c>
      <c r="D281" s="269" t="s">
        <v>324</v>
      </c>
      <c r="E281" s="270" t="s">
        <v>819</v>
      </c>
      <c r="F281" s="271" t="s">
        <v>820</v>
      </c>
      <c r="G281" s="272" t="s">
        <v>354</v>
      </c>
      <c r="H281" s="273">
        <v>2</v>
      </c>
      <c r="I281" s="274"/>
      <c r="J281" s="275">
        <f>ROUND(I281*H281,2)</f>
        <v>0</v>
      </c>
      <c r="K281" s="271" t="s">
        <v>125</v>
      </c>
      <c r="L281" s="276"/>
      <c r="M281" s="277" t="s">
        <v>19</v>
      </c>
      <c r="N281" s="278" t="s">
        <v>41</v>
      </c>
      <c r="O281" s="87"/>
      <c r="P281" s="216">
        <f>O281*H281</f>
        <v>0</v>
      </c>
      <c r="Q281" s="216">
        <v>0.002</v>
      </c>
      <c r="R281" s="216">
        <f>Q281*H281</f>
        <v>0.0040000000000000001</v>
      </c>
      <c r="S281" s="216">
        <v>0</v>
      </c>
      <c r="T281" s="217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8" t="s">
        <v>203</v>
      </c>
      <c r="AT281" s="218" t="s">
        <v>324</v>
      </c>
      <c r="AU281" s="218" t="s">
        <v>80</v>
      </c>
      <c r="AY281" s="20" t="s">
        <v>119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20" t="s">
        <v>78</v>
      </c>
      <c r="BK281" s="219">
        <f>ROUND(I281*H281,2)</f>
        <v>0</v>
      </c>
      <c r="BL281" s="20" t="s">
        <v>126</v>
      </c>
      <c r="BM281" s="218" t="s">
        <v>821</v>
      </c>
    </row>
    <row r="282" s="2" customFormat="1" ht="24.15" customHeight="1">
      <c r="A282" s="41"/>
      <c r="B282" s="42"/>
      <c r="C282" s="207" t="s">
        <v>387</v>
      </c>
      <c r="D282" s="207" t="s">
        <v>121</v>
      </c>
      <c r="E282" s="208" t="s">
        <v>464</v>
      </c>
      <c r="F282" s="209" t="s">
        <v>465</v>
      </c>
      <c r="G282" s="210" t="s">
        <v>354</v>
      </c>
      <c r="H282" s="211">
        <v>20</v>
      </c>
      <c r="I282" s="212"/>
      <c r="J282" s="213">
        <f>ROUND(I282*H282,2)</f>
        <v>0</v>
      </c>
      <c r="K282" s="209" t="s">
        <v>125</v>
      </c>
      <c r="L282" s="47"/>
      <c r="M282" s="214" t="s">
        <v>19</v>
      </c>
      <c r="N282" s="215" t="s">
        <v>41</v>
      </c>
      <c r="O282" s="87"/>
      <c r="P282" s="216">
        <f>O282*H282</f>
        <v>0</v>
      </c>
      <c r="Q282" s="216">
        <v>0</v>
      </c>
      <c r="R282" s="216">
        <f>Q282*H282</f>
        <v>0</v>
      </c>
      <c r="S282" s="216">
        <v>0</v>
      </c>
      <c r="T282" s="21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126</v>
      </c>
      <c r="AT282" s="218" t="s">
        <v>121</v>
      </c>
      <c r="AU282" s="218" t="s">
        <v>80</v>
      </c>
      <c r="AY282" s="20" t="s">
        <v>119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78</v>
      </c>
      <c r="BK282" s="219">
        <f>ROUND(I282*H282,2)</f>
        <v>0</v>
      </c>
      <c r="BL282" s="20" t="s">
        <v>126</v>
      </c>
      <c r="BM282" s="218" t="s">
        <v>822</v>
      </c>
    </row>
    <row r="283" s="2" customFormat="1">
      <c r="A283" s="41"/>
      <c r="B283" s="42"/>
      <c r="C283" s="43"/>
      <c r="D283" s="220" t="s">
        <v>128</v>
      </c>
      <c r="E283" s="43"/>
      <c r="F283" s="221" t="s">
        <v>467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128</v>
      </c>
      <c r="AU283" s="20" t="s">
        <v>80</v>
      </c>
    </row>
    <row r="284" s="14" customFormat="1">
      <c r="A284" s="14"/>
      <c r="B284" s="236"/>
      <c r="C284" s="237"/>
      <c r="D284" s="227" t="s">
        <v>130</v>
      </c>
      <c r="E284" s="238" t="s">
        <v>19</v>
      </c>
      <c r="F284" s="239" t="s">
        <v>823</v>
      </c>
      <c r="G284" s="237"/>
      <c r="H284" s="240">
        <v>20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6" t="s">
        <v>130</v>
      </c>
      <c r="AU284" s="246" t="s">
        <v>80</v>
      </c>
      <c r="AV284" s="14" t="s">
        <v>80</v>
      </c>
      <c r="AW284" s="14" t="s">
        <v>32</v>
      </c>
      <c r="AX284" s="14" t="s">
        <v>70</v>
      </c>
      <c r="AY284" s="246" t="s">
        <v>119</v>
      </c>
    </row>
    <row r="285" s="15" customFormat="1">
      <c r="A285" s="15"/>
      <c r="B285" s="247"/>
      <c r="C285" s="248"/>
      <c r="D285" s="227" t="s">
        <v>130</v>
      </c>
      <c r="E285" s="249" t="s">
        <v>19</v>
      </c>
      <c r="F285" s="250" t="s">
        <v>134</v>
      </c>
      <c r="G285" s="248"/>
      <c r="H285" s="251">
        <v>20</v>
      </c>
      <c r="I285" s="252"/>
      <c r="J285" s="248"/>
      <c r="K285" s="248"/>
      <c r="L285" s="253"/>
      <c r="M285" s="254"/>
      <c r="N285" s="255"/>
      <c r="O285" s="255"/>
      <c r="P285" s="255"/>
      <c r="Q285" s="255"/>
      <c r="R285" s="255"/>
      <c r="S285" s="255"/>
      <c r="T285" s="256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57" t="s">
        <v>130</v>
      </c>
      <c r="AU285" s="257" t="s">
        <v>80</v>
      </c>
      <c r="AV285" s="15" t="s">
        <v>126</v>
      </c>
      <c r="AW285" s="15" t="s">
        <v>32</v>
      </c>
      <c r="AX285" s="15" t="s">
        <v>78</v>
      </c>
      <c r="AY285" s="257" t="s">
        <v>119</v>
      </c>
    </row>
    <row r="286" s="2" customFormat="1" ht="16.5" customHeight="1">
      <c r="A286" s="41"/>
      <c r="B286" s="42"/>
      <c r="C286" s="269" t="s">
        <v>394</v>
      </c>
      <c r="D286" s="269" t="s">
        <v>324</v>
      </c>
      <c r="E286" s="270" t="s">
        <v>824</v>
      </c>
      <c r="F286" s="271" t="s">
        <v>825</v>
      </c>
      <c r="G286" s="272" t="s">
        <v>354</v>
      </c>
      <c r="H286" s="273">
        <v>12</v>
      </c>
      <c r="I286" s="274"/>
      <c r="J286" s="275">
        <f>ROUND(I286*H286,2)</f>
        <v>0</v>
      </c>
      <c r="K286" s="271" t="s">
        <v>125</v>
      </c>
      <c r="L286" s="276"/>
      <c r="M286" s="277" t="s">
        <v>19</v>
      </c>
      <c r="N286" s="278" t="s">
        <v>41</v>
      </c>
      <c r="O286" s="87"/>
      <c r="P286" s="216">
        <f>O286*H286</f>
        <v>0</v>
      </c>
      <c r="Q286" s="216">
        <v>0.0086999999999999994</v>
      </c>
      <c r="R286" s="216">
        <f>Q286*H286</f>
        <v>0.10439999999999999</v>
      </c>
      <c r="S286" s="216">
        <v>0</v>
      </c>
      <c r="T286" s="217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18" t="s">
        <v>203</v>
      </c>
      <c r="AT286" s="218" t="s">
        <v>324</v>
      </c>
      <c r="AU286" s="218" t="s">
        <v>80</v>
      </c>
      <c r="AY286" s="20" t="s">
        <v>119</v>
      </c>
      <c r="BE286" s="219">
        <f>IF(N286="základní",J286,0)</f>
        <v>0</v>
      </c>
      <c r="BF286" s="219">
        <f>IF(N286="snížená",J286,0)</f>
        <v>0</v>
      </c>
      <c r="BG286" s="219">
        <f>IF(N286="zákl. přenesená",J286,0)</f>
        <v>0</v>
      </c>
      <c r="BH286" s="219">
        <f>IF(N286="sníž. přenesená",J286,0)</f>
        <v>0</v>
      </c>
      <c r="BI286" s="219">
        <f>IF(N286="nulová",J286,0)</f>
        <v>0</v>
      </c>
      <c r="BJ286" s="20" t="s">
        <v>78</v>
      </c>
      <c r="BK286" s="219">
        <f>ROUND(I286*H286,2)</f>
        <v>0</v>
      </c>
      <c r="BL286" s="20" t="s">
        <v>126</v>
      </c>
      <c r="BM286" s="218" t="s">
        <v>826</v>
      </c>
    </row>
    <row r="287" s="2" customFormat="1" ht="16.5" customHeight="1">
      <c r="A287" s="41"/>
      <c r="B287" s="42"/>
      <c r="C287" s="269" t="s">
        <v>400</v>
      </c>
      <c r="D287" s="269" t="s">
        <v>324</v>
      </c>
      <c r="E287" s="270" t="s">
        <v>470</v>
      </c>
      <c r="F287" s="271" t="s">
        <v>471</v>
      </c>
      <c r="G287" s="272" t="s">
        <v>354</v>
      </c>
      <c r="H287" s="273">
        <v>8</v>
      </c>
      <c r="I287" s="274"/>
      <c r="J287" s="275">
        <f>ROUND(I287*H287,2)</f>
        <v>0</v>
      </c>
      <c r="K287" s="271" t="s">
        <v>125</v>
      </c>
      <c r="L287" s="276"/>
      <c r="M287" s="277" t="s">
        <v>19</v>
      </c>
      <c r="N287" s="278" t="s">
        <v>41</v>
      </c>
      <c r="O287" s="87"/>
      <c r="P287" s="216">
        <f>O287*H287</f>
        <v>0</v>
      </c>
      <c r="Q287" s="216">
        <v>0.0103</v>
      </c>
      <c r="R287" s="216">
        <f>Q287*H287</f>
        <v>0.082400000000000001</v>
      </c>
      <c r="S287" s="216">
        <v>0</v>
      </c>
      <c r="T287" s="217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203</v>
      </c>
      <c r="AT287" s="218" t="s">
        <v>324</v>
      </c>
      <c r="AU287" s="218" t="s">
        <v>80</v>
      </c>
      <c r="AY287" s="20" t="s">
        <v>119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78</v>
      </c>
      <c r="BK287" s="219">
        <f>ROUND(I287*H287,2)</f>
        <v>0</v>
      </c>
      <c r="BL287" s="20" t="s">
        <v>126</v>
      </c>
      <c r="BM287" s="218" t="s">
        <v>827</v>
      </c>
    </row>
    <row r="288" s="2" customFormat="1" ht="24.15" customHeight="1">
      <c r="A288" s="41"/>
      <c r="B288" s="42"/>
      <c r="C288" s="207" t="s">
        <v>408</v>
      </c>
      <c r="D288" s="207" t="s">
        <v>121</v>
      </c>
      <c r="E288" s="208" t="s">
        <v>483</v>
      </c>
      <c r="F288" s="209" t="s">
        <v>484</v>
      </c>
      <c r="G288" s="210" t="s">
        <v>354</v>
      </c>
      <c r="H288" s="211">
        <v>41</v>
      </c>
      <c r="I288" s="212"/>
      <c r="J288" s="213">
        <f>ROUND(I288*H288,2)</f>
        <v>0</v>
      </c>
      <c r="K288" s="209" t="s">
        <v>125</v>
      </c>
      <c r="L288" s="47"/>
      <c r="M288" s="214" t="s">
        <v>19</v>
      </c>
      <c r="N288" s="215" t="s">
        <v>41</v>
      </c>
      <c r="O288" s="87"/>
      <c r="P288" s="216">
        <f>O288*H288</f>
        <v>0</v>
      </c>
      <c r="Q288" s="216">
        <v>0</v>
      </c>
      <c r="R288" s="216">
        <f>Q288*H288</f>
        <v>0</v>
      </c>
      <c r="S288" s="216">
        <v>0</v>
      </c>
      <c r="T288" s="217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8" t="s">
        <v>126</v>
      </c>
      <c r="AT288" s="218" t="s">
        <v>121</v>
      </c>
      <c r="AU288" s="218" t="s">
        <v>80</v>
      </c>
      <c r="AY288" s="20" t="s">
        <v>119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20" t="s">
        <v>78</v>
      </c>
      <c r="BK288" s="219">
        <f>ROUND(I288*H288,2)</f>
        <v>0</v>
      </c>
      <c r="BL288" s="20" t="s">
        <v>126</v>
      </c>
      <c r="BM288" s="218" t="s">
        <v>828</v>
      </c>
    </row>
    <row r="289" s="2" customFormat="1">
      <c r="A289" s="41"/>
      <c r="B289" s="42"/>
      <c r="C289" s="43"/>
      <c r="D289" s="220" t="s">
        <v>128</v>
      </c>
      <c r="E289" s="43"/>
      <c r="F289" s="221" t="s">
        <v>486</v>
      </c>
      <c r="G289" s="43"/>
      <c r="H289" s="43"/>
      <c r="I289" s="222"/>
      <c r="J289" s="43"/>
      <c r="K289" s="43"/>
      <c r="L289" s="47"/>
      <c r="M289" s="223"/>
      <c r="N289" s="224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128</v>
      </c>
      <c r="AU289" s="20" t="s">
        <v>80</v>
      </c>
    </row>
    <row r="290" s="14" customFormat="1">
      <c r="A290" s="14"/>
      <c r="B290" s="236"/>
      <c r="C290" s="237"/>
      <c r="D290" s="227" t="s">
        <v>130</v>
      </c>
      <c r="E290" s="238" t="s">
        <v>19</v>
      </c>
      <c r="F290" s="239" t="s">
        <v>829</v>
      </c>
      <c r="G290" s="237"/>
      <c r="H290" s="240">
        <v>41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6" t="s">
        <v>130</v>
      </c>
      <c r="AU290" s="246" t="s">
        <v>80</v>
      </c>
      <c r="AV290" s="14" t="s">
        <v>80</v>
      </c>
      <c r="AW290" s="14" t="s">
        <v>32</v>
      </c>
      <c r="AX290" s="14" t="s">
        <v>70</v>
      </c>
      <c r="AY290" s="246" t="s">
        <v>119</v>
      </c>
    </row>
    <row r="291" s="15" customFormat="1">
      <c r="A291" s="15"/>
      <c r="B291" s="247"/>
      <c r="C291" s="248"/>
      <c r="D291" s="227" t="s">
        <v>130</v>
      </c>
      <c r="E291" s="249" t="s">
        <v>19</v>
      </c>
      <c r="F291" s="250" t="s">
        <v>134</v>
      </c>
      <c r="G291" s="248"/>
      <c r="H291" s="251">
        <v>41</v>
      </c>
      <c r="I291" s="252"/>
      <c r="J291" s="248"/>
      <c r="K291" s="248"/>
      <c r="L291" s="253"/>
      <c r="M291" s="254"/>
      <c r="N291" s="255"/>
      <c r="O291" s="255"/>
      <c r="P291" s="255"/>
      <c r="Q291" s="255"/>
      <c r="R291" s="255"/>
      <c r="S291" s="255"/>
      <c r="T291" s="256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57" t="s">
        <v>130</v>
      </c>
      <c r="AU291" s="257" t="s">
        <v>80</v>
      </c>
      <c r="AV291" s="15" t="s">
        <v>126</v>
      </c>
      <c r="AW291" s="15" t="s">
        <v>32</v>
      </c>
      <c r="AX291" s="15" t="s">
        <v>78</v>
      </c>
      <c r="AY291" s="257" t="s">
        <v>119</v>
      </c>
    </row>
    <row r="292" s="2" customFormat="1" ht="16.5" customHeight="1">
      <c r="A292" s="41"/>
      <c r="B292" s="42"/>
      <c r="C292" s="269" t="s">
        <v>414</v>
      </c>
      <c r="D292" s="269" t="s">
        <v>324</v>
      </c>
      <c r="E292" s="270" t="s">
        <v>830</v>
      </c>
      <c r="F292" s="271" t="s">
        <v>831</v>
      </c>
      <c r="G292" s="272" t="s">
        <v>354</v>
      </c>
      <c r="H292" s="273">
        <v>20</v>
      </c>
      <c r="I292" s="274"/>
      <c r="J292" s="275">
        <f>ROUND(I292*H292,2)</f>
        <v>0</v>
      </c>
      <c r="K292" s="271" t="s">
        <v>125</v>
      </c>
      <c r="L292" s="276"/>
      <c r="M292" s="277" t="s">
        <v>19</v>
      </c>
      <c r="N292" s="278" t="s">
        <v>41</v>
      </c>
      <c r="O292" s="87"/>
      <c r="P292" s="216">
        <f>O292*H292</f>
        <v>0</v>
      </c>
      <c r="Q292" s="216">
        <v>0.0088999999999999999</v>
      </c>
      <c r="R292" s="216">
        <f>Q292*H292</f>
        <v>0.17799999999999999</v>
      </c>
      <c r="S292" s="216">
        <v>0</v>
      </c>
      <c r="T292" s="217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8" t="s">
        <v>203</v>
      </c>
      <c r="AT292" s="218" t="s">
        <v>324</v>
      </c>
      <c r="AU292" s="218" t="s">
        <v>80</v>
      </c>
      <c r="AY292" s="20" t="s">
        <v>119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20" t="s">
        <v>78</v>
      </c>
      <c r="BK292" s="219">
        <f>ROUND(I292*H292,2)</f>
        <v>0</v>
      </c>
      <c r="BL292" s="20" t="s">
        <v>126</v>
      </c>
      <c r="BM292" s="218" t="s">
        <v>832</v>
      </c>
    </row>
    <row r="293" s="2" customFormat="1" ht="16.5" customHeight="1">
      <c r="A293" s="41"/>
      <c r="B293" s="42"/>
      <c r="C293" s="269" t="s">
        <v>420</v>
      </c>
      <c r="D293" s="269" t="s">
        <v>324</v>
      </c>
      <c r="E293" s="270" t="s">
        <v>489</v>
      </c>
      <c r="F293" s="271" t="s">
        <v>490</v>
      </c>
      <c r="G293" s="272" t="s">
        <v>354</v>
      </c>
      <c r="H293" s="273">
        <v>21</v>
      </c>
      <c r="I293" s="274"/>
      <c r="J293" s="275">
        <f>ROUND(I293*H293,2)</f>
        <v>0</v>
      </c>
      <c r="K293" s="271" t="s">
        <v>125</v>
      </c>
      <c r="L293" s="276"/>
      <c r="M293" s="277" t="s">
        <v>19</v>
      </c>
      <c r="N293" s="278" t="s">
        <v>41</v>
      </c>
      <c r="O293" s="87"/>
      <c r="P293" s="216">
        <f>O293*H293</f>
        <v>0</v>
      </c>
      <c r="Q293" s="216">
        <v>0.0109</v>
      </c>
      <c r="R293" s="216">
        <f>Q293*H293</f>
        <v>0.22889999999999999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203</v>
      </c>
      <c r="AT293" s="218" t="s">
        <v>324</v>
      </c>
      <c r="AU293" s="218" t="s">
        <v>80</v>
      </c>
      <c r="AY293" s="20" t="s">
        <v>119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78</v>
      </c>
      <c r="BK293" s="219">
        <f>ROUND(I293*H293,2)</f>
        <v>0</v>
      </c>
      <c r="BL293" s="20" t="s">
        <v>126</v>
      </c>
      <c r="BM293" s="218" t="s">
        <v>833</v>
      </c>
    </row>
    <row r="294" s="2" customFormat="1" ht="16.5" customHeight="1">
      <c r="A294" s="41"/>
      <c r="B294" s="42"/>
      <c r="C294" s="207" t="s">
        <v>426</v>
      </c>
      <c r="D294" s="207" t="s">
        <v>121</v>
      </c>
      <c r="E294" s="208" t="s">
        <v>834</v>
      </c>
      <c r="F294" s="209" t="s">
        <v>835</v>
      </c>
      <c r="G294" s="210" t="s">
        <v>124</v>
      </c>
      <c r="H294" s="211">
        <v>133</v>
      </c>
      <c r="I294" s="212"/>
      <c r="J294" s="213">
        <f>ROUND(I294*H294,2)</f>
        <v>0</v>
      </c>
      <c r="K294" s="209" t="s">
        <v>125</v>
      </c>
      <c r="L294" s="47"/>
      <c r="M294" s="214" t="s">
        <v>19</v>
      </c>
      <c r="N294" s="215" t="s">
        <v>41</v>
      </c>
      <c r="O294" s="87"/>
      <c r="P294" s="216">
        <f>O294*H294</f>
        <v>0</v>
      </c>
      <c r="Q294" s="216">
        <v>0</v>
      </c>
      <c r="R294" s="216">
        <f>Q294*H294</f>
        <v>0</v>
      </c>
      <c r="S294" s="216">
        <v>0</v>
      </c>
      <c r="T294" s="217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18" t="s">
        <v>126</v>
      </c>
      <c r="AT294" s="218" t="s">
        <v>121</v>
      </c>
      <c r="AU294" s="218" t="s">
        <v>80</v>
      </c>
      <c r="AY294" s="20" t="s">
        <v>119</v>
      </c>
      <c r="BE294" s="219">
        <f>IF(N294="základní",J294,0)</f>
        <v>0</v>
      </c>
      <c r="BF294" s="219">
        <f>IF(N294="snížená",J294,0)</f>
        <v>0</v>
      </c>
      <c r="BG294" s="219">
        <f>IF(N294="zákl. přenesená",J294,0)</f>
        <v>0</v>
      </c>
      <c r="BH294" s="219">
        <f>IF(N294="sníž. přenesená",J294,0)</f>
        <v>0</v>
      </c>
      <c r="BI294" s="219">
        <f>IF(N294="nulová",J294,0)</f>
        <v>0</v>
      </c>
      <c r="BJ294" s="20" t="s">
        <v>78</v>
      </c>
      <c r="BK294" s="219">
        <f>ROUND(I294*H294,2)</f>
        <v>0</v>
      </c>
      <c r="BL294" s="20" t="s">
        <v>126</v>
      </c>
      <c r="BM294" s="218" t="s">
        <v>836</v>
      </c>
    </row>
    <row r="295" s="2" customFormat="1">
      <c r="A295" s="41"/>
      <c r="B295" s="42"/>
      <c r="C295" s="43"/>
      <c r="D295" s="220" t="s">
        <v>128</v>
      </c>
      <c r="E295" s="43"/>
      <c r="F295" s="221" t="s">
        <v>837</v>
      </c>
      <c r="G295" s="43"/>
      <c r="H295" s="43"/>
      <c r="I295" s="222"/>
      <c r="J295" s="43"/>
      <c r="K295" s="43"/>
      <c r="L295" s="47"/>
      <c r="M295" s="223"/>
      <c r="N295" s="224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128</v>
      </c>
      <c r="AU295" s="20" t="s">
        <v>80</v>
      </c>
    </row>
    <row r="296" s="14" customFormat="1">
      <c r="A296" s="14"/>
      <c r="B296" s="236"/>
      <c r="C296" s="237"/>
      <c r="D296" s="227" t="s">
        <v>130</v>
      </c>
      <c r="E296" s="238" t="s">
        <v>19</v>
      </c>
      <c r="F296" s="239" t="s">
        <v>793</v>
      </c>
      <c r="G296" s="237"/>
      <c r="H296" s="240">
        <v>74</v>
      </c>
      <c r="I296" s="241"/>
      <c r="J296" s="237"/>
      <c r="K296" s="237"/>
      <c r="L296" s="242"/>
      <c r="M296" s="243"/>
      <c r="N296" s="244"/>
      <c r="O296" s="244"/>
      <c r="P296" s="244"/>
      <c r="Q296" s="244"/>
      <c r="R296" s="244"/>
      <c r="S296" s="244"/>
      <c r="T296" s="24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6" t="s">
        <v>130</v>
      </c>
      <c r="AU296" s="246" t="s">
        <v>80</v>
      </c>
      <c r="AV296" s="14" t="s">
        <v>80</v>
      </c>
      <c r="AW296" s="14" t="s">
        <v>32</v>
      </c>
      <c r="AX296" s="14" t="s">
        <v>70</v>
      </c>
      <c r="AY296" s="246" t="s">
        <v>119</v>
      </c>
    </row>
    <row r="297" s="14" customFormat="1">
      <c r="A297" s="14"/>
      <c r="B297" s="236"/>
      <c r="C297" s="237"/>
      <c r="D297" s="227" t="s">
        <v>130</v>
      </c>
      <c r="E297" s="238" t="s">
        <v>19</v>
      </c>
      <c r="F297" s="239" t="s">
        <v>794</v>
      </c>
      <c r="G297" s="237"/>
      <c r="H297" s="240">
        <v>59</v>
      </c>
      <c r="I297" s="241"/>
      <c r="J297" s="237"/>
      <c r="K297" s="237"/>
      <c r="L297" s="242"/>
      <c r="M297" s="243"/>
      <c r="N297" s="244"/>
      <c r="O297" s="244"/>
      <c r="P297" s="244"/>
      <c r="Q297" s="244"/>
      <c r="R297" s="244"/>
      <c r="S297" s="244"/>
      <c r="T297" s="24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6" t="s">
        <v>130</v>
      </c>
      <c r="AU297" s="246" t="s">
        <v>80</v>
      </c>
      <c r="AV297" s="14" t="s">
        <v>80</v>
      </c>
      <c r="AW297" s="14" t="s">
        <v>32</v>
      </c>
      <c r="AX297" s="14" t="s">
        <v>70</v>
      </c>
      <c r="AY297" s="246" t="s">
        <v>119</v>
      </c>
    </row>
    <row r="298" s="15" customFormat="1">
      <c r="A298" s="15"/>
      <c r="B298" s="247"/>
      <c r="C298" s="248"/>
      <c r="D298" s="227" t="s">
        <v>130</v>
      </c>
      <c r="E298" s="249" t="s">
        <v>19</v>
      </c>
      <c r="F298" s="250" t="s">
        <v>134</v>
      </c>
      <c r="G298" s="248"/>
      <c r="H298" s="251">
        <v>133</v>
      </c>
      <c r="I298" s="252"/>
      <c r="J298" s="248"/>
      <c r="K298" s="248"/>
      <c r="L298" s="253"/>
      <c r="M298" s="254"/>
      <c r="N298" s="255"/>
      <c r="O298" s="255"/>
      <c r="P298" s="255"/>
      <c r="Q298" s="255"/>
      <c r="R298" s="255"/>
      <c r="S298" s="255"/>
      <c r="T298" s="256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57" t="s">
        <v>130</v>
      </c>
      <c r="AU298" s="257" t="s">
        <v>80</v>
      </c>
      <c r="AV298" s="15" t="s">
        <v>126</v>
      </c>
      <c r="AW298" s="15" t="s">
        <v>32</v>
      </c>
      <c r="AX298" s="15" t="s">
        <v>78</v>
      </c>
      <c r="AY298" s="257" t="s">
        <v>119</v>
      </c>
    </row>
    <row r="299" s="2" customFormat="1" ht="16.5" customHeight="1">
      <c r="A299" s="41"/>
      <c r="B299" s="42"/>
      <c r="C299" s="207" t="s">
        <v>431</v>
      </c>
      <c r="D299" s="207" t="s">
        <v>121</v>
      </c>
      <c r="E299" s="208" t="s">
        <v>838</v>
      </c>
      <c r="F299" s="209" t="s">
        <v>839</v>
      </c>
      <c r="G299" s="210" t="s">
        <v>124</v>
      </c>
      <c r="H299" s="211">
        <v>133</v>
      </c>
      <c r="I299" s="212"/>
      <c r="J299" s="213">
        <f>ROUND(I299*H299,2)</f>
        <v>0</v>
      </c>
      <c r="K299" s="209" t="s">
        <v>125</v>
      </c>
      <c r="L299" s="47"/>
      <c r="M299" s="214" t="s">
        <v>19</v>
      </c>
      <c r="N299" s="215" t="s">
        <v>41</v>
      </c>
      <c r="O299" s="87"/>
      <c r="P299" s="216">
        <f>O299*H299</f>
        <v>0</v>
      </c>
      <c r="Q299" s="216">
        <v>0</v>
      </c>
      <c r="R299" s="216">
        <f>Q299*H299</f>
        <v>0</v>
      </c>
      <c r="S299" s="216">
        <v>0</v>
      </c>
      <c r="T299" s="217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8" t="s">
        <v>126</v>
      </c>
      <c r="AT299" s="218" t="s">
        <v>121</v>
      </c>
      <c r="AU299" s="218" t="s">
        <v>80</v>
      </c>
      <c r="AY299" s="20" t="s">
        <v>119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20" t="s">
        <v>78</v>
      </c>
      <c r="BK299" s="219">
        <f>ROUND(I299*H299,2)</f>
        <v>0</v>
      </c>
      <c r="BL299" s="20" t="s">
        <v>126</v>
      </c>
      <c r="BM299" s="218" t="s">
        <v>840</v>
      </c>
    </row>
    <row r="300" s="2" customFormat="1">
      <c r="A300" s="41"/>
      <c r="B300" s="42"/>
      <c r="C300" s="43"/>
      <c r="D300" s="220" t="s">
        <v>128</v>
      </c>
      <c r="E300" s="43"/>
      <c r="F300" s="221" t="s">
        <v>841</v>
      </c>
      <c r="G300" s="43"/>
      <c r="H300" s="43"/>
      <c r="I300" s="222"/>
      <c r="J300" s="43"/>
      <c r="K300" s="43"/>
      <c r="L300" s="47"/>
      <c r="M300" s="223"/>
      <c r="N300" s="224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128</v>
      </c>
      <c r="AU300" s="20" t="s">
        <v>80</v>
      </c>
    </row>
    <row r="301" s="13" customFormat="1">
      <c r="A301" s="13"/>
      <c r="B301" s="225"/>
      <c r="C301" s="226"/>
      <c r="D301" s="227" t="s">
        <v>130</v>
      </c>
      <c r="E301" s="228" t="s">
        <v>19</v>
      </c>
      <c r="F301" s="229" t="s">
        <v>842</v>
      </c>
      <c r="G301" s="226"/>
      <c r="H301" s="228" t="s">
        <v>19</v>
      </c>
      <c r="I301" s="230"/>
      <c r="J301" s="226"/>
      <c r="K301" s="226"/>
      <c r="L301" s="231"/>
      <c r="M301" s="232"/>
      <c r="N301" s="233"/>
      <c r="O301" s="233"/>
      <c r="P301" s="233"/>
      <c r="Q301" s="233"/>
      <c r="R301" s="233"/>
      <c r="S301" s="233"/>
      <c r="T301" s="23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5" t="s">
        <v>130</v>
      </c>
      <c r="AU301" s="235" t="s">
        <v>80</v>
      </c>
      <c r="AV301" s="13" t="s">
        <v>78</v>
      </c>
      <c r="AW301" s="13" t="s">
        <v>32</v>
      </c>
      <c r="AX301" s="13" t="s">
        <v>70</v>
      </c>
      <c r="AY301" s="235" t="s">
        <v>119</v>
      </c>
    </row>
    <row r="302" s="14" customFormat="1">
      <c r="A302" s="14"/>
      <c r="B302" s="236"/>
      <c r="C302" s="237"/>
      <c r="D302" s="227" t="s">
        <v>130</v>
      </c>
      <c r="E302" s="238" t="s">
        <v>19</v>
      </c>
      <c r="F302" s="239" t="s">
        <v>793</v>
      </c>
      <c r="G302" s="237"/>
      <c r="H302" s="240">
        <v>74</v>
      </c>
      <c r="I302" s="241"/>
      <c r="J302" s="237"/>
      <c r="K302" s="237"/>
      <c r="L302" s="242"/>
      <c r="M302" s="243"/>
      <c r="N302" s="244"/>
      <c r="O302" s="244"/>
      <c r="P302" s="244"/>
      <c r="Q302" s="244"/>
      <c r="R302" s="244"/>
      <c r="S302" s="244"/>
      <c r="T302" s="24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6" t="s">
        <v>130</v>
      </c>
      <c r="AU302" s="246" t="s">
        <v>80</v>
      </c>
      <c r="AV302" s="14" t="s">
        <v>80</v>
      </c>
      <c r="AW302" s="14" t="s">
        <v>32</v>
      </c>
      <c r="AX302" s="14" t="s">
        <v>70</v>
      </c>
      <c r="AY302" s="246" t="s">
        <v>119</v>
      </c>
    </row>
    <row r="303" s="14" customFormat="1">
      <c r="A303" s="14"/>
      <c r="B303" s="236"/>
      <c r="C303" s="237"/>
      <c r="D303" s="227" t="s">
        <v>130</v>
      </c>
      <c r="E303" s="238" t="s">
        <v>19</v>
      </c>
      <c r="F303" s="239" t="s">
        <v>794</v>
      </c>
      <c r="G303" s="237"/>
      <c r="H303" s="240">
        <v>59</v>
      </c>
      <c r="I303" s="241"/>
      <c r="J303" s="237"/>
      <c r="K303" s="237"/>
      <c r="L303" s="242"/>
      <c r="M303" s="243"/>
      <c r="N303" s="244"/>
      <c r="O303" s="244"/>
      <c r="P303" s="244"/>
      <c r="Q303" s="244"/>
      <c r="R303" s="244"/>
      <c r="S303" s="244"/>
      <c r="T303" s="24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6" t="s">
        <v>130</v>
      </c>
      <c r="AU303" s="246" t="s">
        <v>80</v>
      </c>
      <c r="AV303" s="14" t="s">
        <v>80</v>
      </c>
      <c r="AW303" s="14" t="s">
        <v>32</v>
      </c>
      <c r="AX303" s="14" t="s">
        <v>70</v>
      </c>
      <c r="AY303" s="246" t="s">
        <v>119</v>
      </c>
    </row>
    <row r="304" s="15" customFormat="1">
      <c r="A304" s="15"/>
      <c r="B304" s="247"/>
      <c r="C304" s="248"/>
      <c r="D304" s="227" t="s">
        <v>130</v>
      </c>
      <c r="E304" s="249" t="s">
        <v>19</v>
      </c>
      <c r="F304" s="250" t="s">
        <v>134</v>
      </c>
      <c r="G304" s="248"/>
      <c r="H304" s="251">
        <v>133</v>
      </c>
      <c r="I304" s="252"/>
      <c r="J304" s="248"/>
      <c r="K304" s="248"/>
      <c r="L304" s="253"/>
      <c r="M304" s="254"/>
      <c r="N304" s="255"/>
      <c r="O304" s="255"/>
      <c r="P304" s="255"/>
      <c r="Q304" s="255"/>
      <c r="R304" s="255"/>
      <c r="S304" s="255"/>
      <c r="T304" s="256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57" t="s">
        <v>130</v>
      </c>
      <c r="AU304" s="257" t="s">
        <v>80</v>
      </c>
      <c r="AV304" s="15" t="s">
        <v>126</v>
      </c>
      <c r="AW304" s="15" t="s">
        <v>32</v>
      </c>
      <c r="AX304" s="15" t="s">
        <v>78</v>
      </c>
      <c r="AY304" s="257" t="s">
        <v>119</v>
      </c>
    </row>
    <row r="305" s="2" customFormat="1" ht="24.15" customHeight="1">
      <c r="A305" s="41"/>
      <c r="B305" s="42"/>
      <c r="C305" s="207" t="s">
        <v>437</v>
      </c>
      <c r="D305" s="207" t="s">
        <v>121</v>
      </c>
      <c r="E305" s="208" t="s">
        <v>843</v>
      </c>
      <c r="F305" s="209" t="s">
        <v>844</v>
      </c>
      <c r="G305" s="210" t="s">
        <v>354</v>
      </c>
      <c r="H305" s="211">
        <v>1</v>
      </c>
      <c r="I305" s="212"/>
      <c r="J305" s="213">
        <f>ROUND(I305*H305,2)</f>
        <v>0</v>
      </c>
      <c r="K305" s="209" t="s">
        <v>125</v>
      </c>
      <c r="L305" s="47"/>
      <c r="M305" s="214" t="s">
        <v>19</v>
      </c>
      <c r="N305" s="215" t="s">
        <v>41</v>
      </c>
      <c r="O305" s="87"/>
      <c r="P305" s="216">
        <f>O305*H305</f>
        <v>0</v>
      </c>
      <c r="Q305" s="216">
        <v>0.049050000000000003</v>
      </c>
      <c r="R305" s="216">
        <f>Q305*H305</f>
        <v>0.049050000000000003</v>
      </c>
      <c r="S305" s="216">
        <v>0</v>
      </c>
      <c r="T305" s="217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8" t="s">
        <v>126</v>
      </c>
      <c r="AT305" s="218" t="s">
        <v>121</v>
      </c>
      <c r="AU305" s="218" t="s">
        <v>80</v>
      </c>
      <c r="AY305" s="20" t="s">
        <v>119</v>
      </c>
      <c r="BE305" s="219">
        <f>IF(N305="základní",J305,0)</f>
        <v>0</v>
      </c>
      <c r="BF305" s="219">
        <f>IF(N305="snížená",J305,0)</f>
        <v>0</v>
      </c>
      <c r="BG305" s="219">
        <f>IF(N305="zákl. přenesená",J305,0)</f>
        <v>0</v>
      </c>
      <c r="BH305" s="219">
        <f>IF(N305="sníž. přenesená",J305,0)</f>
        <v>0</v>
      </c>
      <c r="BI305" s="219">
        <f>IF(N305="nulová",J305,0)</f>
        <v>0</v>
      </c>
      <c r="BJ305" s="20" t="s">
        <v>78</v>
      </c>
      <c r="BK305" s="219">
        <f>ROUND(I305*H305,2)</f>
        <v>0</v>
      </c>
      <c r="BL305" s="20" t="s">
        <v>126</v>
      </c>
      <c r="BM305" s="218" t="s">
        <v>845</v>
      </c>
    </row>
    <row r="306" s="2" customFormat="1">
      <c r="A306" s="41"/>
      <c r="B306" s="42"/>
      <c r="C306" s="43"/>
      <c r="D306" s="220" t="s">
        <v>128</v>
      </c>
      <c r="E306" s="43"/>
      <c r="F306" s="221" t="s">
        <v>846</v>
      </c>
      <c r="G306" s="43"/>
      <c r="H306" s="43"/>
      <c r="I306" s="222"/>
      <c r="J306" s="43"/>
      <c r="K306" s="43"/>
      <c r="L306" s="47"/>
      <c r="M306" s="223"/>
      <c r="N306" s="224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128</v>
      </c>
      <c r="AU306" s="20" t="s">
        <v>80</v>
      </c>
    </row>
    <row r="307" s="14" customFormat="1">
      <c r="A307" s="14"/>
      <c r="B307" s="236"/>
      <c r="C307" s="237"/>
      <c r="D307" s="227" t="s">
        <v>130</v>
      </c>
      <c r="E307" s="238" t="s">
        <v>19</v>
      </c>
      <c r="F307" s="239" t="s">
        <v>847</v>
      </c>
      <c r="G307" s="237"/>
      <c r="H307" s="240">
        <v>1</v>
      </c>
      <c r="I307" s="241"/>
      <c r="J307" s="237"/>
      <c r="K307" s="237"/>
      <c r="L307" s="242"/>
      <c r="M307" s="243"/>
      <c r="N307" s="244"/>
      <c r="O307" s="244"/>
      <c r="P307" s="244"/>
      <c r="Q307" s="244"/>
      <c r="R307" s="244"/>
      <c r="S307" s="244"/>
      <c r="T307" s="24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6" t="s">
        <v>130</v>
      </c>
      <c r="AU307" s="246" t="s">
        <v>80</v>
      </c>
      <c r="AV307" s="14" t="s">
        <v>80</v>
      </c>
      <c r="AW307" s="14" t="s">
        <v>32</v>
      </c>
      <c r="AX307" s="14" t="s">
        <v>70</v>
      </c>
      <c r="AY307" s="246" t="s">
        <v>119</v>
      </c>
    </row>
    <row r="308" s="15" customFormat="1">
      <c r="A308" s="15"/>
      <c r="B308" s="247"/>
      <c r="C308" s="248"/>
      <c r="D308" s="227" t="s">
        <v>130</v>
      </c>
      <c r="E308" s="249" t="s">
        <v>19</v>
      </c>
      <c r="F308" s="250" t="s">
        <v>134</v>
      </c>
      <c r="G308" s="248"/>
      <c r="H308" s="251">
        <v>1</v>
      </c>
      <c r="I308" s="252"/>
      <c r="J308" s="248"/>
      <c r="K308" s="248"/>
      <c r="L308" s="253"/>
      <c r="M308" s="254"/>
      <c r="N308" s="255"/>
      <c r="O308" s="255"/>
      <c r="P308" s="255"/>
      <c r="Q308" s="255"/>
      <c r="R308" s="255"/>
      <c r="S308" s="255"/>
      <c r="T308" s="256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57" t="s">
        <v>130</v>
      </c>
      <c r="AU308" s="257" t="s">
        <v>80</v>
      </c>
      <c r="AV308" s="15" t="s">
        <v>126</v>
      </c>
      <c r="AW308" s="15" t="s">
        <v>32</v>
      </c>
      <c r="AX308" s="15" t="s">
        <v>78</v>
      </c>
      <c r="AY308" s="257" t="s">
        <v>119</v>
      </c>
    </row>
    <row r="309" s="2" customFormat="1" ht="24.15" customHeight="1">
      <c r="A309" s="41"/>
      <c r="B309" s="42"/>
      <c r="C309" s="207" t="s">
        <v>442</v>
      </c>
      <c r="D309" s="207" t="s">
        <v>121</v>
      </c>
      <c r="E309" s="208" t="s">
        <v>848</v>
      </c>
      <c r="F309" s="209" t="s">
        <v>849</v>
      </c>
      <c r="G309" s="210" t="s">
        <v>354</v>
      </c>
      <c r="H309" s="211">
        <v>1</v>
      </c>
      <c r="I309" s="212"/>
      <c r="J309" s="213">
        <f>ROUND(I309*H309,2)</f>
        <v>0</v>
      </c>
      <c r="K309" s="209" t="s">
        <v>125</v>
      </c>
      <c r="L309" s="47"/>
      <c r="M309" s="214" t="s">
        <v>19</v>
      </c>
      <c r="N309" s="215" t="s">
        <v>41</v>
      </c>
      <c r="O309" s="87"/>
      <c r="P309" s="216">
        <f>O309*H309</f>
        <v>0</v>
      </c>
      <c r="Q309" s="216">
        <v>0.00594</v>
      </c>
      <c r="R309" s="216">
        <f>Q309*H309</f>
        <v>0.00594</v>
      </c>
      <c r="S309" s="216">
        <v>0</v>
      </c>
      <c r="T309" s="217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8" t="s">
        <v>126</v>
      </c>
      <c r="AT309" s="218" t="s">
        <v>121</v>
      </c>
      <c r="AU309" s="218" t="s">
        <v>80</v>
      </c>
      <c r="AY309" s="20" t="s">
        <v>119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20" t="s">
        <v>78</v>
      </c>
      <c r="BK309" s="219">
        <f>ROUND(I309*H309,2)</f>
        <v>0</v>
      </c>
      <c r="BL309" s="20" t="s">
        <v>126</v>
      </c>
      <c r="BM309" s="218" t="s">
        <v>850</v>
      </c>
    </row>
    <row r="310" s="2" customFormat="1">
      <c r="A310" s="41"/>
      <c r="B310" s="42"/>
      <c r="C310" s="43"/>
      <c r="D310" s="220" t="s">
        <v>128</v>
      </c>
      <c r="E310" s="43"/>
      <c r="F310" s="221" t="s">
        <v>851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128</v>
      </c>
      <c r="AU310" s="20" t="s">
        <v>80</v>
      </c>
    </row>
    <row r="311" s="2" customFormat="1" ht="24.15" customHeight="1">
      <c r="A311" s="41"/>
      <c r="B311" s="42"/>
      <c r="C311" s="207" t="s">
        <v>448</v>
      </c>
      <c r="D311" s="207" t="s">
        <v>121</v>
      </c>
      <c r="E311" s="208" t="s">
        <v>852</v>
      </c>
      <c r="F311" s="209" t="s">
        <v>853</v>
      </c>
      <c r="G311" s="210" t="s">
        <v>354</v>
      </c>
      <c r="H311" s="211">
        <v>1</v>
      </c>
      <c r="I311" s="212"/>
      <c r="J311" s="213">
        <f>ROUND(I311*H311,2)</f>
        <v>0</v>
      </c>
      <c r="K311" s="209" t="s">
        <v>125</v>
      </c>
      <c r="L311" s="47"/>
      <c r="M311" s="214" t="s">
        <v>19</v>
      </c>
      <c r="N311" s="215" t="s">
        <v>41</v>
      </c>
      <c r="O311" s="87"/>
      <c r="P311" s="216">
        <f>O311*H311</f>
        <v>0</v>
      </c>
      <c r="Q311" s="216">
        <v>0</v>
      </c>
      <c r="R311" s="216">
        <f>Q311*H311</f>
        <v>0</v>
      </c>
      <c r="S311" s="216">
        <v>0</v>
      </c>
      <c r="T311" s="217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8" t="s">
        <v>126</v>
      </c>
      <c r="AT311" s="218" t="s">
        <v>121</v>
      </c>
      <c r="AU311" s="218" t="s">
        <v>80</v>
      </c>
      <c r="AY311" s="20" t="s">
        <v>119</v>
      </c>
      <c r="BE311" s="219">
        <f>IF(N311="základní",J311,0)</f>
        <v>0</v>
      </c>
      <c r="BF311" s="219">
        <f>IF(N311="snížená",J311,0)</f>
        <v>0</v>
      </c>
      <c r="BG311" s="219">
        <f>IF(N311="zákl. přenesená",J311,0)</f>
        <v>0</v>
      </c>
      <c r="BH311" s="219">
        <f>IF(N311="sníž. přenesená",J311,0)</f>
        <v>0</v>
      </c>
      <c r="BI311" s="219">
        <f>IF(N311="nulová",J311,0)</f>
        <v>0</v>
      </c>
      <c r="BJ311" s="20" t="s">
        <v>78</v>
      </c>
      <c r="BK311" s="219">
        <f>ROUND(I311*H311,2)</f>
        <v>0</v>
      </c>
      <c r="BL311" s="20" t="s">
        <v>126</v>
      </c>
      <c r="BM311" s="218" t="s">
        <v>854</v>
      </c>
    </row>
    <row r="312" s="2" customFormat="1">
      <c r="A312" s="41"/>
      <c r="B312" s="42"/>
      <c r="C312" s="43"/>
      <c r="D312" s="220" t="s">
        <v>128</v>
      </c>
      <c r="E312" s="43"/>
      <c r="F312" s="221" t="s">
        <v>855</v>
      </c>
      <c r="G312" s="43"/>
      <c r="H312" s="43"/>
      <c r="I312" s="222"/>
      <c r="J312" s="43"/>
      <c r="K312" s="43"/>
      <c r="L312" s="47"/>
      <c r="M312" s="223"/>
      <c r="N312" s="224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128</v>
      </c>
      <c r="AU312" s="20" t="s">
        <v>80</v>
      </c>
    </row>
    <row r="313" s="2" customFormat="1" ht="24.15" customHeight="1">
      <c r="A313" s="41"/>
      <c r="B313" s="42"/>
      <c r="C313" s="207" t="s">
        <v>453</v>
      </c>
      <c r="D313" s="207" t="s">
        <v>121</v>
      </c>
      <c r="E313" s="208" t="s">
        <v>856</v>
      </c>
      <c r="F313" s="209" t="s">
        <v>857</v>
      </c>
      <c r="G313" s="210" t="s">
        <v>354</v>
      </c>
      <c r="H313" s="211">
        <v>1</v>
      </c>
      <c r="I313" s="212"/>
      <c r="J313" s="213">
        <f>ROUND(I313*H313,2)</f>
        <v>0</v>
      </c>
      <c r="K313" s="209" t="s">
        <v>125</v>
      </c>
      <c r="L313" s="47"/>
      <c r="M313" s="214" t="s">
        <v>19</v>
      </c>
      <c r="N313" s="215" t="s">
        <v>41</v>
      </c>
      <c r="O313" s="87"/>
      <c r="P313" s="216">
        <f>O313*H313</f>
        <v>0</v>
      </c>
      <c r="Q313" s="216">
        <v>0.060600000000000001</v>
      </c>
      <c r="R313" s="216">
        <f>Q313*H313</f>
        <v>0.060600000000000001</v>
      </c>
      <c r="S313" s="216">
        <v>0</v>
      </c>
      <c r="T313" s="217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8" t="s">
        <v>126</v>
      </c>
      <c r="AT313" s="218" t="s">
        <v>121</v>
      </c>
      <c r="AU313" s="218" t="s">
        <v>80</v>
      </c>
      <c r="AY313" s="20" t="s">
        <v>119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20" t="s">
        <v>78</v>
      </c>
      <c r="BK313" s="219">
        <f>ROUND(I313*H313,2)</f>
        <v>0</v>
      </c>
      <c r="BL313" s="20" t="s">
        <v>126</v>
      </c>
      <c r="BM313" s="218" t="s">
        <v>858</v>
      </c>
    </row>
    <row r="314" s="2" customFormat="1">
      <c r="A314" s="41"/>
      <c r="B314" s="42"/>
      <c r="C314" s="43"/>
      <c r="D314" s="220" t="s">
        <v>128</v>
      </c>
      <c r="E314" s="43"/>
      <c r="F314" s="221" t="s">
        <v>859</v>
      </c>
      <c r="G314" s="43"/>
      <c r="H314" s="43"/>
      <c r="I314" s="222"/>
      <c r="J314" s="43"/>
      <c r="K314" s="43"/>
      <c r="L314" s="47"/>
      <c r="M314" s="223"/>
      <c r="N314" s="224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128</v>
      </c>
      <c r="AU314" s="20" t="s">
        <v>80</v>
      </c>
    </row>
    <row r="315" s="2" customFormat="1" ht="16.5" customHeight="1">
      <c r="A315" s="41"/>
      <c r="B315" s="42"/>
      <c r="C315" s="207" t="s">
        <v>459</v>
      </c>
      <c r="D315" s="207" t="s">
        <v>121</v>
      </c>
      <c r="E315" s="208" t="s">
        <v>860</v>
      </c>
      <c r="F315" s="209" t="s">
        <v>861</v>
      </c>
      <c r="G315" s="210" t="s">
        <v>354</v>
      </c>
      <c r="H315" s="211">
        <v>1</v>
      </c>
      <c r="I315" s="212"/>
      <c r="J315" s="213">
        <f>ROUND(I315*H315,2)</f>
        <v>0</v>
      </c>
      <c r="K315" s="209" t="s">
        <v>125</v>
      </c>
      <c r="L315" s="47"/>
      <c r="M315" s="214" t="s">
        <v>19</v>
      </c>
      <c r="N315" s="215" t="s">
        <v>41</v>
      </c>
      <c r="O315" s="87"/>
      <c r="P315" s="216">
        <f>O315*H315</f>
        <v>0</v>
      </c>
      <c r="Q315" s="216">
        <v>0.12422</v>
      </c>
      <c r="R315" s="216">
        <f>Q315*H315</f>
        <v>0.12422</v>
      </c>
      <c r="S315" s="216">
        <v>0</v>
      </c>
      <c r="T315" s="217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8" t="s">
        <v>126</v>
      </c>
      <c r="AT315" s="218" t="s">
        <v>121</v>
      </c>
      <c r="AU315" s="218" t="s">
        <v>80</v>
      </c>
      <c r="AY315" s="20" t="s">
        <v>119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20" t="s">
        <v>78</v>
      </c>
      <c r="BK315" s="219">
        <f>ROUND(I315*H315,2)</f>
        <v>0</v>
      </c>
      <c r="BL315" s="20" t="s">
        <v>126</v>
      </c>
      <c r="BM315" s="218" t="s">
        <v>862</v>
      </c>
    </row>
    <row r="316" s="2" customFormat="1">
      <c r="A316" s="41"/>
      <c r="B316" s="42"/>
      <c r="C316" s="43"/>
      <c r="D316" s="220" t="s">
        <v>128</v>
      </c>
      <c r="E316" s="43"/>
      <c r="F316" s="221" t="s">
        <v>863</v>
      </c>
      <c r="G316" s="43"/>
      <c r="H316" s="43"/>
      <c r="I316" s="222"/>
      <c r="J316" s="43"/>
      <c r="K316" s="43"/>
      <c r="L316" s="47"/>
      <c r="M316" s="223"/>
      <c r="N316" s="224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128</v>
      </c>
      <c r="AU316" s="20" t="s">
        <v>80</v>
      </c>
    </row>
    <row r="317" s="14" customFormat="1">
      <c r="A317" s="14"/>
      <c r="B317" s="236"/>
      <c r="C317" s="237"/>
      <c r="D317" s="227" t="s">
        <v>130</v>
      </c>
      <c r="E317" s="238" t="s">
        <v>19</v>
      </c>
      <c r="F317" s="239" t="s">
        <v>864</v>
      </c>
      <c r="G317" s="237"/>
      <c r="H317" s="240">
        <v>1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6" t="s">
        <v>130</v>
      </c>
      <c r="AU317" s="246" t="s">
        <v>80</v>
      </c>
      <c r="AV317" s="14" t="s">
        <v>80</v>
      </c>
      <c r="AW317" s="14" t="s">
        <v>32</v>
      </c>
      <c r="AX317" s="14" t="s">
        <v>70</v>
      </c>
      <c r="AY317" s="246" t="s">
        <v>119</v>
      </c>
    </row>
    <row r="318" s="15" customFormat="1">
      <c r="A318" s="15"/>
      <c r="B318" s="247"/>
      <c r="C318" s="248"/>
      <c r="D318" s="227" t="s">
        <v>130</v>
      </c>
      <c r="E318" s="249" t="s">
        <v>19</v>
      </c>
      <c r="F318" s="250" t="s">
        <v>134</v>
      </c>
      <c r="G318" s="248"/>
      <c r="H318" s="251">
        <v>1</v>
      </c>
      <c r="I318" s="252"/>
      <c r="J318" s="248"/>
      <c r="K318" s="248"/>
      <c r="L318" s="253"/>
      <c r="M318" s="254"/>
      <c r="N318" s="255"/>
      <c r="O318" s="255"/>
      <c r="P318" s="255"/>
      <c r="Q318" s="255"/>
      <c r="R318" s="255"/>
      <c r="S318" s="255"/>
      <c r="T318" s="256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57" t="s">
        <v>130</v>
      </c>
      <c r="AU318" s="257" t="s">
        <v>80</v>
      </c>
      <c r="AV318" s="15" t="s">
        <v>126</v>
      </c>
      <c r="AW318" s="15" t="s">
        <v>32</v>
      </c>
      <c r="AX318" s="15" t="s">
        <v>78</v>
      </c>
      <c r="AY318" s="257" t="s">
        <v>119</v>
      </c>
    </row>
    <row r="319" s="2" customFormat="1" ht="16.5" customHeight="1">
      <c r="A319" s="41"/>
      <c r="B319" s="42"/>
      <c r="C319" s="269" t="s">
        <v>463</v>
      </c>
      <c r="D319" s="269" t="s">
        <v>324</v>
      </c>
      <c r="E319" s="270" t="s">
        <v>865</v>
      </c>
      <c r="F319" s="271" t="s">
        <v>866</v>
      </c>
      <c r="G319" s="272" t="s">
        <v>354</v>
      </c>
      <c r="H319" s="273">
        <v>1</v>
      </c>
      <c r="I319" s="274"/>
      <c r="J319" s="275">
        <f>ROUND(I319*H319,2)</f>
        <v>0</v>
      </c>
      <c r="K319" s="271" t="s">
        <v>125</v>
      </c>
      <c r="L319" s="276"/>
      <c r="M319" s="277" t="s">
        <v>19</v>
      </c>
      <c r="N319" s="278" t="s">
        <v>41</v>
      </c>
      <c r="O319" s="87"/>
      <c r="P319" s="216">
        <f>O319*H319</f>
        <v>0</v>
      </c>
      <c r="Q319" s="216">
        <v>0.067000000000000004</v>
      </c>
      <c r="R319" s="216">
        <f>Q319*H319</f>
        <v>0.067000000000000004</v>
      </c>
      <c r="S319" s="216">
        <v>0</v>
      </c>
      <c r="T319" s="217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8" t="s">
        <v>203</v>
      </c>
      <c r="AT319" s="218" t="s">
        <v>324</v>
      </c>
      <c r="AU319" s="218" t="s">
        <v>80</v>
      </c>
      <c r="AY319" s="20" t="s">
        <v>119</v>
      </c>
      <c r="BE319" s="219">
        <f>IF(N319="základní",J319,0)</f>
        <v>0</v>
      </c>
      <c r="BF319" s="219">
        <f>IF(N319="snížená",J319,0)</f>
        <v>0</v>
      </c>
      <c r="BG319" s="219">
        <f>IF(N319="zákl. přenesená",J319,0)</f>
        <v>0</v>
      </c>
      <c r="BH319" s="219">
        <f>IF(N319="sníž. přenesená",J319,0)</f>
        <v>0</v>
      </c>
      <c r="BI319" s="219">
        <f>IF(N319="nulová",J319,0)</f>
        <v>0</v>
      </c>
      <c r="BJ319" s="20" t="s">
        <v>78</v>
      </c>
      <c r="BK319" s="219">
        <f>ROUND(I319*H319,2)</f>
        <v>0</v>
      </c>
      <c r="BL319" s="20" t="s">
        <v>126</v>
      </c>
      <c r="BM319" s="218" t="s">
        <v>867</v>
      </c>
    </row>
    <row r="320" s="2" customFormat="1" ht="16.5" customHeight="1">
      <c r="A320" s="41"/>
      <c r="B320" s="42"/>
      <c r="C320" s="207" t="s">
        <v>469</v>
      </c>
      <c r="D320" s="207" t="s">
        <v>121</v>
      </c>
      <c r="E320" s="208" t="s">
        <v>868</v>
      </c>
      <c r="F320" s="209" t="s">
        <v>869</v>
      </c>
      <c r="G320" s="210" t="s">
        <v>354</v>
      </c>
      <c r="H320" s="211">
        <v>1</v>
      </c>
      <c r="I320" s="212"/>
      <c r="J320" s="213">
        <f>ROUND(I320*H320,2)</f>
        <v>0</v>
      </c>
      <c r="K320" s="209" t="s">
        <v>125</v>
      </c>
      <c r="L320" s="47"/>
      <c r="M320" s="214" t="s">
        <v>19</v>
      </c>
      <c r="N320" s="215" t="s">
        <v>41</v>
      </c>
      <c r="O320" s="87"/>
      <c r="P320" s="216">
        <f>O320*H320</f>
        <v>0</v>
      </c>
      <c r="Q320" s="216">
        <v>0.02972</v>
      </c>
      <c r="R320" s="216">
        <f>Q320*H320</f>
        <v>0.02972</v>
      </c>
      <c r="S320" s="216">
        <v>0</v>
      </c>
      <c r="T320" s="217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8" t="s">
        <v>126</v>
      </c>
      <c r="AT320" s="218" t="s">
        <v>121</v>
      </c>
      <c r="AU320" s="218" t="s">
        <v>80</v>
      </c>
      <c r="AY320" s="20" t="s">
        <v>119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20" t="s">
        <v>78</v>
      </c>
      <c r="BK320" s="219">
        <f>ROUND(I320*H320,2)</f>
        <v>0</v>
      </c>
      <c r="BL320" s="20" t="s">
        <v>126</v>
      </c>
      <c r="BM320" s="218" t="s">
        <v>870</v>
      </c>
    </row>
    <row r="321" s="2" customFormat="1">
      <c r="A321" s="41"/>
      <c r="B321" s="42"/>
      <c r="C321" s="43"/>
      <c r="D321" s="220" t="s">
        <v>128</v>
      </c>
      <c r="E321" s="43"/>
      <c r="F321" s="221" t="s">
        <v>871</v>
      </c>
      <c r="G321" s="43"/>
      <c r="H321" s="43"/>
      <c r="I321" s="222"/>
      <c r="J321" s="43"/>
      <c r="K321" s="43"/>
      <c r="L321" s="47"/>
      <c r="M321" s="223"/>
      <c r="N321" s="224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128</v>
      </c>
      <c r="AU321" s="20" t="s">
        <v>80</v>
      </c>
    </row>
    <row r="322" s="2" customFormat="1" ht="16.5" customHeight="1">
      <c r="A322" s="41"/>
      <c r="B322" s="42"/>
      <c r="C322" s="269" t="s">
        <v>473</v>
      </c>
      <c r="D322" s="269" t="s">
        <v>324</v>
      </c>
      <c r="E322" s="270" t="s">
        <v>872</v>
      </c>
      <c r="F322" s="271" t="s">
        <v>873</v>
      </c>
      <c r="G322" s="272" t="s">
        <v>354</v>
      </c>
      <c r="H322" s="273">
        <v>1</v>
      </c>
      <c r="I322" s="274"/>
      <c r="J322" s="275">
        <f>ROUND(I322*H322,2)</f>
        <v>0</v>
      </c>
      <c r="K322" s="271" t="s">
        <v>125</v>
      </c>
      <c r="L322" s="276"/>
      <c r="M322" s="277" t="s">
        <v>19</v>
      </c>
      <c r="N322" s="278" t="s">
        <v>41</v>
      </c>
      <c r="O322" s="87"/>
      <c r="P322" s="216">
        <f>O322*H322</f>
        <v>0</v>
      </c>
      <c r="Q322" s="216">
        <v>0.058000000000000003</v>
      </c>
      <c r="R322" s="216">
        <f>Q322*H322</f>
        <v>0.058000000000000003</v>
      </c>
      <c r="S322" s="216">
        <v>0</v>
      </c>
      <c r="T322" s="217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18" t="s">
        <v>203</v>
      </c>
      <c r="AT322" s="218" t="s">
        <v>324</v>
      </c>
      <c r="AU322" s="218" t="s">
        <v>80</v>
      </c>
      <c r="AY322" s="20" t="s">
        <v>119</v>
      </c>
      <c r="BE322" s="219">
        <f>IF(N322="základní",J322,0)</f>
        <v>0</v>
      </c>
      <c r="BF322" s="219">
        <f>IF(N322="snížená",J322,0)</f>
        <v>0</v>
      </c>
      <c r="BG322" s="219">
        <f>IF(N322="zákl. přenesená",J322,0)</f>
        <v>0</v>
      </c>
      <c r="BH322" s="219">
        <f>IF(N322="sníž. přenesená",J322,0)</f>
        <v>0</v>
      </c>
      <c r="BI322" s="219">
        <f>IF(N322="nulová",J322,0)</f>
        <v>0</v>
      </c>
      <c r="BJ322" s="20" t="s">
        <v>78</v>
      </c>
      <c r="BK322" s="219">
        <f>ROUND(I322*H322,2)</f>
        <v>0</v>
      </c>
      <c r="BL322" s="20" t="s">
        <v>126</v>
      </c>
      <c r="BM322" s="218" t="s">
        <v>874</v>
      </c>
    </row>
    <row r="323" s="2" customFormat="1" ht="16.5" customHeight="1">
      <c r="A323" s="41"/>
      <c r="B323" s="42"/>
      <c r="C323" s="207" t="s">
        <v>478</v>
      </c>
      <c r="D323" s="207" t="s">
        <v>121</v>
      </c>
      <c r="E323" s="208" t="s">
        <v>875</v>
      </c>
      <c r="F323" s="209" t="s">
        <v>876</v>
      </c>
      <c r="G323" s="210" t="s">
        <v>354</v>
      </c>
      <c r="H323" s="211">
        <v>1</v>
      </c>
      <c r="I323" s="212"/>
      <c r="J323" s="213">
        <f>ROUND(I323*H323,2)</f>
        <v>0</v>
      </c>
      <c r="K323" s="209" t="s">
        <v>125</v>
      </c>
      <c r="L323" s="47"/>
      <c r="M323" s="214" t="s">
        <v>19</v>
      </c>
      <c r="N323" s="215" t="s">
        <v>41</v>
      </c>
      <c r="O323" s="87"/>
      <c r="P323" s="216">
        <f>O323*H323</f>
        <v>0</v>
      </c>
      <c r="Q323" s="216">
        <v>0.02972</v>
      </c>
      <c r="R323" s="216">
        <f>Q323*H323</f>
        <v>0.02972</v>
      </c>
      <c r="S323" s="216">
        <v>0</v>
      </c>
      <c r="T323" s="217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18" t="s">
        <v>126</v>
      </c>
      <c r="AT323" s="218" t="s">
        <v>121</v>
      </c>
      <c r="AU323" s="218" t="s">
        <v>80</v>
      </c>
      <c r="AY323" s="20" t="s">
        <v>119</v>
      </c>
      <c r="BE323" s="219">
        <f>IF(N323="základní",J323,0)</f>
        <v>0</v>
      </c>
      <c r="BF323" s="219">
        <f>IF(N323="snížená",J323,0)</f>
        <v>0</v>
      </c>
      <c r="BG323" s="219">
        <f>IF(N323="zákl. přenesená",J323,0)</f>
        <v>0</v>
      </c>
      <c r="BH323" s="219">
        <f>IF(N323="sníž. přenesená",J323,0)</f>
        <v>0</v>
      </c>
      <c r="BI323" s="219">
        <f>IF(N323="nulová",J323,0)</f>
        <v>0</v>
      </c>
      <c r="BJ323" s="20" t="s">
        <v>78</v>
      </c>
      <c r="BK323" s="219">
        <f>ROUND(I323*H323,2)</f>
        <v>0</v>
      </c>
      <c r="BL323" s="20" t="s">
        <v>126</v>
      </c>
      <c r="BM323" s="218" t="s">
        <v>877</v>
      </c>
    </row>
    <row r="324" s="2" customFormat="1">
      <c r="A324" s="41"/>
      <c r="B324" s="42"/>
      <c r="C324" s="43"/>
      <c r="D324" s="220" t="s">
        <v>128</v>
      </c>
      <c r="E324" s="43"/>
      <c r="F324" s="221" t="s">
        <v>878</v>
      </c>
      <c r="G324" s="43"/>
      <c r="H324" s="43"/>
      <c r="I324" s="222"/>
      <c r="J324" s="43"/>
      <c r="K324" s="43"/>
      <c r="L324" s="47"/>
      <c r="M324" s="223"/>
      <c r="N324" s="224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128</v>
      </c>
      <c r="AU324" s="20" t="s">
        <v>80</v>
      </c>
    </row>
    <row r="325" s="2" customFormat="1" ht="16.5" customHeight="1">
      <c r="A325" s="41"/>
      <c r="B325" s="42"/>
      <c r="C325" s="269" t="s">
        <v>482</v>
      </c>
      <c r="D325" s="269" t="s">
        <v>324</v>
      </c>
      <c r="E325" s="270" t="s">
        <v>879</v>
      </c>
      <c r="F325" s="271" t="s">
        <v>880</v>
      </c>
      <c r="G325" s="272" t="s">
        <v>354</v>
      </c>
      <c r="H325" s="273">
        <v>1</v>
      </c>
      <c r="I325" s="274"/>
      <c r="J325" s="275">
        <f>ROUND(I325*H325,2)</f>
        <v>0</v>
      </c>
      <c r="K325" s="271" t="s">
        <v>125</v>
      </c>
      <c r="L325" s="276"/>
      <c r="M325" s="277" t="s">
        <v>19</v>
      </c>
      <c r="N325" s="278" t="s">
        <v>41</v>
      </c>
      <c r="O325" s="87"/>
      <c r="P325" s="216">
        <f>O325*H325</f>
        <v>0</v>
      </c>
      <c r="Q325" s="216">
        <v>0.29799999999999999</v>
      </c>
      <c r="R325" s="216">
        <f>Q325*H325</f>
        <v>0.29799999999999999</v>
      </c>
      <c r="S325" s="216">
        <v>0</v>
      </c>
      <c r="T325" s="217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18" t="s">
        <v>203</v>
      </c>
      <c r="AT325" s="218" t="s">
        <v>324</v>
      </c>
      <c r="AU325" s="218" t="s">
        <v>80</v>
      </c>
      <c r="AY325" s="20" t="s">
        <v>119</v>
      </c>
      <c r="BE325" s="219">
        <f>IF(N325="základní",J325,0)</f>
        <v>0</v>
      </c>
      <c r="BF325" s="219">
        <f>IF(N325="snížená",J325,0)</f>
        <v>0</v>
      </c>
      <c r="BG325" s="219">
        <f>IF(N325="zákl. přenesená",J325,0)</f>
        <v>0</v>
      </c>
      <c r="BH325" s="219">
        <f>IF(N325="sníž. přenesená",J325,0)</f>
        <v>0</v>
      </c>
      <c r="BI325" s="219">
        <f>IF(N325="nulová",J325,0)</f>
        <v>0</v>
      </c>
      <c r="BJ325" s="20" t="s">
        <v>78</v>
      </c>
      <c r="BK325" s="219">
        <f>ROUND(I325*H325,2)</f>
        <v>0</v>
      </c>
      <c r="BL325" s="20" t="s">
        <v>126</v>
      </c>
      <c r="BM325" s="218" t="s">
        <v>881</v>
      </c>
    </row>
    <row r="326" s="2" customFormat="1" ht="16.5" customHeight="1">
      <c r="A326" s="41"/>
      <c r="B326" s="42"/>
      <c r="C326" s="207" t="s">
        <v>488</v>
      </c>
      <c r="D326" s="207" t="s">
        <v>121</v>
      </c>
      <c r="E326" s="208" t="s">
        <v>882</v>
      </c>
      <c r="F326" s="209" t="s">
        <v>883</v>
      </c>
      <c r="G326" s="210" t="s">
        <v>354</v>
      </c>
      <c r="H326" s="211">
        <v>1</v>
      </c>
      <c r="I326" s="212"/>
      <c r="J326" s="213">
        <f>ROUND(I326*H326,2)</f>
        <v>0</v>
      </c>
      <c r="K326" s="209" t="s">
        <v>125</v>
      </c>
      <c r="L326" s="47"/>
      <c r="M326" s="214" t="s">
        <v>19</v>
      </c>
      <c r="N326" s="215" t="s">
        <v>41</v>
      </c>
      <c r="O326" s="87"/>
      <c r="P326" s="216">
        <f>O326*H326</f>
        <v>0</v>
      </c>
      <c r="Q326" s="216">
        <v>0.12526000000000001</v>
      </c>
      <c r="R326" s="216">
        <f>Q326*H326</f>
        <v>0.12526000000000001</v>
      </c>
      <c r="S326" s="216">
        <v>0</v>
      </c>
      <c r="T326" s="217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8" t="s">
        <v>126</v>
      </c>
      <c r="AT326" s="218" t="s">
        <v>121</v>
      </c>
      <c r="AU326" s="218" t="s">
        <v>80</v>
      </c>
      <c r="AY326" s="20" t="s">
        <v>119</v>
      </c>
      <c r="BE326" s="219">
        <f>IF(N326="základní",J326,0)</f>
        <v>0</v>
      </c>
      <c r="BF326" s="219">
        <f>IF(N326="snížená",J326,0)</f>
        <v>0</v>
      </c>
      <c r="BG326" s="219">
        <f>IF(N326="zákl. přenesená",J326,0)</f>
        <v>0</v>
      </c>
      <c r="BH326" s="219">
        <f>IF(N326="sníž. přenesená",J326,0)</f>
        <v>0</v>
      </c>
      <c r="BI326" s="219">
        <f>IF(N326="nulová",J326,0)</f>
        <v>0</v>
      </c>
      <c r="BJ326" s="20" t="s">
        <v>78</v>
      </c>
      <c r="BK326" s="219">
        <f>ROUND(I326*H326,2)</f>
        <v>0</v>
      </c>
      <c r="BL326" s="20" t="s">
        <v>126</v>
      </c>
      <c r="BM326" s="218" t="s">
        <v>884</v>
      </c>
    </row>
    <row r="327" s="2" customFormat="1">
      <c r="A327" s="41"/>
      <c r="B327" s="42"/>
      <c r="C327" s="43"/>
      <c r="D327" s="220" t="s">
        <v>128</v>
      </c>
      <c r="E327" s="43"/>
      <c r="F327" s="221" t="s">
        <v>885</v>
      </c>
      <c r="G327" s="43"/>
      <c r="H327" s="43"/>
      <c r="I327" s="222"/>
      <c r="J327" s="43"/>
      <c r="K327" s="43"/>
      <c r="L327" s="47"/>
      <c r="M327" s="223"/>
      <c r="N327" s="224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128</v>
      </c>
      <c r="AU327" s="20" t="s">
        <v>80</v>
      </c>
    </row>
    <row r="328" s="14" customFormat="1">
      <c r="A328" s="14"/>
      <c r="B328" s="236"/>
      <c r="C328" s="237"/>
      <c r="D328" s="227" t="s">
        <v>130</v>
      </c>
      <c r="E328" s="238" t="s">
        <v>19</v>
      </c>
      <c r="F328" s="239" t="s">
        <v>864</v>
      </c>
      <c r="G328" s="237"/>
      <c r="H328" s="240">
        <v>1</v>
      </c>
      <c r="I328" s="241"/>
      <c r="J328" s="237"/>
      <c r="K328" s="237"/>
      <c r="L328" s="242"/>
      <c r="M328" s="243"/>
      <c r="N328" s="244"/>
      <c r="O328" s="244"/>
      <c r="P328" s="244"/>
      <c r="Q328" s="244"/>
      <c r="R328" s="244"/>
      <c r="S328" s="244"/>
      <c r="T328" s="245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6" t="s">
        <v>130</v>
      </c>
      <c r="AU328" s="246" t="s">
        <v>80</v>
      </c>
      <c r="AV328" s="14" t="s">
        <v>80</v>
      </c>
      <c r="AW328" s="14" t="s">
        <v>32</v>
      </c>
      <c r="AX328" s="14" t="s">
        <v>70</v>
      </c>
      <c r="AY328" s="246" t="s">
        <v>119</v>
      </c>
    </row>
    <row r="329" s="15" customFormat="1">
      <c r="A329" s="15"/>
      <c r="B329" s="247"/>
      <c r="C329" s="248"/>
      <c r="D329" s="227" t="s">
        <v>130</v>
      </c>
      <c r="E329" s="249" t="s">
        <v>19</v>
      </c>
      <c r="F329" s="250" t="s">
        <v>134</v>
      </c>
      <c r="G329" s="248"/>
      <c r="H329" s="251">
        <v>1</v>
      </c>
      <c r="I329" s="252"/>
      <c r="J329" s="248"/>
      <c r="K329" s="248"/>
      <c r="L329" s="253"/>
      <c r="M329" s="254"/>
      <c r="N329" s="255"/>
      <c r="O329" s="255"/>
      <c r="P329" s="255"/>
      <c r="Q329" s="255"/>
      <c r="R329" s="255"/>
      <c r="S329" s="255"/>
      <c r="T329" s="256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57" t="s">
        <v>130</v>
      </c>
      <c r="AU329" s="257" t="s">
        <v>80</v>
      </c>
      <c r="AV329" s="15" t="s">
        <v>126</v>
      </c>
      <c r="AW329" s="15" t="s">
        <v>32</v>
      </c>
      <c r="AX329" s="15" t="s">
        <v>78</v>
      </c>
      <c r="AY329" s="257" t="s">
        <v>119</v>
      </c>
    </row>
    <row r="330" s="2" customFormat="1" ht="16.5" customHeight="1">
      <c r="A330" s="41"/>
      <c r="B330" s="42"/>
      <c r="C330" s="207" t="s">
        <v>492</v>
      </c>
      <c r="D330" s="207" t="s">
        <v>121</v>
      </c>
      <c r="E330" s="208" t="s">
        <v>886</v>
      </c>
      <c r="F330" s="209" t="s">
        <v>887</v>
      </c>
      <c r="G330" s="210" t="s">
        <v>354</v>
      </c>
      <c r="H330" s="211">
        <v>1</v>
      </c>
      <c r="I330" s="212"/>
      <c r="J330" s="213">
        <f>ROUND(I330*H330,2)</f>
        <v>0</v>
      </c>
      <c r="K330" s="209" t="s">
        <v>125</v>
      </c>
      <c r="L330" s="47"/>
      <c r="M330" s="214" t="s">
        <v>19</v>
      </c>
      <c r="N330" s="215" t="s">
        <v>41</v>
      </c>
      <c r="O330" s="87"/>
      <c r="P330" s="216">
        <f>O330*H330</f>
        <v>0</v>
      </c>
      <c r="Q330" s="216">
        <v>0.21734000000000001</v>
      </c>
      <c r="R330" s="216">
        <f>Q330*H330</f>
        <v>0.21734000000000001</v>
      </c>
      <c r="S330" s="216">
        <v>0</v>
      </c>
      <c r="T330" s="217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18" t="s">
        <v>126</v>
      </c>
      <c r="AT330" s="218" t="s">
        <v>121</v>
      </c>
      <c r="AU330" s="218" t="s">
        <v>80</v>
      </c>
      <c r="AY330" s="20" t="s">
        <v>119</v>
      </c>
      <c r="BE330" s="219">
        <f>IF(N330="základní",J330,0)</f>
        <v>0</v>
      </c>
      <c r="BF330" s="219">
        <f>IF(N330="snížená",J330,0)</f>
        <v>0</v>
      </c>
      <c r="BG330" s="219">
        <f>IF(N330="zákl. přenesená",J330,0)</f>
        <v>0</v>
      </c>
      <c r="BH330" s="219">
        <f>IF(N330="sníž. přenesená",J330,0)</f>
        <v>0</v>
      </c>
      <c r="BI330" s="219">
        <f>IF(N330="nulová",J330,0)</f>
        <v>0</v>
      </c>
      <c r="BJ330" s="20" t="s">
        <v>78</v>
      </c>
      <c r="BK330" s="219">
        <f>ROUND(I330*H330,2)</f>
        <v>0</v>
      </c>
      <c r="BL330" s="20" t="s">
        <v>126</v>
      </c>
      <c r="BM330" s="218" t="s">
        <v>888</v>
      </c>
    </row>
    <row r="331" s="2" customFormat="1">
      <c r="A331" s="41"/>
      <c r="B331" s="42"/>
      <c r="C331" s="43"/>
      <c r="D331" s="220" t="s">
        <v>128</v>
      </c>
      <c r="E331" s="43"/>
      <c r="F331" s="221" t="s">
        <v>889</v>
      </c>
      <c r="G331" s="43"/>
      <c r="H331" s="43"/>
      <c r="I331" s="222"/>
      <c r="J331" s="43"/>
      <c r="K331" s="43"/>
      <c r="L331" s="47"/>
      <c r="M331" s="223"/>
      <c r="N331" s="224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0" t="s">
        <v>128</v>
      </c>
      <c r="AU331" s="20" t="s">
        <v>80</v>
      </c>
    </row>
    <row r="332" s="2" customFormat="1" ht="16.5" customHeight="1">
      <c r="A332" s="41"/>
      <c r="B332" s="42"/>
      <c r="C332" s="269" t="s">
        <v>497</v>
      </c>
      <c r="D332" s="269" t="s">
        <v>324</v>
      </c>
      <c r="E332" s="270" t="s">
        <v>890</v>
      </c>
      <c r="F332" s="271" t="s">
        <v>891</v>
      </c>
      <c r="G332" s="272" t="s">
        <v>354</v>
      </c>
      <c r="H332" s="273">
        <v>1</v>
      </c>
      <c r="I332" s="274"/>
      <c r="J332" s="275">
        <f>ROUND(I332*H332,2)</f>
        <v>0</v>
      </c>
      <c r="K332" s="271" t="s">
        <v>125</v>
      </c>
      <c r="L332" s="276"/>
      <c r="M332" s="277" t="s">
        <v>19</v>
      </c>
      <c r="N332" s="278" t="s">
        <v>41</v>
      </c>
      <c r="O332" s="87"/>
      <c r="P332" s="216">
        <f>O332*H332</f>
        <v>0</v>
      </c>
      <c r="Q332" s="216">
        <v>0.092999999999999999</v>
      </c>
      <c r="R332" s="216">
        <f>Q332*H332</f>
        <v>0.092999999999999999</v>
      </c>
      <c r="S332" s="216">
        <v>0</v>
      </c>
      <c r="T332" s="217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18" t="s">
        <v>203</v>
      </c>
      <c r="AT332" s="218" t="s">
        <v>324</v>
      </c>
      <c r="AU332" s="218" t="s">
        <v>80</v>
      </c>
      <c r="AY332" s="20" t="s">
        <v>119</v>
      </c>
      <c r="BE332" s="219">
        <f>IF(N332="základní",J332,0)</f>
        <v>0</v>
      </c>
      <c r="BF332" s="219">
        <f>IF(N332="snížená",J332,0)</f>
        <v>0</v>
      </c>
      <c r="BG332" s="219">
        <f>IF(N332="zákl. přenesená",J332,0)</f>
        <v>0</v>
      </c>
      <c r="BH332" s="219">
        <f>IF(N332="sníž. přenesená",J332,0)</f>
        <v>0</v>
      </c>
      <c r="BI332" s="219">
        <f>IF(N332="nulová",J332,0)</f>
        <v>0</v>
      </c>
      <c r="BJ332" s="20" t="s">
        <v>78</v>
      </c>
      <c r="BK332" s="219">
        <f>ROUND(I332*H332,2)</f>
        <v>0</v>
      </c>
      <c r="BL332" s="20" t="s">
        <v>126</v>
      </c>
      <c r="BM332" s="218" t="s">
        <v>892</v>
      </c>
    </row>
    <row r="333" s="2" customFormat="1" ht="16.5" customHeight="1">
      <c r="A333" s="41"/>
      <c r="B333" s="42"/>
      <c r="C333" s="269" t="s">
        <v>501</v>
      </c>
      <c r="D333" s="269" t="s">
        <v>324</v>
      </c>
      <c r="E333" s="270" t="s">
        <v>893</v>
      </c>
      <c r="F333" s="271" t="s">
        <v>894</v>
      </c>
      <c r="G333" s="272" t="s">
        <v>354</v>
      </c>
      <c r="H333" s="273">
        <v>1</v>
      </c>
      <c r="I333" s="274"/>
      <c r="J333" s="275">
        <f>ROUND(I333*H333,2)</f>
        <v>0</v>
      </c>
      <c r="K333" s="271" t="s">
        <v>125</v>
      </c>
      <c r="L333" s="276"/>
      <c r="M333" s="277" t="s">
        <v>19</v>
      </c>
      <c r="N333" s="278" t="s">
        <v>41</v>
      </c>
      <c r="O333" s="87"/>
      <c r="P333" s="216">
        <f>O333*H333</f>
        <v>0</v>
      </c>
      <c r="Q333" s="216">
        <v>0.0064999999999999997</v>
      </c>
      <c r="R333" s="216">
        <f>Q333*H333</f>
        <v>0.0064999999999999997</v>
      </c>
      <c r="S333" s="216">
        <v>0</v>
      </c>
      <c r="T333" s="217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18" t="s">
        <v>203</v>
      </c>
      <c r="AT333" s="218" t="s">
        <v>324</v>
      </c>
      <c r="AU333" s="218" t="s">
        <v>80</v>
      </c>
      <c r="AY333" s="20" t="s">
        <v>119</v>
      </c>
      <c r="BE333" s="219">
        <f>IF(N333="základní",J333,0)</f>
        <v>0</v>
      </c>
      <c r="BF333" s="219">
        <f>IF(N333="snížená",J333,0)</f>
        <v>0</v>
      </c>
      <c r="BG333" s="219">
        <f>IF(N333="zákl. přenesená",J333,0)</f>
        <v>0</v>
      </c>
      <c r="BH333" s="219">
        <f>IF(N333="sníž. přenesená",J333,0)</f>
        <v>0</v>
      </c>
      <c r="BI333" s="219">
        <f>IF(N333="nulová",J333,0)</f>
        <v>0</v>
      </c>
      <c r="BJ333" s="20" t="s">
        <v>78</v>
      </c>
      <c r="BK333" s="219">
        <f>ROUND(I333*H333,2)</f>
        <v>0</v>
      </c>
      <c r="BL333" s="20" t="s">
        <v>126</v>
      </c>
      <c r="BM333" s="218" t="s">
        <v>895</v>
      </c>
    </row>
    <row r="334" s="2" customFormat="1" ht="24.15" customHeight="1">
      <c r="A334" s="41"/>
      <c r="B334" s="42"/>
      <c r="C334" s="207" t="s">
        <v>508</v>
      </c>
      <c r="D334" s="207" t="s">
        <v>121</v>
      </c>
      <c r="E334" s="208" t="s">
        <v>896</v>
      </c>
      <c r="F334" s="209" t="s">
        <v>897</v>
      </c>
      <c r="G334" s="210" t="s">
        <v>354</v>
      </c>
      <c r="H334" s="211">
        <v>25</v>
      </c>
      <c r="I334" s="212"/>
      <c r="J334" s="213">
        <f>ROUND(I334*H334,2)</f>
        <v>0</v>
      </c>
      <c r="K334" s="209" t="s">
        <v>19</v>
      </c>
      <c r="L334" s="47"/>
      <c r="M334" s="214" t="s">
        <v>19</v>
      </c>
      <c r="N334" s="215" t="s">
        <v>41</v>
      </c>
      <c r="O334" s="87"/>
      <c r="P334" s="216">
        <f>O334*H334</f>
        <v>0</v>
      </c>
      <c r="Q334" s="216">
        <v>0</v>
      </c>
      <c r="R334" s="216">
        <f>Q334*H334</f>
        <v>0</v>
      </c>
      <c r="S334" s="216">
        <v>0</v>
      </c>
      <c r="T334" s="217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18" t="s">
        <v>126</v>
      </c>
      <c r="AT334" s="218" t="s">
        <v>121</v>
      </c>
      <c r="AU334" s="218" t="s">
        <v>80</v>
      </c>
      <c r="AY334" s="20" t="s">
        <v>119</v>
      </c>
      <c r="BE334" s="219">
        <f>IF(N334="základní",J334,0)</f>
        <v>0</v>
      </c>
      <c r="BF334" s="219">
        <f>IF(N334="snížená",J334,0)</f>
        <v>0</v>
      </c>
      <c r="BG334" s="219">
        <f>IF(N334="zákl. přenesená",J334,0)</f>
        <v>0</v>
      </c>
      <c r="BH334" s="219">
        <f>IF(N334="sníž. přenesená",J334,0)</f>
        <v>0</v>
      </c>
      <c r="BI334" s="219">
        <f>IF(N334="nulová",J334,0)</f>
        <v>0</v>
      </c>
      <c r="BJ334" s="20" t="s">
        <v>78</v>
      </c>
      <c r="BK334" s="219">
        <f>ROUND(I334*H334,2)</f>
        <v>0</v>
      </c>
      <c r="BL334" s="20" t="s">
        <v>126</v>
      </c>
      <c r="BM334" s="218" t="s">
        <v>898</v>
      </c>
    </row>
    <row r="335" s="14" customFormat="1">
      <c r="A335" s="14"/>
      <c r="B335" s="236"/>
      <c r="C335" s="237"/>
      <c r="D335" s="227" t="s">
        <v>130</v>
      </c>
      <c r="E335" s="238" t="s">
        <v>19</v>
      </c>
      <c r="F335" s="239" t="s">
        <v>899</v>
      </c>
      <c r="G335" s="237"/>
      <c r="H335" s="240">
        <v>25</v>
      </c>
      <c r="I335" s="241"/>
      <c r="J335" s="237"/>
      <c r="K335" s="237"/>
      <c r="L335" s="242"/>
      <c r="M335" s="243"/>
      <c r="N335" s="244"/>
      <c r="O335" s="244"/>
      <c r="P335" s="244"/>
      <c r="Q335" s="244"/>
      <c r="R335" s="244"/>
      <c r="S335" s="244"/>
      <c r="T335" s="24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6" t="s">
        <v>130</v>
      </c>
      <c r="AU335" s="246" t="s">
        <v>80</v>
      </c>
      <c r="AV335" s="14" t="s">
        <v>80</v>
      </c>
      <c r="AW335" s="14" t="s">
        <v>32</v>
      </c>
      <c r="AX335" s="14" t="s">
        <v>70</v>
      </c>
      <c r="AY335" s="246" t="s">
        <v>119</v>
      </c>
    </row>
    <row r="336" s="15" customFormat="1">
      <c r="A336" s="15"/>
      <c r="B336" s="247"/>
      <c r="C336" s="248"/>
      <c r="D336" s="227" t="s">
        <v>130</v>
      </c>
      <c r="E336" s="249" t="s">
        <v>19</v>
      </c>
      <c r="F336" s="250" t="s">
        <v>134</v>
      </c>
      <c r="G336" s="248"/>
      <c r="H336" s="251">
        <v>25</v>
      </c>
      <c r="I336" s="252"/>
      <c r="J336" s="248"/>
      <c r="K336" s="248"/>
      <c r="L336" s="253"/>
      <c r="M336" s="254"/>
      <c r="N336" s="255"/>
      <c r="O336" s="255"/>
      <c r="P336" s="255"/>
      <c r="Q336" s="255"/>
      <c r="R336" s="255"/>
      <c r="S336" s="255"/>
      <c r="T336" s="256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57" t="s">
        <v>130</v>
      </c>
      <c r="AU336" s="257" t="s">
        <v>80</v>
      </c>
      <c r="AV336" s="15" t="s">
        <v>126</v>
      </c>
      <c r="AW336" s="15" t="s">
        <v>32</v>
      </c>
      <c r="AX336" s="15" t="s">
        <v>78</v>
      </c>
      <c r="AY336" s="257" t="s">
        <v>119</v>
      </c>
    </row>
    <row r="337" s="2" customFormat="1" ht="24.15" customHeight="1">
      <c r="A337" s="41"/>
      <c r="B337" s="42"/>
      <c r="C337" s="207" t="s">
        <v>514</v>
      </c>
      <c r="D337" s="207" t="s">
        <v>121</v>
      </c>
      <c r="E337" s="208" t="s">
        <v>900</v>
      </c>
      <c r="F337" s="209" t="s">
        <v>901</v>
      </c>
      <c r="G337" s="210" t="s">
        <v>354</v>
      </c>
      <c r="H337" s="211">
        <v>35</v>
      </c>
      <c r="I337" s="212"/>
      <c r="J337" s="213">
        <f>ROUND(I337*H337,2)</f>
        <v>0</v>
      </c>
      <c r="K337" s="209" t="s">
        <v>19</v>
      </c>
      <c r="L337" s="47"/>
      <c r="M337" s="214" t="s">
        <v>19</v>
      </c>
      <c r="N337" s="215" t="s">
        <v>41</v>
      </c>
      <c r="O337" s="87"/>
      <c r="P337" s="216">
        <f>O337*H337</f>
        <v>0</v>
      </c>
      <c r="Q337" s="216">
        <v>0</v>
      </c>
      <c r="R337" s="216">
        <f>Q337*H337</f>
        <v>0</v>
      </c>
      <c r="S337" s="216">
        <v>0</v>
      </c>
      <c r="T337" s="217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18" t="s">
        <v>126</v>
      </c>
      <c r="AT337" s="218" t="s">
        <v>121</v>
      </c>
      <c r="AU337" s="218" t="s">
        <v>80</v>
      </c>
      <c r="AY337" s="20" t="s">
        <v>119</v>
      </c>
      <c r="BE337" s="219">
        <f>IF(N337="základní",J337,0)</f>
        <v>0</v>
      </c>
      <c r="BF337" s="219">
        <f>IF(N337="snížená",J337,0)</f>
        <v>0</v>
      </c>
      <c r="BG337" s="219">
        <f>IF(N337="zákl. přenesená",J337,0)</f>
        <v>0</v>
      </c>
      <c r="BH337" s="219">
        <f>IF(N337="sníž. přenesená",J337,0)</f>
        <v>0</v>
      </c>
      <c r="BI337" s="219">
        <f>IF(N337="nulová",J337,0)</f>
        <v>0</v>
      </c>
      <c r="BJ337" s="20" t="s">
        <v>78</v>
      </c>
      <c r="BK337" s="219">
        <f>ROUND(I337*H337,2)</f>
        <v>0</v>
      </c>
      <c r="BL337" s="20" t="s">
        <v>126</v>
      </c>
      <c r="BM337" s="218" t="s">
        <v>902</v>
      </c>
    </row>
    <row r="338" s="14" customFormat="1">
      <c r="A338" s="14"/>
      <c r="B338" s="236"/>
      <c r="C338" s="237"/>
      <c r="D338" s="227" t="s">
        <v>130</v>
      </c>
      <c r="E338" s="238" t="s">
        <v>19</v>
      </c>
      <c r="F338" s="239" t="s">
        <v>903</v>
      </c>
      <c r="G338" s="237"/>
      <c r="H338" s="240">
        <v>35</v>
      </c>
      <c r="I338" s="241"/>
      <c r="J338" s="237"/>
      <c r="K338" s="237"/>
      <c r="L338" s="242"/>
      <c r="M338" s="243"/>
      <c r="N338" s="244"/>
      <c r="O338" s="244"/>
      <c r="P338" s="244"/>
      <c r="Q338" s="244"/>
      <c r="R338" s="244"/>
      <c r="S338" s="244"/>
      <c r="T338" s="245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6" t="s">
        <v>130</v>
      </c>
      <c r="AU338" s="246" t="s">
        <v>80</v>
      </c>
      <c r="AV338" s="14" t="s">
        <v>80</v>
      </c>
      <c r="AW338" s="14" t="s">
        <v>32</v>
      </c>
      <c r="AX338" s="14" t="s">
        <v>70</v>
      </c>
      <c r="AY338" s="246" t="s">
        <v>119</v>
      </c>
    </row>
    <row r="339" s="15" customFormat="1">
      <c r="A339" s="15"/>
      <c r="B339" s="247"/>
      <c r="C339" s="248"/>
      <c r="D339" s="227" t="s">
        <v>130</v>
      </c>
      <c r="E339" s="249" t="s">
        <v>19</v>
      </c>
      <c r="F339" s="250" t="s">
        <v>134</v>
      </c>
      <c r="G339" s="248"/>
      <c r="H339" s="251">
        <v>35</v>
      </c>
      <c r="I339" s="252"/>
      <c r="J339" s="248"/>
      <c r="K339" s="248"/>
      <c r="L339" s="253"/>
      <c r="M339" s="254"/>
      <c r="N339" s="255"/>
      <c r="O339" s="255"/>
      <c r="P339" s="255"/>
      <c r="Q339" s="255"/>
      <c r="R339" s="255"/>
      <c r="S339" s="255"/>
      <c r="T339" s="256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57" t="s">
        <v>130</v>
      </c>
      <c r="AU339" s="257" t="s">
        <v>80</v>
      </c>
      <c r="AV339" s="15" t="s">
        <v>126</v>
      </c>
      <c r="AW339" s="15" t="s">
        <v>32</v>
      </c>
      <c r="AX339" s="15" t="s">
        <v>78</v>
      </c>
      <c r="AY339" s="257" t="s">
        <v>119</v>
      </c>
    </row>
    <row r="340" s="2" customFormat="1" ht="24.15" customHeight="1">
      <c r="A340" s="41"/>
      <c r="B340" s="42"/>
      <c r="C340" s="207" t="s">
        <v>519</v>
      </c>
      <c r="D340" s="207" t="s">
        <v>121</v>
      </c>
      <c r="E340" s="208" t="s">
        <v>904</v>
      </c>
      <c r="F340" s="209" t="s">
        <v>905</v>
      </c>
      <c r="G340" s="210" t="s">
        <v>354</v>
      </c>
      <c r="H340" s="211">
        <v>1</v>
      </c>
      <c r="I340" s="212"/>
      <c r="J340" s="213">
        <f>ROUND(I340*H340,2)</f>
        <v>0</v>
      </c>
      <c r="K340" s="209" t="s">
        <v>19</v>
      </c>
      <c r="L340" s="47"/>
      <c r="M340" s="214" t="s">
        <v>19</v>
      </c>
      <c r="N340" s="215" t="s">
        <v>41</v>
      </c>
      <c r="O340" s="87"/>
      <c r="P340" s="216">
        <f>O340*H340</f>
        <v>0</v>
      </c>
      <c r="Q340" s="216">
        <v>0</v>
      </c>
      <c r="R340" s="216">
        <f>Q340*H340</f>
        <v>0</v>
      </c>
      <c r="S340" s="216">
        <v>0</v>
      </c>
      <c r="T340" s="217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18" t="s">
        <v>126</v>
      </c>
      <c r="AT340" s="218" t="s">
        <v>121</v>
      </c>
      <c r="AU340" s="218" t="s">
        <v>80</v>
      </c>
      <c r="AY340" s="20" t="s">
        <v>119</v>
      </c>
      <c r="BE340" s="219">
        <f>IF(N340="základní",J340,0)</f>
        <v>0</v>
      </c>
      <c r="BF340" s="219">
        <f>IF(N340="snížená",J340,0)</f>
        <v>0</v>
      </c>
      <c r="BG340" s="219">
        <f>IF(N340="zákl. přenesená",J340,0)</f>
        <v>0</v>
      </c>
      <c r="BH340" s="219">
        <f>IF(N340="sníž. přenesená",J340,0)</f>
        <v>0</v>
      </c>
      <c r="BI340" s="219">
        <f>IF(N340="nulová",J340,0)</f>
        <v>0</v>
      </c>
      <c r="BJ340" s="20" t="s">
        <v>78</v>
      </c>
      <c r="BK340" s="219">
        <f>ROUND(I340*H340,2)</f>
        <v>0</v>
      </c>
      <c r="BL340" s="20" t="s">
        <v>126</v>
      </c>
      <c r="BM340" s="218" t="s">
        <v>906</v>
      </c>
    </row>
    <row r="341" s="14" customFormat="1">
      <c r="A341" s="14"/>
      <c r="B341" s="236"/>
      <c r="C341" s="237"/>
      <c r="D341" s="227" t="s">
        <v>130</v>
      </c>
      <c r="E341" s="238" t="s">
        <v>19</v>
      </c>
      <c r="F341" s="239" t="s">
        <v>907</v>
      </c>
      <c r="G341" s="237"/>
      <c r="H341" s="240">
        <v>1</v>
      </c>
      <c r="I341" s="241"/>
      <c r="J341" s="237"/>
      <c r="K341" s="237"/>
      <c r="L341" s="242"/>
      <c r="M341" s="243"/>
      <c r="N341" s="244"/>
      <c r="O341" s="244"/>
      <c r="P341" s="244"/>
      <c r="Q341" s="244"/>
      <c r="R341" s="244"/>
      <c r="S341" s="244"/>
      <c r="T341" s="245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6" t="s">
        <v>130</v>
      </c>
      <c r="AU341" s="246" t="s">
        <v>80</v>
      </c>
      <c r="AV341" s="14" t="s">
        <v>80</v>
      </c>
      <c r="AW341" s="14" t="s">
        <v>32</v>
      </c>
      <c r="AX341" s="14" t="s">
        <v>70</v>
      </c>
      <c r="AY341" s="246" t="s">
        <v>119</v>
      </c>
    </row>
    <row r="342" s="15" customFormat="1">
      <c r="A342" s="15"/>
      <c r="B342" s="247"/>
      <c r="C342" s="248"/>
      <c r="D342" s="227" t="s">
        <v>130</v>
      </c>
      <c r="E342" s="249" t="s">
        <v>19</v>
      </c>
      <c r="F342" s="250" t="s">
        <v>134</v>
      </c>
      <c r="G342" s="248"/>
      <c r="H342" s="251">
        <v>1</v>
      </c>
      <c r="I342" s="252"/>
      <c r="J342" s="248"/>
      <c r="K342" s="248"/>
      <c r="L342" s="253"/>
      <c r="M342" s="254"/>
      <c r="N342" s="255"/>
      <c r="O342" s="255"/>
      <c r="P342" s="255"/>
      <c r="Q342" s="255"/>
      <c r="R342" s="255"/>
      <c r="S342" s="255"/>
      <c r="T342" s="256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57" t="s">
        <v>130</v>
      </c>
      <c r="AU342" s="257" t="s">
        <v>80</v>
      </c>
      <c r="AV342" s="15" t="s">
        <v>126</v>
      </c>
      <c r="AW342" s="15" t="s">
        <v>32</v>
      </c>
      <c r="AX342" s="15" t="s">
        <v>78</v>
      </c>
      <c r="AY342" s="257" t="s">
        <v>119</v>
      </c>
    </row>
    <row r="343" s="2" customFormat="1" ht="24.15" customHeight="1">
      <c r="A343" s="41"/>
      <c r="B343" s="42"/>
      <c r="C343" s="207" t="s">
        <v>524</v>
      </c>
      <c r="D343" s="207" t="s">
        <v>121</v>
      </c>
      <c r="E343" s="208" t="s">
        <v>908</v>
      </c>
      <c r="F343" s="209" t="s">
        <v>909</v>
      </c>
      <c r="G343" s="210" t="s">
        <v>354</v>
      </c>
      <c r="H343" s="211">
        <v>49</v>
      </c>
      <c r="I343" s="212"/>
      <c r="J343" s="213">
        <f>ROUND(I343*H343,2)</f>
        <v>0</v>
      </c>
      <c r="K343" s="209" t="s">
        <v>19</v>
      </c>
      <c r="L343" s="47"/>
      <c r="M343" s="214" t="s">
        <v>19</v>
      </c>
      <c r="N343" s="215" t="s">
        <v>41</v>
      </c>
      <c r="O343" s="87"/>
      <c r="P343" s="216">
        <f>O343*H343</f>
        <v>0</v>
      </c>
      <c r="Q343" s="216">
        <v>0</v>
      </c>
      <c r="R343" s="216">
        <f>Q343*H343</f>
        <v>0</v>
      </c>
      <c r="S343" s="216">
        <v>0</v>
      </c>
      <c r="T343" s="217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8" t="s">
        <v>126</v>
      </c>
      <c r="AT343" s="218" t="s">
        <v>121</v>
      </c>
      <c r="AU343" s="218" t="s">
        <v>80</v>
      </c>
      <c r="AY343" s="20" t="s">
        <v>119</v>
      </c>
      <c r="BE343" s="219">
        <f>IF(N343="základní",J343,0)</f>
        <v>0</v>
      </c>
      <c r="BF343" s="219">
        <f>IF(N343="snížená",J343,0)</f>
        <v>0</v>
      </c>
      <c r="BG343" s="219">
        <f>IF(N343="zákl. přenesená",J343,0)</f>
        <v>0</v>
      </c>
      <c r="BH343" s="219">
        <f>IF(N343="sníž. přenesená",J343,0)</f>
        <v>0</v>
      </c>
      <c r="BI343" s="219">
        <f>IF(N343="nulová",J343,0)</f>
        <v>0</v>
      </c>
      <c r="BJ343" s="20" t="s">
        <v>78</v>
      </c>
      <c r="BK343" s="219">
        <f>ROUND(I343*H343,2)</f>
        <v>0</v>
      </c>
      <c r="BL343" s="20" t="s">
        <v>126</v>
      </c>
      <c r="BM343" s="218" t="s">
        <v>910</v>
      </c>
    </row>
    <row r="344" s="14" customFormat="1">
      <c r="A344" s="14"/>
      <c r="B344" s="236"/>
      <c r="C344" s="237"/>
      <c r="D344" s="227" t="s">
        <v>130</v>
      </c>
      <c r="E344" s="238" t="s">
        <v>19</v>
      </c>
      <c r="F344" s="239" t="s">
        <v>911</v>
      </c>
      <c r="G344" s="237"/>
      <c r="H344" s="240">
        <v>49</v>
      </c>
      <c r="I344" s="241"/>
      <c r="J344" s="237"/>
      <c r="K344" s="237"/>
      <c r="L344" s="242"/>
      <c r="M344" s="243"/>
      <c r="N344" s="244"/>
      <c r="O344" s="244"/>
      <c r="P344" s="244"/>
      <c r="Q344" s="244"/>
      <c r="R344" s="244"/>
      <c r="S344" s="244"/>
      <c r="T344" s="245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6" t="s">
        <v>130</v>
      </c>
      <c r="AU344" s="246" t="s">
        <v>80</v>
      </c>
      <c r="AV344" s="14" t="s">
        <v>80</v>
      </c>
      <c r="AW344" s="14" t="s">
        <v>32</v>
      </c>
      <c r="AX344" s="14" t="s">
        <v>70</v>
      </c>
      <c r="AY344" s="246" t="s">
        <v>119</v>
      </c>
    </row>
    <row r="345" s="15" customFormat="1">
      <c r="A345" s="15"/>
      <c r="B345" s="247"/>
      <c r="C345" s="248"/>
      <c r="D345" s="227" t="s">
        <v>130</v>
      </c>
      <c r="E345" s="249" t="s">
        <v>19</v>
      </c>
      <c r="F345" s="250" t="s">
        <v>134</v>
      </c>
      <c r="G345" s="248"/>
      <c r="H345" s="251">
        <v>49</v>
      </c>
      <c r="I345" s="252"/>
      <c r="J345" s="248"/>
      <c r="K345" s="248"/>
      <c r="L345" s="253"/>
      <c r="M345" s="254"/>
      <c r="N345" s="255"/>
      <c r="O345" s="255"/>
      <c r="P345" s="255"/>
      <c r="Q345" s="255"/>
      <c r="R345" s="255"/>
      <c r="S345" s="255"/>
      <c r="T345" s="256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57" t="s">
        <v>130</v>
      </c>
      <c r="AU345" s="257" t="s">
        <v>80</v>
      </c>
      <c r="AV345" s="15" t="s">
        <v>126</v>
      </c>
      <c r="AW345" s="15" t="s">
        <v>32</v>
      </c>
      <c r="AX345" s="15" t="s">
        <v>78</v>
      </c>
      <c r="AY345" s="257" t="s">
        <v>119</v>
      </c>
    </row>
    <row r="346" s="12" customFormat="1" ht="22.8" customHeight="1">
      <c r="A346" s="12"/>
      <c r="B346" s="191"/>
      <c r="C346" s="192"/>
      <c r="D346" s="193" t="s">
        <v>69</v>
      </c>
      <c r="E346" s="205" t="s">
        <v>691</v>
      </c>
      <c r="F346" s="205" t="s">
        <v>692</v>
      </c>
      <c r="G346" s="192"/>
      <c r="H346" s="192"/>
      <c r="I346" s="195"/>
      <c r="J346" s="206">
        <f>BK346</f>
        <v>0</v>
      </c>
      <c r="K346" s="192"/>
      <c r="L346" s="197"/>
      <c r="M346" s="198"/>
      <c r="N346" s="199"/>
      <c r="O346" s="199"/>
      <c r="P346" s="200">
        <f>SUM(P347:P362)</f>
        <v>0</v>
      </c>
      <c r="Q346" s="199"/>
      <c r="R346" s="200">
        <f>SUM(R347:R362)</f>
        <v>0</v>
      </c>
      <c r="S346" s="199"/>
      <c r="T346" s="201">
        <f>SUM(T347:T362)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02" t="s">
        <v>78</v>
      </c>
      <c r="AT346" s="203" t="s">
        <v>69</v>
      </c>
      <c r="AU346" s="203" t="s">
        <v>78</v>
      </c>
      <c r="AY346" s="202" t="s">
        <v>119</v>
      </c>
      <c r="BK346" s="204">
        <f>SUM(BK347:BK362)</f>
        <v>0</v>
      </c>
    </row>
    <row r="347" s="2" customFormat="1" ht="24.15" customHeight="1">
      <c r="A347" s="41"/>
      <c r="B347" s="42"/>
      <c r="C347" s="207" t="s">
        <v>529</v>
      </c>
      <c r="D347" s="207" t="s">
        <v>121</v>
      </c>
      <c r="E347" s="208" t="s">
        <v>694</v>
      </c>
      <c r="F347" s="209" t="s">
        <v>695</v>
      </c>
      <c r="G347" s="210" t="s">
        <v>290</v>
      </c>
      <c r="H347" s="211">
        <v>23.940000000000001</v>
      </c>
      <c r="I347" s="212"/>
      <c r="J347" s="213">
        <f>ROUND(I347*H347,2)</f>
        <v>0</v>
      </c>
      <c r="K347" s="209" t="s">
        <v>125</v>
      </c>
      <c r="L347" s="47"/>
      <c r="M347" s="214" t="s">
        <v>19</v>
      </c>
      <c r="N347" s="215" t="s">
        <v>41</v>
      </c>
      <c r="O347" s="87"/>
      <c r="P347" s="216">
        <f>O347*H347</f>
        <v>0</v>
      </c>
      <c r="Q347" s="216">
        <v>0</v>
      </c>
      <c r="R347" s="216">
        <f>Q347*H347</f>
        <v>0</v>
      </c>
      <c r="S347" s="216">
        <v>0</v>
      </c>
      <c r="T347" s="217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18" t="s">
        <v>126</v>
      </c>
      <c r="AT347" s="218" t="s">
        <v>121</v>
      </c>
      <c r="AU347" s="218" t="s">
        <v>80</v>
      </c>
      <c r="AY347" s="20" t="s">
        <v>119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20" t="s">
        <v>78</v>
      </c>
      <c r="BK347" s="219">
        <f>ROUND(I347*H347,2)</f>
        <v>0</v>
      </c>
      <c r="BL347" s="20" t="s">
        <v>126</v>
      </c>
      <c r="BM347" s="218" t="s">
        <v>912</v>
      </c>
    </row>
    <row r="348" s="2" customFormat="1">
      <c r="A348" s="41"/>
      <c r="B348" s="42"/>
      <c r="C348" s="43"/>
      <c r="D348" s="220" t="s">
        <v>128</v>
      </c>
      <c r="E348" s="43"/>
      <c r="F348" s="221" t="s">
        <v>697</v>
      </c>
      <c r="G348" s="43"/>
      <c r="H348" s="43"/>
      <c r="I348" s="222"/>
      <c r="J348" s="43"/>
      <c r="K348" s="43"/>
      <c r="L348" s="47"/>
      <c r="M348" s="223"/>
      <c r="N348" s="224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128</v>
      </c>
      <c r="AU348" s="20" t="s">
        <v>80</v>
      </c>
    </row>
    <row r="349" s="13" customFormat="1">
      <c r="A349" s="13"/>
      <c r="B349" s="225"/>
      <c r="C349" s="226"/>
      <c r="D349" s="227" t="s">
        <v>130</v>
      </c>
      <c r="E349" s="228" t="s">
        <v>19</v>
      </c>
      <c r="F349" s="229" t="s">
        <v>698</v>
      </c>
      <c r="G349" s="226"/>
      <c r="H349" s="228" t="s">
        <v>19</v>
      </c>
      <c r="I349" s="230"/>
      <c r="J349" s="226"/>
      <c r="K349" s="226"/>
      <c r="L349" s="231"/>
      <c r="M349" s="232"/>
      <c r="N349" s="233"/>
      <c r="O349" s="233"/>
      <c r="P349" s="233"/>
      <c r="Q349" s="233"/>
      <c r="R349" s="233"/>
      <c r="S349" s="233"/>
      <c r="T349" s="234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5" t="s">
        <v>130</v>
      </c>
      <c r="AU349" s="235" t="s">
        <v>80</v>
      </c>
      <c r="AV349" s="13" t="s">
        <v>78</v>
      </c>
      <c r="AW349" s="13" t="s">
        <v>32</v>
      </c>
      <c r="AX349" s="13" t="s">
        <v>70</v>
      </c>
      <c r="AY349" s="235" t="s">
        <v>119</v>
      </c>
    </row>
    <row r="350" s="14" customFormat="1">
      <c r="A350" s="14"/>
      <c r="B350" s="236"/>
      <c r="C350" s="237"/>
      <c r="D350" s="227" t="s">
        <v>130</v>
      </c>
      <c r="E350" s="238" t="s">
        <v>19</v>
      </c>
      <c r="F350" s="239" t="s">
        <v>913</v>
      </c>
      <c r="G350" s="237"/>
      <c r="H350" s="240">
        <v>23.940000000000001</v>
      </c>
      <c r="I350" s="241"/>
      <c r="J350" s="237"/>
      <c r="K350" s="237"/>
      <c r="L350" s="242"/>
      <c r="M350" s="243"/>
      <c r="N350" s="244"/>
      <c r="O350" s="244"/>
      <c r="P350" s="244"/>
      <c r="Q350" s="244"/>
      <c r="R350" s="244"/>
      <c r="S350" s="244"/>
      <c r="T350" s="245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6" t="s">
        <v>130</v>
      </c>
      <c r="AU350" s="246" t="s">
        <v>80</v>
      </c>
      <c r="AV350" s="14" t="s">
        <v>80</v>
      </c>
      <c r="AW350" s="14" t="s">
        <v>32</v>
      </c>
      <c r="AX350" s="14" t="s">
        <v>70</v>
      </c>
      <c r="AY350" s="246" t="s">
        <v>119</v>
      </c>
    </row>
    <row r="351" s="15" customFormat="1">
      <c r="A351" s="15"/>
      <c r="B351" s="247"/>
      <c r="C351" s="248"/>
      <c r="D351" s="227" t="s">
        <v>130</v>
      </c>
      <c r="E351" s="249" t="s">
        <v>19</v>
      </c>
      <c r="F351" s="250" t="s">
        <v>134</v>
      </c>
      <c r="G351" s="248"/>
      <c r="H351" s="251">
        <v>23.940000000000001</v>
      </c>
      <c r="I351" s="252"/>
      <c r="J351" s="248"/>
      <c r="K351" s="248"/>
      <c r="L351" s="253"/>
      <c r="M351" s="254"/>
      <c r="N351" s="255"/>
      <c r="O351" s="255"/>
      <c r="P351" s="255"/>
      <c r="Q351" s="255"/>
      <c r="R351" s="255"/>
      <c r="S351" s="255"/>
      <c r="T351" s="256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57" t="s">
        <v>130</v>
      </c>
      <c r="AU351" s="257" t="s">
        <v>80</v>
      </c>
      <c r="AV351" s="15" t="s">
        <v>126</v>
      </c>
      <c r="AW351" s="15" t="s">
        <v>32</v>
      </c>
      <c r="AX351" s="15" t="s">
        <v>78</v>
      </c>
      <c r="AY351" s="257" t="s">
        <v>119</v>
      </c>
    </row>
    <row r="352" s="2" customFormat="1" ht="24.15" customHeight="1">
      <c r="A352" s="41"/>
      <c r="B352" s="42"/>
      <c r="C352" s="207" t="s">
        <v>534</v>
      </c>
      <c r="D352" s="207" t="s">
        <v>121</v>
      </c>
      <c r="E352" s="208" t="s">
        <v>702</v>
      </c>
      <c r="F352" s="209" t="s">
        <v>703</v>
      </c>
      <c r="G352" s="210" t="s">
        <v>290</v>
      </c>
      <c r="H352" s="211">
        <v>574.55999999999995</v>
      </c>
      <c r="I352" s="212"/>
      <c r="J352" s="213">
        <f>ROUND(I352*H352,2)</f>
        <v>0</v>
      </c>
      <c r="K352" s="209" t="s">
        <v>125</v>
      </c>
      <c r="L352" s="47"/>
      <c r="M352" s="214" t="s">
        <v>19</v>
      </c>
      <c r="N352" s="215" t="s">
        <v>41</v>
      </c>
      <c r="O352" s="87"/>
      <c r="P352" s="216">
        <f>O352*H352</f>
        <v>0</v>
      </c>
      <c r="Q352" s="216">
        <v>0</v>
      </c>
      <c r="R352" s="216">
        <f>Q352*H352</f>
        <v>0</v>
      </c>
      <c r="S352" s="216">
        <v>0</v>
      </c>
      <c r="T352" s="217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18" t="s">
        <v>126</v>
      </c>
      <c r="AT352" s="218" t="s">
        <v>121</v>
      </c>
      <c r="AU352" s="218" t="s">
        <v>80</v>
      </c>
      <c r="AY352" s="20" t="s">
        <v>119</v>
      </c>
      <c r="BE352" s="219">
        <f>IF(N352="základní",J352,0)</f>
        <v>0</v>
      </c>
      <c r="BF352" s="219">
        <f>IF(N352="snížená",J352,0)</f>
        <v>0</v>
      </c>
      <c r="BG352" s="219">
        <f>IF(N352="zákl. přenesená",J352,0)</f>
        <v>0</v>
      </c>
      <c r="BH352" s="219">
        <f>IF(N352="sníž. přenesená",J352,0)</f>
        <v>0</v>
      </c>
      <c r="BI352" s="219">
        <f>IF(N352="nulová",J352,0)</f>
        <v>0</v>
      </c>
      <c r="BJ352" s="20" t="s">
        <v>78</v>
      </c>
      <c r="BK352" s="219">
        <f>ROUND(I352*H352,2)</f>
        <v>0</v>
      </c>
      <c r="BL352" s="20" t="s">
        <v>126</v>
      </c>
      <c r="BM352" s="218" t="s">
        <v>914</v>
      </c>
    </row>
    <row r="353" s="2" customFormat="1">
      <c r="A353" s="41"/>
      <c r="B353" s="42"/>
      <c r="C353" s="43"/>
      <c r="D353" s="220" t="s">
        <v>128</v>
      </c>
      <c r="E353" s="43"/>
      <c r="F353" s="221" t="s">
        <v>705</v>
      </c>
      <c r="G353" s="43"/>
      <c r="H353" s="43"/>
      <c r="I353" s="222"/>
      <c r="J353" s="43"/>
      <c r="K353" s="43"/>
      <c r="L353" s="47"/>
      <c r="M353" s="223"/>
      <c r="N353" s="224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128</v>
      </c>
      <c r="AU353" s="20" t="s">
        <v>80</v>
      </c>
    </row>
    <row r="354" s="13" customFormat="1">
      <c r="A354" s="13"/>
      <c r="B354" s="225"/>
      <c r="C354" s="226"/>
      <c r="D354" s="227" t="s">
        <v>130</v>
      </c>
      <c r="E354" s="228" t="s">
        <v>19</v>
      </c>
      <c r="F354" s="229" t="s">
        <v>698</v>
      </c>
      <c r="G354" s="226"/>
      <c r="H354" s="228" t="s">
        <v>19</v>
      </c>
      <c r="I354" s="230"/>
      <c r="J354" s="226"/>
      <c r="K354" s="226"/>
      <c r="L354" s="231"/>
      <c r="M354" s="232"/>
      <c r="N354" s="233"/>
      <c r="O354" s="233"/>
      <c r="P354" s="233"/>
      <c r="Q354" s="233"/>
      <c r="R354" s="233"/>
      <c r="S354" s="233"/>
      <c r="T354" s="23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5" t="s">
        <v>130</v>
      </c>
      <c r="AU354" s="235" t="s">
        <v>80</v>
      </c>
      <c r="AV354" s="13" t="s">
        <v>78</v>
      </c>
      <c r="AW354" s="13" t="s">
        <v>32</v>
      </c>
      <c r="AX354" s="13" t="s">
        <v>70</v>
      </c>
      <c r="AY354" s="235" t="s">
        <v>119</v>
      </c>
    </row>
    <row r="355" s="14" customFormat="1">
      <c r="A355" s="14"/>
      <c r="B355" s="236"/>
      <c r="C355" s="237"/>
      <c r="D355" s="227" t="s">
        <v>130</v>
      </c>
      <c r="E355" s="238" t="s">
        <v>19</v>
      </c>
      <c r="F355" s="239" t="s">
        <v>913</v>
      </c>
      <c r="G355" s="237"/>
      <c r="H355" s="240">
        <v>23.940000000000001</v>
      </c>
      <c r="I355" s="241"/>
      <c r="J355" s="237"/>
      <c r="K355" s="237"/>
      <c r="L355" s="242"/>
      <c r="M355" s="243"/>
      <c r="N355" s="244"/>
      <c r="O355" s="244"/>
      <c r="P355" s="244"/>
      <c r="Q355" s="244"/>
      <c r="R355" s="244"/>
      <c r="S355" s="244"/>
      <c r="T355" s="245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6" t="s">
        <v>130</v>
      </c>
      <c r="AU355" s="246" t="s">
        <v>80</v>
      </c>
      <c r="AV355" s="14" t="s">
        <v>80</v>
      </c>
      <c r="AW355" s="14" t="s">
        <v>32</v>
      </c>
      <c r="AX355" s="14" t="s">
        <v>70</v>
      </c>
      <c r="AY355" s="246" t="s">
        <v>119</v>
      </c>
    </row>
    <row r="356" s="15" customFormat="1">
      <c r="A356" s="15"/>
      <c r="B356" s="247"/>
      <c r="C356" s="248"/>
      <c r="D356" s="227" t="s">
        <v>130</v>
      </c>
      <c r="E356" s="249" t="s">
        <v>19</v>
      </c>
      <c r="F356" s="250" t="s">
        <v>134</v>
      </c>
      <c r="G356" s="248"/>
      <c r="H356" s="251">
        <v>23.940000000000001</v>
      </c>
      <c r="I356" s="252"/>
      <c r="J356" s="248"/>
      <c r="K356" s="248"/>
      <c r="L356" s="253"/>
      <c r="M356" s="254"/>
      <c r="N356" s="255"/>
      <c r="O356" s="255"/>
      <c r="P356" s="255"/>
      <c r="Q356" s="255"/>
      <c r="R356" s="255"/>
      <c r="S356" s="255"/>
      <c r="T356" s="256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57" t="s">
        <v>130</v>
      </c>
      <c r="AU356" s="257" t="s">
        <v>80</v>
      </c>
      <c r="AV356" s="15" t="s">
        <v>126</v>
      </c>
      <c r="AW356" s="15" t="s">
        <v>32</v>
      </c>
      <c r="AX356" s="15" t="s">
        <v>78</v>
      </c>
      <c r="AY356" s="257" t="s">
        <v>119</v>
      </c>
    </row>
    <row r="357" s="14" customFormat="1">
      <c r="A357" s="14"/>
      <c r="B357" s="236"/>
      <c r="C357" s="237"/>
      <c r="D357" s="227" t="s">
        <v>130</v>
      </c>
      <c r="E357" s="237"/>
      <c r="F357" s="239" t="s">
        <v>915</v>
      </c>
      <c r="G357" s="237"/>
      <c r="H357" s="240">
        <v>574.55999999999995</v>
      </c>
      <c r="I357" s="241"/>
      <c r="J357" s="237"/>
      <c r="K357" s="237"/>
      <c r="L357" s="242"/>
      <c r="M357" s="243"/>
      <c r="N357" s="244"/>
      <c r="O357" s="244"/>
      <c r="P357" s="244"/>
      <c r="Q357" s="244"/>
      <c r="R357" s="244"/>
      <c r="S357" s="244"/>
      <c r="T357" s="245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6" t="s">
        <v>130</v>
      </c>
      <c r="AU357" s="246" t="s">
        <v>80</v>
      </c>
      <c r="AV357" s="14" t="s">
        <v>80</v>
      </c>
      <c r="AW357" s="14" t="s">
        <v>4</v>
      </c>
      <c r="AX357" s="14" t="s">
        <v>78</v>
      </c>
      <c r="AY357" s="246" t="s">
        <v>119</v>
      </c>
    </row>
    <row r="358" s="2" customFormat="1" ht="24.15" customHeight="1">
      <c r="A358" s="41"/>
      <c r="B358" s="42"/>
      <c r="C358" s="207" t="s">
        <v>539</v>
      </c>
      <c r="D358" s="207" t="s">
        <v>121</v>
      </c>
      <c r="E358" s="208" t="s">
        <v>708</v>
      </c>
      <c r="F358" s="209" t="s">
        <v>709</v>
      </c>
      <c r="G358" s="210" t="s">
        <v>290</v>
      </c>
      <c r="H358" s="211">
        <v>23.940000000000001</v>
      </c>
      <c r="I358" s="212"/>
      <c r="J358" s="213">
        <f>ROUND(I358*H358,2)</f>
        <v>0</v>
      </c>
      <c r="K358" s="209" t="s">
        <v>125</v>
      </c>
      <c r="L358" s="47"/>
      <c r="M358" s="214" t="s">
        <v>19</v>
      </c>
      <c r="N358" s="215" t="s">
        <v>41</v>
      </c>
      <c r="O358" s="87"/>
      <c r="P358" s="216">
        <f>O358*H358</f>
        <v>0</v>
      </c>
      <c r="Q358" s="216">
        <v>0</v>
      </c>
      <c r="R358" s="216">
        <f>Q358*H358</f>
        <v>0</v>
      </c>
      <c r="S358" s="216">
        <v>0</v>
      </c>
      <c r="T358" s="217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18" t="s">
        <v>126</v>
      </c>
      <c r="AT358" s="218" t="s">
        <v>121</v>
      </c>
      <c r="AU358" s="218" t="s">
        <v>80</v>
      </c>
      <c r="AY358" s="20" t="s">
        <v>119</v>
      </c>
      <c r="BE358" s="219">
        <f>IF(N358="základní",J358,0)</f>
        <v>0</v>
      </c>
      <c r="BF358" s="219">
        <f>IF(N358="snížená",J358,0)</f>
        <v>0</v>
      </c>
      <c r="BG358" s="219">
        <f>IF(N358="zákl. přenesená",J358,0)</f>
        <v>0</v>
      </c>
      <c r="BH358" s="219">
        <f>IF(N358="sníž. přenesená",J358,0)</f>
        <v>0</v>
      </c>
      <c r="BI358" s="219">
        <f>IF(N358="nulová",J358,0)</f>
        <v>0</v>
      </c>
      <c r="BJ358" s="20" t="s">
        <v>78</v>
      </c>
      <c r="BK358" s="219">
        <f>ROUND(I358*H358,2)</f>
        <v>0</v>
      </c>
      <c r="BL358" s="20" t="s">
        <v>126</v>
      </c>
      <c r="BM358" s="218" t="s">
        <v>916</v>
      </c>
    </row>
    <row r="359" s="2" customFormat="1">
      <c r="A359" s="41"/>
      <c r="B359" s="42"/>
      <c r="C359" s="43"/>
      <c r="D359" s="220" t="s">
        <v>128</v>
      </c>
      <c r="E359" s="43"/>
      <c r="F359" s="221" t="s">
        <v>711</v>
      </c>
      <c r="G359" s="43"/>
      <c r="H359" s="43"/>
      <c r="I359" s="222"/>
      <c r="J359" s="43"/>
      <c r="K359" s="43"/>
      <c r="L359" s="47"/>
      <c r="M359" s="223"/>
      <c r="N359" s="224"/>
      <c r="O359" s="87"/>
      <c r="P359" s="87"/>
      <c r="Q359" s="87"/>
      <c r="R359" s="87"/>
      <c r="S359" s="87"/>
      <c r="T359" s="88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T359" s="20" t="s">
        <v>128</v>
      </c>
      <c r="AU359" s="20" t="s">
        <v>80</v>
      </c>
    </row>
    <row r="360" s="13" customFormat="1">
      <c r="A360" s="13"/>
      <c r="B360" s="225"/>
      <c r="C360" s="226"/>
      <c r="D360" s="227" t="s">
        <v>130</v>
      </c>
      <c r="E360" s="228" t="s">
        <v>19</v>
      </c>
      <c r="F360" s="229" t="s">
        <v>698</v>
      </c>
      <c r="G360" s="226"/>
      <c r="H360" s="228" t="s">
        <v>19</v>
      </c>
      <c r="I360" s="230"/>
      <c r="J360" s="226"/>
      <c r="K360" s="226"/>
      <c r="L360" s="231"/>
      <c r="M360" s="232"/>
      <c r="N360" s="233"/>
      <c r="O360" s="233"/>
      <c r="P360" s="233"/>
      <c r="Q360" s="233"/>
      <c r="R360" s="233"/>
      <c r="S360" s="233"/>
      <c r="T360" s="23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5" t="s">
        <v>130</v>
      </c>
      <c r="AU360" s="235" t="s">
        <v>80</v>
      </c>
      <c r="AV360" s="13" t="s">
        <v>78</v>
      </c>
      <c r="AW360" s="13" t="s">
        <v>32</v>
      </c>
      <c r="AX360" s="13" t="s">
        <v>70</v>
      </c>
      <c r="AY360" s="235" t="s">
        <v>119</v>
      </c>
    </row>
    <row r="361" s="14" customFormat="1">
      <c r="A361" s="14"/>
      <c r="B361" s="236"/>
      <c r="C361" s="237"/>
      <c r="D361" s="227" t="s">
        <v>130</v>
      </c>
      <c r="E361" s="238" t="s">
        <v>19</v>
      </c>
      <c r="F361" s="239" t="s">
        <v>913</v>
      </c>
      <c r="G361" s="237"/>
      <c r="H361" s="240">
        <v>23.940000000000001</v>
      </c>
      <c r="I361" s="241"/>
      <c r="J361" s="237"/>
      <c r="K361" s="237"/>
      <c r="L361" s="242"/>
      <c r="M361" s="243"/>
      <c r="N361" s="244"/>
      <c r="O361" s="244"/>
      <c r="P361" s="244"/>
      <c r="Q361" s="244"/>
      <c r="R361" s="244"/>
      <c r="S361" s="244"/>
      <c r="T361" s="24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6" t="s">
        <v>130</v>
      </c>
      <c r="AU361" s="246" t="s">
        <v>80</v>
      </c>
      <c r="AV361" s="14" t="s">
        <v>80</v>
      </c>
      <c r="AW361" s="14" t="s">
        <v>32</v>
      </c>
      <c r="AX361" s="14" t="s">
        <v>70</v>
      </c>
      <c r="AY361" s="246" t="s">
        <v>119</v>
      </c>
    </row>
    <row r="362" s="15" customFormat="1">
      <c r="A362" s="15"/>
      <c r="B362" s="247"/>
      <c r="C362" s="248"/>
      <c r="D362" s="227" t="s">
        <v>130</v>
      </c>
      <c r="E362" s="249" t="s">
        <v>19</v>
      </c>
      <c r="F362" s="250" t="s">
        <v>134</v>
      </c>
      <c r="G362" s="248"/>
      <c r="H362" s="251">
        <v>23.940000000000001</v>
      </c>
      <c r="I362" s="252"/>
      <c r="J362" s="248"/>
      <c r="K362" s="248"/>
      <c r="L362" s="253"/>
      <c r="M362" s="254"/>
      <c r="N362" s="255"/>
      <c r="O362" s="255"/>
      <c r="P362" s="255"/>
      <c r="Q362" s="255"/>
      <c r="R362" s="255"/>
      <c r="S362" s="255"/>
      <c r="T362" s="256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57" t="s">
        <v>130</v>
      </c>
      <c r="AU362" s="257" t="s">
        <v>80</v>
      </c>
      <c r="AV362" s="15" t="s">
        <v>126</v>
      </c>
      <c r="AW362" s="15" t="s">
        <v>32</v>
      </c>
      <c r="AX362" s="15" t="s">
        <v>78</v>
      </c>
      <c r="AY362" s="257" t="s">
        <v>119</v>
      </c>
    </row>
    <row r="363" s="12" customFormat="1" ht="22.8" customHeight="1">
      <c r="A363" s="12"/>
      <c r="B363" s="191"/>
      <c r="C363" s="192"/>
      <c r="D363" s="193" t="s">
        <v>69</v>
      </c>
      <c r="E363" s="205" t="s">
        <v>717</v>
      </c>
      <c r="F363" s="205" t="s">
        <v>718</v>
      </c>
      <c r="G363" s="192"/>
      <c r="H363" s="192"/>
      <c r="I363" s="195"/>
      <c r="J363" s="206">
        <f>BK363</f>
        <v>0</v>
      </c>
      <c r="K363" s="192"/>
      <c r="L363" s="197"/>
      <c r="M363" s="198"/>
      <c r="N363" s="199"/>
      <c r="O363" s="199"/>
      <c r="P363" s="200">
        <f>SUM(P364:P367)</f>
        <v>0</v>
      </c>
      <c r="Q363" s="199"/>
      <c r="R363" s="200">
        <f>SUM(R364:R367)</f>
        <v>0</v>
      </c>
      <c r="S363" s="199"/>
      <c r="T363" s="201">
        <f>SUM(T364:T367)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02" t="s">
        <v>78</v>
      </c>
      <c r="AT363" s="203" t="s">
        <v>69</v>
      </c>
      <c r="AU363" s="203" t="s">
        <v>78</v>
      </c>
      <c r="AY363" s="202" t="s">
        <v>119</v>
      </c>
      <c r="BK363" s="204">
        <f>SUM(BK364:BK367)</f>
        <v>0</v>
      </c>
    </row>
    <row r="364" s="2" customFormat="1" ht="24.15" customHeight="1">
      <c r="A364" s="41"/>
      <c r="B364" s="42"/>
      <c r="C364" s="207" t="s">
        <v>544</v>
      </c>
      <c r="D364" s="207" t="s">
        <v>121</v>
      </c>
      <c r="E364" s="208" t="s">
        <v>720</v>
      </c>
      <c r="F364" s="209" t="s">
        <v>721</v>
      </c>
      <c r="G364" s="210" t="s">
        <v>290</v>
      </c>
      <c r="H364" s="211">
        <v>10.702</v>
      </c>
      <c r="I364" s="212"/>
      <c r="J364" s="213">
        <f>ROUND(I364*H364,2)</f>
        <v>0</v>
      </c>
      <c r="K364" s="209" t="s">
        <v>125</v>
      </c>
      <c r="L364" s="47"/>
      <c r="M364" s="214" t="s">
        <v>19</v>
      </c>
      <c r="N364" s="215" t="s">
        <v>41</v>
      </c>
      <c r="O364" s="87"/>
      <c r="P364" s="216">
        <f>O364*H364</f>
        <v>0</v>
      </c>
      <c r="Q364" s="216">
        <v>0</v>
      </c>
      <c r="R364" s="216">
        <f>Q364*H364</f>
        <v>0</v>
      </c>
      <c r="S364" s="216">
        <v>0</v>
      </c>
      <c r="T364" s="217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18" t="s">
        <v>126</v>
      </c>
      <c r="AT364" s="218" t="s">
        <v>121</v>
      </c>
      <c r="AU364" s="218" t="s">
        <v>80</v>
      </c>
      <c r="AY364" s="20" t="s">
        <v>119</v>
      </c>
      <c r="BE364" s="219">
        <f>IF(N364="základní",J364,0)</f>
        <v>0</v>
      </c>
      <c r="BF364" s="219">
        <f>IF(N364="snížená",J364,0)</f>
        <v>0</v>
      </c>
      <c r="BG364" s="219">
        <f>IF(N364="zákl. přenesená",J364,0)</f>
        <v>0</v>
      </c>
      <c r="BH364" s="219">
        <f>IF(N364="sníž. přenesená",J364,0)</f>
        <v>0</v>
      </c>
      <c r="BI364" s="219">
        <f>IF(N364="nulová",J364,0)</f>
        <v>0</v>
      </c>
      <c r="BJ364" s="20" t="s">
        <v>78</v>
      </c>
      <c r="BK364" s="219">
        <f>ROUND(I364*H364,2)</f>
        <v>0</v>
      </c>
      <c r="BL364" s="20" t="s">
        <v>126</v>
      </c>
      <c r="BM364" s="218" t="s">
        <v>917</v>
      </c>
    </row>
    <row r="365" s="2" customFormat="1">
      <c r="A365" s="41"/>
      <c r="B365" s="42"/>
      <c r="C365" s="43"/>
      <c r="D365" s="220" t="s">
        <v>128</v>
      </c>
      <c r="E365" s="43"/>
      <c r="F365" s="221" t="s">
        <v>723</v>
      </c>
      <c r="G365" s="43"/>
      <c r="H365" s="43"/>
      <c r="I365" s="222"/>
      <c r="J365" s="43"/>
      <c r="K365" s="43"/>
      <c r="L365" s="47"/>
      <c r="M365" s="223"/>
      <c r="N365" s="224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128</v>
      </c>
      <c r="AU365" s="20" t="s">
        <v>80</v>
      </c>
    </row>
    <row r="366" s="2" customFormat="1" ht="33" customHeight="1">
      <c r="A366" s="41"/>
      <c r="B366" s="42"/>
      <c r="C366" s="207" t="s">
        <v>549</v>
      </c>
      <c r="D366" s="207" t="s">
        <v>121</v>
      </c>
      <c r="E366" s="208" t="s">
        <v>725</v>
      </c>
      <c r="F366" s="209" t="s">
        <v>726</v>
      </c>
      <c r="G366" s="210" t="s">
        <v>290</v>
      </c>
      <c r="H366" s="211">
        <v>10.702</v>
      </c>
      <c r="I366" s="212"/>
      <c r="J366" s="213">
        <f>ROUND(I366*H366,2)</f>
        <v>0</v>
      </c>
      <c r="K366" s="209" t="s">
        <v>125</v>
      </c>
      <c r="L366" s="47"/>
      <c r="M366" s="214" t="s">
        <v>19</v>
      </c>
      <c r="N366" s="215" t="s">
        <v>41</v>
      </c>
      <c r="O366" s="87"/>
      <c r="P366" s="216">
        <f>O366*H366</f>
        <v>0</v>
      </c>
      <c r="Q366" s="216">
        <v>0</v>
      </c>
      <c r="R366" s="216">
        <f>Q366*H366</f>
        <v>0</v>
      </c>
      <c r="S366" s="216">
        <v>0</v>
      </c>
      <c r="T366" s="217">
        <f>S366*H366</f>
        <v>0</v>
      </c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R366" s="218" t="s">
        <v>126</v>
      </c>
      <c r="AT366" s="218" t="s">
        <v>121</v>
      </c>
      <c r="AU366" s="218" t="s">
        <v>80</v>
      </c>
      <c r="AY366" s="20" t="s">
        <v>119</v>
      </c>
      <c r="BE366" s="219">
        <f>IF(N366="základní",J366,0)</f>
        <v>0</v>
      </c>
      <c r="BF366" s="219">
        <f>IF(N366="snížená",J366,0)</f>
        <v>0</v>
      </c>
      <c r="BG366" s="219">
        <f>IF(N366="zákl. přenesená",J366,0)</f>
        <v>0</v>
      </c>
      <c r="BH366" s="219">
        <f>IF(N366="sníž. přenesená",J366,0)</f>
        <v>0</v>
      </c>
      <c r="BI366" s="219">
        <f>IF(N366="nulová",J366,0)</f>
        <v>0</v>
      </c>
      <c r="BJ366" s="20" t="s">
        <v>78</v>
      </c>
      <c r="BK366" s="219">
        <f>ROUND(I366*H366,2)</f>
        <v>0</v>
      </c>
      <c r="BL366" s="20" t="s">
        <v>126</v>
      </c>
      <c r="BM366" s="218" t="s">
        <v>918</v>
      </c>
    </row>
    <row r="367" s="2" customFormat="1">
      <c r="A367" s="41"/>
      <c r="B367" s="42"/>
      <c r="C367" s="43"/>
      <c r="D367" s="220" t="s">
        <v>128</v>
      </c>
      <c r="E367" s="43"/>
      <c r="F367" s="221" t="s">
        <v>728</v>
      </c>
      <c r="G367" s="43"/>
      <c r="H367" s="43"/>
      <c r="I367" s="222"/>
      <c r="J367" s="43"/>
      <c r="K367" s="43"/>
      <c r="L367" s="47"/>
      <c r="M367" s="279"/>
      <c r="N367" s="280"/>
      <c r="O367" s="281"/>
      <c r="P367" s="281"/>
      <c r="Q367" s="281"/>
      <c r="R367" s="281"/>
      <c r="S367" s="281"/>
      <c r="T367" s="282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T367" s="20" t="s">
        <v>128</v>
      </c>
      <c r="AU367" s="20" t="s">
        <v>80</v>
      </c>
    </row>
    <row r="368" s="2" customFormat="1" ht="6.96" customHeight="1">
      <c r="A368" s="41"/>
      <c r="B368" s="62"/>
      <c r="C368" s="63"/>
      <c r="D368" s="63"/>
      <c r="E368" s="63"/>
      <c r="F368" s="63"/>
      <c r="G368" s="63"/>
      <c r="H368" s="63"/>
      <c r="I368" s="63"/>
      <c r="J368" s="63"/>
      <c r="K368" s="63"/>
      <c r="L368" s="47"/>
      <c r="M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</row>
  </sheetData>
  <sheetProtection sheet="1" autoFilter="0" formatColumns="0" formatRows="0" objects="1" scenarios="1" spinCount="100000" saltValue="bh0rp/XjubX8b+ovpYtSsCRerTC19+fVSUBguoQXLNEl6FPLX1EozcgsrhjL46T9rvlea0XTKfQeqoeXNqyKHA==" hashValue="X5utQEiyK2RodurQROp80kodonOXlyWDps6fF8Fn3hSM9zsUJFr8mUZfVsSopFJF47atoc4MMCnELReRcgQLDA==" algorithmName="SHA-512" password="CC35"/>
  <autoFilter ref="C84:K36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119001405"/>
    <hyperlink ref="F94" r:id="rId2" display="https://podminky.urs.cz/item/CS_URS_2025_01/119001421"/>
    <hyperlink ref="F99" r:id="rId3" display="https://podminky.urs.cz/item/CS_URS_2025_01/132254206"/>
    <hyperlink ref="F114" r:id="rId4" display="https://podminky.urs.cz/item/CS_URS_2025_01/132354206"/>
    <hyperlink ref="F118" r:id="rId5" display="https://podminky.urs.cz/item/CS_URS_2025_01/139001101"/>
    <hyperlink ref="F125" r:id="rId6" display="https://podminky.urs.cz/item/CS_URS_2025_01/151811131"/>
    <hyperlink ref="F131" r:id="rId7" display="https://podminky.urs.cz/item/CS_URS_2025_01/151811231"/>
    <hyperlink ref="F133" r:id="rId8" display="https://podminky.urs.cz/item/CS_URS_2025_01/161151113"/>
    <hyperlink ref="F139" r:id="rId9" display="https://podminky.urs.cz/item/CS_URS_2025_01/162251102"/>
    <hyperlink ref="F148" r:id="rId10" display="https://podminky.urs.cz/item/CS_URS_2025_01/162751117"/>
    <hyperlink ref="F154" r:id="rId11" display="https://podminky.urs.cz/item/CS_URS_2025_01/162751119"/>
    <hyperlink ref="F161" r:id="rId12" display="https://podminky.urs.cz/item/CS_URS_2025_01/162751137"/>
    <hyperlink ref="F166" r:id="rId13" display="https://podminky.urs.cz/item/CS_URS_2025_01/162751139"/>
    <hyperlink ref="F172" r:id="rId14" display="https://podminky.urs.cz/item/CS_URS_2025_01/167151101"/>
    <hyperlink ref="F177" r:id="rId15" display="https://podminky.urs.cz/item/CS_URS_2025_01/167151102"/>
    <hyperlink ref="F183" r:id="rId16" display="https://podminky.urs.cz/item/CS_URS_2025_01/171201231"/>
    <hyperlink ref="F194" r:id="rId17" display="https://podminky.urs.cz/item/CS_URS_2025_01/171251201"/>
    <hyperlink ref="F199" r:id="rId18" display="https://podminky.urs.cz/item/CS_URS_2025_01/174101101"/>
    <hyperlink ref="F204" r:id="rId19" display="https://podminky.urs.cz/item/CS_URS_2025_01/174101101"/>
    <hyperlink ref="F226" r:id="rId20" display="https://podminky.urs.cz/item/CS_URS_2025_01/175151101"/>
    <hyperlink ref="F241" r:id="rId21" display="https://podminky.urs.cz/item/CS_URS_2025_01/451541111"/>
    <hyperlink ref="F253" r:id="rId22" display="https://podminky.urs.cz/item/CS_URS_2025_01/810351811"/>
    <hyperlink ref="F258" r:id="rId23" display="https://podminky.urs.cz/item/CS_URS_2025_01/871310310"/>
    <hyperlink ref="F264" r:id="rId24" display="https://podminky.urs.cz/item/CS_URS_2025_01/871350310"/>
    <hyperlink ref="F271" r:id="rId25" display="https://podminky.urs.cz/item/CS_URS_2025_01/877310310"/>
    <hyperlink ref="F276" r:id="rId26" display="https://podminky.urs.cz/item/CS_URS_2025_01/877350310"/>
    <hyperlink ref="F283" r:id="rId27" display="https://podminky.urs.cz/item/CS_URS_2025_01/877370320"/>
    <hyperlink ref="F289" r:id="rId28" display="https://podminky.urs.cz/item/CS_URS_2025_01/877390320"/>
    <hyperlink ref="F295" r:id="rId29" display="https://podminky.urs.cz/item/CS_URS_2025_01/892351111"/>
    <hyperlink ref="F300" r:id="rId30" display="https://podminky.urs.cz/item/CS_URS_2025_01/892353122"/>
    <hyperlink ref="F306" r:id="rId31" display="https://podminky.urs.cz/item/CS_URS_2025_01/894812006"/>
    <hyperlink ref="F310" r:id="rId32" display="https://podminky.urs.cz/item/CS_URS_2025_01/894812032"/>
    <hyperlink ref="F312" r:id="rId33" display="https://podminky.urs.cz/item/CS_URS_2025_01/894812041"/>
    <hyperlink ref="F314" r:id="rId34" display="https://podminky.urs.cz/item/CS_URS_2025_01/894812062"/>
    <hyperlink ref="F316" r:id="rId35" display="https://podminky.urs.cz/item/CS_URS_2025_01/895941302"/>
    <hyperlink ref="F321" r:id="rId36" display="https://podminky.urs.cz/item/CS_URS_2025_01/895941313"/>
    <hyperlink ref="F324" r:id="rId37" display="https://podminky.urs.cz/item/CS_URS_2025_01/895941332"/>
    <hyperlink ref="F327" r:id="rId38" display="https://podminky.urs.cz/item/CS_URS_2025_01/895941342"/>
    <hyperlink ref="F331" r:id="rId39" display="https://podminky.urs.cz/item/CS_URS_2025_01/899203112"/>
    <hyperlink ref="F348" r:id="rId40" display="https://podminky.urs.cz/item/CS_URS_2025_01/997221561"/>
    <hyperlink ref="F353" r:id="rId41" display="https://podminky.urs.cz/item/CS_URS_2025_01/997221569"/>
    <hyperlink ref="F359" r:id="rId42" display="https://podminky.urs.cz/item/CS_URS_2025_01/997221861"/>
    <hyperlink ref="F365" r:id="rId43" display="https://podminky.urs.cz/item/CS_URS_2025_01/998276101"/>
    <hyperlink ref="F367" r:id="rId44" display="https://podminky.urs.cz/item/CS_URS_2025_01/99827612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80</v>
      </c>
    </row>
    <row r="4" s="1" customFormat="1" ht="24.96" customHeight="1">
      <c r="B4" s="23"/>
      <c r="D4" s="133" t="s">
        <v>90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Pašovice, oprava kanalizace, stoka A7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91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919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22. 5. 2025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28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33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28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34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36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38</v>
      </c>
      <c r="G32" s="41"/>
      <c r="H32" s="41"/>
      <c r="I32" s="148" t="s">
        <v>37</v>
      </c>
      <c r="J32" s="148" t="s">
        <v>39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40</v>
      </c>
      <c r="E33" s="135" t="s">
        <v>41</v>
      </c>
      <c r="F33" s="150">
        <f>ROUND((SUM(BE85:BE253)),  2)</f>
        <v>0</v>
      </c>
      <c r="G33" s="41"/>
      <c r="H33" s="41"/>
      <c r="I33" s="151">
        <v>0.20999999999999999</v>
      </c>
      <c r="J33" s="150">
        <f>ROUND(((SUM(BE85:BE253))*I33),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42</v>
      </c>
      <c r="F34" s="150">
        <f>ROUND((SUM(BF85:BF253)),  2)</f>
        <v>0</v>
      </c>
      <c r="G34" s="41"/>
      <c r="H34" s="41"/>
      <c r="I34" s="151">
        <v>0.12</v>
      </c>
      <c r="J34" s="150">
        <f>ROUND(((SUM(BF85:BF253))*I34),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43</v>
      </c>
      <c r="F35" s="150">
        <f>ROUND((SUM(BG85:BG253)),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44</v>
      </c>
      <c r="F36" s="150">
        <f>ROUND((SUM(BH85:BH253)),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45</v>
      </c>
      <c r="F37" s="150">
        <f>ROUND((SUM(BI85:BI253)),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46</v>
      </c>
      <c r="E39" s="154"/>
      <c r="F39" s="154"/>
      <c r="G39" s="155" t="s">
        <v>47</v>
      </c>
      <c r="H39" s="156" t="s">
        <v>48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93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Pašovice, oprava kanalizace, stoka A7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91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003 - Rozebrání a obnova povrchů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k.ú. Pašovice na Moravě</v>
      </c>
      <c r="G52" s="43"/>
      <c r="H52" s="43"/>
      <c r="I52" s="35" t="s">
        <v>23</v>
      </c>
      <c r="J52" s="75" t="str">
        <f>IF(J12="","",J12)</f>
        <v>22. 5. 2025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94</v>
      </c>
      <c r="D57" s="165"/>
      <c r="E57" s="165"/>
      <c r="F57" s="165"/>
      <c r="G57" s="165"/>
      <c r="H57" s="165"/>
      <c r="I57" s="165"/>
      <c r="J57" s="166" t="s">
        <v>95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68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96</v>
      </c>
    </row>
    <row r="60" s="9" customFormat="1" ht="24.96" customHeight="1">
      <c r="A60" s="9"/>
      <c r="B60" s="168"/>
      <c r="C60" s="169"/>
      <c r="D60" s="170" t="s">
        <v>97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98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920</v>
      </c>
      <c r="E62" s="177"/>
      <c r="F62" s="177"/>
      <c r="G62" s="177"/>
      <c r="H62" s="177"/>
      <c r="I62" s="177"/>
      <c r="J62" s="178">
        <f>J136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101</v>
      </c>
      <c r="E63" s="177"/>
      <c r="F63" s="177"/>
      <c r="G63" s="177"/>
      <c r="H63" s="177"/>
      <c r="I63" s="177"/>
      <c r="J63" s="178">
        <f>J180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102</v>
      </c>
      <c r="E64" s="177"/>
      <c r="F64" s="177"/>
      <c r="G64" s="177"/>
      <c r="H64" s="177"/>
      <c r="I64" s="177"/>
      <c r="J64" s="178">
        <f>J197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103</v>
      </c>
      <c r="E65" s="177"/>
      <c r="F65" s="177"/>
      <c r="G65" s="177"/>
      <c r="H65" s="177"/>
      <c r="I65" s="177"/>
      <c r="J65" s="178">
        <f>J249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104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Pašovice, oprava kanalizace, stoka A7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91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003 - Rozebrání a obnova povrchů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>k.ú. Pašovice na Moravě</v>
      </c>
      <c r="G79" s="43"/>
      <c r="H79" s="43"/>
      <c r="I79" s="35" t="s">
        <v>23</v>
      </c>
      <c r="J79" s="75" t="str">
        <f>IF(J12="","",J12)</f>
        <v>22. 5. 2025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25</v>
      </c>
      <c r="D81" s="43"/>
      <c r="E81" s="43"/>
      <c r="F81" s="30" t="str">
        <f>E15</f>
        <v xml:space="preserve"> </v>
      </c>
      <c r="G81" s="43"/>
      <c r="H81" s="43"/>
      <c r="I81" s="35" t="s">
        <v>31</v>
      </c>
      <c r="J81" s="39" t="str">
        <f>E21</f>
        <v xml:space="preserve"> 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29</v>
      </c>
      <c r="D82" s="43"/>
      <c r="E82" s="43"/>
      <c r="F82" s="30" t="str">
        <f>IF(E18="","",E18)</f>
        <v>Vyplň údaj</v>
      </c>
      <c r="G82" s="43"/>
      <c r="H82" s="43"/>
      <c r="I82" s="35" t="s">
        <v>33</v>
      </c>
      <c r="J82" s="39" t="str">
        <f>E24</f>
        <v xml:space="preserve"> 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105</v>
      </c>
      <c r="D84" s="183" t="s">
        <v>55</v>
      </c>
      <c r="E84" s="183" t="s">
        <v>51</v>
      </c>
      <c r="F84" s="183" t="s">
        <v>52</v>
      </c>
      <c r="G84" s="183" t="s">
        <v>106</v>
      </c>
      <c r="H84" s="183" t="s">
        <v>107</v>
      </c>
      <c r="I84" s="183" t="s">
        <v>108</v>
      </c>
      <c r="J84" s="183" t="s">
        <v>95</v>
      </c>
      <c r="K84" s="184" t="s">
        <v>109</v>
      </c>
      <c r="L84" s="185"/>
      <c r="M84" s="95" t="s">
        <v>19</v>
      </c>
      <c r="N84" s="96" t="s">
        <v>40</v>
      </c>
      <c r="O84" s="96" t="s">
        <v>110</v>
      </c>
      <c r="P84" s="96" t="s">
        <v>111</v>
      </c>
      <c r="Q84" s="96" t="s">
        <v>112</v>
      </c>
      <c r="R84" s="96" t="s">
        <v>113</v>
      </c>
      <c r="S84" s="96" t="s">
        <v>114</v>
      </c>
      <c r="T84" s="97" t="s">
        <v>115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116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</f>
        <v>0</v>
      </c>
      <c r="Q85" s="99"/>
      <c r="R85" s="188">
        <f>R86</f>
        <v>0.98315473399999997</v>
      </c>
      <c r="S85" s="99"/>
      <c r="T85" s="189">
        <f>T86</f>
        <v>914.89819999999997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69</v>
      </c>
      <c r="AU85" s="20" t="s">
        <v>96</v>
      </c>
      <c r="BK85" s="190">
        <f>BK86</f>
        <v>0</v>
      </c>
    </row>
    <row r="86" s="12" customFormat="1" ht="25.92" customHeight="1">
      <c r="A86" s="12"/>
      <c r="B86" s="191"/>
      <c r="C86" s="192"/>
      <c r="D86" s="193" t="s">
        <v>69</v>
      </c>
      <c r="E86" s="194" t="s">
        <v>117</v>
      </c>
      <c r="F86" s="194" t="s">
        <v>118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P87+P136+P180+P197+P249</f>
        <v>0</v>
      </c>
      <c r="Q86" s="199"/>
      <c r="R86" s="200">
        <f>R87+R136+R180+R197+R249</f>
        <v>0.98315473399999997</v>
      </c>
      <c r="S86" s="199"/>
      <c r="T86" s="201">
        <f>T87+T136+T180+T197+T249</f>
        <v>914.89819999999997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78</v>
      </c>
      <c r="AT86" s="203" t="s">
        <v>69</v>
      </c>
      <c r="AU86" s="203" t="s">
        <v>70</v>
      </c>
      <c r="AY86" s="202" t="s">
        <v>119</v>
      </c>
      <c r="BK86" s="204">
        <f>BK87+BK136+BK180+BK197+BK249</f>
        <v>0</v>
      </c>
    </row>
    <row r="87" s="12" customFormat="1" ht="22.8" customHeight="1">
      <c r="A87" s="12"/>
      <c r="B87" s="191"/>
      <c r="C87" s="192"/>
      <c r="D87" s="193" t="s">
        <v>69</v>
      </c>
      <c r="E87" s="205" t="s">
        <v>78</v>
      </c>
      <c r="F87" s="205" t="s">
        <v>120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SUM(P88:P135)</f>
        <v>0</v>
      </c>
      <c r="Q87" s="199"/>
      <c r="R87" s="200">
        <f>SUM(R88:R135)</f>
        <v>0.054650000000000004</v>
      </c>
      <c r="S87" s="199"/>
      <c r="T87" s="201">
        <f>SUM(T88:T135)</f>
        <v>914.89819999999997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78</v>
      </c>
      <c r="AT87" s="203" t="s">
        <v>69</v>
      </c>
      <c r="AU87" s="203" t="s">
        <v>78</v>
      </c>
      <c r="AY87" s="202" t="s">
        <v>119</v>
      </c>
      <c r="BK87" s="204">
        <f>SUM(BK88:BK135)</f>
        <v>0</v>
      </c>
    </row>
    <row r="88" s="2" customFormat="1" ht="37.8" customHeight="1">
      <c r="A88" s="41"/>
      <c r="B88" s="42"/>
      <c r="C88" s="207" t="s">
        <v>78</v>
      </c>
      <c r="D88" s="207" t="s">
        <v>121</v>
      </c>
      <c r="E88" s="208" t="s">
        <v>921</v>
      </c>
      <c r="F88" s="209" t="s">
        <v>922</v>
      </c>
      <c r="G88" s="210" t="s">
        <v>198</v>
      </c>
      <c r="H88" s="211">
        <v>5</v>
      </c>
      <c r="I88" s="212"/>
      <c r="J88" s="213">
        <f>ROUND(I88*H88,2)</f>
        <v>0</v>
      </c>
      <c r="K88" s="209" t="s">
        <v>125</v>
      </c>
      <c r="L88" s="47"/>
      <c r="M88" s="214" t="s">
        <v>19</v>
      </c>
      <c r="N88" s="215" t="s">
        <v>41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0.41699999999999998</v>
      </c>
      <c r="T88" s="217">
        <f>S88*H88</f>
        <v>2.085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126</v>
      </c>
      <c r="AT88" s="218" t="s">
        <v>121</v>
      </c>
      <c r="AU88" s="218" t="s">
        <v>80</v>
      </c>
      <c r="AY88" s="20" t="s">
        <v>119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78</v>
      </c>
      <c r="BK88" s="219">
        <f>ROUND(I88*H88,2)</f>
        <v>0</v>
      </c>
      <c r="BL88" s="20" t="s">
        <v>126</v>
      </c>
      <c r="BM88" s="218" t="s">
        <v>923</v>
      </c>
    </row>
    <row r="89" s="2" customFormat="1">
      <c r="A89" s="41"/>
      <c r="B89" s="42"/>
      <c r="C89" s="43"/>
      <c r="D89" s="220" t="s">
        <v>128</v>
      </c>
      <c r="E89" s="43"/>
      <c r="F89" s="221" t="s">
        <v>924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128</v>
      </c>
      <c r="AU89" s="20" t="s">
        <v>80</v>
      </c>
    </row>
    <row r="90" s="14" customFormat="1">
      <c r="A90" s="14"/>
      <c r="B90" s="236"/>
      <c r="C90" s="237"/>
      <c r="D90" s="227" t="s">
        <v>130</v>
      </c>
      <c r="E90" s="238" t="s">
        <v>19</v>
      </c>
      <c r="F90" s="239" t="s">
        <v>925</v>
      </c>
      <c r="G90" s="237"/>
      <c r="H90" s="240">
        <v>5</v>
      </c>
      <c r="I90" s="241"/>
      <c r="J90" s="237"/>
      <c r="K90" s="237"/>
      <c r="L90" s="242"/>
      <c r="M90" s="243"/>
      <c r="N90" s="244"/>
      <c r="O90" s="244"/>
      <c r="P90" s="244"/>
      <c r="Q90" s="244"/>
      <c r="R90" s="244"/>
      <c r="S90" s="244"/>
      <c r="T90" s="245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6" t="s">
        <v>130</v>
      </c>
      <c r="AU90" s="246" t="s">
        <v>80</v>
      </c>
      <c r="AV90" s="14" t="s">
        <v>80</v>
      </c>
      <c r="AW90" s="14" t="s">
        <v>32</v>
      </c>
      <c r="AX90" s="14" t="s">
        <v>70</v>
      </c>
      <c r="AY90" s="246" t="s">
        <v>119</v>
      </c>
    </row>
    <row r="91" s="15" customFormat="1">
      <c r="A91" s="15"/>
      <c r="B91" s="247"/>
      <c r="C91" s="248"/>
      <c r="D91" s="227" t="s">
        <v>130</v>
      </c>
      <c r="E91" s="249" t="s">
        <v>19</v>
      </c>
      <c r="F91" s="250" t="s">
        <v>134</v>
      </c>
      <c r="G91" s="248"/>
      <c r="H91" s="251">
        <v>5</v>
      </c>
      <c r="I91" s="252"/>
      <c r="J91" s="248"/>
      <c r="K91" s="248"/>
      <c r="L91" s="253"/>
      <c r="M91" s="254"/>
      <c r="N91" s="255"/>
      <c r="O91" s="255"/>
      <c r="P91" s="255"/>
      <c r="Q91" s="255"/>
      <c r="R91" s="255"/>
      <c r="S91" s="255"/>
      <c r="T91" s="256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T91" s="257" t="s">
        <v>130</v>
      </c>
      <c r="AU91" s="257" t="s">
        <v>80</v>
      </c>
      <c r="AV91" s="15" t="s">
        <v>126</v>
      </c>
      <c r="AW91" s="15" t="s">
        <v>32</v>
      </c>
      <c r="AX91" s="15" t="s">
        <v>78</v>
      </c>
      <c r="AY91" s="257" t="s">
        <v>119</v>
      </c>
    </row>
    <row r="92" s="2" customFormat="1" ht="37.8" customHeight="1">
      <c r="A92" s="41"/>
      <c r="B92" s="42"/>
      <c r="C92" s="207" t="s">
        <v>80</v>
      </c>
      <c r="D92" s="207" t="s">
        <v>121</v>
      </c>
      <c r="E92" s="208" t="s">
        <v>926</v>
      </c>
      <c r="F92" s="209" t="s">
        <v>927</v>
      </c>
      <c r="G92" s="210" t="s">
        <v>198</v>
      </c>
      <c r="H92" s="211">
        <v>751.15999999999997</v>
      </c>
      <c r="I92" s="212"/>
      <c r="J92" s="213">
        <f>ROUND(I92*H92,2)</f>
        <v>0</v>
      </c>
      <c r="K92" s="209" t="s">
        <v>125</v>
      </c>
      <c r="L92" s="47"/>
      <c r="M92" s="214" t="s">
        <v>19</v>
      </c>
      <c r="N92" s="215" t="s">
        <v>41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0.19</v>
      </c>
      <c r="T92" s="217">
        <f>S92*H92</f>
        <v>142.72039999999998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126</v>
      </c>
      <c r="AT92" s="218" t="s">
        <v>121</v>
      </c>
      <c r="AU92" s="218" t="s">
        <v>80</v>
      </c>
      <c r="AY92" s="20" t="s">
        <v>119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78</v>
      </c>
      <c r="BK92" s="219">
        <f>ROUND(I92*H92,2)</f>
        <v>0</v>
      </c>
      <c r="BL92" s="20" t="s">
        <v>126</v>
      </c>
      <c r="BM92" s="218" t="s">
        <v>928</v>
      </c>
    </row>
    <row r="93" s="2" customFormat="1">
      <c r="A93" s="41"/>
      <c r="B93" s="42"/>
      <c r="C93" s="43"/>
      <c r="D93" s="220" t="s">
        <v>128</v>
      </c>
      <c r="E93" s="43"/>
      <c r="F93" s="221" t="s">
        <v>929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128</v>
      </c>
      <c r="AU93" s="20" t="s">
        <v>80</v>
      </c>
    </row>
    <row r="94" s="13" customFormat="1">
      <c r="A94" s="13"/>
      <c r="B94" s="225"/>
      <c r="C94" s="226"/>
      <c r="D94" s="227" t="s">
        <v>130</v>
      </c>
      <c r="E94" s="228" t="s">
        <v>19</v>
      </c>
      <c r="F94" s="229" t="s">
        <v>930</v>
      </c>
      <c r="G94" s="226"/>
      <c r="H94" s="228" t="s">
        <v>19</v>
      </c>
      <c r="I94" s="230"/>
      <c r="J94" s="226"/>
      <c r="K94" s="226"/>
      <c r="L94" s="231"/>
      <c r="M94" s="232"/>
      <c r="N94" s="233"/>
      <c r="O94" s="233"/>
      <c r="P94" s="233"/>
      <c r="Q94" s="233"/>
      <c r="R94" s="233"/>
      <c r="S94" s="233"/>
      <c r="T94" s="23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5" t="s">
        <v>130</v>
      </c>
      <c r="AU94" s="235" t="s">
        <v>80</v>
      </c>
      <c r="AV94" s="13" t="s">
        <v>78</v>
      </c>
      <c r="AW94" s="13" t="s">
        <v>32</v>
      </c>
      <c r="AX94" s="13" t="s">
        <v>70</v>
      </c>
      <c r="AY94" s="235" t="s">
        <v>119</v>
      </c>
    </row>
    <row r="95" s="14" customFormat="1">
      <c r="A95" s="14"/>
      <c r="B95" s="236"/>
      <c r="C95" s="237"/>
      <c r="D95" s="227" t="s">
        <v>130</v>
      </c>
      <c r="E95" s="238" t="s">
        <v>19</v>
      </c>
      <c r="F95" s="239" t="s">
        <v>931</v>
      </c>
      <c r="G95" s="237"/>
      <c r="H95" s="240">
        <v>751.15999999999997</v>
      </c>
      <c r="I95" s="241"/>
      <c r="J95" s="237"/>
      <c r="K95" s="237"/>
      <c r="L95" s="242"/>
      <c r="M95" s="243"/>
      <c r="N95" s="244"/>
      <c r="O95" s="244"/>
      <c r="P95" s="244"/>
      <c r="Q95" s="244"/>
      <c r="R95" s="244"/>
      <c r="S95" s="244"/>
      <c r="T95" s="245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6" t="s">
        <v>130</v>
      </c>
      <c r="AU95" s="246" t="s">
        <v>80</v>
      </c>
      <c r="AV95" s="14" t="s">
        <v>80</v>
      </c>
      <c r="AW95" s="14" t="s">
        <v>32</v>
      </c>
      <c r="AX95" s="14" t="s">
        <v>70</v>
      </c>
      <c r="AY95" s="246" t="s">
        <v>119</v>
      </c>
    </row>
    <row r="96" s="15" customFormat="1">
      <c r="A96" s="15"/>
      <c r="B96" s="247"/>
      <c r="C96" s="248"/>
      <c r="D96" s="227" t="s">
        <v>130</v>
      </c>
      <c r="E96" s="249" t="s">
        <v>19</v>
      </c>
      <c r="F96" s="250" t="s">
        <v>134</v>
      </c>
      <c r="G96" s="248"/>
      <c r="H96" s="251">
        <v>751.15999999999997</v>
      </c>
      <c r="I96" s="252"/>
      <c r="J96" s="248"/>
      <c r="K96" s="248"/>
      <c r="L96" s="253"/>
      <c r="M96" s="254"/>
      <c r="N96" s="255"/>
      <c r="O96" s="255"/>
      <c r="P96" s="255"/>
      <c r="Q96" s="255"/>
      <c r="R96" s="255"/>
      <c r="S96" s="255"/>
      <c r="T96" s="256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57" t="s">
        <v>130</v>
      </c>
      <c r="AU96" s="257" t="s">
        <v>80</v>
      </c>
      <c r="AV96" s="15" t="s">
        <v>126</v>
      </c>
      <c r="AW96" s="15" t="s">
        <v>32</v>
      </c>
      <c r="AX96" s="15" t="s">
        <v>78</v>
      </c>
      <c r="AY96" s="257" t="s">
        <v>119</v>
      </c>
    </row>
    <row r="97" s="2" customFormat="1" ht="37.8" customHeight="1">
      <c r="A97" s="41"/>
      <c r="B97" s="42"/>
      <c r="C97" s="207" t="s">
        <v>140</v>
      </c>
      <c r="D97" s="207" t="s">
        <v>121</v>
      </c>
      <c r="E97" s="208" t="s">
        <v>932</v>
      </c>
      <c r="F97" s="209" t="s">
        <v>933</v>
      </c>
      <c r="G97" s="210" t="s">
        <v>198</v>
      </c>
      <c r="H97" s="211">
        <v>5</v>
      </c>
      <c r="I97" s="212"/>
      <c r="J97" s="213">
        <f>ROUND(I97*H97,2)</f>
        <v>0</v>
      </c>
      <c r="K97" s="209" t="s">
        <v>125</v>
      </c>
      <c r="L97" s="47"/>
      <c r="M97" s="214" t="s">
        <v>19</v>
      </c>
      <c r="N97" s="215" t="s">
        <v>41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0.28999999999999998</v>
      </c>
      <c r="T97" s="217">
        <f>S97*H97</f>
        <v>1.45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126</v>
      </c>
      <c r="AT97" s="218" t="s">
        <v>121</v>
      </c>
      <c r="AU97" s="218" t="s">
        <v>80</v>
      </c>
      <c r="AY97" s="20" t="s">
        <v>119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78</v>
      </c>
      <c r="BK97" s="219">
        <f>ROUND(I97*H97,2)</f>
        <v>0</v>
      </c>
      <c r="BL97" s="20" t="s">
        <v>126</v>
      </c>
      <c r="BM97" s="218" t="s">
        <v>934</v>
      </c>
    </row>
    <row r="98" s="2" customFormat="1">
      <c r="A98" s="41"/>
      <c r="B98" s="42"/>
      <c r="C98" s="43"/>
      <c r="D98" s="220" t="s">
        <v>128</v>
      </c>
      <c r="E98" s="43"/>
      <c r="F98" s="221" t="s">
        <v>935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128</v>
      </c>
      <c r="AU98" s="20" t="s">
        <v>80</v>
      </c>
    </row>
    <row r="99" s="14" customFormat="1">
      <c r="A99" s="14"/>
      <c r="B99" s="236"/>
      <c r="C99" s="237"/>
      <c r="D99" s="227" t="s">
        <v>130</v>
      </c>
      <c r="E99" s="238" t="s">
        <v>19</v>
      </c>
      <c r="F99" s="239" t="s">
        <v>936</v>
      </c>
      <c r="G99" s="237"/>
      <c r="H99" s="240">
        <v>5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6" t="s">
        <v>130</v>
      </c>
      <c r="AU99" s="246" t="s">
        <v>80</v>
      </c>
      <c r="AV99" s="14" t="s">
        <v>80</v>
      </c>
      <c r="AW99" s="14" t="s">
        <v>32</v>
      </c>
      <c r="AX99" s="14" t="s">
        <v>70</v>
      </c>
      <c r="AY99" s="246" t="s">
        <v>119</v>
      </c>
    </row>
    <row r="100" s="15" customFormat="1">
      <c r="A100" s="15"/>
      <c r="B100" s="247"/>
      <c r="C100" s="248"/>
      <c r="D100" s="227" t="s">
        <v>130</v>
      </c>
      <c r="E100" s="249" t="s">
        <v>19</v>
      </c>
      <c r="F100" s="250" t="s">
        <v>134</v>
      </c>
      <c r="G100" s="248"/>
      <c r="H100" s="251">
        <v>5</v>
      </c>
      <c r="I100" s="252"/>
      <c r="J100" s="248"/>
      <c r="K100" s="248"/>
      <c r="L100" s="253"/>
      <c r="M100" s="254"/>
      <c r="N100" s="255"/>
      <c r="O100" s="255"/>
      <c r="P100" s="255"/>
      <c r="Q100" s="255"/>
      <c r="R100" s="255"/>
      <c r="S100" s="255"/>
      <c r="T100" s="256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57" t="s">
        <v>130</v>
      </c>
      <c r="AU100" s="257" t="s">
        <v>80</v>
      </c>
      <c r="AV100" s="15" t="s">
        <v>126</v>
      </c>
      <c r="AW100" s="15" t="s">
        <v>32</v>
      </c>
      <c r="AX100" s="15" t="s">
        <v>78</v>
      </c>
      <c r="AY100" s="257" t="s">
        <v>119</v>
      </c>
    </row>
    <row r="101" s="2" customFormat="1" ht="37.8" customHeight="1">
      <c r="A101" s="41"/>
      <c r="B101" s="42"/>
      <c r="C101" s="207" t="s">
        <v>126</v>
      </c>
      <c r="D101" s="207" t="s">
        <v>121</v>
      </c>
      <c r="E101" s="208" t="s">
        <v>937</v>
      </c>
      <c r="F101" s="209" t="s">
        <v>938</v>
      </c>
      <c r="G101" s="210" t="s">
        <v>198</v>
      </c>
      <c r="H101" s="211">
        <v>754.15999999999997</v>
      </c>
      <c r="I101" s="212"/>
      <c r="J101" s="213">
        <f>ROUND(I101*H101,2)</f>
        <v>0</v>
      </c>
      <c r="K101" s="209" t="s">
        <v>125</v>
      </c>
      <c r="L101" s="47"/>
      <c r="M101" s="214" t="s">
        <v>19</v>
      </c>
      <c r="N101" s="215" t="s">
        <v>41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0.57999999999999996</v>
      </c>
      <c r="T101" s="217">
        <f>S101*H101</f>
        <v>437.41279999999995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126</v>
      </c>
      <c r="AT101" s="218" t="s">
        <v>121</v>
      </c>
      <c r="AU101" s="218" t="s">
        <v>80</v>
      </c>
      <c r="AY101" s="20" t="s">
        <v>119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78</v>
      </c>
      <c r="BK101" s="219">
        <f>ROUND(I101*H101,2)</f>
        <v>0</v>
      </c>
      <c r="BL101" s="20" t="s">
        <v>126</v>
      </c>
      <c r="BM101" s="218" t="s">
        <v>939</v>
      </c>
    </row>
    <row r="102" s="2" customFormat="1">
      <c r="A102" s="41"/>
      <c r="B102" s="42"/>
      <c r="C102" s="43"/>
      <c r="D102" s="220" t="s">
        <v>128</v>
      </c>
      <c r="E102" s="43"/>
      <c r="F102" s="221" t="s">
        <v>940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128</v>
      </c>
      <c r="AU102" s="20" t="s">
        <v>80</v>
      </c>
    </row>
    <row r="103" s="14" customFormat="1">
      <c r="A103" s="14"/>
      <c r="B103" s="236"/>
      <c r="C103" s="237"/>
      <c r="D103" s="227" t="s">
        <v>130</v>
      </c>
      <c r="E103" s="238" t="s">
        <v>19</v>
      </c>
      <c r="F103" s="239" t="s">
        <v>931</v>
      </c>
      <c r="G103" s="237"/>
      <c r="H103" s="240">
        <v>751.15999999999997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130</v>
      </c>
      <c r="AU103" s="246" t="s">
        <v>80</v>
      </c>
      <c r="AV103" s="14" t="s">
        <v>80</v>
      </c>
      <c r="AW103" s="14" t="s">
        <v>32</v>
      </c>
      <c r="AX103" s="14" t="s">
        <v>70</v>
      </c>
      <c r="AY103" s="246" t="s">
        <v>119</v>
      </c>
    </row>
    <row r="104" s="14" customFormat="1">
      <c r="A104" s="14"/>
      <c r="B104" s="236"/>
      <c r="C104" s="237"/>
      <c r="D104" s="227" t="s">
        <v>130</v>
      </c>
      <c r="E104" s="238" t="s">
        <v>19</v>
      </c>
      <c r="F104" s="239" t="s">
        <v>941</v>
      </c>
      <c r="G104" s="237"/>
      <c r="H104" s="240">
        <v>3</v>
      </c>
      <c r="I104" s="241"/>
      <c r="J104" s="237"/>
      <c r="K104" s="237"/>
      <c r="L104" s="242"/>
      <c r="M104" s="243"/>
      <c r="N104" s="244"/>
      <c r="O104" s="244"/>
      <c r="P104" s="244"/>
      <c r="Q104" s="244"/>
      <c r="R104" s="244"/>
      <c r="S104" s="244"/>
      <c r="T104" s="24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6" t="s">
        <v>130</v>
      </c>
      <c r="AU104" s="246" t="s">
        <v>80</v>
      </c>
      <c r="AV104" s="14" t="s">
        <v>80</v>
      </c>
      <c r="AW104" s="14" t="s">
        <v>32</v>
      </c>
      <c r="AX104" s="14" t="s">
        <v>70</v>
      </c>
      <c r="AY104" s="246" t="s">
        <v>119</v>
      </c>
    </row>
    <row r="105" s="15" customFormat="1">
      <c r="A105" s="15"/>
      <c r="B105" s="247"/>
      <c r="C105" s="248"/>
      <c r="D105" s="227" t="s">
        <v>130</v>
      </c>
      <c r="E105" s="249" t="s">
        <v>19</v>
      </c>
      <c r="F105" s="250" t="s">
        <v>134</v>
      </c>
      <c r="G105" s="248"/>
      <c r="H105" s="251">
        <v>754.15999999999997</v>
      </c>
      <c r="I105" s="252"/>
      <c r="J105" s="248"/>
      <c r="K105" s="248"/>
      <c r="L105" s="253"/>
      <c r="M105" s="254"/>
      <c r="N105" s="255"/>
      <c r="O105" s="255"/>
      <c r="P105" s="255"/>
      <c r="Q105" s="255"/>
      <c r="R105" s="255"/>
      <c r="S105" s="255"/>
      <c r="T105" s="256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57" t="s">
        <v>130</v>
      </c>
      <c r="AU105" s="257" t="s">
        <v>80</v>
      </c>
      <c r="AV105" s="15" t="s">
        <v>126</v>
      </c>
      <c r="AW105" s="15" t="s">
        <v>32</v>
      </c>
      <c r="AX105" s="15" t="s">
        <v>78</v>
      </c>
      <c r="AY105" s="257" t="s">
        <v>119</v>
      </c>
    </row>
    <row r="106" s="2" customFormat="1" ht="37.8" customHeight="1">
      <c r="A106" s="41"/>
      <c r="B106" s="42"/>
      <c r="C106" s="207" t="s">
        <v>178</v>
      </c>
      <c r="D106" s="207" t="s">
        <v>121</v>
      </c>
      <c r="E106" s="208" t="s">
        <v>942</v>
      </c>
      <c r="F106" s="209" t="s">
        <v>943</v>
      </c>
      <c r="G106" s="210" t="s">
        <v>198</v>
      </c>
      <c r="H106" s="211">
        <v>10</v>
      </c>
      <c r="I106" s="212"/>
      <c r="J106" s="213">
        <f>ROUND(I106*H106,2)</f>
        <v>0</v>
      </c>
      <c r="K106" s="209" t="s">
        <v>125</v>
      </c>
      <c r="L106" s="47"/>
      <c r="M106" s="214" t="s">
        <v>19</v>
      </c>
      <c r="N106" s="215" t="s">
        <v>41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0.32500000000000001</v>
      </c>
      <c r="T106" s="217">
        <f>S106*H106</f>
        <v>3.25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126</v>
      </c>
      <c r="AT106" s="218" t="s">
        <v>121</v>
      </c>
      <c r="AU106" s="218" t="s">
        <v>80</v>
      </c>
      <c r="AY106" s="20" t="s">
        <v>119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78</v>
      </c>
      <c r="BK106" s="219">
        <f>ROUND(I106*H106,2)</f>
        <v>0</v>
      </c>
      <c r="BL106" s="20" t="s">
        <v>126</v>
      </c>
      <c r="BM106" s="218" t="s">
        <v>944</v>
      </c>
    </row>
    <row r="107" s="2" customFormat="1">
      <c r="A107" s="41"/>
      <c r="B107" s="42"/>
      <c r="C107" s="43"/>
      <c r="D107" s="220" t="s">
        <v>128</v>
      </c>
      <c r="E107" s="43"/>
      <c r="F107" s="221" t="s">
        <v>945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128</v>
      </c>
      <c r="AU107" s="20" t="s">
        <v>80</v>
      </c>
    </row>
    <row r="108" s="14" customFormat="1">
      <c r="A108" s="14"/>
      <c r="B108" s="236"/>
      <c r="C108" s="237"/>
      <c r="D108" s="227" t="s">
        <v>130</v>
      </c>
      <c r="E108" s="238" t="s">
        <v>19</v>
      </c>
      <c r="F108" s="239" t="s">
        <v>946</v>
      </c>
      <c r="G108" s="237"/>
      <c r="H108" s="240">
        <v>10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130</v>
      </c>
      <c r="AU108" s="246" t="s">
        <v>80</v>
      </c>
      <c r="AV108" s="14" t="s">
        <v>80</v>
      </c>
      <c r="AW108" s="14" t="s">
        <v>32</v>
      </c>
      <c r="AX108" s="14" t="s">
        <v>70</v>
      </c>
      <c r="AY108" s="246" t="s">
        <v>119</v>
      </c>
    </row>
    <row r="109" s="15" customFormat="1">
      <c r="A109" s="15"/>
      <c r="B109" s="247"/>
      <c r="C109" s="248"/>
      <c r="D109" s="227" t="s">
        <v>130</v>
      </c>
      <c r="E109" s="249" t="s">
        <v>19</v>
      </c>
      <c r="F109" s="250" t="s">
        <v>134</v>
      </c>
      <c r="G109" s="248"/>
      <c r="H109" s="251">
        <v>10</v>
      </c>
      <c r="I109" s="252"/>
      <c r="J109" s="248"/>
      <c r="K109" s="248"/>
      <c r="L109" s="253"/>
      <c r="M109" s="254"/>
      <c r="N109" s="255"/>
      <c r="O109" s="255"/>
      <c r="P109" s="255"/>
      <c r="Q109" s="255"/>
      <c r="R109" s="255"/>
      <c r="S109" s="255"/>
      <c r="T109" s="25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7" t="s">
        <v>130</v>
      </c>
      <c r="AU109" s="257" t="s">
        <v>80</v>
      </c>
      <c r="AV109" s="15" t="s">
        <v>126</v>
      </c>
      <c r="AW109" s="15" t="s">
        <v>32</v>
      </c>
      <c r="AX109" s="15" t="s">
        <v>78</v>
      </c>
      <c r="AY109" s="257" t="s">
        <v>119</v>
      </c>
    </row>
    <row r="110" s="2" customFormat="1" ht="24.15" customHeight="1">
      <c r="A110" s="41"/>
      <c r="B110" s="42"/>
      <c r="C110" s="207" t="s">
        <v>184</v>
      </c>
      <c r="D110" s="207" t="s">
        <v>121</v>
      </c>
      <c r="E110" s="208" t="s">
        <v>947</v>
      </c>
      <c r="F110" s="209" t="s">
        <v>948</v>
      </c>
      <c r="G110" s="210" t="s">
        <v>198</v>
      </c>
      <c r="H110" s="211">
        <v>2065</v>
      </c>
      <c r="I110" s="212"/>
      <c r="J110" s="213">
        <f>ROUND(I110*H110,2)</f>
        <v>0</v>
      </c>
      <c r="K110" s="209" t="s">
        <v>125</v>
      </c>
      <c r="L110" s="47"/>
      <c r="M110" s="214" t="s">
        <v>19</v>
      </c>
      <c r="N110" s="215" t="s">
        <v>41</v>
      </c>
      <c r="O110" s="87"/>
      <c r="P110" s="216">
        <f>O110*H110</f>
        <v>0</v>
      </c>
      <c r="Q110" s="216">
        <v>1.0000000000000001E-05</v>
      </c>
      <c r="R110" s="216">
        <f>Q110*H110</f>
        <v>0.020650000000000002</v>
      </c>
      <c r="S110" s="216">
        <v>0.091999999999999998</v>
      </c>
      <c r="T110" s="217">
        <f>S110*H110</f>
        <v>189.97999999999999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126</v>
      </c>
      <c r="AT110" s="218" t="s">
        <v>121</v>
      </c>
      <c r="AU110" s="218" t="s">
        <v>80</v>
      </c>
      <c r="AY110" s="20" t="s">
        <v>119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78</v>
      </c>
      <c r="BK110" s="219">
        <f>ROUND(I110*H110,2)</f>
        <v>0</v>
      </c>
      <c r="BL110" s="20" t="s">
        <v>126</v>
      </c>
      <c r="BM110" s="218" t="s">
        <v>949</v>
      </c>
    </row>
    <row r="111" s="2" customFormat="1">
      <c r="A111" s="41"/>
      <c r="B111" s="42"/>
      <c r="C111" s="43"/>
      <c r="D111" s="220" t="s">
        <v>128</v>
      </c>
      <c r="E111" s="43"/>
      <c r="F111" s="221" t="s">
        <v>950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128</v>
      </c>
      <c r="AU111" s="20" t="s">
        <v>80</v>
      </c>
    </row>
    <row r="112" s="14" customFormat="1">
      <c r="A112" s="14"/>
      <c r="B112" s="236"/>
      <c r="C112" s="237"/>
      <c r="D112" s="227" t="s">
        <v>130</v>
      </c>
      <c r="E112" s="238" t="s">
        <v>19</v>
      </c>
      <c r="F112" s="239" t="s">
        <v>951</v>
      </c>
      <c r="G112" s="237"/>
      <c r="H112" s="240">
        <v>2065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130</v>
      </c>
      <c r="AU112" s="246" t="s">
        <v>80</v>
      </c>
      <c r="AV112" s="14" t="s">
        <v>80</v>
      </c>
      <c r="AW112" s="14" t="s">
        <v>32</v>
      </c>
      <c r="AX112" s="14" t="s">
        <v>70</v>
      </c>
      <c r="AY112" s="246" t="s">
        <v>119</v>
      </c>
    </row>
    <row r="113" s="15" customFormat="1">
      <c r="A113" s="15"/>
      <c r="B113" s="247"/>
      <c r="C113" s="248"/>
      <c r="D113" s="227" t="s">
        <v>130</v>
      </c>
      <c r="E113" s="249" t="s">
        <v>19</v>
      </c>
      <c r="F113" s="250" t="s">
        <v>134</v>
      </c>
      <c r="G113" s="248"/>
      <c r="H113" s="251">
        <v>2065</v>
      </c>
      <c r="I113" s="252"/>
      <c r="J113" s="248"/>
      <c r="K113" s="248"/>
      <c r="L113" s="253"/>
      <c r="M113" s="254"/>
      <c r="N113" s="255"/>
      <c r="O113" s="255"/>
      <c r="P113" s="255"/>
      <c r="Q113" s="255"/>
      <c r="R113" s="255"/>
      <c r="S113" s="255"/>
      <c r="T113" s="256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57" t="s">
        <v>130</v>
      </c>
      <c r="AU113" s="257" t="s">
        <v>80</v>
      </c>
      <c r="AV113" s="15" t="s">
        <v>126</v>
      </c>
      <c r="AW113" s="15" t="s">
        <v>32</v>
      </c>
      <c r="AX113" s="15" t="s">
        <v>78</v>
      </c>
      <c r="AY113" s="257" t="s">
        <v>119</v>
      </c>
    </row>
    <row r="114" s="2" customFormat="1" ht="24.15" customHeight="1">
      <c r="A114" s="41"/>
      <c r="B114" s="42"/>
      <c r="C114" s="207" t="s">
        <v>195</v>
      </c>
      <c r="D114" s="207" t="s">
        <v>121</v>
      </c>
      <c r="E114" s="208" t="s">
        <v>952</v>
      </c>
      <c r="F114" s="209" t="s">
        <v>953</v>
      </c>
      <c r="G114" s="210" t="s">
        <v>198</v>
      </c>
      <c r="H114" s="211">
        <v>1000</v>
      </c>
      <c r="I114" s="212"/>
      <c r="J114" s="213">
        <f>ROUND(I114*H114,2)</f>
        <v>0</v>
      </c>
      <c r="K114" s="209" t="s">
        <v>125</v>
      </c>
      <c r="L114" s="47"/>
      <c r="M114" s="214" t="s">
        <v>19</v>
      </c>
      <c r="N114" s="215" t="s">
        <v>41</v>
      </c>
      <c r="O114" s="87"/>
      <c r="P114" s="216">
        <f>O114*H114</f>
        <v>0</v>
      </c>
      <c r="Q114" s="216">
        <v>2.0000000000000002E-05</v>
      </c>
      <c r="R114" s="216">
        <f>Q114*H114</f>
        <v>0.02</v>
      </c>
      <c r="S114" s="216">
        <v>0.13800000000000001</v>
      </c>
      <c r="T114" s="217">
        <f>S114*H114</f>
        <v>138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126</v>
      </c>
      <c r="AT114" s="218" t="s">
        <v>121</v>
      </c>
      <c r="AU114" s="218" t="s">
        <v>80</v>
      </c>
      <c r="AY114" s="20" t="s">
        <v>119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78</v>
      </c>
      <c r="BK114" s="219">
        <f>ROUND(I114*H114,2)</f>
        <v>0</v>
      </c>
      <c r="BL114" s="20" t="s">
        <v>126</v>
      </c>
      <c r="BM114" s="218" t="s">
        <v>954</v>
      </c>
    </row>
    <row r="115" s="2" customFormat="1">
      <c r="A115" s="41"/>
      <c r="B115" s="42"/>
      <c r="C115" s="43"/>
      <c r="D115" s="220" t="s">
        <v>128</v>
      </c>
      <c r="E115" s="43"/>
      <c r="F115" s="221" t="s">
        <v>955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128</v>
      </c>
      <c r="AU115" s="20" t="s">
        <v>80</v>
      </c>
    </row>
    <row r="116" s="14" customFormat="1">
      <c r="A116" s="14"/>
      <c r="B116" s="236"/>
      <c r="C116" s="237"/>
      <c r="D116" s="227" t="s">
        <v>130</v>
      </c>
      <c r="E116" s="238" t="s">
        <v>19</v>
      </c>
      <c r="F116" s="239" t="s">
        <v>956</v>
      </c>
      <c r="G116" s="237"/>
      <c r="H116" s="240">
        <v>1000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130</v>
      </c>
      <c r="AU116" s="246" t="s">
        <v>80</v>
      </c>
      <c r="AV116" s="14" t="s">
        <v>80</v>
      </c>
      <c r="AW116" s="14" t="s">
        <v>32</v>
      </c>
      <c r="AX116" s="14" t="s">
        <v>70</v>
      </c>
      <c r="AY116" s="246" t="s">
        <v>119</v>
      </c>
    </row>
    <row r="117" s="15" customFormat="1">
      <c r="A117" s="15"/>
      <c r="B117" s="247"/>
      <c r="C117" s="248"/>
      <c r="D117" s="227" t="s">
        <v>130</v>
      </c>
      <c r="E117" s="249" t="s">
        <v>19</v>
      </c>
      <c r="F117" s="250" t="s">
        <v>134</v>
      </c>
      <c r="G117" s="248"/>
      <c r="H117" s="251">
        <v>1000</v>
      </c>
      <c r="I117" s="252"/>
      <c r="J117" s="248"/>
      <c r="K117" s="248"/>
      <c r="L117" s="253"/>
      <c r="M117" s="254"/>
      <c r="N117" s="255"/>
      <c r="O117" s="255"/>
      <c r="P117" s="255"/>
      <c r="Q117" s="255"/>
      <c r="R117" s="255"/>
      <c r="S117" s="255"/>
      <c r="T117" s="256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57" t="s">
        <v>130</v>
      </c>
      <c r="AU117" s="257" t="s">
        <v>80</v>
      </c>
      <c r="AV117" s="15" t="s">
        <v>126</v>
      </c>
      <c r="AW117" s="15" t="s">
        <v>32</v>
      </c>
      <c r="AX117" s="15" t="s">
        <v>78</v>
      </c>
      <c r="AY117" s="257" t="s">
        <v>119</v>
      </c>
    </row>
    <row r="118" s="2" customFormat="1" ht="16.5" customHeight="1">
      <c r="A118" s="41"/>
      <c r="B118" s="42"/>
      <c r="C118" s="207" t="s">
        <v>203</v>
      </c>
      <c r="D118" s="207" t="s">
        <v>121</v>
      </c>
      <c r="E118" s="208" t="s">
        <v>957</v>
      </c>
      <c r="F118" s="209" t="s">
        <v>958</v>
      </c>
      <c r="G118" s="210" t="s">
        <v>198</v>
      </c>
      <c r="H118" s="211">
        <v>110</v>
      </c>
      <c r="I118" s="212"/>
      <c r="J118" s="213">
        <f>ROUND(I118*H118,2)</f>
        <v>0</v>
      </c>
      <c r="K118" s="209" t="s">
        <v>125</v>
      </c>
      <c r="L118" s="47"/>
      <c r="M118" s="214" t="s">
        <v>19</v>
      </c>
      <c r="N118" s="215" t="s">
        <v>41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126</v>
      </c>
      <c r="AT118" s="218" t="s">
        <v>121</v>
      </c>
      <c r="AU118" s="218" t="s">
        <v>80</v>
      </c>
      <c r="AY118" s="20" t="s">
        <v>119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78</v>
      </c>
      <c r="BK118" s="219">
        <f>ROUND(I118*H118,2)</f>
        <v>0</v>
      </c>
      <c r="BL118" s="20" t="s">
        <v>126</v>
      </c>
      <c r="BM118" s="218" t="s">
        <v>959</v>
      </c>
    </row>
    <row r="119" s="2" customFormat="1">
      <c r="A119" s="41"/>
      <c r="B119" s="42"/>
      <c r="C119" s="43"/>
      <c r="D119" s="220" t="s">
        <v>128</v>
      </c>
      <c r="E119" s="43"/>
      <c r="F119" s="221" t="s">
        <v>960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128</v>
      </c>
      <c r="AU119" s="20" t="s">
        <v>80</v>
      </c>
    </row>
    <row r="120" s="14" customFormat="1">
      <c r="A120" s="14"/>
      <c r="B120" s="236"/>
      <c r="C120" s="237"/>
      <c r="D120" s="227" t="s">
        <v>130</v>
      </c>
      <c r="E120" s="238" t="s">
        <v>19</v>
      </c>
      <c r="F120" s="239" t="s">
        <v>961</v>
      </c>
      <c r="G120" s="237"/>
      <c r="H120" s="240">
        <v>110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130</v>
      </c>
      <c r="AU120" s="246" t="s">
        <v>80</v>
      </c>
      <c r="AV120" s="14" t="s">
        <v>80</v>
      </c>
      <c r="AW120" s="14" t="s">
        <v>32</v>
      </c>
      <c r="AX120" s="14" t="s">
        <v>70</v>
      </c>
      <c r="AY120" s="246" t="s">
        <v>119</v>
      </c>
    </row>
    <row r="121" s="15" customFormat="1">
      <c r="A121" s="15"/>
      <c r="B121" s="247"/>
      <c r="C121" s="248"/>
      <c r="D121" s="227" t="s">
        <v>130</v>
      </c>
      <c r="E121" s="249" t="s">
        <v>19</v>
      </c>
      <c r="F121" s="250" t="s">
        <v>134</v>
      </c>
      <c r="G121" s="248"/>
      <c r="H121" s="251">
        <v>110</v>
      </c>
      <c r="I121" s="252"/>
      <c r="J121" s="248"/>
      <c r="K121" s="248"/>
      <c r="L121" s="253"/>
      <c r="M121" s="254"/>
      <c r="N121" s="255"/>
      <c r="O121" s="255"/>
      <c r="P121" s="255"/>
      <c r="Q121" s="255"/>
      <c r="R121" s="255"/>
      <c r="S121" s="255"/>
      <c r="T121" s="256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7" t="s">
        <v>130</v>
      </c>
      <c r="AU121" s="257" t="s">
        <v>80</v>
      </c>
      <c r="AV121" s="15" t="s">
        <v>126</v>
      </c>
      <c r="AW121" s="15" t="s">
        <v>32</v>
      </c>
      <c r="AX121" s="15" t="s">
        <v>78</v>
      </c>
      <c r="AY121" s="257" t="s">
        <v>119</v>
      </c>
    </row>
    <row r="122" s="2" customFormat="1" ht="33" customHeight="1">
      <c r="A122" s="41"/>
      <c r="B122" s="42"/>
      <c r="C122" s="207" t="s">
        <v>222</v>
      </c>
      <c r="D122" s="207" t="s">
        <v>121</v>
      </c>
      <c r="E122" s="208" t="s">
        <v>962</v>
      </c>
      <c r="F122" s="209" t="s">
        <v>963</v>
      </c>
      <c r="G122" s="210" t="s">
        <v>198</v>
      </c>
      <c r="H122" s="211">
        <v>700</v>
      </c>
      <c r="I122" s="212"/>
      <c r="J122" s="213">
        <f>ROUND(I122*H122,2)</f>
        <v>0</v>
      </c>
      <c r="K122" s="209" t="s">
        <v>125</v>
      </c>
      <c r="L122" s="47"/>
      <c r="M122" s="214" t="s">
        <v>19</v>
      </c>
      <c r="N122" s="215" t="s">
        <v>41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126</v>
      </c>
      <c r="AT122" s="218" t="s">
        <v>121</v>
      </c>
      <c r="AU122" s="218" t="s">
        <v>80</v>
      </c>
      <c r="AY122" s="20" t="s">
        <v>119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78</v>
      </c>
      <c r="BK122" s="219">
        <f>ROUND(I122*H122,2)</f>
        <v>0</v>
      </c>
      <c r="BL122" s="20" t="s">
        <v>126</v>
      </c>
      <c r="BM122" s="218" t="s">
        <v>964</v>
      </c>
    </row>
    <row r="123" s="2" customFormat="1">
      <c r="A123" s="41"/>
      <c r="B123" s="42"/>
      <c r="C123" s="43"/>
      <c r="D123" s="220" t="s">
        <v>128</v>
      </c>
      <c r="E123" s="43"/>
      <c r="F123" s="221" t="s">
        <v>965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128</v>
      </c>
      <c r="AU123" s="20" t="s">
        <v>80</v>
      </c>
    </row>
    <row r="124" s="14" customFormat="1">
      <c r="A124" s="14"/>
      <c r="B124" s="236"/>
      <c r="C124" s="237"/>
      <c r="D124" s="227" t="s">
        <v>130</v>
      </c>
      <c r="E124" s="238" t="s">
        <v>19</v>
      </c>
      <c r="F124" s="239" t="s">
        <v>966</v>
      </c>
      <c r="G124" s="237"/>
      <c r="H124" s="240">
        <v>700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130</v>
      </c>
      <c r="AU124" s="246" t="s">
        <v>80</v>
      </c>
      <c r="AV124" s="14" t="s">
        <v>80</v>
      </c>
      <c r="AW124" s="14" t="s">
        <v>32</v>
      </c>
      <c r="AX124" s="14" t="s">
        <v>70</v>
      </c>
      <c r="AY124" s="246" t="s">
        <v>119</v>
      </c>
    </row>
    <row r="125" s="15" customFormat="1">
      <c r="A125" s="15"/>
      <c r="B125" s="247"/>
      <c r="C125" s="248"/>
      <c r="D125" s="227" t="s">
        <v>130</v>
      </c>
      <c r="E125" s="249" t="s">
        <v>19</v>
      </c>
      <c r="F125" s="250" t="s">
        <v>134</v>
      </c>
      <c r="G125" s="248"/>
      <c r="H125" s="251">
        <v>700</v>
      </c>
      <c r="I125" s="252"/>
      <c r="J125" s="248"/>
      <c r="K125" s="248"/>
      <c r="L125" s="253"/>
      <c r="M125" s="254"/>
      <c r="N125" s="255"/>
      <c r="O125" s="255"/>
      <c r="P125" s="255"/>
      <c r="Q125" s="255"/>
      <c r="R125" s="255"/>
      <c r="S125" s="255"/>
      <c r="T125" s="256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57" t="s">
        <v>130</v>
      </c>
      <c r="AU125" s="257" t="s">
        <v>80</v>
      </c>
      <c r="AV125" s="15" t="s">
        <v>126</v>
      </c>
      <c r="AW125" s="15" t="s">
        <v>32</v>
      </c>
      <c r="AX125" s="15" t="s">
        <v>78</v>
      </c>
      <c r="AY125" s="257" t="s">
        <v>119</v>
      </c>
    </row>
    <row r="126" s="2" customFormat="1" ht="24.15" customHeight="1">
      <c r="A126" s="41"/>
      <c r="B126" s="42"/>
      <c r="C126" s="207" t="s">
        <v>227</v>
      </c>
      <c r="D126" s="207" t="s">
        <v>121</v>
      </c>
      <c r="E126" s="208" t="s">
        <v>967</v>
      </c>
      <c r="F126" s="209" t="s">
        <v>968</v>
      </c>
      <c r="G126" s="210" t="s">
        <v>198</v>
      </c>
      <c r="H126" s="211">
        <v>110</v>
      </c>
      <c r="I126" s="212"/>
      <c r="J126" s="213">
        <f>ROUND(I126*H126,2)</f>
        <v>0</v>
      </c>
      <c r="K126" s="209" t="s">
        <v>125</v>
      </c>
      <c r="L126" s="47"/>
      <c r="M126" s="214" t="s">
        <v>19</v>
      </c>
      <c r="N126" s="215" t="s">
        <v>41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126</v>
      </c>
      <c r="AT126" s="218" t="s">
        <v>121</v>
      </c>
      <c r="AU126" s="218" t="s">
        <v>80</v>
      </c>
      <c r="AY126" s="20" t="s">
        <v>119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78</v>
      </c>
      <c r="BK126" s="219">
        <f>ROUND(I126*H126,2)</f>
        <v>0</v>
      </c>
      <c r="BL126" s="20" t="s">
        <v>126</v>
      </c>
      <c r="BM126" s="218" t="s">
        <v>969</v>
      </c>
    </row>
    <row r="127" s="2" customFormat="1">
      <c r="A127" s="41"/>
      <c r="B127" s="42"/>
      <c r="C127" s="43"/>
      <c r="D127" s="220" t="s">
        <v>128</v>
      </c>
      <c r="E127" s="43"/>
      <c r="F127" s="221" t="s">
        <v>970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128</v>
      </c>
      <c r="AU127" s="20" t="s">
        <v>80</v>
      </c>
    </row>
    <row r="128" s="14" customFormat="1">
      <c r="A128" s="14"/>
      <c r="B128" s="236"/>
      <c r="C128" s="237"/>
      <c r="D128" s="227" t="s">
        <v>130</v>
      </c>
      <c r="E128" s="238" t="s">
        <v>19</v>
      </c>
      <c r="F128" s="239" t="s">
        <v>961</v>
      </c>
      <c r="G128" s="237"/>
      <c r="H128" s="240">
        <v>110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130</v>
      </c>
      <c r="AU128" s="246" t="s">
        <v>80</v>
      </c>
      <c r="AV128" s="14" t="s">
        <v>80</v>
      </c>
      <c r="AW128" s="14" t="s">
        <v>32</v>
      </c>
      <c r="AX128" s="14" t="s">
        <v>70</v>
      </c>
      <c r="AY128" s="246" t="s">
        <v>119</v>
      </c>
    </row>
    <row r="129" s="15" customFormat="1">
      <c r="A129" s="15"/>
      <c r="B129" s="247"/>
      <c r="C129" s="248"/>
      <c r="D129" s="227" t="s">
        <v>130</v>
      </c>
      <c r="E129" s="249" t="s">
        <v>19</v>
      </c>
      <c r="F129" s="250" t="s">
        <v>134</v>
      </c>
      <c r="G129" s="248"/>
      <c r="H129" s="251">
        <v>110</v>
      </c>
      <c r="I129" s="252"/>
      <c r="J129" s="248"/>
      <c r="K129" s="248"/>
      <c r="L129" s="253"/>
      <c r="M129" s="254"/>
      <c r="N129" s="255"/>
      <c r="O129" s="255"/>
      <c r="P129" s="255"/>
      <c r="Q129" s="255"/>
      <c r="R129" s="255"/>
      <c r="S129" s="255"/>
      <c r="T129" s="256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7" t="s">
        <v>130</v>
      </c>
      <c r="AU129" s="257" t="s">
        <v>80</v>
      </c>
      <c r="AV129" s="15" t="s">
        <v>126</v>
      </c>
      <c r="AW129" s="15" t="s">
        <v>32</v>
      </c>
      <c r="AX129" s="15" t="s">
        <v>78</v>
      </c>
      <c r="AY129" s="257" t="s">
        <v>119</v>
      </c>
    </row>
    <row r="130" s="2" customFormat="1" ht="24.15" customHeight="1">
      <c r="A130" s="41"/>
      <c r="B130" s="42"/>
      <c r="C130" s="207" t="s">
        <v>232</v>
      </c>
      <c r="D130" s="207" t="s">
        <v>121</v>
      </c>
      <c r="E130" s="208" t="s">
        <v>971</v>
      </c>
      <c r="F130" s="209" t="s">
        <v>972</v>
      </c>
      <c r="G130" s="210" t="s">
        <v>198</v>
      </c>
      <c r="H130" s="211">
        <v>700</v>
      </c>
      <c r="I130" s="212"/>
      <c r="J130" s="213">
        <f>ROUND(I130*H130,2)</f>
        <v>0</v>
      </c>
      <c r="K130" s="209" t="s">
        <v>125</v>
      </c>
      <c r="L130" s="47"/>
      <c r="M130" s="214" t="s">
        <v>19</v>
      </c>
      <c r="N130" s="215" t="s">
        <v>41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126</v>
      </c>
      <c r="AT130" s="218" t="s">
        <v>121</v>
      </c>
      <c r="AU130" s="218" t="s">
        <v>80</v>
      </c>
      <c r="AY130" s="20" t="s">
        <v>119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78</v>
      </c>
      <c r="BK130" s="219">
        <f>ROUND(I130*H130,2)</f>
        <v>0</v>
      </c>
      <c r="BL130" s="20" t="s">
        <v>126</v>
      </c>
      <c r="BM130" s="218" t="s">
        <v>973</v>
      </c>
    </row>
    <row r="131" s="2" customFormat="1">
      <c r="A131" s="41"/>
      <c r="B131" s="42"/>
      <c r="C131" s="43"/>
      <c r="D131" s="220" t="s">
        <v>128</v>
      </c>
      <c r="E131" s="43"/>
      <c r="F131" s="221" t="s">
        <v>974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128</v>
      </c>
      <c r="AU131" s="20" t="s">
        <v>80</v>
      </c>
    </row>
    <row r="132" s="14" customFormat="1">
      <c r="A132" s="14"/>
      <c r="B132" s="236"/>
      <c r="C132" s="237"/>
      <c r="D132" s="227" t="s">
        <v>130</v>
      </c>
      <c r="E132" s="238" t="s">
        <v>19</v>
      </c>
      <c r="F132" s="239" t="s">
        <v>966</v>
      </c>
      <c r="G132" s="237"/>
      <c r="H132" s="240">
        <v>700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130</v>
      </c>
      <c r="AU132" s="246" t="s">
        <v>80</v>
      </c>
      <c r="AV132" s="14" t="s">
        <v>80</v>
      </c>
      <c r="AW132" s="14" t="s">
        <v>32</v>
      </c>
      <c r="AX132" s="14" t="s">
        <v>70</v>
      </c>
      <c r="AY132" s="246" t="s">
        <v>119</v>
      </c>
    </row>
    <row r="133" s="15" customFormat="1">
      <c r="A133" s="15"/>
      <c r="B133" s="247"/>
      <c r="C133" s="248"/>
      <c r="D133" s="227" t="s">
        <v>130</v>
      </c>
      <c r="E133" s="249" t="s">
        <v>19</v>
      </c>
      <c r="F133" s="250" t="s">
        <v>134</v>
      </c>
      <c r="G133" s="248"/>
      <c r="H133" s="251">
        <v>700</v>
      </c>
      <c r="I133" s="252"/>
      <c r="J133" s="248"/>
      <c r="K133" s="248"/>
      <c r="L133" s="253"/>
      <c r="M133" s="254"/>
      <c r="N133" s="255"/>
      <c r="O133" s="255"/>
      <c r="P133" s="255"/>
      <c r="Q133" s="255"/>
      <c r="R133" s="255"/>
      <c r="S133" s="255"/>
      <c r="T133" s="25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7" t="s">
        <v>130</v>
      </c>
      <c r="AU133" s="257" t="s">
        <v>80</v>
      </c>
      <c r="AV133" s="15" t="s">
        <v>126</v>
      </c>
      <c r="AW133" s="15" t="s">
        <v>32</v>
      </c>
      <c r="AX133" s="15" t="s">
        <v>78</v>
      </c>
      <c r="AY133" s="257" t="s">
        <v>119</v>
      </c>
    </row>
    <row r="134" s="2" customFormat="1" ht="16.5" customHeight="1">
      <c r="A134" s="41"/>
      <c r="B134" s="42"/>
      <c r="C134" s="269" t="s">
        <v>8</v>
      </c>
      <c r="D134" s="269" t="s">
        <v>324</v>
      </c>
      <c r="E134" s="270" t="s">
        <v>975</v>
      </c>
      <c r="F134" s="271" t="s">
        <v>976</v>
      </c>
      <c r="G134" s="272" t="s">
        <v>977</v>
      </c>
      <c r="H134" s="273">
        <v>14</v>
      </c>
      <c r="I134" s="274"/>
      <c r="J134" s="275">
        <f>ROUND(I134*H134,2)</f>
        <v>0</v>
      </c>
      <c r="K134" s="271" t="s">
        <v>125</v>
      </c>
      <c r="L134" s="276"/>
      <c r="M134" s="277" t="s">
        <v>19</v>
      </c>
      <c r="N134" s="278" t="s">
        <v>41</v>
      </c>
      <c r="O134" s="87"/>
      <c r="P134" s="216">
        <f>O134*H134</f>
        <v>0</v>
      </c>
      <c r="Q134" s="216">
        <v>0.001</v>
      </c>
      <c r="R134" s="216">
        <f>Q134*H134</f>
        <v>0.014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203</v>
      </c>
      <c r="AT134" s="218" t="s">
        <v>324</v>
      </c>
      <c r="AU134" s="218" t="s">
        <v>80</v>
      </c>
      <c r="AY134" s="20" t="s">
        <v>119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78</v>
      </c>
      <c r="BK134" s="219">
        <f>ROUND(I134*H134,2)</f>
        <v>0</v>
      </c>
      <c r="BL134" s="20" t="s">
        <v>126</v>
      </c>
      <c r="BM134" s="218" t="s">
        <v>978</v>
      </c>
    </row>
    <row r="135" s="14" customFormat="1">
      <c r="A135" s="14"/>
      <c r="B135" s="236"/>
      <c r="C135" s="237"/>
      <c r="D135" s="227" t="s">
        <v>130</v>
      </c>
      <c r="E135" s="237"/>
      <c r="F135" s="239" t="s">
        <v>979</v>
      </c>
      <c r="G135" s="237"/>
      <c r="H135" s="240">
        <v>14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6" t="s">
        <v>130</v>
      </c>
      <c r="AU135" s="246" t="s">
        <v>80</v>
      </c>
      <c r="AV135" s="14" t="s">
        <v>80</v>
      </c>
      <c r="AW135" s="14" t="s">
        <v>4</v>
      </c>
      <c r="AX135" s="14" t="s">
        <v>78</v>
      </c>
      <c r="AY135" s="246" t="s">
        <v>119</v>
      </c>
    </row>
    <row r="136" s="12" customFormat="1" ht="22.8" customHeight="1">
      <c r="A136" s="12"/>
      <c r="B136" s="191"/>
      <c r="C136" s="192"/>
      <c r="D136" s="193" t="s">
        <v>69</v>
      </c>
      <c r="E136" s="205" t="s">
        <v>178</v>
      </c>
      <c r="F136" s="205" t="s">
        <v>980</v>
      </c>
      <c r="G136" s="192"/>
      <c r="H136" s="192"/>
      <c r="I136" s="195"/>
      <c r="J136" s="206">
        <f>BK136</f>
        <v>0</v>
      </c>
      <c r="K136" s="192"/>
      <c r="L136" s="197"/>
      <c r="M136" s="198"/>
      <c r="N136" s="199"/>
      <c r="O136" s="199"/>
      <c r="P136" s="200">
        <f>SUM(P137:P179)</f>
        <v>0</v>
      </c>
      <c r="Q136" s="199"/>
      <c r="R136" s="200">
        <f>SUM(R137:R179)</f>
        <v>0.91849999999999998</v>
      </c>
      <c r="S136" s="199"/>
      <c r="T136" s="201">
        <f>SUM(T137:T179)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2" t="s">
        <v>78</v>
      </c>
      <c r="AT136" s="203" t="s">
        <v>69</v>
      </c>
      <c r="AU136" s="203" t="s">
        <v>78</v>
      </c>
      <c r="AY136" s="202" t="s">
        <v>119</v>
      </c>
      <c r="BK136" s="204">
        <f>SUM(BK137:BK179)</f>
        <v>0</v>
      </c>
    </row>
    <row r="137" s="2" customFormat="1" ht="21.75" customHeight="1">
      <c r="A137" s="41"/>
      <c r="B137" s="42"/>
      <c r="C137" s="207" t="s">
        <v>252</v>
      </c>
      <c r="D137" s="207" t="s">
        <v>121</v>
      </c>
      <c r="E137" s="208" t="s">
        <v>981</v>
      </c>
      <c r="F137" s="209" t="s">
        <v>982</v>
      </c>
      <c r="G137" s="210" t="s">
        <v>198</v>
      </c>
      <c r="H137" s="211">
        <v>751.15999999999997</v>
      </c>
      <c r="I137" s="212"/>
      <c r="J137" s="213">
        <f>ROUND(I137*H137,2)</f>
        <v>0</v>
      </c>
      <c r="K137" s="209" t="s">
        <v>125</v>
      </c>
      <c r="L137" s="47"/>
      <c r="M137" s="214" t="s">
        <v>19</v>
      </c>
      <c r="N137" s="215" t="s">
        <v>41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126</v>
      </c>
      <c r="AT137" s="218" t="s">
        <v>121</v>
      </c>
      <c r="AU137" s="218" t="s">
        <v>80</v>
      </c>
      <c r="AY137" s="20" t="s">
        <v>119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78</v>
      </c>
      <c r="BK137" s="219">
        <f>ROUND(I137*H137,2)</f>
        <v>0</v>
      </c>
      <c r="BL137" s="20" t="s">
        <v>126</v>
      </c>
      <c r="BM137" s="218" t="s">
        <v>983</v>
      </c>
    </row>
    <row r="138" s="2" customFormat="1">
      <c r="A138" s="41"/>
      <c r="B138" s="42"/>
      <c r="C138" s="43"/>
      <c r="D138" s="220" t="s">
        <v>128</v>
      </c>
      <c r="E138" s="43"/>
      <c r="F138" s="221" t="s">
        <v>984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128</v>
      </c>
      <c r="AU138" s="20" t="s">
        <v>80</v>
      </c>
    </row>
    <row r="139" s="13" customFormat="1">
      <c r="A139" s="13"/>
      <c r="B139" s="225"/>
      <c r="C139" s="226"/>
      <c r="D139" s="227" t="s">
        <v>130</v>
      </c>
      <c r="E139" s="228" t="s">
        <v>19</v>
      </c>
      <c r="F139" s="229" t="s">
        <v>930</v>
      </c>
      <c r="G139" s="226"/>
      <c r="H139" s="228" t="s">
        <v>19</v>
      </c>
      <c r="I139" s="230"/>
      <c r="J139" s="226"/>
      <c r="K139" s="226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130</v>
      </c>
      <c r="AU139" s="235" t="s">
        <v>80</v>
      </c>
      <c r="AV139" s="13" t="s">
        <v>78</v>
      </c>
      <c r="AW139" s="13" t="s">
        <v>32</v>
      </c>
      <c r="AX139" s="13" t="s">
        <v>70</v>
      </c>
      <c r="AY139" s="235" t="s">
        <v>119</v>
      </c>
    </row>
    <row r="140" s="14" customFormat="1">
      <c r="A140" s="14"/>
      <c r="B140" s="236"/>
      <c r="C140" s="237"/>
      <c r="D140" s="227" t="s">
        <v>130</v>
      </c>
      <c r="E140" s="238" t="s">
        <v>19</v>
      </c>
      <c r="F140" s="239" t="s">
        <v>931</v>
      </c>
      <c r="G140" s="237"/>
      <c r="H140" s="240">
        <v>751.15999999999997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130</v>
      </c>
      <c r="AU140" s="246" t="s">
        <v>80</v>
      </c>
      <c r="AV140" s="14" t="s">
        <v>80</v>
      </c>
      <c r="AW140" s="14" t="s">
        <v>32</v>
      </c>
      <c r="AX140" s="14" t="s">
        <v>70</v>
      </c>
      <c r="AY140" s="246" t="s">
        <v>119</v>
      </c>
    </row>
    <row r="141" s="15" customFormat="1">
      <c r="A141" s="15"/>
      <c r="B141" s="247"/>
      <c r="C141" s="248"/>
      <c r="D141" s="227" t="s">
        <v>130</v>
      </c>
      <c r="E141" s="249" t="s">
        <v>19</v>
      </c>
      <c r="F141" s="250" t="s">
        <v>134</v>
      </c>
      <c r="G141" s="248"/>
      <c r="H141" s="251">
        <v>751.15999999999997</v>
      </c>
      <c r="I141" s="252"/>
      <c r="J141" s="248"/>
      <c r="K141" s="248"/>
      <c r="L141" s="253"/>
      <c r="M141" s="254"/>
      <c r="N141" s="255"/>
      <c r="O141" s="255"/>
      <c r="P141" s="255"/>
      <c r="Q141" s="255"/>
      <c r="R141" s="255"/>
      <c r="S141" s="255"/>
      <c r="T141" s="25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7" t="s">
        <v>130</v>
      </c>
      <c r="AU141" s="257" t="s">
        <v>80</v>
      </c>
      <c r="AV141" s="15" t="s">
        <v>126</v>
      </c>
      <c r="AW141" s="15" t="s">
        <v>32</v>
      </c>
      <c r="AX141" s="15" t="s">
        <v>78</v>
      </c>
      <c r="AY141" s="257" t="s">
        <v>119</v>
      </c>
    </row>
    <row r="142" s="2" customFormat="1" ht="21.75" customHeight="1">
      <c r="A142" s="41"/>
      <c r="B142" s="42"/>
      <c r="C142" s="207" t="s">
        <v>259</v>
      </c>
      <c r="D142" s="207" t="s">
        <v>121</v>
      </c>
      <c r="E142" s="208" t="s">
        <v>985</v>
      </c>
      <c r="F142" s="209" t="s">
        <v>986</v>
      </c>
      <c r="G142" s="210" t="s">
        <v>198</v>
      </c>
      <c r="H142" s="211">
        <v>756.15999999999997</v>
      </c>
      <c r="I142" s="212"/>
      <c r="J142" s="213">
        <f>ROUND(I142*H142,2)</f>
        <v>0</v>
      </c>
      <c r="K142" s="209" t="s">
        <v>125</v>
      </c>
      <c r="L142" s="47"/>
      <c r="M142" s="214" t="s">
        <v>19</v>
      </c>
      <c r="N142" s="215" t="s">
        <v>41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126</v>
      </c>
      <c r="AT142" s="218" t="s">
        <v>121</v>
      </c>
      <c r="AU142" s="218" t="s">
        <v>80</v>
      </c>
      <c r="AY142" s="20" t="s">
        <v>119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78</v>
      </c>
      <c r="BK142" s="219">
        <f>ROUND(I142*H142,2)</f>
        <v>0</v>
      </c>
      <c r="BL142" s="20" t="s">
        <v>126</v>
      </c>
      <c r="BM142" s="218" t="s">
        <v>987</v>
      </c>
    </row>
    <row r="143" s="2" customFormat="1">
      <c r="A143" s="41"/>
      <c r="B143" s="42"/>
      <c r="C143" s="43"/>
      <c r="D143" s="220" t="s">
        <v>128</v>
      </c>
      <c r="E143" s="43"/>
      <c r="F143" s="221" t="s">
        <v>988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128</v>
      </c>
      <c r="AU143" s="20" t="s">
        <v>80</v>
      </c>
    </row>
    <row r="144" s="14" customFormat="1">
      <c r="A144" s="14"/>
      <c r="B144" s="236"/>
      <c r="C144" s="237"/>
      <c r="D144" s="227" t="s">
        <v>130</v>
      </c>
      <c r="E144" s="238" t="s">
        <v>19</v>
      </c>
      <c r="F144" s="239" t="s">
        <v>989</v>
      </c>
      <c r="G144" s="237"/>
      <c r="H144" s="240">
        <v>751.15999999999997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130</v>
      </c>
      <c r="AU144" s="246" t="s">
        <v>80</v>
      </c>
      <c r="AV144" s="14" t="s">
        <v>80</v>
      </c>
      <c r="AW144" s="14" t="s">
        <v>32</v>
      </c>
      <c r="AX144" s="14" t="s">
        <v>70</v>
      </c>
      <c r="AY144" s="246" t="s">
        <v>119</v>
      </c>
    </row>
    <row r="145" s="14" customFormat="1">
      <c r="A145" s="14"/>
      <c r="B145" s="236"/>
      <c r="C145" s="237"/>
      <c r="D145" s="227" t="s">
        <v>130</v>
      </c>
      <c r="E145" s="238" t="s">
        <v>19</v>
      </c>
      <c r="F145" s="239" t="s">
        <v>990</v>
      </c>
      <c r="G145" s="237"/>
      <c r="H145" s="240">
        <v>5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6" t="s">
        <v>130</v>
      </c>
      <c r="AU145" s="246" t="s">
        <v>80</v>
      </c>
      <c r="AV145" s="14" t="s">
        <v>80</v>
      </c>
      <c r="AW145" s="14" t="s">
        <v>32</v>
      </c>
      <c r="AX145" s="14" t="s">
        <v>70</v>
      </c>
      <c r="AY145" s="246" t="s">
        <v>119</v>
      </c>
    </row>
    <row r="146" s="15" customFormat="1">
      <c r="A146" s="15"/>
      <c r="B146" s="247"/>
      <c r="C146" s="248"/>
      <c r="D146" s="227" t="s">
        <v>130</v>
      </c>
      <c r="E146" s="249" t="s">
        <v>19</v>
      </c>
      <c r="F146" s="250" t="s">
        <v>134</v>
      </c>
      <c r="G146" s="248"/>
      <c r="H146" s="251">
        <v>756.15999999999997</v>
      </c>
      <c r="I146" s="252"/>
      <c r="J146" s="248"/>
      <c r="K146" s="248"/>
      <c r="L146" s="253"/>
      <c r="M146" s="254"/>
      <c r="N146" s="255"/>
      <c r="O146" s="255"/>
      <c r="P146" s="255"/>
      <c r="Q146" s="255"/>
      <c r="R146" s="255"/>
      <c r="S146" s="255"/>
      <c r="T146" s="256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7" t="s">
        <v>130</v>
      </c>
      <c r="AU146" s="257" t="s">
        <v>80</v>
      </c>
      <c r="AV146" s="15" t="s">
        <v>126</v>
      </c>
      <c r="AW146" s="15" t="s">
        <v>32</v>
      </c>
      <c r="AX146" s="15" t="s">
        <v>78</v>
      </c>
      <c r="AY146" s="257" t="s">
        <v>119</v>
      </c>
    </row>
    <row r="147" s="2" customFormat="1" ht="21.75" customHeight="1">
      <c r="A147" s="41"/>
      <c r="B147" s="42"/>
      <c r="C147" s="207" t="s">
        <v>265</v>
      </c>
      <c r="D147" s="207" t="s">
        <v>121</v>
      </c>
      <c r="E147" s="208" t="s">
        <v>991</v>
      </c>
      <c r="F147" s="209" t="s">
        <v>992</v>
      </c>
      <c r="G147" s="210" t="s">
        <v>198</v>
      </c>
      <c r="H147" s="211">
        <v>754.15999999999997</v>
      </c>
      <c r="I147" s="212"/>
      <c r="J147" s="213">
        <f>ROUND(I147*H147,2)</f>
        <v>0</v>
      </c>
      <c r="K147" s="209" t="s">
        <v>125</v>
      </c>
      <c r="L147" s="47"/>
      <c r="M147" s="214" t="s">
        <v>19</v>
      </c>
      <c r="N147" s="215" t="s">
        <v>41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126</v>
      </c>
      <c r="AT147" s="218" t="s">
        <v>121</v>
      </c>
      <c r="AU147" s="218" t="s">
        <v>80</v>
      </c>
      <c r="AY147" s="20" t="s">
        <v>119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78</v>
      </c>
      <c r="BK147" s="219">
        <f>ROUND(I147*H147,2)</f>
        <v>0</v>
      </c>
      <c r="BL147" s="20" t="s">
        <v>126</v>
      </c>
      <c r="BM147" s="218" t="s">
        <v>993</v>
      </c>
    </row>
    <row r="148" s="2" customFormat="1">
      <c r="A148" s="41"/>
      <c r="B148" s="42"/>
      <c r="C148" s="43"/>
      <c r="D148" s="220" t="s">
        <v>128</v>
      </c>
      <c r="E148" s="43"/>
      <c r="F148" s="221" t="s">
        <v>994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128</v>
      </c>
      <c r="AU148" s="20" t="s">
        <v>80</v>
      </c>
    </row>
    <row r="149" s="14" customFormat="1">
      <c r="A149" s="14"/>
      <c r="B149" s="236"/>
      <c r="C149" s="237"/>
      <c r="D149" s="227" t="s">
        <v>130</v>
      </c>
      <c r="E149" s="238" t="s">
        <v>19</v>
      </c>
      <c r="F149" s="239" t="s">
        <v>989</v>
      </c>
      <c r="G149" s="237"/>
      <c r="H149" s="240">
        <v>751.15999999999997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130</v>
      </c>
      <c r="AU149" s="246" t="s">
        <v>80</v>
      </c>
      <c r="AV149" s="14" t="s">
        <v>80</v>
      </c>
      <c r="AW149" s="14" t="s">
        <v>32</v>
      </c>
      <c r="AX149" s="14" t="s">
        <v>70</v>
      </c>
      <c r="AY149" s="246" t="s">
        <v>119</v>
      </c>
    </row>
    <row r="150" s="14" customFormat="1">
      <c r="A150" s="14"/>
      <c r="B150" s="236"/>
      <c r="C150" s="237"/>
      <c r="D150" s="227" t="s">
        <v>130</v>
      </c>
      <c r="E150" s="238" t="s">
        <v>19</v>
      </c>
      <c r="F150" s="239" t="s">
        <v>995</v>
      </c>
      <c r="G150" s="237"/>
      <c r="H150" s="240">
        <v>3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6" t="s">
        <v>130</v>
      </c>
      <c r="AU150" s="246" t="s">
        <v>80</v>
      </c>
      <c r="AV150" s="14" t="s">
        <v>80</v>
      </c>
      <c r="AW150" s="14" t="s">
        <v>32</v>
      </c>
      <c r="AX150" s="14" t="s">
        <v>70</v>
      </c>
      <c r="AY150" s="246" t="s">
        <v>119</v>
      </c>
    </row>
    <row r="151" s="15" customFormat="1">
      <c r="A151" s="15"/>
      <c r="B151" s="247"/>
      <c r="C151" s="248"/>
      <c r="D151" s="227" t="s">
        <v>130</v>
      </c>
      <c r="E151" s="249" t="s">
        <v>19</v>
      </c>
      <c r="F151" s="250" t="s">
        <v>134</v>
      </c>
      <c r="G151" s="248"/>
      <c r="H151" s="251">
        <v>754.15999999999997</v>
      </c>
      <c r="I151" s="252"/>
      <c r="J151" s="248"/>
      <c r="K151" s="248"/>
      <c r="L151" s="253"/>
      <c r="M151" s="254"/>
      <c r="N151" s="255"/>
      <c r="O151" s="255"/>
      <c r="P151" s="255"/>
      <c r="Q151" s="255"/>
      <c r="R151" s="255"/>
      <c r="S151" s="255"/>
      <c r="T151" s="256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57" t="s">
        <v>130</v>
      </c>
      <c r="AU151" s="257" t="s">
        <v>80</v>
      </c>
      <c r="AV151" s="15" t="s">
        <v>126</v>
      </c>
      <c r="AW151" s="15" t="s">
        <v>32</v>
      </c>
      <c r="AX151" s="15" t="s">
        <v>78</v>
      </c>
      <c r="AY151" s="257" t="s">
        <v>119</v>
      </c>
    </row>
    <row r="152" s="2" customFormat="1" ht="24.15" customHeight="1">
      <c r="A152" s="41"/>
      <c r="B152" s="42"/>
      <c r="C152" s="207" t="s">
        <v>270</v>
      </c>
      <c r="D152" s="207" t="s">
        <v>121</v>
      </c>
      <c r="E152" s="208" t="s">
        <v>996</v>
      </c>
      <c r="F152" s="209" t="s">
        <v>997</v>
      </c>
      <c r="G152" s="210" t="s">
        <v>198</v>
      </c>
      <c r="H152" s="211">
        <v>1000</v>
      </c>
      <c r="I152" s="212"/>
      <c r="J152" s="213">
        <f>ROUND(I152*H152,2)</f>
        <v>0</v>
      </c>
      <c r="K152" s="209" t="s">
        <v>125</v>
      </c>
      <c r="L152" s="47"/>
      <c r="M152" s="214" t="s">
        <v>19</v>
      </c>
      <c r="N152" s="215" t="s">
        <v>41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126</v>
      </c>
      <c r="AT152" s="218" t="s">
        <v>121</v>
      </c>
      <c r="AU152" s="218" t="s">
        <v>80</v>
      </c>
      <c r="AY152" s="20" t="s">
        <v>119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78</v>
      </c>
      <c r="BK152" s="219">
        <f>ROUND(I152*H152,2)</f>
        <v>0</v>
      </c>
      <c r="BL152" s="20" t="s">
        <v>126</v>
      </c>
      <c r="BM152" s="218" t="s">
        <v>998</v>
      </c>
    </row>
    <row r="153" s="2" customFormat="1">
      <c r="A153" s="41"/>
      <c r="B153" s="42"/>
      <c r="C153" s="43"/>
      <c r="D153" s="220" t="s">
        <v>128</v>
      </c>
      <c r="E153" s="43"/>
      <c r="F153" s="221" t="s">
        <v>999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128</v>
      </c>
      <c r="AU153" s="20" t="s">
        <v>80</v>
      </c>
    </row>
    <row r="154" s="14" customFormat="1">
      <c r="A154" s="14"/>
      <c r="B154" s="236"/>
      <c r="C154" s="237"/>
      <c r="D154" s="227" t="s">
        <v>130</v>
      </c>
      <c r="E154" s="238" t="s">
        <v>19</v>
      </c>
      <c r="F154" s="239" t="s">
        <v>956</v>
      </c>
      <c r="G154" s="237"/>
      <c r="H154" s="240">
        <v>1000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6" t="s">
        <v>130</v>
      </c>
      <c r="AU154" s="246" t="s">
        <v>80</v>
      </c>
      <c r="AV154" s="14" t="s">
        <v>80</v>
      </c>
      <c r="AW154" s="14" t="s">
        <v>32</v>
      </c>
      <c r="AX154" s="14" t="s">
        <v>70</v>
      </c>
      <c r="AY154" s="246" t="s">
        <v>119</v>
      </c>
    </row>
    <row r="155" s="15" customFormat="1">
      <c r="A155" s="15"/>
      <c r="B155" s="247"/>
      <c r="C155" s="248"/>
      <c r="D155" s="227" t="s">
        <v>130</v>
      </c>
      <c r="E155" s="249" t="s">
        <v>19</v>
      </c>
      <c r="F155" s="250" t="s">
        <v>134</v>
      </c>
      <c r="G155" s="248"/>
      <c r="H155" s="251">
        <v>1000</v>
      </c>
      <c r="I155" s="252"/>
      <c r="J155" s="248"/>
      <c r="K155" s="248"/>
      <c r="L155" s="253"/>
      <c r="M155" s="254"/>
      <c r="N155" s="255"/>
      <c r="O155" s="255"/>
      <c r="P155" s="255"/>
      <c r="Q155" s="255"/>
      <c r="R155" s="255"/>
      <c r="S155" s="255"/>
      <c r="T155" s="256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57" t="s">
        <v>130</v>
      </c>
      <c r="AU155" s="257" t="s">
        <v>80</v>
      </c>
      <c r="AV155" s="15" t="s">
        <v>126</v>
      </c>
      <c r="AW155" s="15" t="s">
        <v>32</v>
      </c>
      <c r="AX155" s="15" t="s">
        <v>78</v>
      </c>
      <c r="AY155" s="257" t="s">
        <v>119</v>
      </c>
    </row>
    <row r="156" s="2" customFormat="1" ht="24.15" customHeight="1">
      <c r="A156" s="41"/>
      <c r="B156" s="42"/>
      <c r="C156" s="207" t="s">
        <v>276</v>
      </c>
      <c r="D156" s="207" t="s">
        <v>121</v>
      </c>
      <c r="E156" s="208" t="s">
        <v>1000</v>
      </c>
      <c r="F156" s="209" t="s">
        <v>1001</v>
      </c>
      <c r="G156" s="210" t="s">
        <v>198</v>
      </c>
      <c r="H156" s="211">
        <v>3</v>
      </c>
      <c r="I156" s="212"/>
      <c r="J156" s="213">
        <f>ROUND(I156*H156,2)</f>
        <v>0</v>
      </c>
      <c r="K156" s="209" t="s">
        <v>125</v>
      </c>
      <c r="L156" s="47"/>
      <c r="M156" s="214" t="s">
        <v>19</v>
      </c>
      <c r="N156" s="215" t="s">
        <v>41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126</v>
      </c>
      <c r="AT156" s="218" t="s">
        <v>121</v>
      </c>
      <c r="AU156" s="218" t="s">
        <v>80</v>
      </c>
      <c r="AY156" s="20" t="s">
        <v>119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78</v>
      </c>
      <c r="BK156" s="219">
        <f>ROUND(I156*H156,2)</f>
        <v>0</v>
      </c>
      <c r="BL156" s="20" t="s">
        <v>126</v>
      </c>
      <c r="BM156" s="218" t="s">
        <v>1002</v>
      </c>
    </row>
    <row r="157" s="2" customFormat="1">
      <c r="A157" s="41"/>
      <c r="B157" s="42"/>
      <c r="C157" s="43"/>
      <c r="D157" s="220" t="s">
        <v>128</v>
      </c>
      <c r="E157" s="43"/>
      <c r="F157" s="221" t="s">
        <v>1003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128</v>
      </c>
      <c r="AU157" s="20" t="s">
        <v>80</v>
      </c>
    </row>
    <row r="158" s="14" customFormat="1">
      <c r="A158" s="14"/>
      <c r="B158" s="236"/>
      <c r="C158" s="237"/>
      <c r="D158" s="227" t="s">
        <v>130</v>
      </c>
      <c r="E158" s="238" t="s">
        <v>19</v>
      </c>
      <c r="F158" s="239" t="s">
        <v>941</v>
      </c>
      <c r="G158" s="237"/>
      <c r="H158" s="240">
        <v>3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130</v>
      </c>
      <c r="AU158" s="246" t="s">
        <v>80</v>
      </c>
      <c r="AV158" s="14" t="s">
        <v>80</v>
      </c>
      <c r="AW158" s="14" t="s">
        <v>32</v>
      </c>
      <c r="AX158" s="14" t="s">
        <v>70</v>
      </c>
      <c r="AY158" s="246" t="s">
        <v>119</v>
      </c>
    </row>
    <row r="159" s="15" customFormat="1">
      <c r="A159" s="15"/>
      <c r="B159" s="247"/>
      <c r="C159" s="248"/>
      <c r="D159" s="227" t="s">
        <v>130</v>
      </c>
      <c r="E159" s="249" t="s">
        <v>19</v>
      </c>
      <c r="F159" s="250" t="s">
        <v>134</v>
      </c>
      <c r="G159" s="248"/>
      <c r="H159" s="251">
        <v>3</v>
      </c>
      <c r="I159" s="252"/>
      <c r="J159" s="248"/>
      <c r="K159" s="248"/>
      <c r="L159" s="253"/>
      <c r="M159" s="254"/>
      <c r="N159" s="255"/>
      <c r="O159" s="255"/>
      <c r="P159" s="255"/>
      <c r="Q159" s="255"/>
      <c r="R159" s="255"/>
      <c r="S159" s="255"/>
      <c r="T159" s="256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57" t="s">
        <v>130</v>
      </c>
      <c r="AU159" s="257" t="s">
        <v>80</v>
      </c>
      <c r="AV159" s="15" t="s">
        <v>126</v>
      </c>
      <c r="AW159" s="15" t="s">
        <v>32</v>
      </c>
      <c r="AX159" s="15" t="s">
        <v>78</v>
      </c>
      <c r="AY159" s="257" t="s">
        <v>119</v>
      </c>
    </row>
    <row r="160" s="2" customFormat="1" ht="16.5" customHeight="1">
      <c r="A160" s="41"/>
      <c r="B160" s="42"/>
      <c r="C160" s="207" t="s">
        <v>282</v>
      </c>
      <c r="D160" s="207" t="s">
        <v>121</v>
      </c>
      <c r="E160" s="208" t="s">
        <v>1004</v>
      </c>
      <c r="F160" s="209" t="s">
        <v>1005</v>
      </c>
      <c r="G160" s="210" t="s">
        <v>198</v>
      </c>
      <c r="H160" s="211">
        <v>1000</v>
      </c>
      <c r="I160" s="212"/>
      <c r="J160" s="213">
        <f>ROUND(I160*H160,2)</f>
        <v>0</v>
      </c>
      <c r="K160" s="209" t="s">
        <v>125</v>
      </c>
      <c r="L160" s="47"/>
      <c r="M160" s="214" t="s">
        <v>19</v>
      </c>
      <c r="N160" s="215" t="s">
        <v>41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126</v>
      </c>
      <c r="AT160" s="218" t="s">
        <v>121</v>
      </c>
      <c r="AU160" s="218" t="s">
        <v>80</v>
      </c>
      <c r="AY160" s="20" t="s">
        <v>119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78</v>
      </c>
      <c r="BK160" s="219">
        <f>ROUND(I160*H160,2)</f>
        <v>0</v>
      </c>
      <c r="BL160" s="20" t="s">
        <v>126</v>
      </c>
      <c r="BM160" s="218" t="s">
        <v>1006</v>
      </c>
    </row>
    <row r="161" s="2" customFormat="1">
      <c r="A161" s="41"/>
      <c r="B161" s="42"/>
      <c r="C161" s="43"/>
      <c r="D161" s="220" t="s">
        <v>128</v>
      </c>
      <c r="E161" s="43"/>
      <c r="F161" s="221" t="s">
        <v>1007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128</v>
      </c>
      <c r="AU161" s="20" t="s">
        <v>80</v>
      </c>
    </row>
    <row r="162" s="14" customFormat="1">
      <c r="A162" s="14"/>
      <c r="B162" s="236"/>
      <c r="C162" s="237"/>
      <c r="D162" s="227" t="s">
        <v>130</v>
      </c>
      <c r="E162" s="238" t="s">
        <v>19</v>
      </c>
      <c r="F162" s="239" t="s">
        <v>956</v>
      </c>
      <c r="G162" s="237"/>
      <c r="H162" s="240">
        <v>1000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130</v>
      </c>
      <c r="AU162" s="246" t="s">
        <v>80</v>
      </c>
      <c r="AV162" s="14" t="s">
        <v>80</v>
      </c>
      <c r="AW162" s="14" t="s">
        <v>32</v>
      </c>
      <c r="AX162" s="14" t="s">
        <v>70</v>
      </c>
      <c r="AY162" s="246" t="s">
        <v>119</v>
      </c>
    </row>
    <row r="163" s="15" customFormat="1">
      <c r="A163" s="15"/>
      <c r="B163" s="247"/>
      <c r="C163" s="248"/>
      <c r="D163" s="227" t="s">
        <v>130</v>
      </c>
      <c r="E163" s="249" t="s">
        <v>19</v>
      </c>
      <c r="F163" s="250" t="s">
        <v>134</v>
      </c>
      <c r="G163" s="248"/>
      <c r="H163" s="251">
        <v>1000</v>
      </c>
      <c r="I163" s="252"/>
      <c r="J163" s="248"/>
      <c r="K163" s="248"/>
      <c r="L163" s="253"/>
      <c r="M163" s="254"/>
      <c r="N163" s="255"/>
      <c r="O163" s="255"/>
      <c r="P163" s="255"/>
      <c r="Q163" s="255"/>
      <c r="R163" s="255"/>
      <c r="S163" s="255"/>
      <c r="T163" s="256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57" t="s">
        <v>130</v>
      </c>
      <c r="AU163" s="257" t="s">
        <v>80</v>
      </c>
      <c r="AV163" s="15" t="s">
        <v>126</v>
      </c>
      <c r="AW163" s="15" t="s">
        <v>32</v>
      </c>
      <c r="AX163" s="15" t="s">
        <v>78</v>
      </c>
      <c r="AY163" s="257" t="s">
        <v>119</v>
      </c>
    </row>
    <row r="164" s="2" customFormat="1" ht="16.5" customHeight="1">
      <c r="A164" s="41"/>
      <c r="B164" s="42"/>
      <c r="C164" s="207" t="s">
        <v>287</v>
      </c>
      <c r="D164" s="207" t="s">
        <v>121</v>
      </c>
      <c r="E164" s="208" t="s">
        <v>1008</v>
      </c>
      <c r="F164" s="209" t="s">
        <v>1009</v>
      </c>
      <c r="G164" s="210" t="s">
        <v>198</v>
      </c>
      <c r="H164" s="211">
        <v>2065</v>
      </c>
      <c r="I164" s="212"/>
      <c r="J164" s="213">
        <f>ROUND(I164*H164,2)</f>
        <v>0</v>
      </c>
      <c r="K164" s="209" t="s">
        <v>125</v>
      </c>
      <c r="L164" s="47"/>
      <c r="M164" s="214" t="s">
        <v>19</v>
      </c>
      <c r="N164" s="215" t="s">
        <v>41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126</v>
      </c>
      <c r="AT164" s="218" t="s">
        <v>121</v>
      </c>
      <c r="AU164" s="218" t="s">
        <v>80</v>
      </c>
      <c r="AY164" s="20" t="s">
        <v>119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78</v>
      </c>
      <c r="BK164" s="219">
        <f>ROUND(I164*H164,2)</f>
        <v>0</v>
      </c>
      <c r="BL164" s="20" t="s">
        <v>126</v>
      </c>
      <c r="BM164" s="218" t="s">
        <v>1010</v>
      </c>
    </row>
    <row r="165" s="2" customFormat="1">
      <c r="A165" s="41"/>
      <c r="B165" s="42"/>
      <c r="C165" s="43"/>
      <c r="D165" s="220" t="s">
        <v>128</v>
      </c>
      <c r="E165" s="43"/>
      <c r="F165" s="221" t="s">
        <v>1011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128</v>
      </c>
      <c r="AU165" s="20" t="s">
        <v>80</v>
      </c>
    </row>
    <row r="166" s="14" customFormat="1">
      <c r="A166" s="14"/>
      <c r="B166" s="236"/>
      <c r="C166" s="237"/>
      <c r="D166" s="227" t="s">
        <v>130</v>
      </c>
      <c r="E166" s="238" t="s">
        <v>19</v>
      </c>
      <c r="F166" s="239" t="s">
        <v>951</v>
      </c>
      <c r="G166" s="237"/>
      <c r="H166" s="240">
        <v>2065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130</v>
      </c>
      <c r="AU166" s="246" t="s">
        <v>80</v>
      </c>
      <c r="AV166" s="14" t="s">
        <v>80</v>
      </c>
      <c r="AW166" s="14" t="s">
        <v>32</v>
      </c>
      <c r="AX166" s="14" t="s">
        <v>70</v>
      </c>
      <c r="AY166" s="246" t="s">
        <v>119</v>
      </c>
    </row>
    <row r="167" s="15" customFormat="1">
      <c r="A167" s="15"/>
      <c r="B167" s="247"/>
      <c r="C167" s="248"/>
      <c r="D167" s="227" t="s">
        <v>130</v>
      </c>
      <c r="E167" s="249" t="s">
        <v>19</v>
      </c>
      <c r="F167" s="250" t="s">
        <v>134</v>
      </c>
      <c r="G167" s="248"/>
      <c r="H167" s="251">
        <v>2065</v>
      </c>
      <c r="I167" s="252"/>
      <c r="J167" s="248"/>
      <c r="K167" s="248"/>
      <c r="L167" s="253"/>
      <c r="M167" s="254"/>
      <c r="N167" s="255"/>
      <c r="O167" s="255"/>
      <c r="P167" s="255"/>
      <c r="Q167" s="255"/>
      <c r="R167" s="255"/>
      <c r="S167" s="255"/>
      <c r="T167" s="256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57" t="s">
        <v>130</v>
      </c>
      <c r="AU167" s="257" t="s">
        <v>80</v>
      </c>
      <c r="AV167" s="15" t="s">
        <v>126</v>
      </c>
      <c r="AW167" s="15" t="s">
        <v>32</v>
      </c>
      <c r="AX167" s="15" t="s">
        <v>78</v>
      </c>
      <c r="AY167" s="257" t="s">
        <v>119</v>
      </c>
    </row>
    <row r="168" s="2" customFormat="1" ht="24.15" customHeight="1">
      <c r="A168" s="41"/>
      <c r="B168" s="42"/>
      <c r="C168" s="207" t="s">
        <v>294</v>
      </c>
      <c r="D168" s="207" t="s">
        <v>121</v>
      </c>
      <c r="E168" s="208" t="s">
        <v>1012</v>
      </c>
      <c r="F168" s="209" t="s">
        <v>1013</v>
      </c>
      <c r="G168" s="210" t="s">
        <v>198</v>
      </c>
      <c r="H168" s="211">
        <v>2065</v>
      </c>
      <c r="I168" s="212"/>
      <c r="J168" s="213">
        <f>ROUND(I168*H168,2)</f>
        <v>0</v>
      </c>
      <c r="K168" s="209" t="s">
        <v>125</v>
      </c>
      <c r="L168" s="47"/>
      <c r="M168" s="214" t="s">
        <v>19</v>
      </c>
      <c r="N168" s="215" t="s">
        <v>41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126</v>
      </c>
      <c r="AT168" s="218" t="s">
        <v>121</v>
      </c>
      <c r="AU168" s="218" t="s">
        <v>80</v>
      </c>
      <c r="AY168" s="20" t="s">
        <v>119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78</v>
      </c>
      <c r="BK168" s="219">
        <f>ROUND(I168*H168,2)</f>
        <v>0</v>
      </c>
      <c r="BL168" s="20" t="s">
        <v>126</v>
      </c>
      <c r="BM168" s="218" t="s">
        <v>1014</v>
      </c>
    </row>
    <row r="169" s="2" customFormat="1">
      <c r="A169" s="41"/>
      <c r="B169" s="42"/>
      <c r="C169" s="43"/>
      <c r="D169" s="220" t="s">
        <v>128</v>
      </c>
      <c r="E169" s="43"/>
      <c r="F169" s="221" t="s">
        <v>1015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128</v>
      </c>
      <c r="AU169" s="20" t="s">
        <v>80</v>
      </c>
    </row>
    <row r="170" s="14" customFormat="1">
      <c r="A170" s="14"/>
      <c r="B170" s="236"/>
      <c r="C170" s="237"/>
      <c r="D170" s="227" t="s">
        <v>130</v>
      </c>
      <c r="E170" s="238" t="s">
        <v>19</v>
      </c>
      <c r="F170" s="239" t="s">
        <v>951</v>
      </c>
      <c r="G170" s="237"/>
      <c r="H170" s="240">
        <v>2065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130</v>
      </c>
      <c r="AU170" s="246" t="s">
        <v>80</v>
      </c>
      <c r="AV170" s="14" t="s">
        <v>80</v>
      </c>
      <c r="AW170" s="14" t="s">
        <v>32</v>
      </c>
      <c r="AX170" s="14" t="s">
        <v>70</v>
      </c>
      <c r="AY170" s="246" t="s">
        <v>119</v>
      </c>
    </row>
    <row r="171" s="15" customFormat="1">
      <c r="A171" s="15"/>
      <c r="B171" s="247"/>
      <c r="C171" s="248"/>
      <c r="D171" s="227" t="s">
        <v>130</v>
      </c>
      <c r="E171" s="249" t="s">
        <v>19</v>
      </c>
      <c r="F171" s="250" t="s">
        <v>134</v>
      </c>
      <c r="G171" s="248"/>
      <c r="H171" s="251">
        <v>2065</v>
      </c>
      <c r="I171" s="252"/>
      <c r="J171" s="248"/>
      <c r="K171" s="248"/>
      <c r="L171" s="253"/>
      <c r="M171" s="254"/>
      <c r="N171" s="255"/>
      <c r="O171" s="255"/>
      <c r="P171" s="255"/>
      <c r="Q171" s="255"/>
      <c r="R171" s="255"/>
      <c r="S171" s="255"/>
      <c r="T171" s="256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57" t="s">
        <v>130</v>
      </c>
      <c r="AU171" s="257" t="s">
        <v>80</v>
      </c>
      <c r="AV171" s="15" t="s">
        <v>126</v>
      </c>
      <c r="AW171" s="15" t="s">
        <v>32</v>
      </c>
      <c r="AX171" s="15" t="s">
        <v>78</v>
      </c>
      <c r="AY171" s="257" t="s">
        <v>119</v>
      </c>
    </row>
    <row r="172" s="2" customFormat="1" ht="16.5" customHeight="1">
      <c r="A172" s="41"/>
      <c r="B172" s="42"/>
      <c r="C172" s="207" t="s">
        <v>7</v>
      </c>
      <c r="D172" s="207" t="s">
        <v>121</v>
      </c>
      <c r="E172" s="208" t="s">
        <v>1016</v>
      </c>
      <c r="F172" s="209" t="s">
        <v>1017</v>
      </c>
      <c r="G172" s="210" t="s">
        <v>198</v>
      </c>
      <c r="H172" s="211">
        <v>10</v>
      </c>
      <c r="I172" s="212"/>
      <c r="J172" s="213">
        <f>ROUND(I172*H172,2)</f>
        <v>0</v>
      </c>
      <c r="K172" s="209" t="s">
        <v>125</v>
      </c>
      <c r="L172" s="47"/>
      <c r="M172" s="214" t="s">
        <v>19</v>
      </c>
      <c r="N172" s="215" t="s">
        <v>41</v>
      </c>
      <c r="O172" s="87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126</v>
      </c>
      <c r="AT172" s="218" t="s">
        <v>121</v>
      </c>
      <c r="AU172" s="218" t="s">
        <v>80</v>
      </c>
      <c r="AY172" s="20" t="s">
        <v>119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78</v>
      </c>
      <c r="BK172" s="219">
        <f>ROUND(I172*H172,2)</f>
        <v>0</v>
      </c>
      <c r="BL172" s="20" t="s">
        <v>126</v>
      </c>
      <c r="BM172" s="218" t="s">
        <v>1018</v>
      </c>
    </row>
    <row r="173" s="2" customFormat="1">
      <c r="A173" s="41"/>
      <c r="B173" s="42"/>
      <c r="C173" s="43"/>
      <c r="D173" s="220" t="s">
        <v>128</v>
      </c>
      <c r="E173" s="43"/>
      <c r="F173" s="221" t="s">
        <v>1019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128</v>
      </c>
      <c r="AU173" s="20" t="s">
        <v>80</v>
      </c>
    </row>
    <row r="174" s="14" customFormat="1">
      <c r="A174" s="14"/>
      <c r="B174" s="236"/>
      <c r="C174" s="237"/>
      <c r="D174" s="227" t="s">
        <v>130</v>
      </c>
      <c r="E174" s="238" t="s">
        <v>19</v>
      </c>
      <c r="F174" s="239" t="s">
        <v>946</v>
      </c>
      <c r="G174" s="237"/>
      <c r="H174" s="240">
        <v>10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130</v>
      </c>
      <c r="AU174" s="246" t="s">
        <v>80</v>
      </c>
      <c r="AV174" s="14" t="s">
        <v>80</v>
      </c>
      <c r="AW174" s="14" t="s">
        <v>32</v>
      </c>
      <c r="AX174" s="14" t="s">
        <v>70</v>
      </c>
      <c r="AY174" s="246" t="s">
        <v>119</v>
      </c>
    </row>
    <row r="175" s="15" customFormat="1">
      <c r="A175" s="15"/>
      <c r="B175" s="247"/>
      <c r="C175" s="248"/>
      <c r="D175" s="227" t="s">
        <v>130</v>
      </c>
      <c r="E175" s="249" t="s">
        <v>19</v>
      </c>
      <c r="F175" s="250" t="s">
        <v>134</v>
      </c>
      <c r="G175" s="248"/>
      <c r="H175" s="251">
        <v>10</v>
      </c>
      <c r="I175" s="252"/>
      <c r="J175" s="248"/>
      <c r="K175" s="248"/>
      <c r="L175" s="253"/>
      <c r="M175" s="254"/>
      <c r="N175" s="255"/>
      <c r="O175" s="255"/>
      <c r="P175" s="255"/>
      <c r="Q175" s="255"/>
      <c r="R175" s="255"/>
      <c r="S175" s="255"/>
      <c r="T175" s="25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7" t="s">
        <v>130</v>
      </c>
      <c r="AU175" s="257" t="s">
        <v>80</v>
      </c>
      <c r="AV175" s="15" t="s">
        <v>126</v>
      </c>
      <c r="AW175" s="15" t="s">
        <v>32</v>
      </c>
      <c r="AX175" s="15" t="s">
        <v>78</v>
      </c>
      <c r="AY175" s="257" t="s">
        <v>119</v>
      </c>
    </row>
    <row r="176" s="2" customFormat="1" ht="33" customHeight="1">
      <c r="A176" s="41"/>
      <c r="B176" s="42"/>
      <c r="C176" s="207" t="s">
        <v>305</v>
      </c>
      <c r="D176" s="207" t="s">
        <v>121</v>
      </c>
      <c r="E176" s="208" t="s">
        <v>1020</v>
      </c>
      <c r="F176" s="209" t="s">
        <v>1021</v>
      </c>
      <c r="G176" s="210" t="s">
        <v>198</v>
      </c>
      <c r="H176" s="211">
        <v>5</v>
      </c>
      <c r="I176" s="212"/>
      <c r="J176" s="213">
        <f>ROUND(I176*H176,2)</f>
        <v>0</v>
      </c>
      <c r="K176" s="209" t="s">
        <v>125</v>
      </c>
      <c r="L176" s="47"/>
      <c r="M176" s="214" t="s">
        <v>19</v>
      </c>
      <c r="N176" s="215" t="s">
        <v>41</v>
      </c>
      <c r="O176" s="87"/>
      <c r="P176" s="216">
        <f>O176*H176</f>
        <v>0</v>
      </c>
      <c r="Q176" s="216">
        <v>0.1837</v>
      </c>
      <c r="R176" s="216">
        <f>Q176*H176</f>
        <v>0.91849999999999998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126</v>
      </c>
      <c r="AT176" s="218" t="s">
        <v>121</v>
      </c>
      <c r="AU176" s="218" t="s">
        <v>80</v>
      </c>
      <c r="AY176" s="20" t="s">
        <v>119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78</v>
      </c>
      <c r="BK176" s="219">
        <f>ROUND(I176*H176,2)</f>
        <v>0</v>
      </c>
      <c r="BL176" s="20" t="s">
        <v>126</v>
      </c>
      <c r="BM176" s="218" t="s">
        <v>1022</v>
      </c>
    </row>
    <row r="177" s="2" customFormat="1">
      <c r="A177" s="41"/>
      <c r="B177" s="42"/>
      <c r="C177" s="43"/>
      <c r="D177" s="220" t="s">
        <v>128</v>
      </c>
      <c r="E177" s="43"/>
      <c r="F177" s="221" t="s">
        <v>1023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128</v>
      </c>
      <c r="AU177" s="20" t="s">
        <v>80</v>
      </c>
    </row>
    <row r="178" s="14" customFormat="1">
      <c r="A178" s="14"/>
      <c r="B178" s="236"/>
      <c r="C178" s="237"/>
      <c r="D178" s="227" t="s">
        <v>130</v>
      </c>
      <c r="E178" s="238" t="s">
        <v>19</v>
      </c>
      <c r="F178" s="239" t="s">
        <v>1024</v>
      </c>
      <c r="G178" s="237"/>
      <c r="H178" s="240">
        <v>5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6" t="s">
        <v>130</v>
      </c>
      <c r="AU178" s="246" t="s">
        <v>80</v>
      </c>
      <c r="AV178" s="14" t="s">
        <v>80</v>
      </c>
      <c r="AW178" s="14" t="s">
        <v>32</v>
      </c>
      <c r="AX178" s="14" t="s">
        <v>70</v>
      </c>
      <c r="AY178" s="246" t="s">
        <v>119</v>
      </c>
    </row>
    <row r="179" s="15" customFormat="1">
      <c r="A179" s="15"/>
      <c r="B179" s="247"/>
      <c r="C179" s="248"/>
      <c r="D179" s="227" t="s">
        <v>130</v>
      </c>
      <c r="E179" s="249" t="s">
        <v>19</v>
      </c>
      <c r="F179" s="250" t="s">
        <v>134</v>
      </c>
      <c r="G179" s="248"/>
      <c r="H179" s="251">
        <v>5</v>
      </c>
      <c r="I179" s="252"/>
      <c r="J179" s="248"/>
      <c r="K179" s="248"/>
      <c r="L179" s="253"/>
      <c r="M179" s="254"/>
      <c r="N179" s="255"/>
      <c r="O179" s="255"/>
      <c r="P179" s="255"/>
      <c r="Q179" s="255"/>
      <c r="R179" s="255"/>
      <c r="S179" s="255"/>
      <c r="T179" s="256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57" t="s">
        <v>130</v>
      </c>
      <c r="AU179" s="257" t="s">
        <v>80</v>
      </c>
      <c r="AV179" s="15" t="s">
        <v>126</v>
      </c>
      <c r="AW179" s="15" t="s">
        <v>32</v>
      </c>
      <c r="AX179" s="15" t="s">
        <v>78</v>
      </c>
      <c r="AY179" s="257" t="s">
        <v>119</v>
      </c>
    </row>
    <row r="180" s="12" customFormat="1" ht="22.8" customHeight="1">
      <c r="A180" s="12"/>
      <c r="B180" s="191"/>
      <c r="C180" s="192"/>
      <c r="D180" s="193" t="s">
        <v>69</v>
      </c>
      <c r="E180" s="205" t="s">
        <v>222</v>
      </c>
      <c r="F180" s="205" t="s">
        <v>680</v>
      </c>
      <c r="G180" s="192"/>
      <c r="H180" s="192"/>
      <c r="I180" s="195"/>
      <c r="J180" s="206">
        <f>BK180</f>
        <v>0</v>
      </c>
      <c r="K180" s="192"/>
      <c r="L180" s="197"/>
      <c r="M180" s="198"/>
      <c r="N180" s="199"/>
      <c r="O180" s="199"/>
      <c r="P180" s="200">
        <f>SUM(P181:P196)</f>
        <v>0</v>
      </c>
      <c r="Q180" s="199"/>
      <c r="R180" s="200">
        <f>SUM(R181:R196)</f>
        <v>0.010004734</v>
      </c>
      <c r="S180" s="199"/>
      <c r="T180" s="201">
        <f>SUM(T181:T196)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2" t="s">
        <v>78</v>
      </c>
      <c r="AT180" s="203" t="s">
        <v>69</v>
      </c>
      <c r="AU180" s="203" t="s">
        <v>78</v>
      </c>
      <c r="AY180" s="202" t="s">
        <v>119</v>
      </c>
      <c r="BK180" s="204">
        <f>SUM(BK181:BK196)</f>
        <v>0</v>
      </c>
    </row>
    <row r="181" s="2" customFormat="1" ht="21.75" customHeight="1">
      <c r="A181" s="41"/>
      <c r="B181" s="42"/>
      <c r="C181" s="207" t="s">
        <v>323</v>
      </c>
      <c r="D181" s="207" t="s">
        <v>121</v>
      </c>
      <c r="E181" s="208" t="s">
        <v>1025</v>
      </c>
      <c r="F181" s="209" t="s">
        <v>1026</v>
      </c>
      <c r="G181" s="210" t="s">
        <v>124</v>
      </c>
      <c r="H181" s="211">
        <v>50</v>
      </c>
      <c r="I181" s="212"/>
      <c r="J181" s="213">
        <f>ROUND(I181*H181,2)</f>
        <v>0</v>
      </c>
      <c r="K181" s="209" t="s">
        <v>125</v>
      </c>
      <c r="L181" s="47"/>
      <c r="M181" s="214" t="s">
        <v>19</v>
      </c>
      <c r="N181" s="215" t="s">
        <v>41</v>
      </c>
      <c r="O181" s="87"/>
      <c r="P181" s="216">
        <f>O181*H181</f>
        <v>0</v>
      </c>
      <c r="Q181" s="216">
        <v>4.3699999999999997E-06</v>
      </c>
      <c r="R181" s="216">
        <f>Q181*H181</f>
        <v>0.00021849999999999997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126</v>
      </c>
      <c r="AT181" s="218" t="s">
        <v>121</v>
      </c>
      <c r="AU181" s="218" t="s">
        <v>80</v>
      </c>
      <c r="AY181" s="20" t="s">
        <v>119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78</v>
      </c>
      <c r="BK181" s="219">
        <f>ROUND(I181*H181,2)</f>
        <v>0</v>
      </c>
      <c r="BL181" s="20" t="s">
        <v>126</v>
      </c>
      <c r="BM181" s="218" t="s">
        <v>1027</v>
      </c>
    </row>
    <row r="182" s="2" customFormat="1">
      <c r="A182" s="41"/>
      <c r="B182" s="42"/>
      <c r="C182" s="43"/>
      <c r="D182" s="220" t="s">
        <v>128</v>
      </c>
      <c r="E182" s="43"/>
      <c r="F182" s="221" t="s">
        <v>1028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128</v>
      </c>
      <c r="AU182" s="20" t="s">
        <v>80</v>
      </c>
    </row>
    <row r="183" s="14" customFormat="1">
      <c r="A183" s="14"/>
      <c r="B183" s="236"/>
      <c r="C183" s="237"/>
      <c r="D183" s="227" t="s">
        <v>130</v>
      </c>
      <c r="E183" s="238" t="s">
        <v>19</v>
      </c>
      <c r="F183" s="239" t="s">
        <v>1029</v>
      </c>
      <c r="G183" s="237"/>
      <c r="H183" s="240">
        <v>50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6" t="s">
        <v>130</v>
      </c>
      <c r="AU183" s="246" t="s">
        <v>80</v>
      </c>
      <c r="AV183" s="14" t="s">
        <v>80</v>
      </c>
      <c r="AW183" s="14" t="s">
        <v>32</v>
      </c>
      <c r="AX183" s="14" t="s">
        <v>70</v>
      </c>
      <c r="AY183" s="246" t="s">
        <v>119</v>
      </c>
    </row>
    <row r="184" s="15" customFormat="1">
      <c r="A184" s="15"/>
      <c r="B184" s="247"/>
      <c r="C184" s="248"/>
      <c r="D184" s="227" t="s">
        <v>130</v>
      </c>
      <c r="E184" s="249" t="s">
        <v>19</v>
      </c>
      <c r="F184" s="250" t="s">
        <v>134</v>
      </c>
      <c r="G184" s="248"/>
      <c r="H184" s="251">
        <v>50</v>
      </c>
      <c r="I184" s="252"/>
      <c r="J184" s="248"/>
      <c r="K184" s="248"/>
      <c r="L184" s="253"/>
      <c r="M184" s="254"/>
      <c r="N184" s="255"/>
      <c r="O184" s="255"/>
      <c r="P184" s="255"/>
      <c r="Q184" s="255"/>
      <c r="R184" s="255"/>
      <c r="S184" s="255"/>
      <c r="T184" s="256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57" t="s">
        <v>130</v>
      </c>
      <c r="AU184" s="257" t="s">
        <v>80</v>
      </c>
      <c r="AV184" s="15" t="s">
        <v>126</v>
      </c>
      <c r="AW184" s="15" t="s">
        <v>32</v>
      </c>
      <c r="AX184" s="15" t="s">
        <v>78</v>
      </c>
      <c r="AY184" s="257" t="s">
        <v>119</v>
      </c>
    </row>
    <row r="185" s="2" customFormat="1" ht="21.75" customHeight="1">
      <c r="A185" s="41"/>
      <c r="B185" s="42"/>
      <c r="C185" s="207" t="s">
        <v>329</v>
      </c>
      <c r="D185" s="207" t="s">
        <v>121</v>
      </c>
      <c r="E185" s="208" t="s">
        <v>1030</v>
      </c>
      <c r="F185" s="209" t="s">
        <v>1031</v>
      </c>
      <c r="G185" s="210" t="s">
        <v>124</v>
      </c>
      <c r="H185" s="211">
        <v>50</v>
      </c>
      <c r="I185" s="212"/>
      <c r="J185" s="213">
        <f>ROUND(I185*H185,2)</f>
        <v>0</v>
      </c>
      <c r="K185" s="209" t="s">
        <v>125</v>
      </c>
      <c r="L185" s="47"/>
      <c r="M185" s="214" t="s">
        <v>19</v>
      </c>
      <c r="N185" s="215" t="s">
        <v>41</v>
      </c>
      <c r="O185" s="87"/>
      <c r="P185" s="216">
        <f>O185*H185</f>
        <v>0</v>
      </c>
      <c r="Q185" s="216">
        <v>0</v>
      </c>
      <c r="R185" s="216">
        <f>Q185*H185</f>
        <v>0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126</v>
      </c>
      <c r="AT185" s="218" t="s">
        <v>121</v>
      </c>
      <c r="AU185" s="218" t="s">
        <v>80</v>
      </c>
      <c r="AY185" s="20" t="s">
        <v>119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78</v>
      </c>
      <c r="BK185" s="219">
        <f>ROUND(I185*H185,2)</f>
        <v>0</v>
      </c>
      <c r="BL185" s="20" t="s">
        <v>126</v>
      </c>
      <c r="BM185" s="218" t="s">
        <v>1032</v>
      </c>
    </row>
    <row r="186" s="2" customFormat="1">
      <c r="A186" s="41"/>
      <c r="B186" s="42"/>
      <c r="C186" s="43"/>
      <c r="D186" s="220" t="s">
        <v>128</v>
      </c>
      <c r="E186" s="43"/>
      <c r="F186" s="221" t="s">
        <v>1033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128</v>
      </c>
      <c r="AU186" s="20" t="s">
        <v>80</v>
      </c>
    </row>
    <row r="187" s="2" customFormat="1" ht="24.15" customHeight="1">
      <c r="A187" s="41"/>
      <c r="B187" s="42"/>
      <c r="C187" s="207" t="s">
        <v>338</v>
      </c>
      <c r="D187" s="207" t="s">
        <v>121</v>
      </c>
      <c r="E187" s="208" t="s">
        <v>1034</v>
      </c>
      <c r="F187" s="209" t="s">
        <v>1035</v>
      </c>
      <c r="G187" s="210" t="s">
        <v>124</v>
      </c>
      <c r="H187" s="211">
        <v>50</v>
      </c>
      <c r="I187" s="212"/>
      <c r="J187" s="213">
        <f>ROUND(I187*H187,2)</f>
        <v>0</v>
      </c>
      <c r="K187" s="209" t="s">
        <v>125</v>
      </c>
      <c r="L187" s="47"/>
      <c r="M187" s="214" t="s">
        <v>19</v>
      </c>
      <c r="N187" s="215" t="s">
        <v>41</v>
      </c>
      <c r="O187" s="87"/>
      <c r="P187" s="216">
        <f>O187*H187</f>
        <v>0</v>
      </c>
      <c r="Q187" s="216">
        <v>0.00015660000000000001</v>
      </c>
      <c r="R187" s="216">
        <f>Q187*H187</f>
        <v>0.0078300000000000002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126</v>
      </c>
      <c r="AT187" s="218" t="s">
        <v>121</v>
      </c>
      <c r="AU187" s="218" t="s">
        <v>80</v>
      </c>
      <c r="AY187" s="20" t="s">
        <v>119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78</v>
      </c>
      <c r="BK187" s="219">
        <f>ROUND(I187*H187,2)</f>
        <v>0</v>
      </c>
      <c r="BL187" s="20" t="s">
        <v>126</v>
      </c>
      <c r="BM187" s="218" t="s">
        <v>1036</v>
      </c>
    </row>
    <row r="188" s="2" customFormat="1">
      <c r="A188" s="41"/>
      <c r="B188" s="42"/>
      <c r="C188" s="43"/>
      <c r="D188" s="220" t="s">
        <v>128</v>
      </c>
      <c r="E188" s="43"/>
      <c r="F188" s="221" t="s">
        <v>1037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128</v>
      </c>
      <c r="AU188" s="20" t="s">
        <v>80</v>
      </c>
    </row>
    <row r="189" s="2" customFormat="1" ht="16.5" customHeight="1">
      <c r="A189" s="41"/>
      <c r="B189" s="42"/>
      <c r="C189" s="207" t="s">
        <v>344</v>
      </c>
      <c r="D189" s="207" t="s">
        <v>121</v>
      </c>
      <c r="E189" s="208" t="s">
        <v>1038</v>
      </c>
      <c r="F189" s="209" t="s">
        <v>1039</v>
      </c>
      <c r="G189" s="210" t="s">
        <v>124</v>
      </c>
      <c r="H189" s="211">
        <v>1189.2000000000001</v>
      </c>
      <c r="I189" s="212"/>
      <c r="J189" s="213">
        <f>ROUND(I189*H189,2)</f>
        <v>0</v>
      </c>
      <c r="K189" s="209" t="s">
        <v>125</v>
      </c>
      <c r="L189" s="47"/>
      <c r="M189" s="214" t="s">
        <v>19</v>
      </c>
      <c r="N189" s="215" t="s">
        <v>41</v>
      </c>
      <c r="O189" s="87"/>
      <c r="P189" s="216">
        <f>O189*H189</f>
        <v>0</v>
      </c>
      <c r="Q189" s="216">
        <v>1.6449999999999999E-06</v>
      </c>
      <c r="R189" s="216">
        <f>Q189*H189</f>
        <v>0.0019562339999999998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126</v>
      </c>
      <c r="AT189" s="218" t="s">
        <v>121</v>
      </c>
      <c r="AU189" s="218" t="s">
        <v>80</v>
      </c>
      <c r="AY189" s="20" t="s">
        <v>119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78</v>
      </c>
      <c r="BK189" s="219">
        <f>ROUND(I189*H189,2)</f>
        <v>0</v>
      </c>
      <c r="BL189" s="20" t="s">
        <v>126</v>
      </c>
      <c r="BM189" s="218" t="s">
        <v>1040</v>
      </c>
    </row>
    <row r="190" s="2" customFormat="1">
      <c r="A190" s="41"/>
      <c r="B190" s="42"/>
      <c r="C190" s="43"/>
      <c r="D190" s="220" t="s">
        <v>128</v>
      </c>
      <c r="E190" s="43"/>
      <c r="F190" s="221" t="s">
        <v>1041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128</v>
      </c>
      <c r="AU190" s="20" t="s">
        <v>80</v>
      </c>
    </row>
    <row r="191" s="14" customFormat="1">
      <c r="A191" s="14"/>
      <c r="B191" s="236"/>
      <c r="C191" s="237"/>
      <c r="D191" s="227" t="s">
        <v>130</v>
      </c>
      <c r="E191" s="238" t="s">
        <v>19</v>
      </c>
      <c r="F191" s="239" t="s">
        <v>1042</v>
      </c>
      <c r="G191" s="237"/>
      <c r="H191" s="240">
        <v>1189.2000000000001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130</v>
      </c>
      <c r="AU191" s="246" t="s">
        <v>80</v>
      </c>
      <c r="AV191" s="14" t="s">
        <v>80</v>
      </c>
      <c r="AW191" s="14" t="s">
        <v>32</v>
      </c>
      <c r="AX191" s="14" t="s">
        <v>70</v>
      </c>
      <c r="AY191" s="246" t="s">
        <v>119</v>
      </c>
    </row>
    <row r="192" s="15" customFormat="1">
      <c r="A192" s="15"/>
      <c r="B192" s="247"/>
      <c r="C192" s="248"/>
      <c r="D192" s="227" t="s">
        <v>130</v>
      </c>
      <c r="E192" s="249" t="s">
        <v>19</v>
      </c>
      <c r="F192" s="250" t="s">
        <v>134</v>
      </c>
      <c r="G192" s="248"/>
      <c r="H192" s="251">
        <v>1189.2000000000001</v>
      </c>
      <c r="I192" s="252"/>
      <c r="J192" s="248"/>
      <c r="K192" s="248"/>
      <c r="L192" s="253"/>
      <c r="M192" s="254"/>
      <c r="N192" s="255"/>
      <c r="O192" s="255"/>
      <c r="P192" s="255"/>
      <c r="Q192" s="255"/>
      <c r="R192" s="255"/>
      <c r="S192" s="255"/>
      <c r="T192" s="256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57" t="s">
        <v>130</v>
      </c>
      <c r="AU192" s="257" t="s">
        <v>80</v>
      </c>
      <c r="AV192" s="15" t="s">
        <v>126</v>
      </c>
      <c r="AW192" s="15" t="s">
        <v>32</v>
      </c>
      <c r="AX192" s="15" t="s">
        <v>78</v>
      </c>
      <c r="AY192" s="257" t="s">
        <v>119</v>
      </c>
    </row>
    <row r="193" s="2" customFormat="1" ht="37.8" customHeight="1">
      <c r="A193" s="41"/>
      <c r="B193" s="42"/>
      <c r="C193" s="207" t="s">
        <v>351</v>
      </c>
      <c r="D193" s="207" t="s">
        <v>121</v>
      </c>
      <c r="E193" s="208" t="s">
        <v>1043</v>
      </c>
      <c r="F193" s="209" t="s">
        <v>1044</v>
      </c>
      <c r="G193" s="210" t="s">
        <v>198</v>
      </c>
      <c r="H193" s="211">
        <v>5</v>
      </c>
      <c r="I193" s="212"/>
      <c r="J193" s="213">
        <f>ROUND(I193*H193,2)</f>
        <v>0</v>
      </c>
      <c r="K193" s="209" t="s">
        <v>125</v>
      </c>
      <c r="L193" s="47"/>
      <c r="M193" s="214" t="s">
        <v>19</v>
      </c>
      <c r="N193" s="215" t="s">
        <v>41</v>
      </c>
      <c r="O193" s="87"/>
      <c r="P193" s="216">
        <f>O193*H193</f>
        <v>0</v>
      </c>
      <c r="Q193" s="216">
        <v>0</v>
      </c>
      <c r="R193" s="216">
        <f>Q193*H193</f>
        <v>0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126</v>
      </c>
      <c r="AT193" s="218" t="s">
        <v>121</v>
      </c>
      <c r="AU193" s="218" t="s">
        <v>80</v>
      </c>
      <c r="AY193" s="20" t="s">
        <v>119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78</v>
      </c>
      <c r="BK193" s="219">
        <f>ROUND(I193*H193,2)</f>
        <v>0</v>
      </c>
      <c r="BL193" s="20" t="s">
        <v>126</v>
      </c>
      <c r="BM193" s="218" t="s">
        <v>1045</v>
      </c>
    </row>
    <row r="194" s="2" customFormat="1">
      <c r="A194" s="41"/>
      <c r="B194" s="42"/>
      <c r="C194" s="43"/>
      <c r="D194" s="220" t="s">
        <v>128</v>
      </c>
      <c r="E194" s="43"/>
      <c r="F194" s="221" t="s">
        <v>1046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128</v>
      </c>
      <c r="AU194" s="20" t="s">
        <v>80</v>
      </c>
    </row>
    <row r="195" s="14" customFormat="1">
      <c r="A195" s="14"/>
      <c r="B195" s="236"/>
      <c r="C195" s="237"/>
      <c r="D195" s="227" t="s">
        <v>130</v>
      </c>
      <c r="E195" s="238" t="s">
        <v>19</v>
      </c>
      <c r="F195" s="239" t="s">
        <v>1024</v>
      </c>
      <c r="G195" s="237"/>
      <c r="H195" s="240">
        <v>5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130</v>
      </c>
      <c r="AU195" s="246" t="s">
        <v>80</v>
      </c>
      <c r="AV195" s="14" t="s">
        <v>80</v>
      </c>
      <c r="AW195" s="14" t="s">
        <v>32</v>
      </c>
      <c r="AX195" s="14" t="s">
        <v>70</v>
      </c>
      <c r="AY195" s="246" t="s">
        <v>119</v>
      </c>
    </row>
    <row r="196" s="15" customFormat="1">
      <c r="A196" s="15"/>
      <c r="B196" s="247"/>
      <c r="C196" s="248"/>
      <c r="D196" s="227" t="s">
        <v>130</v>
      </c>
      <c r="E196" s="249" t="s">
        <v>19</v>
      </c>
      <c r="F196" s="250" t="s">
        <v>134</v>
      </c>
      <c r="G196" s="248"/>
      <c r="H196" s="251">
        <v>5</v>
      </c>
      <c r="I196" s="252"/>
      <c r="J196" s="248"/>
      <c r="K196" s="248"/>
      <c r="L196" s="253"/>
      <c r="M196" s="254"/>
      <c r="N196" s="255"/>
      <c r="O196" s="255"/>
      <c r="P196" s="255"/>
      <c r="Q196" s="255"/>
      <c r="R196" s="255"/>
      <c r="S196" s="255"/>
      <c r="T196" s="256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57" t="s">
        <v>130</v>
      </c>
      <c r="AU196" s="257" t="s">
        <v>80</v>
      </c>
      <c r="AV196" s="15" t="s">
        <v>126</v>
      </c>
      <c r="AW196" s="15" t="s">
        <v>32</v>
      </c>
      <c r="AX196" s="15" t="s">
        <v>78</v>
      </c>
      <c r="AY196" s="257" t="s">
        <v>119</v>
      </c>
    </row>
    <row r="197" s="12" customFormat="1" ht="22.8" customHeight="1">
      <c r="A197" s="12"/>
      <c r="B197" s="191"/>
      <c r="C197" s="192"/>
      <c r="D197" s="193" t="s">
        <v>69</v>
      </c>
      <c r="E197" s="205" t="s">
        <v>691</v>
      </c>
      <c r="F197" s="205" t="s">
        <v>692</v>
      </c>
      <c r="G197" s="192"/>
      <c r="H197" s="192"/>
      <c r="I197" s="195"/>
      <c r="J197" s="206">
        <f>BK197</f>
        <v>0</v>
      </c>
      <c r="K197" s="192"/>
      <c r="L197" s="197"/>
      <c r="M197" s="198"/>
      <c r="N197" s="199"/>
      <c r="O197" s="199"/>
      <c r="P197" s="200">
        <f>SUM(P198:P248)</f>
        <v>0</v>
      </c>
      <c r="Q197" s="199"/>
      <c r="R197" s="200">
        <f>SUM(R198:R248)</f>
        <v>0</v>
      </c>
      <c r="S197" s="199"/>
      <c r="T197" s="201">
        <f>SUM(T198:T248)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2" t="s">
        <v>78</v>
      </c>
      <c r="AT197" s="203" t="s">
        <v>69</v>
      </c>
      <c r="AU197" s="203" t="s">
        <v>78</v>
      </c>
      <c r="AY197" s="202" t="s">
        <v>119</v>
      </c>
      <c r="BK197" s="204">
        <f>SUM(BK198:BK248)</f>
        <v>0</v>
      </c>
    </row>
    <row r="198" s="2" customFormat="1" ht="24.15" customHeight="1">
      <c r="A198" s="41"/>
      <c r="B198" s="42"/>
      <c r="C198" s="207" t="s">
        <v>361</v>
      </c>
      <c r="D198" s="207" t="s">
        <v>121</v>
      </c>
      <c r="E198" s="208" t="s">
        <v>1047</v>
      </c>
      <c r="F198" s="209" t="s">
        <v>1048</v>
      </c>
      <c r="G198" s="210" t="s">
        <v>290</v>
      </c>
      <c r="H198" s="211">
        <v>909.56299999999999</v>
      </c>
      <c r="I198" s="212"/>
      <c r="J198" s="213">
        <f>ROUND(I198*H198,2)</f>
        <v>0</v>
      </c>
      <c r="K198" s="209" t="s">
        <v>125</v>
      </c>
      <c r="L198" s="47"/>
      <c r="M198" s="214" t="s">
        <v>19</v>
      </c>
      <c r="N198" s="215" t="s">
        <v>41</v>
      </c>
      <c r="O198" s="87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126</v>
      </c>
      <c r="AT198" s="218" t="s">
        <v>121</v>
      </c>
      <c r="AU198" s="218" t="s">
        <v>80</v>
      </c>
      <c r="AY198" s="20" t="s">
        <v>119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78</v>
      </c>
      <c r="BK198" s="219">
        <f>ROUND(I198*H198,2)</f>
        <v>0</v>
      </c>
      <c r="BL198" s="20" t="s">
        <v>126</v>
      </c>
      <c r="BM198" s="218" t="s">
        <v>1049</v>
      </c>
    </row>
    <row r="199" s="2" customFormat="1">
      <c r="A199" s="41"/>
      <c r="B199" s="42"/>
      <c r="C199" s="43"/>
      <c r="D199" s="220" t="s">
        <v>128</v>
      </c>
      <c r="E199" s="43"/>
      <c r="F199" s="221" t="s">
        <v>1050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128</v>
      </c>
      <c r="AU199" s="20" t="s">
        <v>80</v>
      </c>
    </row>
    <row r="200" s="13" customFormat="1">
      <c r="A200" s="13"/>
      <c r="B200" s="225"/>
      <c r="C200" s="226"/>
      <c r="D200" s="227" t="s">
        <v>130</v>
      </c>
      <c r="E200" s="228" t="s">
        <v>19</v>
      </c>
      <c r="F200" s="229" t="s">
        <v>1051</v>
      </c>
      <c r="G200" s="226"/>
      <c r="H200" s="228" t="s">
        <v>19</v>
      </c>
      <c r="I200" s="230"/>
      <c r="J200" s="226"/>
      <c r="K200" s="226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130</v>
      </c>
      <c r="AU200" s="235" t="s">
        <v>80</v>
      </c>
      <c r="AV200" s="13" t="s">
        <v>78</v>
      </c>
      <c r="AW200" s="13" t="s">
        <v>32</v>
      </c>
      <c r="AX200" s="13" t="s">
        <v>70</v>
      </c>
      <c r="AY200" s="235" t="s">
        <v>119</v>
      </c>
    </row>
    <row r="201" s="14" customFormat="1">
      <c r="A201" s="14"/>
      <c r="B201" s="236"/>
      <c r="C201" s="237"/>
      <c r="D201" s="227" t="s">
        <v>130</v>
      </c>
      <c r="E201" s="238" t="s">
        <v>19</v>
      </c>
      <c r="F201" s="239" t="s">
        <v>1052</v>
      </c>
      <c r="G201" s="237"/>
      <c r="H201" s="240">
        <v>438.863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6" t="s">
        <v>130</v>
      </c>
      <c r="AU201" s="246" t="s">
        <v>80</v>
      </c>
      <c r="AV201" s="14" t="s">
        <v>80</v>
      </c>
      <c r="AW201" s="14" t="s">
        <v>32</v>
      </c>
      <c r="AX201" s="14" t="s">
        <v>70</v>
      </c>
      <c r="AY201" s="246" t="s">
        <v>119</v>
      </c>
    </row>
    <row r="202" s="14" customFormat="1">
      <c r="A202" s="14"/>
      <c r="B202" s="236"/>
      <c r="C202" s="237"/>
      <c r="D202" s="227" t="s">
        <v>130</v>
      </c>
      <c r="E202" s="238" t="s">
        <v>19</v>
      </c>
      <c r="F202" s="239" t="s">
        <v>1053</v>
      </c>
      <c r="G202" s="237"/>
      <c r="H202" s="240">
        <v>327.98000000000002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130</v>
      </c>
      <c r="AU202" s="246" t="s">
        <v>80</v>
      </c>
      <c r="AV202" s="14" t="s">
        <v>80</v>
      </c>
      <c r="AW202" s="14" t="s">
        <v>32</v>
      </c>
      <c r="AX202" s="14" t="s">
        <v>70</v>
      </c>
      <c r="AY202" s="246" t="s">
        <v>119</v>
      </c>
    </row>
    <row r="203" s="16" customFormat="1">
      <c r="A203" s="16"/>
      <c r="B203" s="258"/>
      <c r="C203" s="259"/>
      <c r="D203" s="227" t="s">
        <v>130</v>
      </c>
      <c r="E203" s="260" t="s">
        <v>19</v>
      </c>
      <c r="F203" s="261" t="s">
        <v>167</v>
      </c>
      <c r="G203" s="259"/>
      <c r="H203" s="262">
        <v>766.84300000000007</v>
      </c>
      <c r="I203" s="263"/>
      <c r="J203" s="259"/>
      <c r="K203" s="259"/>
      <c r="L203" s="264"/>
      <c r="M203" s="265"/>
      <c r="N203" s="266"/>
      <c r="O203" s="266"/>
      <c r="P203" s="266"/>
      <c r="Q203" s="266"/>
      <c r="R203" s="266"/>
      <c r="S203" s="266"/>
      <c r="T203" s="267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T203" s="268" t="s">
        <v>130</v>
      </c>
      <c r="AU203" s="268" t="s">
        <v>80</v>
      </c>
      <c r="AV203" s="16" t="s">
        <v>140</v>
      </c>
      <c r="AW203" s="16" t="s">
        <v>32</v>
      </c>
      <c r="AX203" s="16" t="s">
        <v>70</v>
      </c>
      <c r="AY203" s="268" t="s">
        <v>119</v>
      </c>
    </row>
    <row r="204" s="13" customFormat="1">
      <c r="A204" s="13"/>
      <c r="B204" s="225"/>
      <c r="C204" s="226"/>
      <c r="D204" s="227" t="s">
        <v>130</v>
      </c>
      <c r="E204" s="228" t="s">
        <v>19</v>
      </c>
      <c r="F204" s="229" t="s">
        <v>1054</v>
      </c>
      <c r="G204" s="226"/>
      <c r="H204" s="228" t="s">
        <v>19</v>
      </c>
      <c r="I204" s="230"/>
      <c r="J204" s="226"/>
      <c r="K204" s="226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130</v>
      </c>
      <c r="AU204" s="235" t="s">
        <v>80</v>
      </c>
      <c r="AV204" s="13" t="s">
        <v>78</v>
      </c>
      <c r="AW204" s="13" t="s">
        <v>32</v>
      </c>
      <c r="AX204" s="13" t="s">
        <v>70</v>
      </c>
      <c r="AY204" s="235" t="s">
        <v>119</v>
      </c>
    </row>
    <row r="205" s="14" customFormat="1">
      <c r="A205" s="14"/>
      <c r="B205" s="236"/>
      <c r="C205" s="237"/>
      <c r="D205" s="227" t="s">
        <v>130</v>
      </c>
      <c r="E205" s="238" t="s">
        <v>19</v>
      </c>
      <c r="F205" s="239" t="s">
        <v>1055</v>
      </c>
      <c r="G205" s="237"/>
      <c r="H205" s="240">
        <v>142.72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130</v>
      </c>
      <c r="AU205" s="246" t="s">
        <v>80</v>
      </c>
      <c r="AV205" s="14" t="s">
        <v>80</v>
      </c>
      <c r="AW205" s="14" t="s">
        <v>32</v>
      </c>
      <c r="AX205" s="14" t="s">
        <v>70</v>
      </c>
      <c r="AY205" s="246" t="s">
        <v>119</v>
      </c>
    </row>
    <row r="206" s="16" customFormat="1">
      <c r="A206" s="16"/>
      <c r="B206" s="258"/>
      <c r="C206" s="259"/>
      <c r="D206" s="227" t="s">
        <v>130</v>
      </c>
      <c r="E206" s="260" t="s">
        <v>19</v>
      </c>
      <c r="F206" s="261" t="s">
        <v>167</v>
      </c>
      <c r="G206" s="259"/>
      <c r="H206" s="262">
        <v>142.72</v>
      </c>
      <c r="I206" s="263"/>
      <c r="J206" s="259"/>
      <c r="K206" s="259"/>
      <c r="L206" s="264"/>
      <c r="M206" s="265"/>
      <c r="N206" s="266"/>
      <c r="O206" s="266"/>
      <c r="P206" s="266"/>
      <c r="Q206" s="266"/>
      <c r="R206" s="266"/>
      <c r="S206" s="266"/>
      <c r="T206" s="267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T206" s="268" t="s">
        <v>130</v>
      </c>
      <c r="AU206" s="268" t="s">
        <v>80</v>
      </c>
      <c r="AV206" s="16" t="s">
        <v>140</v>
      </c>
      <c r="AW206" s="16" t="s">
        <v>32</v>
      </c>
      <c r="AX206" s="16" t="s">
        <v>70</v>
      </c>
      <c r="AY206" s="268" t="s">
        <v>119</v>
      </c>
    </row>
    <row r="207" s="15" customFormat="1">
      <c r="A207" s="15"/>
      <c r="B207" s="247"/>
      <c r="C207" s="248"/>
      <c r="D207" s="227" t="s">
        <v>130</v>
      </c>
      <c r="E207" s="249" t="s">
        <v>19</v>
      </c>
      <c r="F207" s="250" t="s">
        <v>134</v>
      </c>
      <c r="G207" s="248"/>
      <c r="H207" s="251">
        <v>909.5630000000001</v>
      </c>
      <c r="I207" s="252"/>
      <c r="J207" s="248"/>
      <c r="K207" s="248"/>
      <c r="L207" s="253"/>
      <c r="M207" s="254"/>
      <c r="N207" s="255"/>
      <c r="O207" s="255"/>
      <c r="P207" s="255"/>
      <c r="Q207" s="255"/>
      <c r="R207" s="255"/>
      <c r="S207" s="255"/>
      <c r="T207" s="256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7" t="s">
        <v>130</v>
      </c>
      <c r="AU207" s="257" t="s">
        <v>80</v>
      </c>
      <c r="AV207" s="15" t="s">
        <v>126</v>
      </c>
      <c r="AW207" s="15" t="s">
        <v>32</v>
      </c>
      <c r="AX207" s="15" t="s">
        <v>78</v>
      </c>
      <c r="AY207" s="257" t="s">
        <v>119</v>
      </c>
    </row>
    <row r="208" s="2" customFormat="1" ht="24.15" customHeight="1">
      <c r="A208" s="41"/>
      <c r="B208" s="42"/>
      <c r="C208" s="207" t="s">
        <v>365</v>
      </c>
      <c r="D208" s="207" t="s">
        <v>121</v>
      </c>
      <c r="E208" s="208" t="s">
        <v>1056</v>
      </c>
      <c r="F208" s="209" t="s">
        <v>703</v>
      </c>
      <c r="G208" s="210" t="s">
        <v>290</v>
      </c>
      <c r="H208" s="211">
        <v>21829.511999999999</v>
      </c>
      <c r="I208" s="212"/>
      <c r="J208" s="213">
        <f>ROUND(I208*H208,2)</f>
        <v>0</v>
      </c>
      <c r="K208" s="209" t="s">
        <v>125</v>
      </c>
      <c r="L208" s="47"/>
      <c r="M208" s="214" t="s">
        <v>19</v>
      </c>
      <c r="N208" s="215" t="s">
        <v>41</v>
      </c>
      <c r="O208" s="87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126</v>
      </c>
      <c r="AT208" s="218" t="s">
        <v>121</v>
      </c>
      <c r="AU208" s="218" t="s">
        <v>80</v>
      </c>
      <c r="AY208" s="20" t="s">
        <v>119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78</v>
      </c>
      <c r="BK208" s="219">
        <f>ROUND(I208*H208,2)</f>
        <v>0</v>
      </c>
      <c r="BL208" s="20" t="s">
        <v>126</v>
      </c>
      <c r="BM208" s="218" t="s">
        <v>1057</v>
      </c>
    </row>
    <row r="209" s="2" customFormat="1">
      <c r="A209" s="41"/>
      <c r="B209" s="42"/>
      <c r="C209" s="43"/>
      <c r="D209" s="220" t="s">
        <v>128</v>
      </c>
      <c r="E209" s="43"/>
      <c r="F209" s="221" t="s">
        <v>1058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128</v>
      </c>
      <c r="AU209" s="20" t="s">
        <v>80</v>
      </c>
    </row>
    <row r="210" s="13" customFormat="1">
      <c r="A210" s="13"/>
      <c r="B210" s="225"/>
      <c r="C210" s="226"/>
      <c r="D210" s="227" t="s">
        <v>130</v>
      </c>
      <c r="E210" s="228" t="s">
        <v>19</v>
      </c>
      <c r="F210" s="229" t="s">
        <v>1051</v>
      </c>
      <c r="G210" s="226"/>
      <c r="H210" s="228" t="s">
        <v>19</v>
      </c>
      <c r="I210" s="230"/>
      <c r="J210" s="226"/>
      <c r="K210" s="226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130</v>
      </c>
      <c r="AU210" s="235" t="s">
        <v>80</v>
      </c>
      <c r="AV210" s="13" t="s">
        <v>78</v>
      </c>
      <c r="AW210" s="13" t="s">
        <v>32</v>
      </c>
      <c r="AX210" s="13" t="s">
        <v>70</v>
      </c>
      <c r="AY210" s="235" t="s">
        <v>119</v>
      </c>
    </row>
    <row r="211" s="14" customFormat="1">
      <c r="A211" s="14"/>
      <c r="B211" s="236"/>
      <c r="C211" s="237"/>
      <c r="D211" s="227" t="s">
        <v>130</v>
      </c>
      <c r="E211" s="238" t="s">
        <v>19</v>
      </c>
      <c r="F211" s="239" t="s">
        <v>1052</v>
      </c>
      <c r="G211" s="237"/>
      <c r="H211" s="240">
        <v>438.863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130</v>
      </c>
      <c r="AU211" s="246" t="s">
        <v>80</v>
      </c>
      <c r="AV211" s="14" t="s">
        <v>80</v>
      </c>
      <c r="AW211" s="14" t="s">
        <v>32</v>
      </c>
      <c r="AX211" s="14" t="s">
        <v>70</v>
      </c>
      <c r="AY211" s="246" t="s">
        <v>119</v>
      </c>
    </row>
    <row r="212" s="14" customFormat="1">
      <c r="A212" s="14"/>
      <c r="B212" s="236"/>
      <c r="C212" s="237"/>
      <c r="D212" s="227" t="s">
        <v>130</v>
      </c>
      <c r="E212" s="238" t="s">
        <v>19</v>
      </c>
      <c r="F212" s="239" t="s">
        <v>1053</v>
      </c>
      <c r="G212" s="237"/>
      <c r="H212" s="240">
        <v>327.98000000000002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6" t="s">
        <v>130</v>
      </c>
      <c r="AU212" s="246" t="s">
        <v>80</v>
      </c>
      <c r="AV212" s="14" t="s">
        <v>80</v>
      </c>
      <c r="AW212" s="14" t="s">
        <v>32</v>
      </c>
      <c r="AX212" s="14" t="s">
        <v>70</v>
      </c>
      <c r="AY212" s="246" t="s">
        <v>119</v>
      </c>
    </row>
    <row r="213" s="16" customFormat="1">
      <c r="A213" s="16"/>
      <c r="B213" s="258"/>
      <c r="C213" s="259"/>
      <c r="D213" s="227" t="s">
        <v>130</v>
      </c>
      <c r="E213" s="260" t="s">
        <v>19</v>
      </c>
      <c r="F213" s="261" t="s">
        <v>167</v>
      </c>
      <c r="G213" s="259"/>
      <c r="H213" s="262">
        <v>766.84300000000007</v>
      </c>
      <c r="I213" s="263"/>
      <c r="J213" s="259"/>
      <c r="K213" s="259"/>
      <c r="L213" s="264"/>
      <c r="M213" s="265"/>
      <c r="N213" s="266"/>
      <c r="O213" s="266"/>
      <c r="P213" s="266"/>
      <c r="Q213" s="266"/>
      <c r="R213" s="266"/>
      <c r="S213" s="266"/>
      <c r="T213" s="267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T213" s="268" t="s">
        <v>130</v>
      </c>
      <c r="AU213" s="268" t="s">
        <v>80</v>
      </c>
      <c r="AV213" s="16" t="s">
        <v>140</v>
      </c>
      <c r="AW213" s="16" t="s">
        <v>32</v>
      </c>
      <c r="AX213" s="16" t="s">
        <v>70</v>
      </c>
      <c r="AY213" s="268" t="s">
        <v>119</v>
      </c>
    </row>
    <row r="214" s="13" customFormat="1">
      <c r="A214" s="13"/>
      <c r="B214" s="225"/>
      <c r="C214" s="226"/>
      <c r="D214" s="227" t="s">
        <v>130</v>
      </c>
      <c r="E214" s="228" t="s">
        <v>19</v>
      </c>
      <c r="F214" s="229" t="s">
        <v>1054</v>
      </c>
      <c r="G214" s="226"/>
      <c r="H214" s="228" t="s">
        <v>19</v>
      </c>
      <c r="I214" s="230"/>
      <c r="J214" s="226"/>
      <c r="K214" s="226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130</v>
      </c>
      <c r="AU214" s="235" t="s">
        <v>80</v>
      </c>
      <c r="AV214" s="13" t="s">
        <v>78</v>
      </c>
      <c r="AW214" s="13" t="s">
        <v>32</v>
      </c>
      <c r="AX214" s="13" t="s">
        <v>70</v>
      </c>
      <c r="AY214" s="235" t="s">
        <v>119</v>
      </c>
    </row>
    <row r="215" s="14" customFormat="1">
      <c r="A215" s="14"/>
      <c r="B215" s="236"/>
      <c r="C215" s="237"/>
      <c r="D215" s="227" t="s">
        <v>130</v>
      </c>
      <c r="E215" s="238" t="s">
        <v>19</v>
      </c>
      <c r="F215" s="239" t="s">
        <v>1055</v>
      </c>
      <c r="G215" s="237"/>
      <c r="H215" s="240">
        <v>142.72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6" t="s">
        <v>130</v>
      </c>
      <c r="AU215" s="246" t="s">
        <v>80</v>
      </c>
      <c r="AV215" s="14" t="s">
        <v>80</v>
      </c>
      <c r="AW215" s="14" t="s">
        <v>32</v>
      </c>
      <c r="AX215" s="14" t="s">
        <v>70</v>
      </c>
      <c r="AY215" s="246" t="s">
        <v>119</v>
      </c>
    </row>
    <row r="216" s="16" customFormat="1">
      <c r="A216" s="16"/>
      <c r="B216" s="258"/>
      <c r="C216" s="259"/>
      <c r="D216" s="227" t="s">
        <v>130</v>
      </c>
      <c r="E216" s="260" t="s">
        <v>19</v>
      </c>
      <c r="F216" s="261" t="s">
        <v>167</v>
      </c>
      <c r="G216" s="259"/>
      <c r="H216" s="262">
        <v>142.72</v>
      </c>
      <c r="I216" s="263"/>
      <c r="J216" s="259"/>
      <c r="K216" s="259"/>
      <c r="L216" s="264"/>
      <c r="M216" s="265"/>
      <c r="N216" s="266"/>
      <c r="O216" s="266"/>
      <c r="P216" s="266"/>
      <c r="Q216" s="266"/>
      <c r="R216" s="266"/>
      <c r="S216" s="266"/>
      <c r="T216" s="267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T216" s="268" t="s">
        <v>130</v>
      </c>
      <c r="AU216" s="268" t="s">
        <v>80</v>
      </c>
      <c r="AV216" s="16" t="s">
        <v>140</v>
      </c>
      <c r="AW216" s="16" t="s">
        <v>32</v>
      </c>
      <c r="AX216" s="16" t="s">
        <v>70</v>
      </c>
      <c r="AY216" s="268" t="s">
        <v>119</v>
      </c>
    </row>
    <row r="217" s="15" customFormat="1">
      <c r="A217" s="15"/>
      <c r="B217" s="247"/>
      <c r="C217" s="248"/>
      <c r="D217" s="227" t="s">
        <v>130</v>
      </c>
      <c r="E217" s="249" t="s">
        <v>19</v>
      </c>
      <c r="F217" s="250" t="s">
        <v>134</v>
      </c>
      <c r="G217" s="248"/>
      <c r="H217" s="251">
        <v>909.5630000000001</v>
      </c>
      <c r="I217" s="252"/>
      <c r="J217" s="248"/>
      <c r="K217" s="248"/>
      <c r="L217" s="253"/>
      <c r="M217" s="254"/>
      <c r="N217" s="255"/>
      <c r="O217" s="255"/>
      <c r="P217" s="255"/>
      <c r="Q217" s="255"/>
      <c r="R217" s="255"/>
      <c r="S217" s="255"/>
      <c r="T217" s="256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57" t="s">
        <v>130</v>
      </c>
      <c r="AU217" s="257" t="s">
        <v>80</v>
      </c>
      <c r="AV217" s="15" t="s">
        <v>126</v>
      </c>
      <c r="AW217" s="15" t="s">
        <v>32</v>
      </c>
      <c r="AX217" s="15" t="s">
        <v>78</v>
      </c>
      <c r="AY217" s="257" t="s">
        <v>119</v>
      </c>
    </row>
    <row r="218" s="14" customFormat="1">
      <c r="A218" s="14"/>
      <c r="B218" s="236"/>
      <c r="C218" s="237"/>
      <c r="D218" s="227" t="s">
        <v>130</v>
      </c>
      <c r="E218" s="237"/>
      <c r="F218" s="239" t="s">
        <v>1059</v>
      </c>
      <c r="G218" s="237"/>
      <c r="H218" s="240">
        <v>21829.511999999999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6" t="s">
        <v>130</v>
      </c>
      <c r="AU218" s="246" t="s">
        <v>80</v>
      </c>
      <c r="AV218" s="14" t="s">
        <v>80</v>
      </c>
      <c r="AW218" s="14" t="s">
        <v>4</v>
      </c>
      <c r="AX218" s="14" t="s">
        <v>78</v>
      </c>
      <c r="AY218" s="246" t="s">
        <v>119</v>
      </c>
    </row>
    <row r="219" s="2" customFormat="1" ht="24.15" customHeight="1">
      <c r="A219" s="41"/>
      <c r="B219" s="42"/>
      <c r="C219" s="207" t="s">
        <v>369</v>
      </c>
      <c r="D219" s="207" t="s">
        <v>121</v>
      </c>
      <c r="E219" s="208" t="s">
        <v>694</v>
      </c>
      <c r="F219" s="209" t="s">
        <v>695</v>
      </c>
      <c r="G219" s="210" t="s">
        <v>290</v>
      </c>
      <c r="H219" s="211">
        <v>3.25</v>
      </c>
      <c r="I219" s="212"/>
      <c r="J219" s="213">
        <f>ROUND(I219*H219,2)</f>
        <v>0</v>
      </c>
      <c r="K219" s="209" t="s">
        <v>125</v>
      </c>
      <c r="L219" s="47"/>
      <c r="M219" s="214" t="s">
        <v>19</v>
      </c>
      <c r="N219" s="215" t="s">
        <v>41</v>
      </c>
      <c r="O219" s="87"/>
      <c r="P219" s="216">
        <f>O219*H219</f>
        <v>0</v>
      </c>
      <c r="Q219" s="216">
        <v>0</v>
      </c>
      <c r="R219" s="216">
        <f>Q219*H219</f>
        <v>0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126</v>
      </c>
      <c r="AT219" s="218" t="s">
        <v>121</v>
      </c>
      <c r="AU219" s="218" t="s">
        <v>80</v>
      </c>
      <c r="AY219" s="20" t="s">
        <v>119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78</v>
      </c>
      <c r="BK219" s="219">
        <f>ROUND(I219*H219,2)</f>
        <v>0</v>
      </c>
      <c r="BL219" s="20" t="s">
        <v>126</v>
      </c>
      <c r="BM219" s="218" t="s">
        <v>1060</v>
      </c>
    </row>
    <row r="220" s="2" customFormat="1">
      <c r="A220" s="41"/>
      <c r="B220" s="42"/>
      <c r="C220" s="43"/>
      <c r="D220" s="220" t="s">
        <v>128</v>
      </c>
      <c r="E220" s="43"/>
      <c r="F220" s="221" t="s">
        <v>697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128</v>
      </c>
      <c r="AU220" s="20" t="s">
        <v>80</v>
      </c>
    </row>
    <row r="221" s="13" customFormat="1">
      <c r="A221" s="13"/>
      <c r="B221" s="225"/>
      <c r="C221" s="226"/>
      <c r="D221" s="227" t="s">
        <v>130</v>
      </c>
      <c r="E221" s="228" t="s">
        <v>19</v>
      </c>
      <c r="F221" s="229" t="s">
        <v>1051</v>
      </c>
      <c r="G221" s="226"/>
      <c r="H221" s="228" t="s">
        <v>19</v>
      </c>
      <c r="I221" s="230"/>
      <c r="J221" s="226"/>
      <c r="K221" s="226"/>
      <c r="L221" s="231"/>
      <c r="M221" s="232"/>
      <c r="N221" s="233"/>
      <c r="O221" s="233"/>
      <c r="P221" s="233"/>
      <c r="Q221" s="233"/>
      <c r="R221" s="233"/>
      <c r="S221" s="233"/>
      <c r="T221" s="23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130</v>
      </c>
      <c r="AU221" s="235" t="s">
        <v>80</v>
      </c>
      <c r="AV221" s="13" t="s">
        <v>78</v>
      </c>
      <c r="AW221" s="13" t="s">
        <v>32</v>
      </c>
      <c r="AX221" s="13" t="s">
        <v>70</v>
      </c>
      <c r="AY221" s="235" t="s">
        <v>119</v>
      </c>
    </row>
    <row r="222" s="14" customFormat="1">
      <c r="A222" s="14"/>
      <c r="B222" s="236"/>
      <c r="C222" s="237"/>
      <c r="D222" s="227" t="s">
        <v>130</v>
      </c>
      <c r="E222" s="238" t="s">
        <v>19</v>
      </c>
      <c r="F222" s="239" t="s">
        <v>1061</v>
      </c>
      <c r="G222" s="237"/>
      <c r="H222" s="240">
        <v>3.25</v>
      </c>
      <c r="I222" s="241"/>
      <c r="J222" s="237"/>
      <c r="K222" s="237"/>
      <c r="L222" s="242"/>
      <c r="M222" s="243"/>
      <c r="N222" s="244"/>
      <c r="O222" s="244"/>
      <c r="P222" s="244"/>
      <c r="Q222" s="244"/>
      <c r="R222" s="244"/>
      <c r="S222" s="244"/>
      <c r="T222" s="24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6" t="s">
        <v>130</v>
      </c>
      <c r="AU222" s="246" t="s">
        <v>80</v>
      </c>
      <c r="AV222" s="14" t="s">
        <v>80</v>
      </c>
      <c r="AW222" s="14" t="s">
        <v>32</v>
      </c>
      <c r="AX222" s="14" t="s">
        <v>70</v>
      </c>
      <c r="AY222" s="246" t="s">
        <v>119</v>
      </c>
    </row>
    <row r="223" s="15" customFormat="1">
      <c r="A223" s="15"/>
      <c r="B223" s="247"/>
      <c r="C223" s="248"/>
      <c r="D223" s="227" t="s">
        <v>130</v>
      </c>
      <c r="E223" s="249" t="s">
        <v>19</v>
      </c>
      <c r="F223" s="250" t="s">
        <v>134</v>
      </c>
      <c r="G223" s="248"/>
      <c r="H223" s="251">
        <v>3.25</v>
      </c>
      <c r="I223" s="252"/>
      <c r="J223" s="248"/>
      <c r="K223" s="248"/>
      <c r="L223" s="253"/>
      <c r="M223" s="254"/>
      <c r="N223" s="255"/>
      <c r="O223" s="255"/>
      <c r="P223" s="255"/>
      <c r="Q223" s="255"/>
      <c r="R223" s="255"/>
      <c r="S223" s="255"/>
      <c r="T223" s="256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7" t="s">
        <v>130</v>
      </c>
      <c r="AU223" s="257" t="s">
        <v>80</v>
      </c>
      <c r="AV223" s="15" t="s">
        <v>126</v>
      </c>
      <c r="AW223" s="15" t="s">
        <v>32</v>
      </c>
      <c r="AX223" s="15" t="s">
        <v>78</v>
      </c>
      <c r="AY223" s="257" t="s">
        <v>119</v>
      </c>
    </row>
    <row r="224" s="2" customFormat="1" ht="24.15" customHeight="1">
      <c r="A224" s="41"/>
      <c r="B224" s="42"/>
      <c r="C224" s="207" t="s">
        <v>373</v>
      </c>
      <c r="D224" s="207" t="s">
        <v>121</v>
      </c>
      <c r="E224" s="208" t="s">
        <v>702</v>
      </c>
      <c r="F224" s="209" t="s">
        <v>703</v>
      </c>
      <c r="G224" s="210" t="s">
        <v>290</v>
      </c>
      <c r="H224" s="211">
        <v>19.5</v>
      </c>
      <c r="I224" s="212"/>
      <c r="J224" s="213">
        <f>ROUND(I224*H224,2)</f>
        <v>0</v>
      </c>
      <c r="K224" s="209" t="s">
        <v>125</v>
      </c>
      <c r="L224" s="47"/>
      <c r="M224" s="214" t="s">
        <v>19</v>
      </c>
      <c r="N224" s="215" t="s">
        <v>41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126</v>
      </c>
      <c r="AT224" s="218" t="s">
        <v>121</v>
      </c>
      <c r="AU224" s="218" t="s">
        <v>80</v>
      </c>
      <c r="AY224" s="20" t="s">
        <v>119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78</v>
      </c>
      <c r="BK224" s="219">
        <f>ROUND(I224*H224,2)</f>
        <v>0</v>
      </c>
      <c r="BL224" s="20" t="s">
        <v>126</v>
      </c>
      <c r="BM224" s="218" t="s">
        <v>1062</v>
      </c>
    </row>
    <row r="225" s="2" customFormat="1">
      <c r="A225" s="41"/>
      <c r="B225" s="42"/>
      <c r="C225" s="43"/>
      <c r="D225" s="220" t="s">
        <v>128</v>
      </c>
      <c r="E225" s="43"/>
      <c r="F225" s="221" t="s">
        <v>705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128</v>
      </c>
      <c r="AU225" s="20" t="s">
        <v>80</v>
      </c>
    </row>
    <row r="226" s="13" customFormat="1">
      <c r="A226" s="13"/>
      <c r="B226" s="225"/>
      <c r="C226" s="226"/>
      <c r="D226" s="227" t="s">
        <v>130</v>
      </c>
      <c r="E226" s="228" t="s">
        <v>19</v>
      </c>
      <c r="F226" s="229" t="s">
        <v>1051</v>
      </c>
      <c r="G226" s="226"/>
      <c r="H226" s="228" t="s">
        <v>19</v>
      </c>
      <c r="I226" s="230"/>
      <c r="J226" s="226"/>
      <c r="K226" s="226"/>
      <c r="L226" s="231"/>
      <c r="M226" s="232"/>
      <c r="N226" s="233"/>
      <c r="O226" s="233"/>
      <c r="P226" s="233"/>
      <c r="Q226" s="233"/>
      <c r="R226" s="233"/>
      <c r="S226" s="233"/>
      <c r="T226" s="23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130</v>
      </c>
      <c r="AU226" s="235" t="s">
        <v>80</v>
      </c>
      <c r="AV226" s="13" t="s">
        <v>78</v>
      </c>
      <c r="AW226" s="13" t="s">
        <v>32</v>
      </c>
      <c r="AX226" s="13" t="s">
        <v>70</v>
      </c>
      <c r="AY226" s="235" t="s">
        <v>119</v>
      </c>
    </row>
    <row r="227" s="14" customFormat="1">
      <c r="A227" s="14"/>
      <c r="B227" s="236"/>
      <c r="C227" s="237"/>
      <c r="D227" s="227" t="s">
        <v>130</v>
      </c>
      <c r="E227" s="238" t="s">
        <v>19</v>
      </c>
      <c r="F227" s="239" t="s">
        <v>1061</v>
      </c>
      <c r="G227" s="237"/>
      <c r="H227" s="240">
        <v>3.25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6" t="s">
        <v>130</v>
      </c>
      <c r="AU227" s="246" t="s">
        <v>80</v>
      </c>
      <c r="AV227" s="14" t="s">
        <v>80</v>
      </c>
      <c r="AW227" s="14" t="s">
        <v>32</v>
      </c>
      <c r="AX227" s="14" t="s">
        <v>70</v>
      </c>
      <c r="AY227" s="246" t="s">
        <v>119</v>
      </c>
    </row>
    <row r="228" s="15" customFormat="1">
      <c r="A228" s="15"/>
      <c r="B228" s="247"/>
      <c r="C228" s="248"/>
      <c r="D228" s="227" t="s">
        <v>130</v>
      </c>
      <c r="E228" s="249" t="s">
        <v>19</v>
      </c>
      <c r="F228" s="250" t="s">
        <v>134</v>
      </c>
      <c r="G228" s="248"/>
      <c r="H228" s="251">
        <v>3.25</v>
      </c>
      <c r="I228" s="252"/>
      <c r="J228" s="248"/>
      <c r="K228" s="248"/>
      <c r="L228" s="253"/>
      <c r="M228" s="254"/>
      <c r="N228" s="255"/>
      <c r="O228" s="255"/>
      <c r="P228" s="255"/>
      <c r="Q228" s="255"/>
      <c r="R228" s="255"/>
      <c r="S228" s="255"/>
      <c r="T228" s="256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57" t="s">
        <v>130</v>
      </c>
      <c r="AU228" s="257" t="s">
        <v>80</v>
      </c>
      <c r="AV228" s="15" t="s">
        <v>126</v>
      </c>
      <c r="AW228" s="15" t="s">
        <v>32</v>
      </c>
      <c r="AX228" s="15" t="s">
        <v>78</v>
      </c>
      <c r="AY228" s="257" t="s">
        <v>119</v>
      </c>
    </row>
    <row r="229" s="14" customFormat="1">
      <c r="A229" s="14"/>
      <c r="B229" s="236"/>
      <c r="C229" s="237"/>
      <c r="D229" s="227" t="s">
        <v>130</v>
      </c>
      <c r="E229" s="237"/>
      <c r="F229" s="239" t="s">
        <v>1063</v>
      </c>
      <c r="G229" s="237"/>
      <c r="H229" s="240">
        <v>19.5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6" t="s">
        <v>130</v>
      </c>
      <c r="AU229" s="246" t="s">
        <v>80</v>
      </c>
      <c r="AV229" s="14" t="s">
        <v>80</v>
      </c>
      <c r="AW229" s="14" t="s">
        <v>4</v>
      </c>
      <c r="AX229" s="14" t="s">
        <v>78</v>
      </c>
      <c r="AY229" s="246" t="s">
        <v>119</v>
      </c>
    </row>
    <row r="230" s="2" customFormat="1" ht="24.15" customHeight="1">
      <c r="A230" s="41"/>
      <c r="B230" s="42"/>
      <c r="C230" s="207" t="s">
        <v>377</v>
      </c>
      <c r="D230" s="207" t="s">
        <v>121</v>
      </c>
      <c r="E230" s="208" t="s">
        <v>708</v>
      </c>
      <c r="F230" s="209" t="s">
        <v>709</v>
      </c>
      <c r="G230" s="210" t="s">
        <v>290</v>
      </c>
      <c r="H230" s="211">
        <v>3.25</v>
      </c>
      <c r="I230" s="212"/>
      <c r="J230" s="213">
        <f>ROUND(I230*H230,2)</f>
        <v>0</v>
      </c>
      <c r="K230" s="209" t="s">
        <v>125</v>
      </c>
      <c r="L230" s="47"/>
      <c r="M230" s="214" t="s">
        <v>19</v>
      </c>
      <c r="N230" s="215" t="s">
        <v>41</v>
      </c>
      <c r="O230" s="87"/>
      <c r="P230" s="216">
        <f>O230*H230</f>
        <v>0</v>
      </c>
      <c r="Q230" s="216">
        <v>0</v>
      </c>
      <c r="R230" s="216">
        <f>Q230*H230</f>
        <v>0</v>
      </c>
      <c r="S230" s="216">
        <v>0</v>
      </c>
      <c r="T230" s="217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8" t="s">
        <v>126</v>
      </c>
      <c r="AT230" s="218" t="s">
        <v>121</v>
      </c>
      <c r="AU230" s="218" t="s">
        <v>80</v>
      </c>
      <c r="AY230" s="20" t="s">
        <v>119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20" t="s">
        <v>78</v>
      </c>
      <c r="BK230" s="219">
        <f>ROUND(I230*H230,2)</f>
        <v>0</v>
      </c>
      <c r="BL230" s="20" t="s">
        <v>126</v>
      </c>
      <c r="BM230" s="218" t="s">
        <v>1064</v>
      </c>
    </row>
    <row r="231" s="2" customFormat="1">
      <c r="A231" s="41"/>
      <c r="B231" s="42"/>
      <c r="C231" s="43"/>
      <c r="D231" s="220" t="s">
        <v>128</v>
      </c>
      <c r="E231" s="43"/>
      <c r="F231" s="221" t="s">
        <v>711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128</v>
      </c>
      <c r="AU231" s="20" t="s">
        <v>80</v>
      </c>
    </row>
    <row r="232" s="13" customFormat="1">
      <c r="A232" s="13"/>
      <c r="B232" s="225"/>
      <c r="C232" s="226"/>
      <c r="D232" s="227" t="s">
        <v>130</v>
      </c>
      <c r="E232" s="228" t="s">
        <v>19</v>
      </c>
      <c r="F232" s="229" t="s">
        <v>1051</v>
      </c>
      <c r="G232" s="226"/>
      <c r="H232" s="228" t="s">
        <v>19</v>
      </c>
      <c r="I232" s="230"/>
      <c r="J232" s="226"/>
      <c r="K232" s="226"/>
      <c r="L232" s="231"/>
      <c r="M232" s="232"/>
      <c r="N232" s="233"/>
      <c r="O232" s="233"/>
      <c r="P232" s="233"/>
      <c r="Q232" s="233"/>
      <c r="R232" s="233"/>
      <c r="S232" s="233"/>
      <c r="T232" s="23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5" t="s">
        <v>130</v>
      </c>
      <c r="AU232" s="235" t="s">
        <v>80</v>
      </c>
      <c r="AV232" s="13" t="s">
        <v>78</v>
      </c>
      <c r="AW232" s="13" t="s">
        <v>32</v>
      </c>
      <c r="AX232" s="13" t="s">
        <v>70</v>
      </c>
      <c r="AY232" s="235" t="s">
        <v>119</v>
      </c>
    </row>
    <row r="233" s="14" customFormat="1">
      <c r="A233" s="14"/>
      <c r="B233" s="236"/>
      <c r="C233" s="237"/>
      <c r="D233" s="227" t="s">
        <v>130</v>
      </c>
      <c r="E233" s="238" t="s">
        <v>19</v>
      </c>
      <c r="F233" s="239" t="s">
        <v>1061</v>
      </c>
      <c r="G233" s="237"/>
      <c r="H233" s="240">
        <v>3.25</v>
      </c>
      <c r="I233" s="241"/>
      <c r="J233" s="237"/>
      <c r="K233" s="237"/>
      <c r="L233" s="242"/>
      <c r="M233" s="243"/>
      <c r="N233" s="244"/>
      <c r="O233" s="244"/>
      <c r="P233" s="244"/>
      <c r="Q233" s="244"/>
      <c r="R233" s="244"/>
      <c r="S233" s="244"/>
      <c r="T233" s="24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6" t="s">
        <v>130</v>
      </c>
      <c r="AU233" s="246" t="s">
        <v>80</v>
      </c>
      <c r="AV233" s="14" t="s">
        <v>80</v>
      </c>
      <c r="AW233" s="14" t="s">
        <v>32</v>
      </c>
      <c r="AX233" s="14" t="s">
        <v>70</v>
      </c>
      <c r="AY233" s="246" t="s">
        <v>119</v>
      </c>
    </row>
    <row r="234" s="15" customFormat="1">
      <c r="A234" s="15"/>
      <c r="B234" s="247"/>
      <c r="C234" s="248"/>
      <c r="D234" s="227" t="s">
        <v>130</v>
      </c>
      <c r="E234" s="249" t="s">
        <v>19</v>
      </c>
      <c r="F234" s="250" t="s">
        <v>134</v>
      </c>
      <c r="G234" s="248"/>
      <c r="H234" s="251">
        <v>3.25</v>
      </c>
      <c r="I234" s="252"/>
      <c r="J234" s="248"/>
      <c r="K234" s="248"/>
      <c r="L234" s="253"/>
      <c r="M234" s="254"/>
      <c r="N234" s="255"/>
      <c r="O234" s="255"/>
      <c r="P234" s="255"/>
      <c r="Q234" s="255"/>
      <c r="R234" s="255"/>
      <c r="S234" s="255"/>
      <c r="T234" s="256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57" t="s">
        <v>130</v>
      </c>
      <c r="AU234" s="257" t="s">
        <v>80</v>
      </c>
      <c r="AV234" s="15" t="s">
        <v>126</v>
      </c>
      <c r="AW234" s="15" t="s">
        <v>32</v>
      </c>
      <c r="AX234" s="15" t="s">
        <v>78</v>
      </c>
      <c r="AY234" s="257" t="s">
        <v>119</v>
      </c>
    </row>
    <row r="235" s="2" customFormat="1" ht="24.15" customHeight="1">
      <c r="A235" s="41"/>
      <c r="B235" s="42"/>
      <c r="C235" s="207" t="s">
        <v>383</v>
      </c>
      <c r="D235" s="207" t="s">
        <v>121</v>
      </c>
      <c r="E235" s="208" t="s">
        <v>1065</v>
      </c>
      <c r="F235" s="209" t="s">
        <v>289</v>
      </c>
      <c r="G235" s="210" t="s">
        <v>290</v>
      </c>
      <c r="H235" s="211">
        <v>581.58299999999997</v>
      </c>
      <c r="I235" s="212"/>
      <c r="J235" s="213">
        <f>ROUND(I235*H235,2)</f>
        <v>0</v>
      </c>
      <c r="K235" s="209" t="s">
        <v>125</v>
      </c>
      <c r="L235" s="47"/>
      <c r="M235" s="214" t="s">
        <v>19</v>
      </c>
      <c r="N235" s="215" t="s">
        <v>41</v>
      </c>
      <c r="O235" s="87"/>
      <c r="P235" s="216">
        <f>O235*H235</f>
        <v>0</v>
      </c>
      <c r="Q235" s="216">
        <v>0</v>
      </c>
      <c r="R235" s="216">
        <f>Q235*H235</f>
        <v>0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126</v>
      </c>
      <c r="AT235" s="218" t="s">
        <v>121</v>
      </c>
      <c r="AU235" s="218" t="s">
        <v>80</v>
      </c>
      <c r="AY235" s="20" t="s">
        <v>119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78</v>
      </c>
      <c r="BK235" s="219">
        <f>ROUND(I235*H235,2)</f>
        <v>0</v>
      </c>
      <c r="BL235" s="20" t="s">
        <v>126</v>
      </c>
      <c r="BM235" s="218" t="s">
        <v>1066</v>
      </c>
    </row>
    <row r="236" s="2" customFormat="1">
      <c r="A236" s="41"/>
      <c r="B236" s="42"/>
      <c r="C236" s="43"/>
      <c r="D236" s="220" t="s">
        <v>128</v>
      </c>
      <c r="E236" s="43"/>
      <c r="F236" s="221" t="s">
        <v>1067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128</v>
      </c>
      <c r="AU236" s="20" t="s">
        <v>80</v>
      </c>
    </row>
    <row r="237" s="13" customFormat="1">
      <c r="A237" s="13"/>
      <c r="B237" s="225"/>
      <c r="C237" s="226"/>
      <c r="D237" s="227" t="s">
        <v>130</v>
      </c>
      <c r="E237" s="228" t="s">
        <v>19</v>
      </c>
      <c r="F237" s="229" t="s">
        <v>1051</v>
      </c>
      <c r="G237" s="226"/>
      <c r="H237" s="228" t="s">
        <v>19</v>
      </c>
      <c r="I237" s="230"/>
      <c r="J237" s="226"/>
      <c r="K237" s="226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130</v>
      </c>
      <c r="AU237" s="235" t="s">
        <v>80</v>
      </c>
      <c r="AV237" s="13" t="s">
        <v>78</v>
      </c>
      <c r="AW237" s="13" t="s">
        <v>32</v>
      </c>
      <c r="AX237" s="13" t="s">
        <v>70</v>
      </c>
      <c r="AY237" s="235" t="s">
        <v>119</v>
      </c>
    </row>
    <row r="238" s="14" customFormat="1">
      <c r="A238" s="14"/>
      <c r="B238" s="236"/>
      <c r="C238" s="237"/>
      <c r="D238" s="227" t="s">
        <v>130</v>
      </c>
      <c r="E238" s="238" t="s">
        <v>19</v>
      </c>
      <c r="F238" s="239" t="s">
        <v>1052</v>
      </c>
      <c r="G238" s="237"/>
      <c r="H238" s="240">
        <v>438.863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6" t="s">
        <v>130</v>
      </c>
      <c r="AU238" s="246" t="s">
        <v>80</v>
      </c>
      <c r="AV238" s="14" t="s">
        <v>80</v>
      </c>
      <c r="AW238" s="14" t="s">
        <v>32</v>
      </c>
      <c r="AX238" s="14" t="s">
        <v>70</v>
      </c>
      <c r="AY238" s="246" t="s">
        <v>119</v>
      </c>
    </row>
    <row r="239" s="16" customFormat="1">
      <c r="A239" s="16"/>
      <c r="B239" s="258"/>
      <c r="C239" s="259"/>
      <c r="D239" s="227" t="s">
        <v>130</v>
      </c>
      <c r="E239" s="260" t="s">
        <v>19</v>
      </c>
      <c r="F239" s="261" t="s">
        <v>167</v>
      </c>
      <c r="G239" s="259"/>
      <c r="H239" s="262">
        <v>438.863</v>
      </c>
      <c r="I239" s="263"/>
      <c r="J239" s="259"/>
      <c r="K239" s="259"/>
      <c r="L239" s="264"/>
      <c r="M239" s="265"/>
      <c r="N239" s="266"/>
      <c r="O239" s="266"/>
      <c r="P239" s="266"/>
      <c r="Q239" s="266"/>
      <c r="R239" s="266"/>
      <c r="S239" s="266"/>
      <c r="T239" s="267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T239" s="268" t="s">
        <v>130</v>
      </c>
      <c r="AU239" s="268" t="s">
        <v>80</v>
      </c>
      <c r="AV239" s="16" t="s">
        <v>140</v>
      </c>
      <c r="AW239" s="16" t="s">
        <v>32</v>
      </c>
      <c r="AX239" s="16" t="s">
        <v>70</v>
      </c>
      <c r="AY239" s="268" t="s">
        <v>119</v>
      </c>
    </row>
    <row r="240" s="13" customFormat="1">
      <c r="A240" s="13"/>
      <c r="B240" s="225"/>
      <c r="C240" s="226"/>
      <c r="D240" s="227" t="s">
        <v>130</v>
      </c>
      <c r="E240" s="228" t="s">
        <v>19</v>
      </c>
      <c r="F240" s="229" t="s">
        <v>1054</v>
      </c>
      <c r="G240" s="226"/>
      <c r="H240" s="228" t="s">
        <v>19</v>
      </c>
      <c r="I240" s="230"/>
      <c r="J240" s="226"/>
      <c r="K240" s="226"/>
      <c r="L240" s="231"/>
      <c r="M240" s="232"/>
      <c r="N240" s="233"/>
      <c r="O240" s="233"/>
      <c r="P240" s="233"/>
      <c r="Q240" s="233"/>
      <c r="R240" s="233"/>
      <c r="S240" s="233"/>
      <c r="T240" s="23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5" t="s">
        <v>130</v>
      </c>
      <c r="AU240" s="235" t="s">
        <v>80</v>
      </c>
      <c r="AV240" s="13" t="s">
        <v>78</v>
      </c>
      <c r="AW240" s="13" t="s">
        <v>32</v>
      </c>
      <c r="AX240" s="13" t="s">
        <v>70</v>
      </c>
      <c r="AY240" s="235" t="s">
        <v>119</v>
      </c>
    </row>
    <row r="241" s="14" customFormat="1">
      <c r="A241" s="14"/>
      <c r="B241" s="236"/>
      <c r="C241" s="237"/>
      <c r="D241" s="227" t="s">
        <v>130</v>
      </c>
      <c r="E241" s="238" t="s">
        <v>19</v>
      </c>
      <c r="F241" s="239" t="s">
        <v>1055</v>
      </c>
      <c r="G241" s="237"/>
      <c r="H241" s="240">
        <v>142.72</v>
      </c>
      <c r="I241" s="241"/>
      <c r="J241" s="237"/>
      <c r="K241" s="237"/>
      <c r="L241" s="242"/>
      <c r="M241" s="243"/>
      <c r="N241" s="244"/>
      <c r="O241" s="244"/>
      <c r="P241" s="244"/>
      <c r="Q241" s="244"/>
      <c r="R241" s="244"/>
      <c r="S241" s="244"/>
      <c r="T241" s="24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6" t="s">
        <v>130</v>
      </c>
      <c r="AU241" s="246" t="s">
        <v>80</v>
      </c>
      <c r="AV241" s="14" t="s">
        <v>80</v>
      </c>
      <c r="AW241" s="14" t="s">
        <v>32</v>
      </c>
      <c r="AX241" s="14" t="s">
        <v>70</v>
      </c>
      <c r="AY241" s="246" t="s">
        <v>119</v>
      </c>
    </row>
    <row r="242" s="16" customFormat="1">
      <c r="A242" s="16"/>
      <c r="B242" s="258"/>
      <c r="C242" s="259"/>
      <c r="D242" s="227" t="s">
        <v>130</v>
      </c>
      <c r="E242" s="260" t="s">
        <v>19</v>
      </c>
      <c r="F242" s="261" t="s">
        <v>167</v>
      </c>
      <c r="G242" s="259"/>
      <c r="H242" s="262">
        <v>142.72</v>
      </c>
      <c r="I242" s="263"/>
      <c r="J242" s="259"/>
      <c r="K242" s="259"/>
      <c r="L242" s="264"/>
      <c r="M242" s="265"/>
      <c r="N242" s="266"/>
      <c r="O242" s="266"/>
      <c r="P242" s="266"/>
      <c r="Q242" s="266"/>
      <c r="R242" s="266"/>
      <c r="S242" s="266"/>
      <c r="T242" s="267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T242" s="268" t="s">
        <v>130</v>
      </c>
      <c r="AU242" s="268" t="s">
        <v>80</v>
      </c>
      <c r="AV242" s="16" t="s">
        <v>140</v>
      </c>
      <c r="AW242" s="16" t="s">
        <v>32</v>
      </c>
      <c r="AX242" s="16" t="s">
        <v>70</v>
      </c>
      <c r="AY242" s="268" t="s">
        <v>119</v>
      </c>
    </row>
    <row r="243" s="15" customFormat="1">
      <c r="A243" s="15"/>
      <c r="B243" s="247"/>
      <c r="C243" s="248"/>
      <c r="D243" s="227" t="s">
        <v>130</v>
      </c>
      <c r="E243" s="249" t="s">
        <v>19</v>
      </c>
      <c r="F243" s="250" t="s">
        <v>134</v>
      </c>
      <c r="G243" s="248"/>
      <c r="H243" s="251">
        <v>581.58299999999997</v>
      </c>
      <c r="I243" s="252"/>
      <c r="J243" s="248"/>
      <c r="K243" s="248"/>
      <c r="L243" s="253"/>
      <c r="M243" s="254"/>
      <c r="N243" s="255"/>
      <c r="O243" s="255"/>
      <c r="P243" s="255"/>
      <c r="Q243" s="255"/>
      <c r="R243" s="255"/>
      <c r="S243" s="255"/>
      <c r="T243" s="256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57" t="s">
        <v>130</v>
      </c>
      <c r="AU243" s="257" t="s">
        <v>80</v>
      </c>
      <c r="AV243" s="15" t="s">
        <v>126</v>
      </c>
      <c r="AW243" s="15" t="s">
        <v>32</v>
      </c>
      <c r="AX243" s="15" t="s">
        <v>78</v>
      </c>
      <c r="AY243" s="257" t="s">
        <v>119</v>
      </c>
    </row>
    <row r="244" s="2" customFormat="1" ht="24.15" customHeight="1">
      <c r="A244" s="41"/>
      <c r="B244" s="42"/>
      <c r="C244" s="207" t="s">
        <v>387</v>
      </c>
      <c r="D244" s="207" t="s">
        <v>121</v>
      </c>
      <c r="E244" s="208" t="s">
        <v>1068</v>
      </c>
      <c r="F244" s="209" t="s">
        <v>1069</v>
      </c>
      <c r="G244" s="210" t="s">
        <v>290</v>
      </c>
      <c r="H244" s="211">
        <v>327.98000000000002</v>
      </c>
      <c r="I244" s="212"/>
      <c r="J244" s="213">
        <f>ROUND(I244*H244,2)</f>
        <v>0</v>
      </c>
      <c r="K244" s="209" t="s">
        <v>125</v>
      </c>
      <c r="L244" s="47"/>
      <c r="M244" s="214" t="s">
        <v>19</v>
      </c>
      <c r="N244" s="215" t="s">
        <v>41</v>
      </c>
      <c r="O244" s="87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126</v>
      </c>
      <c r="AT244" s="218" t="s">
        <v>121</v>
      </c>
      <c r="AU244" s="218" t="s">
        <v>80</v>
      </c>
      <c r="AY244" s="20" t="s">
        <v>119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78</v>
      </c>
      <c r="BK244" s="219">
        <f>ROUND(I244*H244,2)</f>
        <v>0</v>
      </c>
      <c r="BL244" s="20" t="s">
        <v>126</v>
      </c>
      <c r="BM244" s="218" t="s">
        <v>1070</v>
      </c>
    </row>
    <row r="245" s="2" customFormat="1">
      <c r="A245" s="41"/>
      <c r="B245" s="42"/>
      <c r="C245" s="43"/>
      <c r="D245" s="220" t="s">
        <v>128</v>
      </c>
      <c r="E245" s="43"/>
      <c r="F245" s="221" t="s">
        <v>1071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128</v>
      </c>
      <c r="AU245" s="20" t="s">
        <v>80</v>
      </c>
    </row>
    <row r="246" s="13" customFormat="1">
      <c r="A246" s="13"/>
      <c r="B246" s="225"/>
      <c r="C246" s="226"/>
      <c r="D246" s="227" t="s">
        <v>130</v>
      </c>
      <c r="E246" s="228" t="s">
        <v>19</v>
      </c>
      <c r="F246" s="229" t="s">
        <v>1051</v>
      </c>
      <c r="G246" s="226"/>
      <c r="H246" s="228" t="s">
        <v>19</v>
      </c>
      <c r="I246" s="230"/>
      <c r="J246" s="226"/>
      <c r="K246" s="226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130</v>
      </c>
      <c r="AU246" s="235" t="s">
        <v>80</v>
      </c>
      <c r="AV246" s="13" t="s">
        <v>78</v>
      </c>
      <c r="AW246" s="13" t="s">
        <v>32</v>
      </c>
      <c r="AX246" s="13" t="s">
        <v>70</v>
      </c>
      <c r="AY246" s="235" t="s">
        <v>119</v>
      </c>
    </row>
    <row r="247" s="14" customFormat="1">
      <c r="A247" s="14"/>
      <c r="B247" s="236"/>
      <c r="C247" s="237"/>
      <c r="D247" s="227" t="s">
        <v>130</v>
      </c>
      <c r="E247" s="238" t="s">
        <v>19</v>
      </c>
      <c r="F247" s="239" t="s">
        <v>1053</v>
      </c>
      <c r="G247" s="237"/>
      <c r="H247" s="240">
        <v>327.98000000000002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6" t="s">
        <v>130</v>
      </c>
      <c r="AU247" s="246" t="s">
        <v>80</v>
      </c>
      <c r="AV247" s="14" t="s">
        <v>80</v>
      </c>
      <c r="AW247" s="14" t="s">
        <v>32</v>
      </c>
      <c r="AX247" s="14" t="s">
        <v>70</v>
      </c>
      <c r="AY247" s="246" t="s">
        <v>119</v>
      </c>
    </row>
    <row r="248" s="15" customFormat="1">
      <c r="A248" s="15"/>
      <c r="B248" s="247"/>
      <c r="C248" s="248"/>
      <c r="D248" s="227" t="s">
        <v>130</v>
      </c>
      <c r="E248" s="249" t="s">
        <v>19</v>
      </c>
      <c r="F248" s="250" t="s">
        <v>134</v>
      </c>
      <c r="G248" s="248"/>
      <c r="H248" s="251">
        <v>327.98000000000002</v>
      </c>
      <c r="I248" s="252"/>
      <c r="J248" s="248"/>
      <c r="K248" s="248"/>
      <c r="L248" s="253"/>
      <c r="M248" s="254"/>
      <c r="N248" s="255"/>
      <c r="O248" s="255"/>
      <c r="P248" s="255"/>
      <c r="Q248" s="255"/>
      <c r="R248" s="255"/>
      <c r="S248" s="255"/>
      <c r="T248" s="256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57" t="s">
        <v>130</v>
      </c>
      <c r="AU248" s="257" t="s">
        <v>80</v>
      </c>
      <c r="AV248" s="15" t="s">
        <v>126</v>
      </c>
      <c r="AW248" s="15" t="s">
        <v>32</v>
      </c>
      <c r="AX248" s="15" t="s">
        <v>78</v>
      </c>
      <c r="AY248" s="257" t="s">
        <v>119</v>
      </c>
    </row>
    <row r="249" s="12" customFormat="1" ht="22.8" customHeight="1">
      <c r="A249" s="12"/>
      <c r="B249" s="191"/>
      <c r="C249" s="192"/>
      <c r="D249" s="193" t="s">
        <v>69</v>
      </c>
      <c r="E249" s="205" t="s">
        <v>717</v>
      </c>
      <c r="F249" s="205" t="s">
        <v>718</v>
      </c>
      <c r="G249" s="192"/>
      <c r="H249" s="192"/>
      <c r="I249" s="195"/>
      <c r="J249" s="206">
        <f>BK249</f>
        <v>0</v>
      </c>
      <c r="K249" s="192"/>
      <c r="L249" s="197"/>
      <c r="M249" s="198"/>
      <c r="N249" s="199"/>
      <c r="O249" s="199"/>
      <c r="P249" s="200">
        <f>SUM(P250:P253)</f>
        <v>0</v>
      </c>
      <c r="Q249" s="199"/>
      <c r="R249" s="200">
        <f>SUM(R250:R253)</f>
        <v>0</v>
      </c>
      <c r="S249" s="199"/>
      <c r="T249" s="201">
        <f>SUM(T250:T253)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02" t="s">
        <v>78</v>
      </c>
      <c r="AT249" s="203" t="s">
        <v>69</v>
      </c>
      <c r="AU249" s="203" t="s">
        <v>78</v>
      </c>
      <c r="AY249" s="202" t="s">
        <v>119</v>
      </c>
      <c r="BK249" s="204">
        <f>SUM(BK250:BK253)</f>
        <v>0</v>
      </c>
    </row>
    <row r="250" s="2" customFormat="1" ht="24.15" customHeight="1">
      <c r="A250" s="41"/>
      <c r="B250" s="42"/>
      <c r="C250" s="207" t="s">
        <v>394</v>
      </c>
      <c r="D250" s="207" t="s">
        <v>121</v>
      </c>
      <c r="E250" s="208" t="s">
        <v>1072</v>
      </c>
      <c r="F250" s="209" t="s">
        <v>1073</v>
      </c>
      <c r="G250" s="210" t="s">
        <v>290</v>
      </c>
      <c r="H250" s="211">
        <v>0.98299999999999998</v>
      </c>
      <c r="I250" s="212"/>
      <c r="J250" s="213">
        <f>ROUND(I250*H250,2)</f>
        <v>0</v>
      </c>
      <c r="K250" s="209" t="s">
        <v>125</v>
      </c>
      <c r="L250" s="47"/>
      <c r="M250" s="214" t="s">
        <v>19</v>
      </c>
      <c r="N250" s="215" t="s">
        <v>41</v>
      </c>
      <c r="O250" s="87"/>
      <c r="P250" s="216">
        <f>O250*H250</f>
        <v>0</v>
      </c>
      <c r="Q250" s="216">
        <v>0</v>
      </c>
      <c r="R250" s="216">
        <f>Q250*H250</f>
        <v>0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126</v>
      </c>
      <c r="AT250" s="218" t="s">
        <v>121</v>
      </c>
      <c r="AU250" s="218" t="s">
        <v>80</v>
      </c>
      <c r="AY250" s="20" t="s">
        <v>119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78</v>
      </c>
      <c r="BK250" s="219">
        <f>ROUND(I250*H250,2)</f>
        <v>0</v>
      </c>
      <c r="BL250" s="20" t="s">
        <v>126</v>
      </c>
      <c r="BM250" s="218" t="s">
        <v>1074</v>
      </c>
    </row>
    <row r="251" s="2" customFormat="1">
      <c r="A251" s="41"/>
      <c r="B251" s="42"/>
      <c r="C251" s="43"/>
      <c r="D251" s="220" t="s">
        <v>128</v>
      </c>
      <c r="E251" s="43"/>
      <c r="F251" s="221" t="s">
        <v>1075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128</v>
      </c>
      <c r="AU251" s="20" t="s">
        <v>80</v>
      </c>
    </row>
    <row r="252" s="2" customFormat="1" ht="24.15" customHeight="1">
      <c r="A252" s="41"/>
      <c r="B252" s="42"/>
      <c r="C252" s="207" t="s">
        <v>400</v>
      </c>
      <c r="D252" s="207" t="s">
        <v>121</v>
      </c>
      <c r="E252" s="208" t="s">
        <v>1076</v>
      </c>
      <c r="F252" s="209" t="s">
        <v>1077</v>
      </c>
      <c r="G252" s="210" t="s">
        <v>290</v>
      </c>
      <c r="H252" s="211">
        <v>0.98299999999999998</v>
      </c>
      <c r="I252" s="212"/>
      <c r="J252" s="213">
        <f>ROUND(I252*H252,2)</f>
        <v>0</v>
      </c>
      <c r="K252" s="209" t="s">
        <v>125</v>
      </c>
      <c r="L252" s="47"/>
      <c r="M252" s="214" t="s">
        <v>19</v>
      </c>
      <c r="N252" s="215" t="s">
        <v>41</v>
      </c>
      <c r="O252" s="87"/>
      <c r="P252" s="216">
        <f>O252*H252</f>
        <v>0</v>
      </c>
      <c r="Q252" s="216">
        <v>0</v>
      </c>
      <c r="R252" s="216">
        <f>Q252*H252</f>
        <v>0</v>
      </c>
      <c r="S252" s="216">
        <v>0</v>
      </c>
      <c r="T252" s="21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126</v>
      </c>
      <c r="AT252" s="218" t="s">
        <v>121</v>
      </c>
      <c r="AU252" s="218" t="s">
        <v>80</v>
      </c>
      <c r="AY252" s="20" t="s">
        <v>119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78</v>
      </c>
      <c r="BK252" s="219">
        <f>ROUND(I252*H252,2)</f>
        <v>0</v>
      </c>
      <c r="BL252" s="20" t="s">
        <v>126</v>
      </c>
      <c r="BM252" s="218" t="s">
        <v>1078</v>
      </c>
    </row>
    <row r="253" s="2" customFormat="1">
      <c r="A253" s="41"/>
      <c r="B253" s="42"/>
      <c r="C253" s="43"/>
      <c r="D253" s="220" t="s">
        <v>128</v>
      </c>
      <c r="E253" s="43"/>
      <c r="F253" s="221" t="s">
        <v>1079</v>
      </c>
      <c r="G253" s="43"/>
      <c r="H253" s="43"/>
      <c r="I253" s="222"/>
      <c r="J253" s="43"/>
      <c r="K253" s="43"/>
      <c r="L253" s="47"/>
      <c r="M253" s="279"/>
      <c r="N253" s="280"/>
      <c r="O253" s="281"/>
      <c r="P253" s="281"/>
      <c r="Q253" s="281"/>
      <c r="R253" s="281"/>
      <c r="S253" s="281"/>
      <c r="T253" s="282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128</v>
      </c>
      <c r="AU253" s="20" t="s">
        <v>80</v>
      </c>
    </row>
    <row r="254" s="2" customFormat="1" ht="6.96" customHeight="1">
      <c r="A254" s="41"/>
      <c r="B254" s="62"/>
      <c r="C254" s="63"/>
      <c r="D254" s="63"/>
      <c r="E254" s="63"/>
      <c r="F254" s="63"/>
      <c r="G254" s="63"/>
      <c r="H254" s="63"/>
      <c r="I254" s="63"/>
      <c r="J254" s="63"/>
      <c r="K254" s="63"/>
      <c r="L254" s="47"/>
      <c r="M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</row>
  </sheetData>
  <sheetProtection sheet="1" autoFilter="0" formatColumns="0" formatRows="0" objects="1" scenarios="1" spinCount="100000" saltValue="q6PooKjgofnSUjsowD82rxRXP67LFe3X7zn4M8shao+pEORQEiWNy2LQmR3Y1lB45c2D0wafPaUsPMvpn8fuBA==" hashValue="eH8zGjiKQTApvIJEDSVYi8VdyfENNc/McqaKNP3SeF1NVZlnLsjJMIaHw6fj6Kd2VLp2b8YNgm6b/xB+n5WXoQ==" algorithmName="SHA-512" password="CC35"/>
  <autoFilter ref="C84:K253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113106351"/>
    <hyperlink ref="F93" r:id="rId2" display="https://podminky.urs.cz/item/CS_URS_2025_01/113107521"/>
    <hyperlink ref="F98" r:id="rId3" display="https://podminky.urs.cz/item/CS_URS_2025_01/113107522"/>
    <hyperlink ref="F102" r:id="rId4" display="https://podminky.urs.cz/item/CS_URS_2025_01/113107524"/>
    <hyperlink ref="F107" r:id="rId5" display="https://podminky.urs.cz/item/CS_URS_2025_01/113107531"/>
    <hyperlink ref="F111" r:id="rId6" display="https://podminky.urs.cz/item/CS_URS_2025_01/113154532"/>
    <hyperlink ref="F115" r:id="rId7" display="https://podminky.urs.cz/item/CS_URS_2025_01/113154534"/>
    <hyperlink ref="F119" r:id="rId8" display="https://podminky.urs.cz/item/CS_URS_2025_01/121151103"/>
    <hyperlink ref="F123" r:id="rId9" display="https://podminky.urs.cz/item/CS_URS_2025_01/181111111"/>
    <hyperlink ref="F127" r:id="rId10" display="https://podminky.urs.cz/item/CS_URS_2025_01/181351003"/>
    <hyperlink ref="F131" r:id="rId11" display="https://podminky.urs.cz/item/CS_URS_2025_01/181411141"/>
    <hyperlink ref="F138" r:id="rId12" display="https://podminky.urs.cz/item/CS_URS_2025_01/564831011"/>
    <hyperlink ref="F143" r:id="rId13" display="https://podminky.urs.cz/item/CS_URS_2025_01/564851111"/>
    <hyperlink ref="F148" r:id="rId14" display="https://podminky.urs.cz/item/CS_URS_2025_01/564861111"/>
    <hyperlink ref="F153" r:id="rId15" display="https://podminky.urs.cz/item/CS_URS_2025_01/565145101"/>
    <hyperlink ref="F157" r:id="rId16" display="https://podminky.urs.cz/item/CS_URS_2025_01/565211111"/>
    <hyperlink ref="F161" r:id="rId17" display="https://podminky.urs.cz/item/CS_URS_2025_01/573111112"/>
    <hyperlink ref="F165" r:id="rId18" display="https://podminky.urs.cz/item/CS_URS_2025_01/573211109"/>
    <hyperlink ref="F169" r:id="rId19" display="https://podminky.urs.cz/item/CS_URS_2025_01/577134111"/>
    <hyperlink ref="F173" r:id="rId20" display="https://podminky.urs.cz/item/CS_URS_2025_01/581121311"/>
    <hyperlink ref="F177" r:id="rId21" display="https://podminky.urs.cz/item/CS_URS_2025_01/591111111"/>
    <hyperlink ref="F182" r:id="rId22" display="https://podminky.urs.cz/item/CS_URS_2025_01/919112111"/>
    <hyperlink ref="F186" r:id="rId23" display="https://podminky.urs.cz/item/CS_URS_2025_01/919112212"/>
    <hyperlink ref="F188" r:id="rId24" display="https://podminky.urs.cz/item/CS_URS_2025_01/919121111"/>
    <hyperlink ref="F190" r:id="rId25" display="https://podminky.urs.cz/item/CS_URS_2025_01/919735112"/>
    <hyperlink ref="F194" r:id="rId26" display="https://podminky.urs.cz/item/CS_URS_2025_01/979071011"/>
    <hyperlink ref="F199" r:id="rId27" display="https://podminky.urs.cz/item/CS_URS_2025_01/997221551"/>
    <hyperlink ref="F209" r:id="rId28" display="https://podminky.urs.cz/item/CS_URS_2025_01/997221559"/>
    <hyperlink ref="F220" r:id="rId29" display="https://podminky.urs.cz/item/CS_URS_2025_01/997221561"/>
    <hyperlink ref="F225" r:id="rId30" display="https://podminky.urs.cz/item/CS_URS_2025_01/997221569"/>
    <hyperlink ref="F231" r:id="rId31" display="https://podminky.urs.cz/item/CS_URS_2025_01/997221861"/>
    <hyperlink ref="F236" r:id="rId32" display="https://podminky.urs.cz/item/CS_URS_2025_01/997221873"/>
    <hyperlink ref="F245" r:id="rId33" display="https://podminky.urs.cz/item/CS_URS_2025_01/997221875"/>
    <hyperlink ref="F251" r:id="rId34" display="https://podminky.urs.cz/item/CS_URS_2025_01/998225111"/>
    <hyperlink ref="F253" r:id="rId35" display="https://podminky.urs.cz/item/CS_URS_2025_01/99822519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6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80</v>
      </c>
    </row>
    <row r="4" s="1" customFormat="1" ht="24.96" customHeight="1">
      <c r="B4" s="23"/>
      <c r="D4" s="133" t="s">
        <v>90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Pašovice, oprava kanalizace, stoka A7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91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1080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22. 5. 2025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28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33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28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34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36</v>
      </c>
      <c r="E30" s="41"/>
      <c r="F30" s="41"/>
      <c r="G30" s="41"/>
      <c r="H30" s="41"/>
      <c r="I30" s="41"/>
      <c r="J30" s="147">
        <f>ROUND(J80,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38</v>
      </c>
      <c r="G32" s="41"/>
      <c r="H32" s="41"/>
      <c r="I32" s="148" t="s">
        <v>37</v>
      </c>
      <c r="J32" s="148" t="s">
        <v>39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40</v>
      </c>
      <c r="E33" s="135" t="s">
        <v>41</v>
      </c>
      <c r="F33" s="150">
        <f>ROUND((SUM(BE80:BE107)),  2)</f>
        <v>0</v>
      </c>
      <c r="G33" s="41"/>
      <c r="H33" s="41"/>
      <c r="I33" s="151">
        <v>0.20999999999999999</v>
      </c>
      <c r="J33" s="150">
        <f>ROUND(((SUM(BE80:BE107))*I33),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42</v>
      </c>
      <c r="F34" s="150">
        <f>ROUND((SUM(BF80:BF107)),  2)</f>
        <v>0</v>
      </c>
      <c r="G34" s="41"/>
      <c r="H34" s="41"/>
      <c r="I34" s="151">
        <v>0.12</v>
      </c>
      <c r="J34" s="150">
        <f>ROUND(((SUM(BF80:BF107))*I34),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43</v>
      </c>
      <c r="F35" s="150">
        <f>ROUND((SUM(BG80:BG107)),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44</v>
      </c>
      <c r="F36" s="150">
        <f>ROUND((SUM(BH80:BH107)),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45</v>
      </c>
      <c r="F37" s="150">
        <f>ROUND((SUM(BI80:BI107)),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46</v>
      </c>
      <c r="E39" s="154"/>
      <c r="F39" s="154"/>
      <c r="G39" s="155" t="s">
        <v>47</v>
      </c>
      <c r="H39" s="156" t="s">
        <v>48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93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Pašovice, oprava kanalizace, stoka A7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91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OVN - Ostatní a vedlejší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k.ú. Pašovice na Moravě</v>
      </c>
      <c r="G52" s="43"/>
      <c r="H52" s="43"/>
      <c r="I52" s="35" t="s">
        <v>23</v>
      </c>
      <c r="J52" s="75" t="str">
        <f>IF(J12="","",J12)</f>
        <v>22. 5. 2025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33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94</v>
      </c>
      <c r="D57" s="165"/>
      <c r="E57" s="165"/>
      <c r="F57" s="165"/>
      <c r="G57" s="165"/>
      <c r="H57" s="165"/>
      <c r="I57" s="165"/>
      <c r="J57" s="166" t="s">
        <v>95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68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96</v>
      </c>
    </row>
    <row r="60" s="9" customFormat="1" ht="24.96" customHeight="1">
      <c r="A60" s="9"/>
      <c r="B60" s="168"/>
      <c r="C60" s="169"/>
      <c r="D60" s="170" t="s">
        <v>1081</v>
      </c>
      <c r="E60" s="171"/>
      <c r="F60" s="171"/>
      <c r="G60" s="171"/>
      <c r="H60" s="171"/>
      <c r="I60" s="171"/>
      <c r="J60" s="172">
        <f>J81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3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104</v>
      </c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16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63" t="str">
        <f>E7</f>
        <v>Pašovice, oprava kanalizace, stoka A7</v>
      </c>
      <c r="F70" s="35"/>
      <c r="G70" s="35"/>
      <c r="H70" s="35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91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OVN - Ostatní a vedlejší náklady</v>
      </c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21</v>
      </c>
      <c r="D74" s="43"/>
      <c r="E74" s="43"/>
      <c r="F74" s="30" t="str">
        <f>F12</f>
        <v>k.ú. Pašovice na Moravě</v>
      </c>
      <c r="G74" s="43"/>
      <c r="H74" s="43"/>
      <c r="I74" s="35" t="s">
        <v>23</v>
      </c>
      <c r="J74" s="75" t="str">
        <f>IF(J12="","",J12)</f>
        <v>22. 5. 2025</v>
      </c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5.15" customHeight="1">
      <c r="A76" s="41"/>
      <c r="B76" s="42"/>
      <c r="C76" s="35" t="s">
        <v>25</v>
      </c>
      <c r="D76" s="43"/>
      <c r="E76" s="43"/>
      <c r="F76" s="30" t="str">
        <f>E15</f>
        <v xml:space="preserve"> </v>
      </c>
      <c r="G76" s="43"/>
      <c r="H76" s="43"/>
      <c r="I76" s="35" t="s">
        <v>31</v>
      </c>
      <c r="J76" s="39" t="str">
        <f>E21</f>
        <v xml:space="preserve"> 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29</v>
      </c>
      <c r="D77" s="43"/>
      <c r="E77" s="43"/>
      <c r="F77" s="30" t="str">
        <f>IF(E18="","",E18)</f>
        <v>Vyplň údaj</v>
      </c>
      <c r="G77" s="43"/>
      <c r="H77" s="43"/>
      <c r="I77" s="35" t="s">
        <v>33</v>
      </c>
      <c r="J77" s="39" t="str">
        <f>E24</f>
        <v xml:space="preserve"> 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80"/>
      <c r="B79" s="181"/>
      <c r="C79" s="182" t="s">
        <v>105</v>
      </c>
      <c r="D79" s="183" t="s">
        <v>55</v>
      </c>
      <c r="E79" s="183" t="s">
        <v>51</v>
      </c>
      <c r="F79" s="183" t="s">
        <v>52</v>
      </c>
      <c r="G79" s="183" t="s">
        <v>106</v>
      </c>
      <c r="H79" s="183" t="s">
        <v>107</v>
      </c>
      <c r="I79" s="183" t="s">
        <v>108</v>
      </c>
      <c r="J79" s="183" t="s">
        <v>95</v>
      </c>
      <c r="K79" s="184" t="s">
        <v>109</v>
      </c>
      <c r="L79" s="185"/>
      <c r="M79" s="95" t="s">
        <v>19</v>
      </c>
      <c r="N79" s="96" t="s">
        <v>40</v>
      </c>
      <c r="O79" s="96" t="s">
        <v>110</v>
      </c>
      <c r="P79" s="96" t="s">
        <v>111</v>
      </c>
      <c r="Q79" s="96" t="s">
        <v>112</v>
      </c>
      <c r="R79" s="96" t="s">
        <v>113</v>
      </c>
      <c r="S79" s="96" t="s">
        <v>114</v>
      </c>
      <c r="T79" s="97" t="s">
        <v>115</v>
      </c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</row>
    <row r="80" s="2" customFormat="1" ht="22.8" customHeight="1">
      <c r="A80" s="41"/>
      <c r="B80" s="42"/>
      <c r="C80" s="102" t="s">
        <v>116</v>
      </c>
      <c r="D80" s="43"/>
      <c r="E80" s="43"/>
      <c r="F80" s="43"/>
      <c r="G80" s="43"/>
      <c r="H80" s="43"/>
      <c r="I80" s="43"/>
      <c r="J80" s="186">
        <f>BK80</f>
        <v>0</v>
      </c>
      <c r="K80" s="43"/>
      <c r="L80" s="47"/>
      <c r="M80" s="98"/>
      <c r="N80" s="187"/>
      <c r="O80" s="99"/>
      <c r="P80" s="188">
        <f>P81</f>
        <v>0</v>
      </c>
      <c r="Q80" s="99"/>
      <c r="R80" s="188">
        <f>R81</f>
        <v>0</v>
      </c>
      <c r="S80" s="99"/>
      <c r="T80" s="189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0" t="s">
        <v>69</v>
      </c>
      <c r="AU80" s="20" t="s">
        <v>96</v>
      </c>
      <c r="BK80" s="190">
        <f>BK81</f>
        <v>0</v>
      </c>
    </row>
    <row r="81" s="12" customFormat="1" ht="25.92" customHeight="1">
      <c r="A81" s="12"/>
      <c r="B81" s="191"/>
      <c r="C81" s="192"/>
      <c r="D81" s="193" t="s">
        <v>69</v>
      </c>
      <c r="E81" s="194" t="s">
        <v>1082</v>
      </c>
      <c r="F81" s="194" t="s">
        <v>1083</v>
      </c>
      <c r="G81" s="192"/>
      <c r="H81" s="192"/>
      <c r="I81" s="195"/>
      <c r="J81" s="196">
        <f>BK81</f>
        <v>0</v>
      </c>
      <c r="K81" s="192"/>
      <c r="L81" s="197"/>
      <c r="M81" s="198"/>
      <c r="N81" s="199"/>
      <c r="O81" s="199"/>
      <c r="P81" s="200">
        <f>SUM(P82:P107)</f>
        <v>0</v>
      </c>
      <c r="Q81" s="199"/>
      <c r="R81" s="200">
        <f>SUM(R82:R107)</f>
        <v>0</v>
      </c>
      <c r="S81" s="199"/>
      <c r="T81" s="201">
        <f>SUM(T82:T107)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2" t="s">
        <v>78</v>
      </c>
      <c r="AT81" s="203" t="s">
        <v>69</v>
      </c>
      <c r="AU81" s="203" t="s">
        <v>70</v>
      </c>
      <c r="AY81" s="202" t="s">
        <v>119</v>
      </c>
      <c r="BK81" s="204">
        <f>SUM(BK82:BK107)</f>
        <v>0</v>
      </c>
    </row>
    <row r="82" s="2" customFormat="1" ht="21.75" customHeight="1">
      <c r="A82" s="41"/>
      <c r="B82" s="42"/>
      <c r="C82" s="207" t="s">
        <v>78</v>
      </c>
      <c r="D82" s="207" t="s">
        <v>121</v>
      </c>
      <c r="E82" s="208" t="s">
        <v>1084</v>
      </c>
      <c r="F82" s="209" t="s">
        <v>1085</v>
      </c>
      <c r="G82" s="210" t="s">
        <v>1086</v>
      </c>
      <c r="H82" s="211">
        <v>1</v>
      </c>
      <c r="I82" s="212"/>
      <c r="J82" s="213">
        <f>ROUND(I82*H82,2)</f>
        <v>0</v>
      </c>
      <c r="K82" s="209" t="s">
        <v>19</v>
      </c>
      <c r="L82" s="47"/>
      <c r="M82" s="214" t="s">
        <v>19</v>
      </c>
      <c r="N82" s="215" t="s">
        <v>41</v>
      </c>
      <c r="O82" s="87"/>
      <c r="P82" s="216">
        <f>O82*H82</f>
        <v>0</v>
      </c>
      <c r="Q82" s="216">
        <v>0</v>
      </c>
      <c r="R82" s="216">
        <f>Q82*H82</f>
        <v>0</v>
      </c>
      <c r="S82" s="216">
        <v>0</v>
      </c>
      <c r="T82" s="217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18" t="s">
        <v>126</v>
      </c>
      <c r="AT82" s="218" t="s">
        <v>121</v>
      </c>
      <c r="AU82" s="218" t="s">
        <v>78</v>
      </c>
      <c r="AY82" s="20" t="s">
        <v>119</v>
      </c>
      <c r="BE82" s="219">
        <f>IF(N82="základní",J82,0)</f>
        <v>0</v>
      </c>
      <c r="BF82" s="219">
        <f>IF(N82="snížená",J82,0)</f>
        <v>0</v>
      </c>
      <c r="BG82" s="219">
        <f>IF(N82="zákl. přenesená",J82,0)</f>
        <v>0</v>
      </c>
      <c r="BH82" s="219">
        <f>IF(N82="sníž. přenesená",J82,0)</f>
        <v>0</v>
      </c>
      <c r="BI82" s="219">
        <f>IF(N82="nulová",J82,0)</f>
        <v>0</v>
      </c>
      <c r="BJ82" s="20" t="s">
        <v>78</v>
      </c>
      <c r="BK82" s="219">
        <f>ROUND(I82*H82,2)</f>
        <v>0</v>
      </c>
      <c r="BL82" s="20" t="s">
        <v>126</v>
      </c>
      <c r="BM82" s="218" t="s">
        <v>1087</v>
      </c>
    </row>
    <row r="83" s="2" customFormat="1" ht="16.5" customHeight="1">
      <c r="A83" s="41"/>
      <c r="B83" s="42"/>
      <c r="C83" s="207" t="s">
        <v>80</v>
      </c>
      <c r="D83" s="207" t="s">
        <v>121</v>
      </c>
      <c r="E83" s="208" t="s">
        <v>1088</v>
      </c>
      <c r="F83" s="209" t="s">
        <v>1089</v>
      </c>
      <c r="G83" s="210" t="s">
        <v>1086</v>
      </c>
      <c r="H83" s="211">
        <v>1</v>
      </c>
      <c r="I83" s="212"/>
      <c r="J83" s="213">
        <f>ROUND(I83*H83,2)</f>
        <v>0</v>
      </c>
      <c r="K83" s="209" t="s">
        <v>19</v>
      </c>
      <c r="L83" s="47"/>
      <c r="M83" s="214" t="s">
        <v>19</v>
      </c>
      <c r="N83" s="215" t="s">
        <v>41</v>
      </c>
      <c r="O83" s="87"/>
      <c r="P83" s="216">
        <f>O83*H83</f>
        <v>0</v>
      </c>
      <c r="Q83" s="216">
        <v>0</v>
      </c>
      <c r="R83" s="216">
        <f>Q83*H83</f>
        <v>0</v>
      </c>
      <c r="S83" s="216">
        <v>0</v>
      </c>
      <c r="T83" s="217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218" t="s">
        <v>126</v>
      </c>
      <c r="AT83" s="218" t="s">
        <v>121</v>
      </c>
      <c r="AU83" s="218" t="s">
        <v>78</v>
      </c>
      <c r="AY83" s="20" t="s">
        <v>119</v>
      </c>
      <c r="BE83" s="219">
        <f>IF(N83="základní",J83,0)</f>
        <v>0</v>
      </c>
      <c r="BF83" s="219">
        <f>IF(N83="snížená",J83,0)</f>
        <v>0</v>
      </c>
      <c r="BG83" s="219">
        <f>IF(N83="zákl. přenesená",J83,0)</f>
        <v>0</v>
      </c>
      <c r="BH83" s="219">
        <f>IF(N83="sníž. přenesená",J83,0)</f>
        <v>0</v>
      </c>
      <c r="BI83" s="219">
        <f>IF(N83="nulová",J83,0)</f>
        <v>0</v>
      </c>
      <c r="BJ83" s="20" t="s">
        <v>78</v>
      </c>
      <c r="BK83" s="219">
        <f>ROUND(I83*H83,2)</f>
        <v>0</v>
      </c>
      <c r="BL83" s="20" t="s">
        <v>126</v>
      </c>
      <c r="BM83" s="218" t="s">
        <v>1090</v>
      </c>
    </row>
    <row r="84" s="2" customFormat="1" ht="16.5" customHeight="1">
      <c r="A84" s="41"/>
      <c r="B84" s="42"/>
      <c r="C84" s="207" t="s">
        <v>140</v>
      </c>
      <c r="D84" s="207" t="s">
        <v>121</v>
      </c>
      <c r="E84" s="208" t="s">
        <v>1091</v>
      </c>
      <c r="F84" s="209" t="s">
        <v>1092</v>
      </c>
      <c r="G84" s="210" t="s">
        <v>1086</v>
      </c>
      <c r="H84" s="211">
        <v>1</v>
      </c>
      <c r="I84" s="212"/>
      <c r="J84" s="213">
        <f>ROUND(I84*H84,2)</f>
        <v>0</v>
      </c>
      <c r="K84" s="209" t="s">
        <v>19</v>
      </c>
      <c r="L84" s="47"/>
      <c r="M84" s="214" t="s">
        <v>19</v>
      </c>
      <c r="N84" s="215" t="s">
        <v>41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126</v>
      </c>
      <c r="AT84" s="218" t="s">
        <v>121</v>
      </c>
      <c r="AU84" s="218" t="s">
        <v>78</v>
      </c>
      <c r="AY84" s="20" t="s">
        <v>119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78</v>
      </c>
      <c r="BK84" s="219">
        <f>ROUND(I84*H84,2)</f>
        <v>0</v>
      </c>
      <c r="BL84" s="20" t="s">
        <v>126</v>
      </c>
      <c r="BM84" s="218" t="s">
        <v>1093</v>
      </c>
    </row>
    <row r="85" s="2" customFormat="1" ht="16.5" customHeight="1">
      <c r="A85" s="41"/>
      <c r="B85" s="42"/>
      <c r="C85" s="207" t="s">
        <v>126</v>
      </c>
      <c r="D85" s="207" t="s">
        <v>121</v>
      </c>
      <c r="E85" s="208" t="s">
        <v>1094</v>
      </c>
      <c r="F85" s="209" t="s">
        <v>1095</v>
      </c>
      <c r="G85" s="210" t="s">
        <v>1086</v>
      </c>
      <c r="H85" s="211">
        <v>1</v>
      </c>
      <c r="I85" s="212"/>
      <c r="J85" s="213">
        <f>ROUND(I85*H85,2)</f>
        <v>0</v>
      </c>
      <c r="K85" s="209" t="s">
        <v>19</v>
      </c>
      <c r="L85" s="47"/>
      <c r="M85" s="214" t="s">
        <v>19</v>
      </c>
      <c r="N85" s="215" t="s">
        <v>41</v>
      </c>
      <c r="O85" s="87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8" t="s">
        <v>126</v>
      </c>
      <c r="AT85" s="218" t="s">
        <v>121</v>
      </c>
      <c r="AU85" s="218" t="s">
        <v>78</v>
      </c>
      <c r="AY85" s="20" t="s">
        <v>119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20" t="s">
        <v>78</v>
      </c>
      <c r="BK85" s="219">
        <f>ROUND(I85*H85,2)</f>
        <v>0</v>
      </c>
      <c r="BL85" s="20" t="s">
        <v>126</v>
      </c>
      <c r="BM85" s="218" t="s">
        <v>1096</v>
      </c>
    </row>
    <row r="86" s="2" customFormat="1" ht="16.5" customHeight="1">
      <c r="A86" s="41"/>
      <c r="B86" s="42"/>
      <c r="C86" s="207" t="s">
        <v>178</v>
      </c>
      <c r="D86" s="207" t="s">
        <v>121</v>
      </c>
      <c r="E86" s="208" t="s">
        <v>1097</v>
      </c>
      <c r="F86" s="209" t="s">
        <v>1098</v>
      </c>
      <c r="G86" s="210" t="s">
        <v>1086</v>
      </c>
      <c r="H86" s="211">
        <v>1</v>
      </c>
      <c r="I86" s="212"/>
      <c r="J86" s="213">
        <f>ROUND(I86*H86,2)</f>
        <v>0</v>
      </c>
      <c r="K86" s="209" t="s">
        <v>19</v>
      </c>
      <c r="L86" s="47"/>
      <c r="M86" s="214" t="s">
        <v>19</v>
      </c>
      <c r="N86" s="215" t="s">
        <v>41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126</v>
      </c>
      <c r="AT86" s="218" t="s">
        <v>121</v>
      </c>
      <c r="AU86" s="218" t="s">
        <v>78</v>
      </c>
      <c r="AY86" s="20" t="s">
        <v>119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78</v>
      </c>
      <c r="BK86" s="219">
        <f>ROUND(I86*H86,2)</f>
        <v>0</v>
      </c>
      <c r="BL86" s="20" t="s">
        <v>126</v>
      </c>
      <c r="BM86" s="218" t="s">
        <v>1099</v>
      </c>
    </row>
    <row r="87" s="2" customFormat="1" ht="16.5" customHeight="1">
      <c r="A87" s="41"/>
      <c r="B87" s="42"/>
      <c r="C87" s="207" t="s">
        <v>184</v>
      </c>
      <c r="D87" s="207" t="s">
        <v>121</v>
      </c>
      <c r="E87" s="208" t="s">
        <v>1100</v>
      </c>
      <c r="F87" s="209" t="s">
        <v>1101</v>
      </c>
      <c r="G87" s="210" t="s">
        <v>1086</v>
      </c>
      <c r="H87" s="211">
        <v>1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41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126</v>
      </c>
      <c r="AT87" s="218" t="s">
        <v>121</v>
      </c>
      <c r="AU87" s="218" t="s">
        <v>78</v>
      </c>
      <c r="AY87" s="20" t="s">
        <v>119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78</v>
      </c>
      <c r="BK87" s="219">
        <f>ROUND(I87*H87,2)</f>
        <v>0</v>
      </c>
      <c r="BL87" s="20" t="s">
        <v>126</v>
      </c>
      <c r="BM87" s="218" t="s">
        <v>1102</v>
      </c>
    </row>
    <row r="88" s="2" customFormat="1" ht="16.5" customHeight="1">
      <c r="A88" s="41"/>
      <c r="B88" s="42"/>
      <c r="C88" s="207" t="s">
        <v>195</v>
      </c>
      <c r="D88" s="207" t="s">
        <v>121</v>
      </c>
      <c r="E88" s="208" t="s">
        <v>1103</v>
      </c>
      <c r="F88" s="209" t="s">
        <v>1104</v>
      </c>
      <c r="G88" s="210" t="s">
        <v>1086</v>
      </c>
      <c r="H88" s="211">
        <v>1</v>
      </c>
      <c r="I88" s="212"/>
      <c r="J88" s="213">
        <f>ROUND(I88*H88,2)</f>
        <v>0</v>
      </c>
      <c r="K88" s="209" t="s">
        <v>19</v>
      </c>
      <c r="L88" s="47"/>
      <c r="M88" s="214" t="s">
        <v>19</v>
      </c>
      <c r="N88" s="215" t="s">
        <v>41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126</v>
      </c>
      <c r="AT88" s="218" t="s">
        <v>121</v>
      </c>
      <c r="AU88" s="218" t="s">
        <v>78</v>
      </c>
      <c r="AY88" s="20" t="s">
        <v>119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78</v>
      </c>
      <c r="BK88" s="219">
        <f>ROUND(I88*H88,2)</f>
        <v>0</v>
      </c>
      <c r="BL88" s="20" t="s">
        <v>126</v>
      </c>
      <c r="BM88" s="218" t="s">
        <v>1105</v>
      </c>
    </row>
    <row r="89" s="2" customFormat="1" ht="16.5" customHeight="1">
      <c r="A89" s="41"/>
      <c r="B89" s="42"/>
      <c r="C89" s="207" t="s">
        <v>203</v>
      </c>
      <c r="D89" s="207" t="s">
        <v>121</v>
      </c>
      <c r="E89" s="208" t="s">
        <v>1106</v>
      </c>
      <c r="F89" s="209" t="s">
        <v>1107</v>
      </c>
      <c r="G89" s="210" t="s">
        <v>1086</v>
      </c>
      <c r="H89" s="211">
        <v>1</v>
      </c>
      <c r="I89" s="212"/>
      <c r="J89" s="213">
        <f>ROUND(I89*H89,2)</f>
        <v>0</v>
      </c>
      <c r="K89" s="209" t="s">
        <v>19</v>
      </c>
      <c r="L89" s="47"/>
      <c r="M89" s="214" t="s">
        <v>19</v>
      </c>
      <c r="N89" s="215" t="s">
        <v>41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126</v>
      </c>
      <c r="AT89" s="218" t="s">
        <v>121</v>
      </c>
      <c r="AU89" s="218" t="s">
        <v>78</v>
      </c>
      <c r="AY89" s="20" t="s">
        <v>119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78</v>
      </c>
      <c r="BK89" s="219">
        <f>ROUND(I89*H89,2)</f>
        <v>0</v>
      </c>
      <c r="BL89" s="20" t="s">
        <v>126</v>
      </c>
      <c r="BM89" s="218" t="s">
        <v>1108</v>
      </c>
    </row>
    <row r="90" s="2" customFormat="1" ht="37.8" customHeight="1">
      <c r="A90" s="41"/>
      <c r="B90" s="42"/>
      <c r="C90" s="207" t="s">
        <v>222</v>
      </c>
      <c r="D90" s="207" t="s">
        <v>121</v>
      </c>
      <c r="E90" s="208" t="s">
        <v>1109</v>
      </c>
      <c r="F90" s="209" t="s">
        <v>1110</v>
      </c>
      <c r="G90" s="210" t="s">
        <v>1086</v>
      </c>
      <c r="H90" s="211">
        <v>1</v>
      </c>
      <c r="I90" s="212"/>
      <c r="J90" s="213">
        <f>ROUND(I90*H90,2)</f>
        <v>0</v>
      </c>
      <c r="K90" s="209" t="s">
        <v>19</v>
      </c>
      <c r="L90" s="47"/>
      <c r="M90" s="214" t="s">
        <v>19</v>
      </c>
      <c r="N90" s="215" t="s">
        <v>41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126</v>
      </c>
      <c r="AT90" s="218" t="s">
        <v>121</v>
      </c>
      <c r="AU90" s="218" t="s">
        <v>78</v>
      </c>
      <c r="AY90" s="20" t="s">
        <v>119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78</v>
      </c>
      <c r="BK90" s="219">
        <f>ROUND(I90*H90,2)</f>
        <v>0</v>
      </c>
      <c r="BL90" s="20" t="s">
        <v>126</v>
      </c>
      <c r="BM90" s="218" t="s">
        <v>1111</v>
      </c>
    </row>
    <row r="91" s="2" customFormat="1" ht="24.15" customHeight="1">
      <c r="A91" s="41"/>
      <c r="B91" s="42"/>
      <c r="C91" s="207" t="s">
        <v>227</v>
      </c>
      <c r="D91" s="207" t="s">
        <v>121</v>
      </c>
      <c r="E91" s="208" t="s">
        <v>1112</v>
      </c>
      <c r="F91" s="209" t="s">
        <v>1113</v>
      </c>
      <c r="G91" s="210" t="s">
        <v>1086</v>
      </c>
      <c r="H91" s="211">
        <v>1</v>
      </c>
      <c r="I91" s="212"/>
      <c r="J91" s="213">
        <f>ROUND(I91*H91,2)</f>
        <v>0</v>
      </c>
      <c r="K91" s="209" t="s">
        <v>19</v>
      </c>
      <c r="L91" s="47"/>
      <c r="M91" s="214" t="s">
        <v>19</v>
      </c>
      <c r="N91" s="215" t="s">
        <v>41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126</v>
      </c>
      <c r="AT91" s="218" t="s">
        <v>121</v>
      </c>
      <c r="AU91" s="218" t="s">
        <v>78</v>
      </c>
      <c r="AY91" s="20" t="s">
        <v>119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78</v>
      </c>
      <c r="BK91" s="219">
        <f>ROUND(I91*H91,2)</f>
        <v>0</v>
      </c>
      <c r="BL91" s="20" t="s">
        <v>126</v>
      </c>
      <c r="BM91" s="218" t="s">
        <v>1114</v>
      </c>
    </row>
    <row r="92" s="2" customFormat="1" ht="24.15" customHeight="1">
      <c r="A92" s="41"/>
      <c r="B92" s="42"/>
      <c r="C92" s="207" t="s">
        <v>232</v>
      </c>
      <c r="D92" s="207" t="s">
        <v>121</v>
      </c>
      <c r="E92" s="208" t="s">
        <v>1115</v>
      </c>
      <c r="F92" s="209" t="s">
        <v>1116</v>
      </c>
      <c r="G92" s="210" t="s">
        <v>1086</v>
      </c>
      <c r="H92" s="211">
        <v>1</v>
      </c>
      <c r="I92" s="212"/>
      <c r="J92" s="213">
        <f>ROUND(I92*H92,2)</f>
        <v>0</v>
      </c>
      <c r="K92" s="209" t="s">
        <v>19</v>
      </c>
      <c r="L92" s="47"/>
      <c r="M92" s="214" t="s">
        <v>19</v>
      </c>
      <c r="N92" s="215" t="s">
        <v>41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126</v>
      </c>
      <c r="AT92" s="218" t="s">
        <v>121</v>
      </c>
      <c r="AU92" s="218" t="s">
        <v>78</v>
      </c>
      <c r="AY92" s="20" t="s">
        <v>119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78</v>
      </c>
      <c r="BK92" s="219">
        <f>ROUND(I92*H92,2)</f>
        <v>0</v>
      </c>
      <c r="BL92" s="20" t="s">
        <v>126</v>
      </c>
      <c r="BM92" s="218" t="s">
        <v>1117</v>
      </c>
    </row>
    <row r="93" s="2" customFormat="1" ht="16.5" customHeight="1">
      <c r="A93" s="41"/>
      <c r="B93" s="42"/>
      <c r="C93" s="207" t="s">
        <v>8</v>
      </c>
      <c r="D93" s="207" t="s">
        <v>121</v>
      </c>
      <c r="E93" s="208" t="s">
        <v>1118</v>
      </c>
      <c r="F93" s="209" t="s">
        <v>1119</v>
      </c>
      <c r="G93" s="210" t="s">
        <v>1086</v>
      </c>
      <c r="H93" s="211">
        <v>1</v>
      </c>
      <c r="I93" s="212"/>
      <c r="J93" s="213">
        <f>ROUND(I93*H93,2)</f>
        <v>0</v>
      </c>
      <c r="K93" s="209" t="s">
        <v>19</v>
      </c>
      <c r="L93" s="47"/>
      <c r="M93" s="214" t="s">
        <v>19</v>
      </c>
      <c r="N93" s="215" t="s">
        <v>41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126</v>
      </c>
      <c r="AT93" s="218" t="s">
        <v>121</v>
      </c>
      <c r="AU93" s="218" t="s">
        <v>78</v>
      </c>
      <c r="AY93" s="20" t="s">
        <v>119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78</v>
      </c>
      <c r="BK93" s="219">
        <f>ROUND(I93*H93,2)</f>
        <v>0</v>
      </c>
      <c r="BL93" s="20" t="s">
        <v>126</v>
      </c>
      <c r="BM93" s="218" t="s">
        <v>1120</v>
      </c>
    </row>
    <row r="94" s="2" customFormat="1" ht="16.5" customHeight="1">
      <c r="A94" s="41"/>
      <c r="B94" s="42"/>
      <c r="C94" s="207" t="s">
        <v>252</v>
      </c>
      <c r="D94" s="207" t="s">
        <v>121</v>
      </c>
      <c r="E94" s="208" t="s">
        <v>1121</v>
      </c>
      <c r="F94" s="209" t="s">
        <v>1122</v>
      </c>
      <c r="G94" s="210" t="s">
        <v>1086</v>
      </c>
      <c r="H94" s="211">
        <v>1</v>
      </c>
      <c r="I94" s="212"/>
      <c r="J94" s="213">
        <f>ROUND(I94*H94,2)</f>
        <v>0</v>
      </c>
      <c r="K94" s="209" t="s">
        <v>19</v>
      </c>
      <c r="L94" s="47"/>
      <c r="M94" s="214" t="s">
        <v>19</v>
      </c>
      <c r="N94" s="215" t="s">
        <v>41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126</v>
      </c>
      <c r="AT94" s="218" t="s">
        <v>121</v>
      </c>
      <c r="AU94" s="218" t="s">
        <v>78</v>
      </c>
      <c r="AY94" s="20" t="s">
        <v>119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78</v>
      </c>
      <c r="BK94" s="219">
        <f>ROUND(I94*H94,2)</f>
        <v>0</v>
      </c>
      <c r="BL94" s="20" t="s">
        <v>126</v>
      </c>
      <c r="BM94" s="218" t="s">
        <v>1123</v>
      </c>
    </row>
    <row r="95" s="2" customFormat="1" ht="16.5" customHeight="1">
      <c r="A95" s="41"/>
      <c r="B95" s="42"/>
      <c r="C95" s="207" t="s">
        <v>259</v>
      </c>
      <c r="D95" s="207" t="s">
        <v>121</v>
      </c>
      <c r="E95" s="208" t="s">
        <v>1124</v>
      </c>
      <c r="F95" s="209" t="s">
        <v>1125</v>
      </c>
      <c r="G95" s="210" t="s">
        <v>1086</v>
      </c>
      <c r="H95" s="211">
        <v>1</v>
      </c>
      <c r="I95" s="212"/>
      <c r="J95" s="213">
        <f>ROUND(I95*H95,2)</f>
        <v>0</v>
      </c>
      <c r="K95" s="209" t="s">
        <v>19</v>
      </c>
      <c r="L95" s="47"/>
      <c r="M95" s="214" t="s">
        <v>19</v>
      </c>
      <c r="N95" s="215" t="s">
        <v>41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126</v>
      </c>
      <c r="AT95" s="218" t="s">
        <v>121</v>
      </c>
      <c r="AU95" s="218" t="s">
        <v>78</v>
      </c>
      <c r="AY95" s="20" t="s">
        <v>119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78</v>
      </c>
      <c r="BK95" s="219">
        <f>ROUND(I95*H95,2)</f>
        <v>0</v>
      </c>
      <c r="BL95" s="20" t="s">
        <v>126</v>
      </c>
      <c r="BM95" s="218" t="s">
        <v>1126</v>
      </c>
    </row>
    <row r="96" s="2" customFormat="1" ht="16.5" customHeight="1">
      <c r="A96" s="41"/>
      <c r="B96" s="42"/>
      <c r="C96" s="207" t="s">
        <v>265</v>
      </c>
      <c r="D96" s="207" t="s">
        <v>121</v>
      </c>
      <c r="E96" s="208" t="s">
        <v>1127</v>
      </c>
      <c r="F96" s="209" t="s">
        <v>1128</v>
      </c>
      <c r="G96" s="210" t="s">
        <v>1086</v>
      </c>
      <c r="H96" s="211">
        <v>1</v>
      </c>
      <c r="I96" s="212"/>
      <c r="J96" s="213">
        <f>ROUND(I96*H96,2)</f>
        <v>0</v>
      </c>
      <c r="K96" s="209" t="s">
        <v>19</v>
      </c>
      <c r="L96" s="47"/>
      <c r="M96" s="214" t="s">
        <v>19</v>
      </c>
      <c r="N96" s="215" t="s">
        <v>41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126</v>
      </c>
      <c r="AT96" s="218" t="s">
        <v>121</v>
      </c>
      <c r="AU96" s="218" t="s">
        <v>78</v>
      </c>
      <c r="AY96" s="20" t="s">
        <v>119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78</v>
      </c>
      <c r="BK96" s="219">
        <f>ROUND(I96*H96,2)</f>
        <v>0</v>
      </c>
      <c r="BL96" s="20" t="s">
        <v>126</v>
      </c>
      <c r="BM96" s="218" t="s">
        <v>1129</v>
      </c>
    </row>
    <row r="97" s="2" customFormat="1" ht="24.15" customHeight="1">
      <c r="A97" s="41"/>
      <c r="B97" s="42"/>
      <c r="C97" s="207" t="s">
        <v>270</v>
      </c>
      <c r="D97" s="207" t="s">
        <v>121</v>
      </c>
      <c r="E97" s="208" t="s">
        <v>1130</v>
      </c>
      <c r="F97" s="209" t="s">
        <v>1131</v>
      </c>
      <c r="G97" s="210" t="s">
        <v>1086</v>
      </c>
      <c r="H97" s="211">
        <v>1</v>
      </c>
      <c r="I97" s="212"/>
      <c r="J97" s="213">
        <f>ROUND(I97*H97,2)</f>
        <v>0</v>
      </c>
      <c r="K97" s="209" t="s">
        <v>19</v>
      </c>
      <c r="L97" s="47"/>
      <c r="M97" s="214" t="s">
        <v>19</v>
      </c>
      <c r="N97" s="215" t="s">
        <v>41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126</v>
      </c>
      <c r="AT97" s="218" t="s">
        <v>121</v>
      </c>
      <c r="AU97" s="218" t="s">
        <v>78</v>
      </c>
      <c r="AY97" s="20" t="s">
        <v>119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78</v>
      </c>
      <c r="BK97" s="219">
        <f>ROUND(I97*H97,2)</f>
        <v>0</v>
      </c>
      <c r="BL97" s="20" t="s">
        <v>126</v>
      </c>
      <c r="BM97" s="218" t="s">
        <v>1132</v>
      </c>
    </row>
    <row r="98" s="2" customFormat="1" ht="24.15" customHeight="1">
      <c r="A98" s="41"/>
      <c r="B98" s="42"/>
      <c r="C98" s="207" t="s">
        <v>276</v>
      </c>
      <c r="D98" s="207" t="s">
        <v>121</v>
      </c>
      <c r="E98" s="208" t="s">
        <v>1133</v>
      </c>
      <c r="F98" s="209" t="s">
        <v>1134</v>
      </c>
      <c r="G98" s="210" t="s">
        <v>1086</v>
      </c>
      <c r="H98" s="211">
        <v>1</v>
      </c>
      <c r="I98" s="212"/>
      <c r="J98" s="213">
        <f>ROUND(I98*H98,2)</f>
        <v>0</v>
      </c>
      <c r="K98" s="209" t="s">
        <v>19</v>
      </c>
      <c r="L98" s="47"/>
      <c r="M98" s="214" t="s">
        <v>19</v>
      </c>
      <c r="N98" s="215" t="s">
        <v>41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126</v>
      </c>
      <c r="AT98" s="218" t="s">
        <v>121</v>
      </c>
      <c r="AU98" s="218" t="s">
        <v>78</v>
      </c>
      <c r="AY98" s="20" t="s">
        <v>119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78</v>
      </c>
      <c r="BK98" s="219">
        <f>ROUND(I98*H98,2)</f>
        <v>0</v>
      </c>
      <c r="BL98" s="20" t="s">
        <v>126</v>
      </c>
      <c r="BM98" s="218" t="s">
        <v>1135</v>
      </c>
    </row>
    <row r="99" s="2" customFormat="1" ht="16.5" customHeight="1">
      <c r="A99" s="41"/>
      <c r="B99" s="42"/>
      <c r="C99" s="207" t="s">
        <v>282</v>
      </c>
      <c r="D99" s="207" t="s">
        <v>121</v>
      </c>
      <c r="E99" s="208" t="s">
        <v>1136</v>
      </c>
      <c r="F99" s="209" t="s">
        <v>1137</v>
      </c>
      <c r="G99" s="210" t="s">
        <v>1086</v>
      </c>
      <c r="H99" s="211">
        <v>1</v>
      </c>
      <c r="I99" s="212"/>
      <c r="J99" s="213">
        <f>ROUND(I99*H99,2)</f>
        <v>0</v>
      </c>
      <c r="K99" s="209" t="s">
        <v>19</v>
      </c>
      <c r="L99" s="47"/>
      <c r="M99" s="214" t="s">
        <v>19</v>
      </c>
      <c r="N99" s="215" t="s">
        <v>41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126</v>
      </c>
      <c r="AT99" s="218" t="s">
        <v>121</v>
      </c>
      <c r="AU99" s="218" t="s">
        <v>78</v>
      </c>
      <c r="AY99" s="20" t="s">
        <v>119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78</v>
      </c>
      <c r="BK99" s="219">
        <f>ROUND(I99*H99,2)</f>
        <v>0</v>
      </c>
      <c r="BL99" s="20" t="s">
        <v>126</v>
      </c>
      <c r="BM99" s="218" t="s">
        <v>1138</v>
      </c>
    </row>
    <row r="100" s="2" customFormat="1" ht="24.15" customHeight="1">
      <c r="A100" s="41"/>
      <c r="B100" s="42"/>
      <c r="C100" s="207" t="s">
        <v>287</v>
      </c>
      <c r="D100" s="207" t="s">
        <v>121</v>
      </c>
      <c r="E100" s="208" t="s">
        <v>1139</v>
      </c>
      <c r="F100" s="209" t="s">
        <v>1140</v>
      </c>
      <c r="G100" s="210" t="s">
        <v>1086</v>
      </c>
      <c r="H100" s="211">
        <v>1</v>
      </c>
      <c r="I100" s="212"/>
      <c r="J100" s="213">
        <f>ROUND(I100*H100,2)</f>
        <v>0</v>
      </c>
      <c r="K100" s="209" t="s">
        <v>19</v>
      </c>
      <c r="L100" s="47"/>
      <c r="M100" s="214" t="s">
        <v>19</v>
      </c>
      <c r="N100" s="215" t="s">
        <v>41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126</v>
      </c>
      <c r="AT100" s="218" t="s">
        <v>121</v>
      </c>
      <c r="AU100" s="218" t="s">
        <v>78</v>
      </c>
      <c r="AY100" s="20" t="s">
        <v>119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78</v>
      </c>
      <c r="BK100" s="219">
        <f>ROUND(I100*H100,2)</f>
        <v>0</v>
      </c>
      <c r="BL100" s="20" t="s">
        <v>126</v>
      </c>
      <c r="BM100" s="218" t="s">
        <v>1141</v>
      </c>
    </row>
    <row r="101" s="2" customFormat="1">
      <c r="A101" s="41"/>
      <c r="B101" s="42"/>
      <c r="C101" s="43"/>
      <c r="D101" s="227" t="s">
        <v>1142</v>
      </c>
      <c r="E101" s="43"/>
      <c r="F101" s="283" t="s">
        <v>1143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1142</v>
      </c>
      <c r="AU101" s="20" t="s">
        <v>78</v>
      </c>
    </row>
    <row r="102" s="2" customFormat="1" ht="33" customHeight="1">
      <c r="A102" s="41"/>
      <c r="B102" s="42"/>
      <c r="C102" s="207" t="s">
        <v>7</v>
      </c>
      <c r="D102" s="207" t="s">
        <v>121</v>
      </c>
      <c r="E102" s="208" t="s">
        <v>1144</v>
      </c>
      <c r="F102" s="209" t="s">
        <v>1145</v>
      </c>
      <c r="G102" s="210" t="s">
        <v>1086</v>
      </c>
      <c r="H102" s="211">
        <v>1</v>
      </c>
      <c r="I102" s="212"/>
      <c r="J102" s="213">
        <f>ROUND(I102*H102,2)</f>
        <v>0</v>
      </c>
      <c r="K102" s="209" t="s">
        <v>19</v>
      </c>
      <c r="L102" s="47"/>
      <c r="M102" s="214" t="s">
        <v>19</v>
      </c>
      <c r="N102" s="215" t="s">
        <v>41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126</v>
      </c>
      <c r="AT102" s="218" t="s">
        <v>121</v>
      </c>
      <c r="AU102" s="218" t="s">
        <v>78</v>
      </c>
      <c r="AY102" s="20" t="s">
        <v>119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78</v>
      </c>
      <c r="BK102" s="219">
        <f>ROUND(I102*H102,2)</f>
        <v>0</v>
      </c>
      <c r="BL102" s="20" t="s">
        <v>126</v>
      </c>
      <c r="BM102" s="218" t="s">
        <v>1146</v>
      </c>
    </row>
    <row r="103" s="2" customFormat="1" ht="24.15" customHeight="1">
      <c r="A103" s="41"/>
      <c r="B103" s="42"/>
      <c r="C103" s="207" t="s">
        <v>305</v>
      </c>
      <c r="D103" s="207" t="s">
        <v>121</v>
      </c>
      <c r="E103" s="208" t="s">
        <v>1147</v>
      </c>
      <c r="F103" s="209" t="s">
        <v>1148</v>
      </c>
      <c r="G103" s="210" t="s">
        <v>354</v>
      </c>
      <c r="H103" s="211">
        <v>1</v>
      </c>
      <c r="I103" s="212"/>
      <c r="J103" s="213">
        <f>ROUND(I103*H103,2)</f>
        <v>0</v>
      </c>
      <c r="K103" s="209" t="s">
        <v>19</v>
      </c>
      <c r="L103" s="47"/>
      <c r="M103" s="214" t="s">
        <v>19</v>
      </c>
      <c r="N103" s="215" t="s">
        <v>41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126</v>
      </c>
      <c r="AT103" s="218" t="s">
        <v>121</v>
      </c>
      <c r="AU103" s="218" t="s">
        <v>78</v>
      </c>
      <c r="AY103" s="20" t="s">
        <v>119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78</v>
      </c>
      <c r="BK103" s="219">
        <f>ROUND(I103*H103,2)</f>
        <v>0</v>
      </c>
      <c r="BL103" s="20" t="s">
        <v>126</v>
      </c>
      <c r="BM103" s="218" t="s">
        <v>1149</v>
      </c>
    </row>
    <row r="104" s="2" customFormat="1" ht="16.5" customHeight="1">
      <c r="A104" s="41"/>
      <c r="B104" s="42"/>
      <c r="C104" s="207" t="s">
        <v>323</v>
      </c>
      <c r="D104" s="207" t="s">
        <v>121</v>
      </c>
      <c r="E104" s="208" t="s">
        <v>1150</v>
      </c>
      <c r="F104" s="209" t="s">
        <v>1151</v>
      </c>
      <c r="G104" s="210" t="s">
        <v>1086</v>
      </c>
      <c r="H104" s="211">
        <v>1</v>
      </c>
      <c r="I104" s="212"/>
      <c r="J104" s="213">
        <f>ROUND(I104*H104,2)</f>
        <v>0</v>
      </c>
      <c r="K104" s="209" t="s">
        <v>19</v>
      </c>
      <c r="L104" s="47"/>
      <c r="M104" s="214" t="s">
        <v>19</v>
      </c>
      <c r="N104" s="215" t="s">
        <v>41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126</v>
      </c>
      <c r="AT104" s="218" t="s">
        <v>121</v>
      </c>
      <c r="AU104" s="218" t="s">
        <v>78</v>
      </c>
      <c r="AY104" s="20" t="s">
        <v>119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78</v>
      </c>
      <c r="BK104" s="219">
        <f>ROUND(I104*H104,2)</f>
        <v>0</v>
      </c>
      <c r="BL104" s="20" t="s">
        <v>126</v>
      </c>
      <c r="BM104" s="218" t="s">
        <v>1152</v>
      </c>
    </row>
    <row r="105" s="2" customFormat="1" ht="16.5" customHeight="1">
      <c r="A105" s="41"/>
      <c r="B105" s="42"/>
      <c r="C105" s="207" t="s">
        <v>329</v>
      </c>
      <c r="D105" s="207" t="s">
        <v>121</v>
      </c>
      <c r="E105" s="208" t="s">
        <v>1153</v>
      </c>
      <c r="F105" s="209" t="s">
        <v>1154</v>
      </c>
      <c r="G105" s="210" t="s">
        <v>1086</v>
      </c>
      <c r="H105" s="211">
        <v>1</v>
      </c>
      <c r="I105" s="212"/>
      <c r="J105" s="213">
        <f>ROUND(I105*H105,2)</f>
        <v>0</v>
      </c>
      <c r="K105" s="209" t="s">
        <v>19</v>
      </c>
      <c r="L105" s="47"/>
      <c r="M105" s="214" t="s">
        <v>19</v>
      </c>
      <c r="N105" s="215" t="s">
        <v>41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126</v>
      </c>
      <c r="AT105" s="218" t="s">
        <v>121</v>
      </c>
      <c r="AU105" s="218" t="s">
        <v>78</v>
      </c>
      <c r="AY105" s="20" t="s">
        <v>119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78</v>
      </c>
      <c r="BK105" s="219">
        <f>ROUND(I105*H105,2)</f>
        <v>0</v>
      </c>
      <c r="BL105" s="20" t="s">
        <v>126</v>
      </c>
      <c r="BM105" s="218" t="s">
        <v>1155</v>
      </c>
    </row>
    <row r="106" s="2" customFormat="1" ht="16.5" customHeight="1">
      <c r="A106" s="41"/>
      <c r="B106" s="42"/>
      <c r="C106" s="207" t="s">
        <v>344</v>
      </c>
      <c r="D106" s="207" t="s">
        <v>121</v>
      </c>
      <c r="E106" s="208" t="s">
        <v>1156</v>
      </c>
      <c r="F106" s="209" t="s">
        <v>1157</v>
      </c>
      <c r="G106" s="210" t="s">
        <v>1086</v>
      </c>
      <c r="H106" s="211">
        <v>1</v>
      </c>
      <c r="I106" s="212"/>
      <c r="J106" s="213">
        <f>ROUND(I106*H106,2)</f>
        <v>0</v>
      </c>
      <c r="K106" s="209" t="s">
        <v>19</v>
      </c>
      <c r="L106" s="47"/>
      <c r="M106" s="214" t="s">
        <v>19</v>
      </c>
      <c r="N106" s="215" t="s">
        <v>41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126</v>
      </c>
      <c r="AT106" s="218" t="s">
        <v>121</v>
      </c>
      <c r="AU106" s="218" t="s">
        <v>78</v>
      </c>
      <c r="AY106" s="20" t="s">
        <v>119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78</v>
      </c>
      <c r="BK106" s="219">
        <f>ROUND(I106*H106,2)</f>
        <v>0</v>
      </c>
      <c r="BL106" s="20" t="s">
        <v>126</v>
      </c>
      <c r="BM106" s="218" t="s">
        <v>1158</v>
      </c>
    </row>
    <row r="107" s="2" customFormat="1" ht="24.15" customHeight="1">
      <c r="A107" s="41"/>
      <c r="B107" s="42"/>
      <c r="C107" s="207" t="s">
        <v>351</v>
      </c>
      <c r="D107" s="207" t="s">
        <v>121</v>
      </c>
      <c r="E107" s="208" t="s">
        <v>1159</v>
      </c>
      <c r="F107" s="209" t="s">
        <v>1160</v>
      </c>
      <c r="G107" s="210" t="s">
        <v>1086</v>
      </c>
      <c r="H107" s="211">
        <v>1</v>
      </c>
      <c r="I107" s="212"/>
      <c r="J107" s="213">
        <f>ROUND(I107*H107,2)</f>
        <v>0</v>
      </c>
      <c r="K107" s="209" t="s">
        <v>19</v>
      </c>
      <c r="L107" s="47"/>
      <c r="M107" s="284" t="s">
        <v>19</v>
      </c>
      <c r="N107" s="285" t="s">
        <v>41</v>
      </c>
      <c r="O107" s="281"/>
      <c r="P107" s="286">
        <f>O107*H107</f>
        <v>0</v>
      </c>
      <c r="Q107" s="286">
        <v>0</v>
      </c>
      <c r="R107" s="286">
        <f>Q107*H107</f>
        <v>0</v>
      </c>
      <c r="S107" s="286">
        <v>0</v>
      </c>
      <c r="T107" s="28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126</v>
      </c>
      <c r="AT107" s="218" t="s">
        <v>121</v>
      </c>
      <c r="AU107" s="218" t="s">
        <v>78</v>
      </c>
      <c r="AY107" s="20" t="s">
        <v>119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78</v>
      </c>
      <c r="BK107" s="219">
        <f>ROUND(I107*H107,2)</f>
        <v>0</v>
      </c>
      <c r="BL107" s="20" t="s">
        <v>126</v>
      </c>
      <c r="BM107" s="218" t="s">
        <v>1161</v>
      </c>
    </row>
    <row r="108" s="2" customFormat="1" ht="6.96" customHeight="1">
      <c r="A108" s="41"/>
      <c r="B108" s="62"/>
      <c r="C108" s="63"/>
      <c r="D108" s="63"/>
      <c r="E108" s="63"/>
      <c r="F108" s="63"/>
      <c r="G108" s="63"/>
      <c r="H108" s="63"/>
      <c r="I108" s="63"/>
      <c r="J108" s="63"/>
      <c r="K108" s="63"/>
      <c r="L108" s="47"/>
      <c r="M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</sheetData>
  <sheetProtection sheet="1" autoFilter="0" formatColumns="0" formatRows="0" objects="1" scenarios="1" spinCount="100000" saltValue="ngalTDN+Po63tZIs6/28GV61iY6fDtmnN0AifI1+gnQcsmaMdeo4z2tkrwo2do8238UBWhEu7w3XeMjmsrhYog==" hashValue="zDALZv8sxY9pDD13AEm6CUlv6Z3uoLQrlQ21TsJDo1E92x1c0Ab5kPwqXgKEN9E3mFr4jhUSP9YSyTwMTcxk5A==" algorithmName="SHA-512" password="CC35"/>
  <autoFilter ref="C79:K107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8" customWidth="1"/>
    <col min="2" max="2" width="1.667969" style="288" customWidth="1"/>
    <col min="3" max="4" width="5" style="288" customWidth="1"/>
    <col min="5" max="5" width="11.66016" style="288" customWidth="1"/>
    <col min="6" max="6" width="9.160156" style="288" customWidth="1"/>
    <col min="7" max="7" width="5" style="288" customWidth="1"/>
    <col min="8" max="8" width="77.83203" style="288" customWidth="1"/>
    <col min="9" max="10" width="20" style="288" customWidth="1"/>
    <col min="11" max="11" width="1.667969" style="288" customWidth="1"/>
  </cols>
  <sheetData>
    <row r="1" s="1" customFormat="1" ht="37.5" customHeight="1"/>
    <row r="2" s="1" customFormat="1" ht="7.5" customHeight="1">
      <c r="B2" s="289"/>
      <c r="C2" s="290"/>
      <c r="D2" s="290"/>
      <c r="E2" s="290"/>
      <c r="F2" s="290"/>
      <c r="G2" s="290"/>
      <c r="H2" s="290"/>
      <c r="I2" s="290"/>
      <c r="J2" s="290"/>
      <c r="K2" s="291"/>
    </row>
    <row r="3" s="17" customFormat="1" ht="45" customHeight="1">
      <c r="B3" s="292"/>
      <c r="C3" s="293" t="s">
        <v>1162</v>
      </c>
      <c r="D3" s="293"/>
      <c r="E3" s="293"/>
      <c r="F3" s="293"/>
      <c r="G3" s="293"/>
      <c r="H3" s="293"/>
      <c r="I3" s="293"/>
      <c r="J3" s="293"/>
      <c r="K3" s="294"/>
    </row>
    <row r="4" s="1" customFormat="1" ht="25.5" customHeight="1">
      <c r="B4" s="295"/>
      <c r="C4" s="296" t="s">
        <v>1163</v>
      </c>
      <c r="D4" s="296"/>
      <c r="E4" s="296"/>
      <c r="F4" s="296"/>
      <c r="G4" s="296"/>
      <c r="H4" s="296"/>
      <c r="I4" s="296"/>
      <c r="J4" s="296"/>
      <c r="K4" s="297"/>
    </row>
    <row r="5" s="1" customFormat="1" ht="5.25" customHeight="1">
      <c r="B5" s="295"/>
      <c r="C5" s="298"/>
      <c r="D5" s="298"/>
      <c r="E5" s="298"/>
      <c r="F5" s="298"/>
      <c r="G5" s="298"/>
      <c r="H5" s="298"/>
      <c r="I5" s="298"/>
      <c r="J5" s="298"/>
      <c r="K5" s="297"/>
    </row>
    <row r="6" s="1" customFormat="1" ht="15" customHeight="1">
      <c r="B6" s="295"/>
      <c r="C6" s="299" t="s">
        <v>1164</v>
      </c>
      <c r="D6" s="299"/>
      <c r="E6" s="299"/>
      <c r="F6" s="299"/>
      <c r="G6" s="299"/>
      <c r="H6" s="299"/>
      <c r="I6" s="299"/>
      <c r="J6" s="299"/>
      <c r="K6" s="297"/>
    </row>
    <row r="7" s="1" customFormat="1" ht="15" customHeight="1">
      <c r="B7" s="300"/>
      <c r="C7" s="299" t="s">
        <v>1165</v>
      </c>
      <c r="D7" s="299"/>
      <c r="E7" s="299"/>
      <c r="F7" s="299"/>
      <c r="G7" s="299"/>
      <c r="H7" s="299"/>
      <c r="I7" s="299"/>
      <c r="J7" s="299"/>
      <c r="K7" s="297"/>
    </row>
    <row r="8" s="1" customFormat="1" ht="12.75" customHeight="1">
      <c r="B8" s="300"/>
      <c r="C8" s="299"/>
      <c r="D8" s="299"/>
      <c r="E8" s="299"/>
      <c r="F8" s="299"/>
      <c r="G8" s="299"/>
      <c r="H8" s="299"/>
      <c r="I8" s="299"/>
      <c r="J8" s="299"/>
      <c r="K8" s="297"/>
    </row>
    <row r="9" s="1" customFormat="1" ht="15" customHeight="1">
      <c r="B9" s="300"/>
      <c r="C9" s="299" t="s">
        <v>1166</v>
      </c>
      <c r="D9" s="299"/>
      <c r="E9" s="299"/>
      <c r="F9" s="299"/>
      <c r="G9" s="299"/>
      <c r="H9" s="299"/>
      <c r="I9" s="299"/>
      <c r="J9" s="299"/>
      <c r="K9" s="297"/>
    </row>
    <row r="10" s="1" customFormat="1" ht="15" customHeight="1">
      <c r="B10" s="300"/>
      <c r="C10" s="299"/>
      <c r="D10" s="299" t="s">
        <v>1167</v>
      </c>
      <c r="E10" s="299"/>
      <c r="F10" s="299"/>
      <c r="G10" s="299"/>
      <c r="H10" s="299"/>
      <c r="I10" s="299"/>
      <c r="J10" s="299"/>
      <c r="K10" s="297"/>
    </row>
    <row r="11" s="1" customFormat="1" ht="15" customHeight="1">
      <c r="B11" s="300"/>
      <c r="C11" s="301"/>
      <c r="D11" s="299" t="s">
        <v>1168</v>
      </c>
      <c r="E11" s="299"/>
      <c r="F11" s="299"/>
      <c r="G11" s="299"/>
      <c r="H11" s="299"/>
      <c r="I11" s="299"/>
      <c r="J11" s="299"/>
      <c r="K11" s="297"/>
    </row>
    <row r="12" s="1" customFormat="1" ht="15" customHeight="1">
      <c r="B12" s="300"/>
      <c r="C12" s="301"/>
      <c r="D12" s="299"/>
      <c r="E12" s="299"/>
      <c r="F12" s="299"/>
      <c r="G12" s="299"/>
      <c r="H12" s="299"/>
      <c r="I12" s="299"/>
      <c r="J12" s="299"/>
      <c r="K12" s="297"/>
    </row>
    <row r="13" s="1" customFormat="1" ht="15" customHeight="1">
      <c r="B13" s="300"/>
      <c r="C13" s="301"/>
      <c r="D13" s="302" t="s">
        <v>1169</v>
      </c>
      <c r="E13" s="299"/>
      <c r="F13" s="299"/>
      <c r="G13" s="299"/>
      <c r="H13" s="299"/>
      <c r="I13" s="299"/>
      <c r="J13" s="299"/>
      <c r="K13" s="297"/>
    </row>
    <row r="14" s="1" customFormat="1" ht="12.75" customHeight="1">
      <c r="B14" s="300"/>
      <c r="C14" s="301"/>
      <c r="D14" s="301"/>
      <c r="E14" s="301"/>
      <c r="F14" s="301"/>
      <c r="G14" s="301"/>
      <c r="H14" s="301"/>
      <c r="I14" s="301"/>
      <c r="J14" s="301"/>
      <c r="K14" s="297"/>
    </row>
    <row r="15" s="1" customFormat="1" ht="15" customHeight="1">
      <c r="B15" s="300"/>
      <c r="C15" s="301"/>
      <c r="D15" s="299" t="s">
        <v>1170</v>
      </c>
      <c r="E15" s="299"/>
      <c r="F15" s="299"/>
      <c r="G15" s="299"/>
      <c r="H15" s="299"/>
      <c r="I15" s="299"/>
      <c r="J15" s="299"/>
      <c r="K15" s="297"/>
    </row>
    <row r="16" s="1" customFormat="1" ht="15" customHeight="1">
      <c r="B16" s="300"/>
      <c r="C16" s="301"/>
      <c r="D16" s="299" t="s">
        <v>1171</v>
      </c>
      <c r="E16" s="299"/>
      <c r="F16" s="299"/>
      <c r="G16" s="299"/>
      <c r="H16" s="299"/>
      <c r="I16" s="299"/>
      <c r="J16" s="299"/>
      <c r="K16" s="297"/>
    </row>
    <row r="17" s="1" customFormat="1" ht="15" customHeight="1">
      <c r="B17" s="300"/>
      <c r="C17" s="301"/>
      <c r="D17" s="299" t="s">
        <v>1172</v>
      </c>
      <c r="E17" s="299"/>
      <c r="F17" s="299"/>
      <c r="G17" s="299"/>
      <c r="H17" s="299"/>
      <c r="I17" s="299"/>
      <c r="J17" s="299"/>
      <c r="K17" s="297"/>
    </row>
    <row r="18" s="1" customFormat="1" ht="15" customHeight="1">
      <c r="B18" s="300"/>
      <c r="C18" s="301"/>
      <c r="D18" s="301"/>
      <c r="E18" s="303" t="s">
        <v>77</v>
      </c>
      <c r="F18" s="299" t="s">
        <v>1173</v>
      </c>
      <c r="G18" s="299"/>
      <c r="H18" s="299"/>
      <c r="I18" s="299"/>
      <c r="J18" s="299"/>
      <c r="K18" s="297"/>
    </row>
    <row r="19" s="1" customFormat="1" ht="15" customHeight="1">
      <c r="B19" s="300"/>
      <c r="C19" s="301"/>
      <c r="D19" s="301"/>
      <c r="E19" s="303" t="s">
        <v>1174</v>
      </c>
      <c r="F19" s="299" t="s">
        <v>1175</v>
      </c>
      <c r="G19" s="299"/>
      <c r="H19" s="299"/>
      <c r="I19" s="299"/>
      <c r="J19" s="299"/>
      <c r="K19" s="297"/>
    </row>
    <row r="20" s="1" customFormat="1" ht="15" customHeight="1">
      <c r="B20" s="300"/>
      <c r="C20" s="301"/>
      <c r="D20" s="301"/>
      <c r="E20" s="303" t="s">
        <v>1176</v>
      </c>
      <c r="F20" s="299" t="s">
        <v>1177</v>
      </c>
      <c r="G20" s="299"/>
      <c r="H20" s="299"/>
      <c r="I20" s="299"/>
      <c r="J20" s="299"/>
      <c r="K20" s="297"/>
    </row>
    <row r="21" s="1" customFormat="1" ht="15" customHeight="1">
      <c r="B21" s="300"/>
      <c r="C21" s="301"/>
      <c r="D21" s="301"/>
      <c r="E21" s="303" t="s">
        <v>1178</v>
      </c>
      <c r="F21" s="299" t="s">
        <v>1179</v>
      </c>
      <c r="G21" s="299"/>
      <c r="H21" s="299"/>
      <c r="I21" s="299"/>
      <c r="J21" s="299"/>
      <c r="K21" s="297"/>
    </row>
    <row r="22" s="1" customFormat="1" ht="15" customHeight="1">
      <c r="B22" s="300"/>
      <c r="C22" s="301"/>
      <c r="D22" s="301"/>
      <c r="E22" s="303" t="s">
        <v>1180</v>
      </c>
      <c r="F22" s="299" t="s">
        <v>1181</v>
      </c>
      <c r="G22" s="299"/>
      <c r="H22" s="299"/>
      <c r="I22" s="299"/>
      <c r="J22" s="299"/>
      <c r="K22" s="297"/>
    </row>
    <row r="23" s="1" customFormat="1" ht="15" customHeight="1">
      <c r="B23" s="300"/>
      <c r="C23" s="301"/>
      <c r="D23" s="301"/>
      <c r="E23" s="303" t="s">
        <v>1182</v>
      </c>
      <c r="F23" s="299" t="s">
        <v>1183</v>
      </c>
      <c r="G23" s="299"/>
      <c r="H23" s="299"/>
      <c r="I23" s="299"/>
      <c r="J23" s="299"/>
      <c r="K23" s="297"/>
    </row>
    <row r="24" s="1" customFormat="1" ht="12.75" customHeight="1">
      <c r="B24" s="300"/>
      <c r="C24" s="301"/>
      <c r="D24" s="301"/>
      <c r="E24" s="301"/>
      <c r="F24" s="301"/>
      <c r="G24" s="301"/>
      <c r="H24" s="301"/>
      <c r="I24" s="301"/>
      <c r="J24" s="301"/>
      <c r="K24" s="297"/>
    </row>
    <row r="25" s="1" customFormat="1" ht="15" customHeight="1">
      <c r="B25" s="300"/>
      <c r="C25" s="299" t="s">
        <v>1184</v>
      </c>
      <c r="D25" s="299"/>
      <c r="E25" s="299"/>
      <c r="F25" s="299"/>
      <c r="G25" s="299"/>
      <c r="H25" s="299"/>
      <c r="I25" s="299"/>
      <c r="J25" s="299"/>
      <c r="K25" s="297"/>
    </row>
    <row r="26" s="1" customFormat="1" ht="15" customHeight="1">
      <c r="B26" s="300"/>
      <c r="C26" s="299" t="s">
        <v>1185</v>
      </c>
      <c r="D26" s="299"/>
      <c r="E26" s="299"/>
      <c r="F26" s="299"/>
      <c r="G26" s="299"/>
      <c r="H26" s="299"/>
      <c r="I26" s="299"/>
      <c r="J26" s="299"/>
      <c r="K26" s="297"/>
    </row>
    <row r="27" s="1" customFormat="1" ht="15" customHeight="1">
      <c r="B27" s="300"/>
      <c r="C27" s="299"/>
      <c r="D27" s="299" t="s">
        <v>1186</v>
      </c>
      <c r="E27" s="299"/>
      <c r="F27" s="299"/>
      <c r="G27" s="299"/>
      <c r="H27" s="299"/>
      <c r="I27" s="299"/>
      <c r="J27" s="299"/>
      <c r="K27" s="297"/>
    </row>
    <row r="28" s="1" customFormat="1" ht="15" customHeight="1">
      <c r="B28" s="300"/>
      <c r="C28" s="301"/>
      <c r="D28" s="299" t="s">
        <v>1187</v>
      </c>
      <c r="E28" s="299"/>
      <c r="F28" s="299"/>
      <c r="G28" s="299"/>
      <c r="H28" s="299"/>
      <c r="I28" s="299"/>
      <c r="J28" s="299"/>
      <c r="K28" s="297"/>
    </row>
    <row r="29" s="1" customFormat="1" ht="12.75" customHeight="1">
      <c r="B29" s="300"/>
      <c r="C29" s="301"/>
      <c r="D29" s="301"/>
      <c r="E29" s="301"/>
      <c r="F29" s="301"/>
      <c r="G29" s="301"/>
      <c r="H29" s="301"/>
      <c r="I29" s="301"/>
      <c r="J29" s="301"/>
      <c r="K29" s="297"/>
    </row>
    <row r="30" s="1" customFormat="1" ht="15" customHeight="1">
      <c r="B30" s="300"/>
      <c r="C30" s="301"/>
      <c r="D30" s="299" t="s">
        <v>1188</v>
      </c>
      <c r="E30" s="299"/>
      <c r="F30" s="299"/>
      <c r="G30" s="299"/>
      <c r="H30" s="299"/>
      <c r="I30" s="299"/>
      <c r="J30" s="299"/>
      <c r="K30" s="297"/>
    </row>
    <row r="31" s="1" customFormat="1" ht="15" customHeight="1">
      <c r="B31" s="300"/>
      <c r="C31" s="301"/>
      <c r="D31" s="299" t="s">
        <v>1189</v>
      </c>
      <c r="E31" s="299"/>
      <c r="F31" s="299"/>
      <c r="G31" s="299"/>
      <c r="H31" s="299"/>
      <c r="I31" s="299"/>
      <c r="J31" s="299"/>
      <c r="K31" s="297"/>
    </row>
    <row r="32" s="1" customFormat="1" ht="12.75" customHeight="1">
      <c r="B32" s="300"/>
      <c r="C32" s="301"/>
      <c r="D32" s="301"/>
      <c r="E32" s="301"/>
      <c r="F32" s="301"/>
      <c r="G32" s="301"/>
      <c r="H32" s="301"/>
      <c r="I32" s="301"/>
      <c r="J32" s="301"/>
      <c r="K32" s="297"/>
    </row>
    <row r="33" s="1" customFormat="1" ht="15" customHeight="1">
      <c r="B33" s="300"/>
      <c r="C33" s="301"/>
      <c r="D33" s="299" t="s">
        <v>1190</v>
      </c>
      <c r="E33" s="299"/>
      <c r="F33" s="299"/>
      <c r="G33" s="299"/>
      <c r="H33" s="299"/>
      <c r="I33" s="299"/>
      <c r="J33" s="299"/>
      <c r="K33" s="297"/>
    </row>
    <row r="34" s="1" customFormat="1" ht="15" customHeight="1">
      <c r="B34" s="300"/>
      <c r="C34" s="301"/>
      <c r="D34" s="299" t="s">
        <v>1191</v>
      </c>
      <c r="E34" s="299"/>
      <c r="F34" s="299"/>
      <c r="G34" s="299"/>
      <c r="H34" s="299"/>
      <c r="I34" s="299"/>
      <c r="J34" s="299"/>
      <c r="K34" s="297"/>
    </row>
    <row r="35" s="1" customFormat="1" ht="15" customHeight="1">
      <c r="B35" s="300"/>
      <c r="C35" s="301"/>
      <c r="D35" s="299" t="s">
        <v>1192</v>
      </c>
      <c r="E35" s="299"/>
      <c r="F35" s="299"/>
      <c r="G35" s="299"/>
      <c r="H35" s="299"/>
      <c r="I35" s="299"/>
      <c r="J35" s="299"/>
      <c r="K35" s="297"/>
    </row>
    <row r="36" s="1" customFormat="1" ht="15" customHeight="1">
      <c r="B36" s="300"/>
      <c r="C36" s="301"/>
      <c r="D36" s="299"/>
      <c r="E36" s="302" t="s">
        <v>105</v>
      </c>
      <c r="F36" s="299"/>
      <c r="G36" s="299" t="s">
        <v>1193</v>
      </c>
      <c r="H36" s="299"/>
      <c r="I36" s="299"/>
      <c r="J36" s="299"/>
      <c r="K36" s="297"/>
    </row>
    <row r="37" s="1" customFormat="1" ht="30.75" customHeight="1">
      <c r="B37" s="300"/>
      <c r="C37" s="301"/>
      <c r="D37" s="299"/>
      <c r="E37" s="302" t="s">
        <v>1194</v>
      </c>
      <c r="F37" s="299"/>
      <c r="G37" s="299" t="s">
        <v>1195</v>
      </c>
      <c r="H37" s="299"/>
      <c r="I37" s="299"/>
      <c r="J37" s="299"/>
      <c r="K37" s="297"/>
    </row>
    <row r="38" s="1" customFormat="1" ht="15" customHeight="1">
      <c r="B38" s="300"/>
      <c r="C38" s="301"/>
      <c r="D38" s="299"/>
      <c r="E38" s="302" t="s">
        <v>51</v>
      </c>
      <c r="F38" s="299"/>
      <c r="G38" s="299" t="s">
        <v>1196</v>
      </c>
      <c r="H38" s="299"/>
      <c r="I38" s="299"/>
      <c r="J38" s="299"/>
      <c r="K38" s="297"/>
    </row>
    <row r="39" s="1" customFormat="1" ht="15" customHeight="1">
      <c r="B39" s="300"/>
      <c r="C39" s="301"/>
      <c r="D39" s="299"/>
      <c r="E39" s="302" t="s">
        <v>52</v>
      </c>
      <c r="F39" s="299"/>
      <c r="G39" s="299" t="s">
        <v>1197</v>
      </c>
      <c r="H39" s="299"/>
      <c r="I39" s="299"/>
      <c r="J39" s="299"/>
      <c r="K39" s="297"/>
    </row>
    <row r="40" s="1" customFormat="1" ht="15" customHeight="1">
      <c r="B40" s="300"/>
      <c r="C40" s="301"/>
      <c r="D40" s="299"/>
      <c r="E40" s="302" t="s">
        <v>106</v>
      </c>
      <c r="F40" s="299"/>
      <c r="G40" s="299" t="s">
        <v>1198</v>
      </c>
      <c r="H40" s="299"/>
      <c r="I40" s="299"/>
      <c r="J40" s="299"/>
      <c r="K40" s="297"/>
    </row>
    <row r="41" s="1" customFormat="1" ht="15" customHeight="1">
      <c r="B41" s="300"/>
      <c r="C41" s="301"/>
      <c r="D41" s="299"/>
      <c r="E41" s="302" t="s">
        <v>107</v>
      </c>
      <c r="F41" s="299"/>
      <c r="G41" s="299" t="s">
        <v>1199</v>
      </c>
      <c r="H41" s="299"/>
      <c r="I41" s="299"/>
      <c r="J41" s="299"/>
      <c r="K41" s="297"/>
    </row>
    <row r="42" s="1" customFormat="1" ht="15" customHeight="1">
      <c r="B42" s="300"/>
      <c r="C42" s="301"/>
      <c r="D42" s="299"/>
      <c r="E42" s="302" t="s">
        <v>1200</v>
      </c>
      <c r="F42" s="299"/>
      <c r="G42" s="299" t="s">
        <v>1201</v>
      </c>
      <c r="H42" s="299"/>
      <c r="I42" s="299"/>
      <c r="J42" s="299"/>
      <c r="K42" s="297"/>
    </row>
    <row r="43" s="1" customFormat="1" ht="15" customHeight="1">
      <c r="B43" s="300"/>
      <c r="C43" s="301"/>
      <c r="D43" s="299"/>
      <c r="E43" s="302"/>
      <c r="F43" s="299"/>
      <c r="G43" s="299" t="s">
        <v>1202</v>
      </c>
      <c r="H43" s="299"/>
      <c r="I43" s="299"/>
      <c r="J43" s="299"/>
      <c r="K43" s="297"/>
    </row>
    <row r="44" s="1" customFormat="1" ht="15" customHeight="1">
      <c r="B44" s="300"/>
      <c r="C44" s="301"/>
      <c r="D44" s="299"/>
      <c r="E44" s="302" t="s">
        <v>1203</v>
      </c>
      <c r="F44" s="299"/>
      <c r="G44" s="299" t="s">
        <v>1204</v>
      </c>
      <c r="H44" s="299"/>
      <c r="I44" s="299"/>
      <c r="J44" s="299"/>
      <c r="K44" s="297"/>
    </row>
    <row r="45" s="1" customFormat="1" ht="15" customHeight="1">
      <c r="B45" s="300"/>
      <c r="C45" s="301"/>
      <c r="D45" s="299"/>
      <c r="E45" s="302" t="s">
        <v>109</v>
      </c>
      <c r="F45" s="299"/>
      <c r="G45" s="299" t="s">
        <v>1205</v>
      </c>
      <c r="H45" s="299"/>
      <c r="I45" s="299"/>
      <c r="J45" s="299"/>
      <c r="K45" s="297"/>
    </row>
    <row r="46" s="1" customFormat="1" ht="12.75" customHeight="1">
      <c r="B46" s="300"/>
      <c r="C46" s="301"/>
      <c r="D46" s="299"/>
      <c r="E46" s="299"/>
      <c r="F46" s="299"/>
      <c r="G46" s="299"/>
      <c r="H46" s="299"/>
      <c r="I46" s="299"/>
      <c r="J46" s="299"/>
      <c r="K46" s="297"/>
    </row>
    <row r="47" s="1" customFormat="1" ht="15" customHeight="1">
      <c r="B47" s="300"/>
      <c r="C47" s="301"/>
      <c r="D47" s="299" t="s">
        <v>1206</v>
      </c>
      <c r="E47" s="299"/>
      <c r="F47" s="299"/>
      <c r="G47" s="299"/>
      <c r="H47" s="299"/>
      <c r="I47" s="299"/>
      <c r="J47" s="299"/>
      <c r="K47" s="297"/>
    </row>
    <row r="48" s="1" customFormat="1" ht="15" customHeight="1">
      <c r="B48" s="300"/>
      <c r="C48" s="301"/>
      <c r="D48" s="301"/>
      <c r="E48" s="299" t="s">
        <v>1207</v>
      </c>
      <c r="F48" s="299"/>
      <c r="G48" s="299"/>
      <c r="H48" s="299"/>
      <c r="I48" s="299"/>
      <c r="J48" s="299"/>
      <c r="K48" s="297"/>
    </row>
    <row r="49" s="1" customFormat="1" ht="15" customHeight="1">
      <c r="B49" s="300"/>
      <c r="C49" s="301"/>
      <c r="D49" s="301"/>
      <c r="E49" s="299" t="s">
        <v>1208</v>
      </c>
      <c r="F49" s="299"/>
      <c r="G49" s="299"/>
      <c r="H49" s="299"/>
      <c r="I49" s="299"/>
      <c r="J49" s="299"/>
      <c r="K49" s="297"/>
    </row>
    <row r="50" s="1" customFormat="1" ht="15" customHeight="1">
      <c r="B50" s="300"/>
      <c r="C50" s="301"/>
      <c r="D50" s="301"/>
      <c r="E50" s="299" t="s">
        <v>1209</v>
      </c>
      <c r="F50" s="299"/>
      <c r="G50" s="299"/>
      <c r="H50" s="299"/>
      <c r="I50" s="299"/>
      <c r="J50" s="299"/>
      <c r="K50" s="297"/>
    </row>
    <row r="51" s="1" customFormat="1" ht="15" customHeight="1">
      <c r="B51" s="300"/>
      <c r="C51" s="301"/>
      <c r="D51" s="299" t="s">
        <v>1210</v>
      </c>
      <c r="E51" s="299"/>
      <c r="F51" s="299"/>
      <c r="G51" s="299"/>
      <c r="H51" s="299"/>
      <c r="I51" s="299"/>
      <c r="J51" s="299"/>
      <c r="K51" s="297"/>
    </row>
    <row r="52" s="1" customFormat="1" ht="25.5" customHeight="1">
      <c r="B52" s="295"/>
      <c r="C52" s="296" t="s">
        <v>1211</v>
      </c>
      <c r="D52" s="296"/>
      <c r="E52" s="296"/>
      <c r="F52" s="296"/>
      <c r="G52" s="296"/>
      <c r="H52" s="296"/>
      <c r="I52" s="296"/>
      <c r="J52" s="296"/>
      <c r="K52" s="297"/>
    </row>
    <row r="53" s="1" customFormat="1" ht="5.25" customHeight="1">
      <c r="B53" s="295"/>
      <c r="C53" s="298"/>
      <c r="D53" s="298"/>
      <c r="E53" s="298"/>
      <c r="F53" s="298"/>
      <c r="G53" s="298"/>
      <c r="H53" s="298"/>
      <c r="I53" s="298"/>
      <c r="J53" s="298"/>
      <c r="K53" s="297"/>
    </row>
    <row r="54" s="1" customFormat="1" ht="15" customHeight="1">
      <c r="B54" s="295"/>
      <c r="C54" s="299" t="s">
        <v>1212</v>
      </c>
      <c r="D54" s="299"/>
      <c r="E54" s="299"/>
      <c r="F54" s="299"/>
      <c r="G54" s="299"/>
      <c r="H54" s="299"/>
      <c r="I54" s="299"/>
      <c r="J54" s="299"/>
      <c r="K54" s="297"/>
    </row>
    <row r="55" s="1" customFormat="1" ht="15" customHeight="1">
      <c r="B55" s="295"/>
      <c r="C55" s="299" t="s">
        <v>1213</v>
      </c>
      <c r="D55" s="299"/>
      <c r="E55" s="299"/>
      <c r="F55" s="299"/>
      <c r="G55" s="299"/>
      <c r="H55" s="299"/>
      <c r="I55" s="299"/>
      <c r="J55" s="299"/>
      <c r="K55" s="297"/>
    </row>
    <row r="56" s="1" customFormat="1" ht="12.75" customHeight="1">
      <c r="B56" s="295"/>
      <c r="C56" s="299"/>
      <c r="D56" s="299"/>
      <c r="E56" s="299"/>
      <c r="F56" s="299"/>
      <c r="G56" s="299"/>
      <c r="H56" s="299"/>
      <c r="I56" s="299"/>
      <c r="J56" s="299"/>
      <c r="K56" s="297"/>
    </row>
    <row r="57" s="1" customFormat="1" ht="15" customHeight="1">
      <c r="B57" s="295"/>
      <c r="C57" s="299" t="s">
        <v>1214</v>
      </c>
      <c r="D57" s="299"/>
      <c r="E57" s="299"/>
      <c r="F57" s="299"/>
      <c r="G57" s="299"/>
      <c r="H57" s="299"/>
      <c r="I57" s="299"/>
      <c r="J57" s="299"/>
      <c r="K57" s="297"/>
    </row>
    <row r="58" s="1" customFormat="1" ht="15" customHeight="1">
      <c r="B58" s="295"/>
      <c r="C58" s="301"/>
      <c r="D58" s="299" t="s">
        <v>1215</v>
      </c>
      <c r="E58" s="299"/>
      <c r="F58" s="299"/>
      <c r="G58" s="299"/>
      <c r="H58" s="299"/>
      <c r="I58" s="299"/>
      <c r="J58" s="299"/>
      <c r="K58" s="297"/>
    </row>
    <row r="59" s="1" customFormat="1" ht="15" customHeight="1">
      <c r="B59" s="295"/>
      <c r="C59" s="301"/>
      <c r="D59" s="299" t="s">
        <v>1216</v>
      </c>
      <c r="E59" s="299"/>
      <c r="F59" s="299"/>
      <c r="G59" s="299"/>
      <c r="H59" s="299"/>
      <c r="I59" s="299"/>
      <c r="J59" s="299"/>
      <c r="K59" s="297"/>
    </row>
    <row r="60" s="1" customFormat="1" ht="15" customHeight="1">
      <c r="B60" s="295"/>
      <c r="C60" s="301"/>
      <c r="D60" s="299" t="s">
        <v>1217</v>
      </c>
      <c r="E60" s="299"/>
      <c r="F60" s="299"/>
      <c r="G60" s="299"/>
      <c r="H60" s="299"/>
      <c r="I60" s="299"/>
      <c r="J60" s="299"/>
      <c r="K60" s="297"/>
    </row>
    <row r="61" s="1" customFormat="1" ht="15" customHeight="1">
      <c r="B61" s="295"/>
      <c r="C61" s="301"/>
      <c r="D61" s="299" t="s">
        <v>1218</v>
      </c>
      <c r="E61" s="299"/>
      <c r="F61" s="299"/>
      <c r="G61" s="299"/>
      <c r="H61" s="299"/>
      <c r="I61" s="299"/>
      <c r="J61" s="299"/>
      <c r="K61" s="297"/>
    </row>
    <row r="62" s="1" customFormat="1" ht="15" customHeight="1">
      <c r="B62" s="295"/>
      <c r="C62" s="301"/>
      <c r="D62" s="304" t="s">
        <v>1219</v>
      </c>
      <c r="E62" s="304"/>
      <c r="F62" s="304"/>
      <c r="G62" s="304"/>
      <c r="H62" s="304"/>
      <c r="I62" s="304"/>
      <c r="J62" s="304"/>
      <c r="K62" s="297"/>
    </row>
    <row r="63" s="1" customFormat="1" ht="15" customHeight="1">
      <c r="B63" s="295"/>
      <c r="C63" s="301"/>
      <c r="D63" s="299" t="s">
        <v>1220</v>
      </c>
      <c r="E63" s="299"/>
      <c r="F63" s="299"/>
      <c r="G63" s="299"/>
      <c r="H63" s="299"/>
      <c r="I63" s="299"/>
      <c r="J63" s="299"/>
      <c r="K63" s="297"/>
    </row>
    <row r="64" s="1" customFormat="1" ht="12.75" customHeight="1">
      <c r="B64" s="295"/>
      <c r="C64" s="301"/>
      <c r="D64" s="301"/>
      <c r="E64" s="305"/>
      <c r="F64" s="301"/>
      <c r="G64" s="301"/>
      <c r="H64" s="301"/>
      <c r="I64" s="301"/>
      <c r="J64" s="301"/>
      <c r="K64" s="297"/>
    </row>
    <row r="65" s="1" customFormat="1" ht="15" customHeight="1">
      <c r="B65" s="295"/>
      <c r="C65" s="301"/>
      <c r="D65" s="299" t="s">
        <v>1221</v>
      </c>
      <c r="E65" s="299"/>
      <c r="F65" s="299"/>
      <c r="G65" s="299"/>
      <c r="H65" s="299"/>
      <c r="I65" s="299"/>
      <c r="J65" s="299"/>
      <c r="K65" s="297"/>
    </row>
    <row r="66" s="1" customFormat="1" ht="15" customHeight="1">
      <c r="B66" s="295"/>
      <c r="C66" s="301"/>
      <c r="D66" s="304" t="s">
        <v>1222</v>
      </c>
      <c r="E66" s="304"/>
      <c r="F66" s="304"/>
      <c r="G66" s="304"/>
      <c r="H66" s="304"/>
      <c r="I66" s="304"/>
      <c r="J66" s="304"/>
      <c r="K66" s="297"/>
    </row>
    <row r="67" s="1" customFormat="1" ht="15" customHeight="1">
      <c r="B67" s="295"/>
      <c r="C67" s="301"/>
      <c r="D67" s="299" t="s">
        <v>1223</v>
      </c>
      <c r="E67" s="299"/>
      <c r="F67" s="299"/>
      <c r="G67" s="299"/>
      <c r="H67" s="299"/>
      <c r="I67" s="299"/>
      <c r="J67" s="299"/>
      <c r="K67" s="297"/>
    </row>
    <row r="68" s="1" customFormat="1" ht="15" customHeight="1">
      <c r="B68" s="295"/>
      <c r="C68" s="301"/>
      <c r="D68" s="299" t="s">
        <v>1224</v>
      </c>
      <c r="E68" s="299"/>
      <c r="F68" s="299"/>
      <c r="G68" s="299"/>
      <c r="H68" s="299"/>
      <c r="I68" s="299"/>
      <c r="J68" s="299"/>
      <c r="K68" s="297"/>
    </row>
    <row r="69" s="1" customFormat="1" ht="15" customHeight="1">
      <c r="B69" s="295"/>
      <c r="C69" s="301"/>
      <c r="D69" s="299" t="s">
        <v>1225</v>
      </c>
      <c r="E69" s="299"/>
      <c r="F69" s="299"/>
      <c r="G69" s="299"/>
      <c r="H69" s="299"/>
      <c r="I69" s="299"/>
      <c r="J69" s="299"/>
      <c r="K69" s="297"/>
    </row>
    <row r="70" s="1" customFormat="1" ht="15" customHeight="1">
      <c r="B70" s="295"/>
      <c r="C70" s="301"/>
      <c r="D70" s="299" t="s">
        <v>1226</v>
      </c>
      <c r="E70" s="299"/>
      <c r="F70" s="299"/>
      <c r="G70" s="299"/>
      <c r="H70" s="299"/>
      <c r="I70" s="299"/>
      <c r="J70" s="299"/>
      <c r="K70" s="297"/>
    </row>
    <row r="71" s="1" customFormat="1" ht="12.75" customHeight="1">
      <c r="B71" s="306"/>
      <c r="C71" s="307"/>
      <c r="D71" s="307"/>
      <c r="E71" s="307"/>
      <c r="F71" s="307"/>
      <c r="G71" s="307"/>
      <c r="H71" s="307"/>
      <c r="I71" s="307"/>
      <c r="J71" s="307"/>
      <c r="K71" s="308"/>
    </row>
    <row r="72" s="1" customFormat="1" ht="18.75" customHeight="1">
      <c r="B72" s="309"/>
      <c r="C72" s="309"/>
      <c r="D72" s="309"/>
      <c r="E72" s="309"/>
      <c r="F72" s="309"/>
      <c r="G72" s="309"/>
      <c r="H72" s="309"/>
      <c r="I72" s="309"/>
      <c r="J72" s="309"/>
      <c r="K72" s="310"/>
    </row>
    <row r="73" s="1" customFormat="1" ht="18.75" customHeight="1">
      <c r="B73" s="310"/>
      <c r="C73" s="310"/>
      <c r="D73" s="310"/>
      <c r="E73" s="310"/>
      <c r="F73" s="310"/>
      <c r="G73" s="310"/>
      <c r="H73" s="310"/>
      <c r="I73" s="310"/>
      <c r="J73" s="310"/>
      <c r="K73" s="310"/>
    </row>
    <row r="74" s="1" customFormat="1" ht="7.5" customHeight="1">
      <c r="B74" s="311"/>
      <c r="C74" s="312"/>
      <c r="D74" s="312"/>
      <c r="E74" s="312"/>
      <c r="F74" s="312"/>
      <c r="G74" s="312"/>
      <c r="H74" s="312"/>
      <c r="I74" s="312"/>
      <c r="J74" s="312"/>
      <c r="K74" s="313"/>
    </row>
    <row r="75" s="1" customFormat="1" ht="45" customHeight="1">
      <c r="B75" s="314"/>
      <c r="C75" s="315" t="s">
        <v>1227</v>
      </c>
      <c r="D75" s="315"/>
      <c r="E75" s="315"/>
      <c r="F75" s="315"/>
      <c r="G75" s="315"/>
      <c r="H75" s="315"/>
      <c r="I75" s="315"/>
      <c r="J75" s="315"/>
      <c r="K75" s="316"/>
    </row>
    <row r="76" s="1" customFormat="1" ht="17.25" customHeight="1">
      <c r="B76" s="314"/>
      <c r="C76" s="317" t="s">
        <v>1228</v>
      </c>
      <c r="D76" s="317"/>
      <c r="E76" s="317"/>
      <c r="F76" s="317" t="s">
        <v>1229</v>
      </c>
      <c r="G76" s="318"/>
      <c r="H76" s="317" t="s">
        <v>52</v>
      </c>
      <c r="I76" s="317" t="s">
        <v>55</v>
      </c>
      <c r="J76" s="317" t="s">
        <v>1230</v>
      </c>
      <c r="K76" s="316"/>
    </row>
    <row r="77" s="1" customFormat="1" ht="17.25" customHeight="1">
      <c r="B77" s="314"/>
      <c r="C77" s="319" t="s">
        <v>1231</v>
      </c>
      <c r="D77" s="319"/>
      <c r="E77" s="319"/>
      <c r="F77" s="320" t="s">
        <v>1232</v>
      </c>
      <c r="G77" s="321"/>
      <c r="H77" s="319"/>
      <c r="I77" s="319"/>
      <c r="J77" s="319" t="s">
        <v>1233</v>
      </c>
      <c r="K77" s="316"/>
    </row>
    <row r="78" s="1" customFormat="1" ht="5.25" customHeight="1">
      <c r="B78" s="314"/>
      <c r="C78" s="322"/>
      <c r="D78" s="322"/>
      <c r="E78" s="322"/>
      <c r="F78" s="322"/>
      <c r="G78" s="323"/>
      <c r="H78" s="322"/>
      <c r="I78" s="322"/>
      <c r="J78" s="322"/>
      <c r="K78" s="316"/>
    </row>
    <row r="79" s="1" customFormat="1" ht="15" customHeight="1">
      <c r="B79" s="314"/>
      <c r="C79" s="302" t="s">
        <v>51</v>
      </c>
      <c r="D79" s="324"/>
      <c r="E79" s="324"/>
      <c r="F79" s="325" t="s">
        <v>1234</v>
      </c>
      <c r="G79" s="326"/>
      <c r="H79" s="302" t="s">
        <v>1235</v>
      </c>
      <c r="I79" s="302" t="s">
        <v>1236</v>
      </c>
      <c r="J79" s="302">
        <v>20</v>
      </c>
      <c r="K79" s="316"/>
    </row>
    <row r="80" s="1" customFormat="1" ht="15" customHeight="1">
      <c r="B80" s="314"/>
      <c r="C80" s="302" t="s">
        <v>1237</v>
      </c>
      <c r="D80" s="302"/>
      <c r="E80" s="302"/>
      <c r="F80" s="325" t="s">
        <v>1234</v>
      </c>
      <c r="G80" s="326"/>
      <c r="H80" s="302" t="s">
        <v>1238</v>
      </c>
      <c r="I80" s="302" t="s">
        <v>1236</v>
      </c>
      <c r="J80" s="302">
        <v>120</v>
      </c>
      <c r="K80" s="316"/>
    </row>
    <row r="81" s="1" customFormat="1" ht="15" customHeight="1">
      <c r="B81" s="327"/>
      <c r="C81" s="302" t="s">
        <v>1239</v>
      </c>
      <c r="D81" s="302"/>
      <c r="E81" s="302"/>
      <c r="F81" s="325" t="s">
        <v>1240</v>
      </c>
      <c r="G81" s="326"/>
      <c r="H81" s="302" t="s">
        <v>1241</v>
      </c>
      <c r="I81" s="302" t="s">
        <v>1236</v>
      </c>
      <c r="J81" s="302">
        <v>50</v>
      </c>
      <c r="K81" s="316"/>
    </row>
    <row r="82" s="1" customFormat="1" ht="15" customHeight="1">
      <c r="B82" s="327"/>
      <c r="C82" s="302" t="s">
        <v>1242</v>
      </c>
      <c r="D82" s="302"/>
      <c r="E82" s="302"/>
      <c r="F82" s="325" t="s">
        <v>1234</v>
      </c>
      <c r="G82" s="326"/>
      <c r="H82" s="302" t="s">
        <v>1243</v>
      </c>
      <c r="I82" s="302" t="s">
        <v>1244</v>
      </c>
      <c r="J82" s="302"/>
      <c r="K82" s="316"/>
    </row>
    <row r="83" s="1" customFormat="1" ht="15" customHeight="1">
      <c r="B83" s="327"/>
      <c r="C83" s="328" t="s">
        <v>1245</v>
      </c>
      <c r="D83" s="328"/>
      <c r="E83" s="328"/>
      <c r="F83" s="329" t="s">
        <v>1240</v>
      </c>
      <c r="G83" s="328"/>
      <c r="H83" s="328" t="s">
        <v>1246</v>
      </c>
      <c r="I83" s="328" t="s">
        <v>1236</v>
      </c>
      <c r="J83" s="328">
        <v>15</v>
      </c>
      <c r="K83" s="316"/>
    </row>
    <row r="84" s="1" customFormat="1" ht="15" customHeight="1">
      <c r="B84" s="327"/>
      <c r="C84" s="328" t="s">
        <v>1247</v>
      </c>
      <c r="D84" s="328"/>
      <c r="E84" s="328"/>
      <c r="F84" s="329" t="s">
        <v>1240</v>
      </c>
      <c r="G84" s="328"/>
      <c r="H84" s="328" t="s">
        <v>1248</v>
      </c>
      <c r="I84" s="328" t="s">
        <v>1236</v>
      </c>
      <c r="J84" s="328">
        <v>15</v>
      </c>
      <c r="K84" s="316"/>
    </row>
    <row r="85" s="1" customFormat="1" ht="15" customHeight="1">
      <c r="B85" s="327"/>
      <c r="C85" s="328" t="s">
        <v>1249</v>
      </c>
      <c r="D85" s="328"/>
      <c r="E85" s="328"/>
      <c r="F85" s="329" t="s">
        <v>1240</v>
      </c>
      <c r="G85" s="328"/>
      <c r="H85" s="328" t="s">
        <v>1250</v>
      </c>
      <c r="I85" s="328" t="s">
        <v>1236</v>
      </c>
      <c r="J85" s="328">
        <v>20</v>
      </c>
      <c r="K85" s="316"/>
    </row>
    <row r="86" s="1" customFormat="1" ht="15" customHeight="1">
      <c r="B86" s="327"/>
      <c r="C86" s="328" t="s">
        <v>1251</v>
      </c>
      <c r="D86" s="328"/>
      <c r="E86" s="328"/>
      <c r="F86" s="329" t="s">
        <v>1240</v>
      </c>
      <c r="G86" s="328"/>
      <c r="H86" s="328" t="s">
        <v>1252</v>
      </c>
      <c r="I86" s="328" t="s">
        <v>1236</v>
      </c>
      <c r="J86" s="328">
        <v>20</v>
      </c>
      <c r="K86" s="316"/>
    </row>
    <row r="87" s="1" customFormat="1" ht="15" customHeight="1">
      <c r="B87" s="327"/>
      <c r="C87" s="302" t="s">
        <v>1253</v>
      </c>
      <c r="D87" s="302"/>
      <c r="E87" s="302"/>
      <c r="F87" s="325" t="s">
        <v>1240</v>
      </c>
      <c r="G87" s="326"/>
      <c r="H87" s="302" t="s">
        <v>1254</v>
      </c>
      <c r="I87" s="302" t="s">
        <v>1236</v>
      </c>
      <c r="J87" s="302">
        <v>50</v>
      </c>
      <c r="K87" s="316"/>
    </row>
    <row r="88" s="1" customFormat="1" ht="15" customHeight="1">
      <c r="B88" s="327"/>
      <c r="C88" s="302" t="s">
        <v>1255</v>
      </c>
      <c r="D88" s="302"/>
      <c r="E88" s="302"/>
      <c r="F88" s="325" t="s">
        <v>1240</v>
      </c>
      <c r="G88" s="326"/>
      <c r="H88" s="302" t="s">
        <v>1256</v>
      </c>
      <c r="I88" s="302" t="s">
        <v>1236</v>
      </c>
      <c r="J88" s="302">
        <v>20</v>
      </c>
      <c r="K88" s="316"/>
    </row>
    <row r="89" s="1" customFormat="1" ht="15" customHeight="1">
      <c r="B89" s="327"/>
      <c r="C89" s="302" t="s">
        <v>1257</v>
      </c>
      <c r="D89" s="302"/>
      <c r="E89" s="302"/>
      <c r="F89" s="325" t="s">
        <v>1240</v>
      </c>
      <c r="G89" s="326"/>
      <c r="H89" s="302" t="s">
        <v>1258</v>
      </c>
      <c r="I89" s="302" t="s">
        <v>1236</v>
      </c>
      <c r="J89" s="302">
        <v>20</v>
      </c>
      <c r="K89" s="316"/>
    </row>
    <row r="90" s="1" customFormat="1" ht="15" customHeight="1">
      <c r="B90" s="327"/>
      <c r="C90" s="302" t="s">
        <v>1259</v>
      </c>
      <c r="D90" s="302"/>
      <c r="E90" s="302"/>
      <c r="F90" s="325" t="s">
        <v>1240</v>
      </c>
      <c r="G90" s="326"/>
      <c r="H90" s="302" t="s">
        <v>1260</v>
      </c>
      <c r="I90" s="302" t="s">
        <v>1236</v>
      </c>
      <c r="J90" s="302">
        <v>50</v>
      </c>
      <c r="K90" s="316"/>
    </row>
    <row r="91" s="1" customFormat="1" ht="15" customHeight="1">
      <c r="B91" s="327"/>
      <c r="C91" s="302" t="s">
        <v>1261</v>
      </c>
      <c r="D91" s="302"/>
      <c r="E91" s="302"/>
      <c r="F91" s="325" t="s">
        <v>1240</v>
      </c>
      <c r="G91" s="326"/>
      <c r="H91" s="302" t="s">
        <v>1261</v>
      </c>
      <c r="I91" s="302" t="s">
        <v>1236</v>
      </c>
      <c r="J91" s="302">
        <v>50</v>
      </c>
      <c r="K91" s="316"/>
    </row>
    <row r="92" s="1" customFormat="1" ht="15" customHeight="1">
      <c r="B92" s="327"/>
      <c r="C92" s="302" t="s">
        <v>1262</v>
      </c>
      <c r="D92" s="302"/>
      <c r="E92" s="302"/>
      <c r="F92" s="325" t="s">
        <v>1240</v>
      </c>
      <c r="G92" s="326"/>
      <c r="H92" s="302" t="s">
        <v>1263</v>
      </c>
      <c r="I92" s="302" t="s">
        <v>1236</v>
      </c>
      <c r="J92" s="302">
        <v>255</v>
      </c>
      <c r="K92" s="316"/>
    </row>
    <row r="93" s="1" customFormat="1" ht="15" customHeight="1">
      <c r="B93" s="327"/>
      <c r="C93" s="302" t="s">
        <v>1264</v>
      </c>
      <c r="D93" s="302"/>
      <c r="E93" s="302"/>
      <c r="F93" s="325" t="s">
        <v>1234</v>
      </c>
      <c r="G93" s="326"/>
      <c r="H93" s="302" t="s">
        <v>1265</v>
      </c>
      <c r="I93" s="302" t="s">
        <v>1266</v>
      </c>
      <c r="J93" s="302"/>
      <c r="K93" s="316"/>
    </row>
    <row r="94" s="1" customFormat="1" ht="15" customHeight="1">
      <c r="B94" s="327"/>
      <c r="C94" s="302" t="s">
        <v>1267</v>
      </c>
      <c r="D94" s="302"/>
      <c r="E94" s="302"/>
      <c r="F94" s="325" t="s">
        <v>1234</v>
      </c>
      <c r="G94" s="326"/>
      <c r="H94" s="302" t="s">
        <v>1268</v>
      </c>
      <c r="I94" s="302" t="s">
        <v>1269</v>
      </c>
      <c r="J94" s="302"/>
      <c r="K94" s="316"/>
    </row>
    <row r="95" s="1" customFormat="1" ht="15" customHeight="1">
      <c r="B95" s="327"/>
      <c r="C95" s="302" t="s">
        <v>1270</v>
      </c>
      <c r="D95" s="302"/>
      <c r="E95" s="302"/>
      <c r="F95" s="325" t="s">
        <v>1234</v>
      </c>
      <c r="G95" s="326"/>
      <c r="H95" s="302" t="s">
        <v>1270</v>
      </c>
      <c r="I95" s="302" t="s">
        <v>1269</v>
      </c>
      <c r="J95" s="302"/>
      <c r="K95" s="316"/>
    </row>
    <row r="96" s="1" customFormat="1" ht="15" customHeight="1">
      <c r="B96" s="327"/>
      <c r="C96" s="302" t="s">
        <v>36</v>
      </c>
      <c r="D96" s="302"/>
      <c r="E96" s="302"/>
      <c r="F96" s="325" t="s">
        <v>1234</v>
      </c>
      <c r="G96" s="326"/>
      <c r="H96" s="302" t="s">
        <v>1271</v>
      </c>
      <c r="I96" s="302" t="s">
        <v>1269</v>
      </c>
      <c r="J96" s="302"/>
      <c r="K96" s="316"/>
    </row>
    <row r="97" s="1" customFormat="1" ht="15" customHeight="1">
      <c r="B97" s="327"/>
      <c r="C97" s="302" t="s">
        <v>46</v>
      </c>
      <c r="D97" s="302"/>
      <c r="E97" s="302"/>
      <c r="F97" s="325" t="s">
        <v>1234</v>
      </c>
      <c r="G97" s="326"/>
      <c r="H97" s="302" t="s">
        <v>1272</v>
      </c>
      <c r="I97" s="302" t="s">
        <v>1269</v>
      </c>
      <c r="J97" s="302"/>
      <c r="K97" s="316"/>
    </row>
    <row r="98" s="1" customFormat="1" ht="15" customHeight="1">
      <c r="B98" s="330"/>
      <c r="C98" s="331"/>
      <c r="D98" s="331"/>
      <c r="E98" s="331"/>
      <c r="F98" s="331"/>
      <c r="G98" s="331"/>
      <c r="H98" s="331"/>
      <c r="I98" s="331"/>
      <c r="J98" s="331"/>
      <c r="K98" s="332"/>
    </row>
    <row r="99" s="1" customFormat="1" ht="18.75" customHeight="1">
      <c r="B99" s="333"/>
      <c r="C99" s="334"/>
      <c r="D99" s="334"/>
      <c r="E99" s="334"/>
      <c r="F99" s="334"/>
      <c r="G99" s="334"/>
      <c r="H99" s="334"/>
      <c r="I99" s="334"/>
      <c r="J99" s="334"/>
      <c r="K99" s="333"/>
    </row>
    <row r="100" s="1" customFormat="1" ht="18.75" customHeight="1">
      <c r="B100" s="310"/>
      <c r="C100" s="310"/>
      <c r="D100" s="310"/>
      <c r="E100" s="310"/>
      <c r="F100" s="310"/>
      <c r="G100" s="310"/>
      <c r="H100" s="310"/>
      <c r="I100" s="310"/>
      <c r="J100" s="310"/>
      <c r="K100" s="310"/>
    </row>
    <row r="101" s="1" customFormat="1" ht="7.5" customHeight="1">
      <c r="B101" s="311"/>
      <c r="C101" s="312"/>
      <c r="D101" s="312"/>
      <c r="E101" s="312"/>
      <c r="F101" s="312"/>
      <c r="G101" s="312"/>
      <c r="H101" s="312"/>
      <c r="I101" s="312"/>
      <c r="J101" s="312"/>
      <c r="K101" s="313"/>
    </row>
    <row r="102" s="1" customFormat="1" ht="45" customHeight="1">
      <c r="B102" s="314"/>
      <c r="C102" s="315" t="s">
        <v>1273</v>
      </c>
      <c r="D102" s="315"/>
      <c r="E102" s="315"/>
      <c r="F102" s="315"/>
      <c r="G102" s="315"/>
      <c r="H102" s="315"/>
      <c r="I102" s="315"/>
      <c r="J102" s="315"/>
      <c r="K102" s="316"/>
    </row>
    <row r="103" s="1" customFormat="1" ht="17.25" customHeight="1">
      <c r="B103" s="314"/>
      <c r="C103" s="317" t="s">
        <v>1228</v>
      </c>
      <c r="D103" s="317"/>
      <c r="E103" s="317"/>
      <c r="F103" s="317" t="s">
        <v>1229</v>
      </c>
      <c r="G103" s="318"/>
      <c r="H103" s="317" t="s">
        <v>52</v>
      </c>
      <c r="I103" s="317" t="s">
        <v>55</v>
      </c>
      <c r="J103" s="317" t="s">
        <v>1230</v>
      </c>
      <c r="K103" s="316"/>
    </row>
    <row r="104" s="1" customFormat="1" ht="17.25" customHeight="1">
      <c r="B104" s="314"/>
      <c r="C104" s="319" t="s">
        <v>1231</v>
      </c>
      <c r="D104" s="319"/>
      <c r="E104" s="319"/>
      <c r="F104" s="320" t="s">
        <v>1232</v>
      </c>
      <c r="G104" s="321"/>
      <c r="H104" s="319"/>
      <c r="I104" s="319"/>
      <c r="J104" s="319" t="s">
        <v>1233</v>
      </c>
      <c r="K104" s="316"/>
    </row>
    <row r="105" s="1" customFormat="1" ht="5.25" customHeight="1">
      <c r="B105" s="314"/>
      <c r="C105" s="317"/>
      <c r="D105" s="317"/>
      <c r="E105" s="317"/>
      <c r="F105" s="317"/>
      <c r="G105" s="335"/>
      <c r="H105" s="317"/>
      <c r="I105" s="317"/>
      <c r="J105" s="317"/>
      <c r="K105" s="316"/>
    </row>
    <row r="106" s="1" customFormat="1" ht="15" customHeight="1">
      <c r="B106" s="314"/>
      <c r="C106" s="302" t="s">
        <v>51</v>
      </c>
      <c r="D106" s="324"/>
      <c r="E106" s="324"/>
      <c r="F106" s="325" t="s">
        <v>1234</v>
      </c>
      <c r="G106" s="302"/>
      <c r="H106" s="302" t="s">
        <v>1274</v>
      </c>
      <c r="I106" s="302" t="s">
        <v>1236</v>
      </c>
      <c r="J106" s="302">
        <v>20</v>
      </c>
      <c r="K106" s="316"/>
    </row>
    <row r="107" s="1" customFormat="1" ht="15" customHeight="1">
      <c r="B107" s="314"/>
      <c r="C107" s="302" t="s">
        <v>1237</v>
      </c>
      <c r="D107" s="302"/>
      <c r="E107" s="302"/>
      <c r="F107" s="325" t="s">
        <v>1234</v>
      </c>
      <c r="G107" s="302"/>
      <c r="H107" s="302" t="s">
        <v>1274</v>
      </c>
      <c r="I107" s="302" t="s">
        <v>1236</v>
      </c>
      <c r="J107" s="302">
        <v>120</v>
      </c>
      <c r="K107" s="316"/>
    </row>
    <row r="108" s="1" customFormat="1" ht="15" customHeight="1">
      <c r="B108" s="327"/>
      <c r="C108" s="302" t="s">
        <v>1239</v>
      </c>
      <c r="D108" s="302"/>
      <c r="E108" s="302"/>
      <c r="F108" s="325" t="s">
        <v>1240</v>
      </c>
      <c r="G108" s="302"/>
      <c r="H108" s="302" t="s">
        <v>1274</v>
      </c>
      <c r="I108" s="302" t="s">
        <v>1236</v>
      </c>
      <c r="J108" s="302">
        <v>50</v>
      </c>
      <c r="K108" s="316"/>
    </row>
    <row r="109" s="1" customFormat="1" ht="15" customHeight="1">
      <c r="B109" s="327"/>
      <c r="C109" s="302" t="s">
        <v>1242</v>
      </c>
      <c r="D109" s="302"/>
      <c r="E109" s="302"/>
      <c r="F109" s="325" t="s">
        <v>1234</v>
      </c>
      <c r="G109" s="302"/>
      <c r="H109" s="302" t="s">
        <v>1274</v>
      </c>
      <c r="I109" s="302" t="s">
        <v>1244</v>
      </c>
      <c r="J109" s="302"/>
      <c r="K109" s="316"/>
    </row>
    <row r="110" s="1" customFormat="1" ht="15" customHeight="1">
      <c r="B110" s="327"/>
      <c r="C110" s="302" t="s">
        <v>1253</v>
      </c>
      <c r="D110" s="302"/>
      <c r="E110" s="302"/>
      <c r="F110" s="325" t="s">
        <v>1240</v>
      </c>
      <c r="G110" s="302"/>
      <c r="H110" s="302" t="s">
        <v>1274</v>
      </c>
      <c r="I110" s="302" t="s">
        <v>1236</v>
      </c>
      <c r="J110" s="302">
        <v>50</v>
      </c>
      <c r="K110" s="316"/>
    </row>
    <row r="111" s="1" customFormat="1" ht="15" customHeight="1">
      <c r="B111" s="327"/>
      <c r="C111" s="302" t="s">
        <v>1261</v>
      </c>
      <c r="D111" s="302"/>
      <c r="E111" s="302"/>
      <c r="F111" s="325" t="s">
        <v>1240</v>
      </c>
      <c r="G111" s="302"/>
      <c r="H111" s="302" t="s">
        <v>1274</v>
      </c>
      <c r="I111" s="302" t="s">
        <v>1236</v>
      </c>
      <c r="J111" s="302">
        <v>50</v>
      </c>
      <c r="K111" s="316"/>
    </row>
    <row r="112" s="1" customFormat="1" ht="15" customHeight="1">
      <c r="B112" s="327"/>
      <c r="C112" s="302" t="s">
        <v>1259</v>
      </c>
      <c r="D112" s="302"/>
      <c r="E112" s="302"/>
      <c r="F112" s="325" t="s">
        <v>1240</v>
      </c>
      <c r="G112" s="302"/>
      <c r="H112" s="302" t="s">
        <v>1274</v>
      </c>
      <c r="I112" s="302" t="s">
        <v>1236</v>
      </c>
      <c r="J112" s="302">
        <v>50</v>
      </c>
      <c r="K112" s="316"/>
    </row>
    <row r="113" s="1" customFormat="1" ht="15" customHeight="1">
      <c r="B113" s="327"/>
      <c r="C113" s="302" t="s">
        <v>51</v>
      </c>
      <c r="D113" s="302"/>
      <c r="E113" s="302"/>
      <c r="F113" s="325" t="s">
        <v>1234</v>
      </c>
      <c r="G113" s="302"/>
      <c r="H113" s="302" t="s">
        <v>1275</v>
      </c>
      <c r="I113" s="302" t="s">
        <v>1236</v>
      </c>
      <c r="J113" s="302">
        <v>20</v>
      </c>
      <c r="K113" s="316"/>
    </row>
    <row r="114" s="1" customFormat="1" ht="15" customHeight="1">
      <c r="B114" s="327"/>
      <c r="C114" s="302" t="s">
        <v>1276</v>
      </c>
      <c r="D114" s="302"/>
      <c r="E114" s="302"/>
      <c r="F114" s="325" t="s">
        <v>1234</v>
      </c>
      <c r="G114" s="302"/>
      <c r="H114" s="302" t="s">
        <v>1277</v>
      </c>
      <c r="I114" s="302" t="s">
        <v>1236</v>
      </c>
      <c r="J114" s="302">
        <v>120</v>
      </c>
      <c r="K114" s="316"/>
    </row>
    <row r="115" s="1" customFormat="1" ht="15" customHeight="1">
      <c r="B115" s="327"/>
      <c r="C115" s="302" t="s">
        <v>36</v>
      </c>
      <c r="D115" s="302"/>
      <c r="E115" s="302"/>
      <c r="F115" s="325" t="s">
        <v>1234</v>
      </c>
      <c r="G115" s="302"/>
      <c r="H115" s="302" t="s">
        <v>1278</v>
      </c>
      <c r="I115" s="302" t="s">
        <v>1269</v>
      </c>
      <c r="J115" s="302"/>
      <c r="K115" s="316"/>
    </row>
    <row r="116" s="1" customFormat="1" ht="15" customHeight="1">
      <c r="B116" s="327"/>
      <c r="C116" s="302" t="s">
        <v>46</v>
      </c>
      <c r="D116" s="302"/>
      <c r="E116" s="302"/>
      <c r="F116" s="325" t="s">
        <v>1234</v>
      </c>
      <c r="G116" s="302"/>
      <c r="H116" s="302" t="s">
        <v>1279</v>
      </c>
      <c r="I116" s="302" t="s">
        <v>1269</v>
      </c>
      <c r="J116" s="302"/>
      <c r="K116" s="316"/>
    </row>
    <row r="117" s="1" customFormat="1" ht="15" customHeight="1">
      <c r="B117" s="327"/>
      <c r="C117" s="302" t="s">
        <v>55</v>
      </c>
      <c r="D117" s="302"/>
      <c r="E117" s="302"/>
      <c r="F117" s="325" t="s">
        <v>1234</v>
      </c>
      <c r="G117" s="302"/>
      <c r="H117" s="302" t="s">
        <v>1280</v>
      </c>
      <c r="I117" s="302" t="s">
        <v>1281</v>
      </c>
      <c r="J117" s="302"/>
      <c r="K117" s="316"/>
    </row>
    <row r="118" s="1" customFormat="1" ht="15" customHeight="1">
      <c r="B118" s="330"/>
      <c r="C118" s="336"/>
      <c r="D118" s="336"/>
      <c r="E118" s="336"/>
      <c r="F118" s="336"/>
      <c r="G118" s="336"/>
      <c r="H118" s="336"/>
      <c r="I118" s="336"/>
      <c r="J118" s="336"/>
      <c r="K118" s="332"/>
    </row>
    <row r="119" s="1" customFormat="1" ht="18.75" customHeight="1">
      <c r="B119" s="337"/>
      <c r="C119" s="338"/>
      <c r="D119" s="338"/>
      <c r="E119" s="338"/>
      <c r="F119" s="339"/>
      <c r="G119" s="338"/>
      <c r="H119" s="338"/>
      <c r="I119" s="338"/>
      <c r="J119" s="338"/>
      <c r="K119" s="337"/>
    </row>
    <row r="120" s="1" customFormat="1" ht="18.75" customHeight="1"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</row>
    <row r="121" s="1" customFormat="1" ht="7.5" customHeight="1">
      <c r="B121" s="340"/>
      <c r="C121" s="341"/>
      <c r="D121" s="341"/>
      <c r="E121" s="341"/>
      <c r="F121" s="341"/>
      <c r="G121" s="341"/>
      <c r="H121" s="341"/>
      <c r="I121" s="341"/>
      <c r="J121" s="341"/>
      <c r="K121" s="342"/>
    </row>
    <row r="122" s="1" customFormat="1" ht="45" customHeight="1">
      <c r="B122" s="343"/>
      <c r="C122" s="293" t="s">
        <v>1282</v>
      </c>
      <c r="D122" s="293"/>
      <c r="E122" s="293"/>
      <c r="F122" s="293"/>
      <c r="G122" s="293"/>
      <c r="H122" s="293"/>
      <c r="I122" s="293"/>
      <c r="J122" s="293"/>
      <c r="K122" s="344"/>
    </row>
    <row r="123" s="1" customFormat="1" ht="17.25" customHeight="1">
      <c r="B123" s="345"/>
      <c r="C123" s="317" t="s">
        <v>1228</v>
      </c>
      <c r="D123" s="317"/>
      <c r="E123" s="317"/>
      <c r="F123" s="317" t="s">
        <v>1229</v>
      </c>
      <c r="G123" s="318"/>
      <c r="H123" s="317" t="s">
        <v>52</v>
      </c>
      <c r="I123" s="317" t="s">
        <v>55</v>
      </c>
      <c r="J123" s="317" t="s">
        <v>1230</v>
      </c>
      <c r="K123" s="346"/>
    </row>
    <row r="124" s="1" customFormat="1" ht="17.25" customHeight="1">
      <c r="B124" s="345"/>
      <c r="C124" s="319" t="s">
        <v>1231</v>
      </c>
      <c r="D124" s="319"/>
      <c r="E124" s="319"/>
      <c r="F124" s="320" t="s">
        <v>1232</v>
      </c>
      <c r="G124" s="321"/>
      <c r="H124" s="319"/>
      <c r="I124" s="319"/>
      <c r="J124" s="319" t="s">
        <v>1233</v>
      </c>
      <c r="K124" s="346"/>
    </row>
    <row r="125" s="1" customFormat="1" ht="5.25" customHeight="1">
      <c r="B125" s="347"/>
      <c r="C125" s="322"/>
      <c r="D125" s="322"/>
      <c r="E125" s="322"/>
      <c r="F125" s="322"/>
      <c r="G125" s="348"/>
      <c r="H125" s="322"/>
      <c r="I125" s="322"/>
      <c r="J125" s="322"/>
      <c r="K125" s="349"/>
    </row>
    <row r="126" s="1" customFormat="1" ht="15" customHeight="1">
      <c r="B126" s="347"/>
      <c r="C126" s="302" t="s">
        <v>1237</v>
      </c>
      <c r="D126" s="324"/>
      <c r="E126" s="324"/>
      <c r="F126" s="325" t="s">
        <v>1234</v>
      </c>
      <c r="G126" s="302"/>
      <c r="H126" s="302" t="s">
        <v>1274</v>
      </c>
      <c r="I126" s="302" t="s">
        <v>1236</v>
      </c>
      <c r="J126" s="302">
        <v>120</v>
      </c>
      <c r="K126" s="350"/>
    </row>
    <row r="127" s="1" customFormat="1" ht="15" customHeight="1">
      <c r="B127" s="347"/>
      <c r="C127" s="302" t="s">
        <v>1283</v>
      </c>
      <c r="D127" s="302"/>
      <c r="E127" s="302"/>
      <c r="F127" s="325" t="s">
        <v>1234</v>
      </c>
      <c r="G127" s="302"/>
      <c r="H127" s="302" t="s">
        <v>1284</v>
      </c>
      <c r="I127" s="302" t="s">
        <v>1236</v>
      </c>
      <c r="J127" s="302" t="s">
        <v>1285</v>
      </c>
      <c r="K127" s="350"/>
    </row>
    <row r="128" s="1" customFormat="1" ht="15" customHeight="1">
      <c r="B128" s="347"/>
      <c r="C128" s="302" t="s">
        <v>1182</v>
      </c>
      <c r="D128" s="302"/>
      <c r="E128" s="302"/>
      <c r="F128" s="325" t="s">
        <v>1234</v>
      </c>
      <c r="G128" s="302"/>
      <c r="H128" s="302" t="s">
        <v>1286</v>
      </c>
      <c r="I128" s="302" t="s">
        <v>1236</v>
      </c>
      <c r="J128" s="302" t="s">
        <v>1285</v>
      </c>
      <c r="K128" s="350"/>
    </row>
    <row r="129" s="1" customFormat="1" ht="15" customHeight="1">
      <c r="B129" s="347"/>
      <c r="C129" s="302" t="s">
        <v>1245</v>
      </c>
      <c r="D129" s="302"/>
      <c r="E129" s="302"/>
      <c r="F129" s="325" t="s">
        <v>1240</v>
      </c>
      <c r="G129" s="302"/>
      <c r="H129" s="302" t="s">
        <v>1246</v>
      </c>
      <c r="I129" s="302" t="s">
        <v>1236</v>
      </c>
      <c r="J129" s="302">
        <v>15</v>
      </c>
      <c r="K129" s="350"/>
    </row>
    <row r="130" s="1" customFormat="1" ht="15" customHeight="1">
      <c r="B130" s="347"/>
      <c r="C130" s="328" t="s">
        <v>1247</v>
      </c>
      <c r="D130" s="328"/>
      <c r="E130" s="328"/>
      <c r="F130" s="329" t="s">
        <v>1240</v>
      </c>
      <c r="G130" s="328"/>
      <c r="H130" s="328" t="s">
        <v>1248</v>
      </c>
      <c r="I130" s="328" t="s">
        <v>1236</v>
      </c>
      <c r="J130" s="328">
        <v>15</v>
      </c>
      <c r="K130" s="350"/>
    </row>
    <row r="131" s="1" customFormat="1" ht="15" customHeight="1">
      <c r="B131" s="347"/>
      <c r="C131" s="328" t="s">
        <v>1249</v>
      </c>
      <c r="D131" s="328"/>
      <c r="E131" s="328"/>
      <c r="F131" s="329" t="s">
        <v>1240</v>
      </c>
      <c r="G131" s="328"/>
      <c r="H131" s="328" t="s">
        <v>1250</v>
      </c>
      <c r="I131" s="328" t="s">
        <v>1236</v>
      </c>
      <c r="J131" s="328">
        <v>20</v>
      </c>
      <c r="K131" s="350"/>
    </row>
    <row r="132" s="1" customFormat="1" ht="15" customHeight="1">
      <c r="B132" s="347"/>
      <c r="C132" s="328" t="s">
        <v>1251</v>
      </c>
      <c r="D132" s="328"/>
      <c r="E132" s="328"/>
      <c r="F132" s="329" t="s">
        <v>1240</v>
      </c>
      <c r="G132" s="328"/>
      <c r="H132" s="328" t="s">
        <v>1252</v>
      </c>
      <c r="I132" s="328" t="s">
        <v>1236</v>
      </c>
      <c r="J132" s="328">
        <v>20</v>
      </c>
      <c r="K132" s="350"/>
    </row>
    <row r="133" s="1" customFormat="1" ht="15" customHeight="1">
      <c r="B133" s="347"/>
      <c r="C133" s="302" t="s">
        <v>1239</v>
      </c>
      <c r="D133" s="302"/>
      <c r="E133" s="302"/>
      <c r="F133" s="325" t="s">
        <v>1240</v>
      </c>
      <c r="G133" s="302"/>
      <c r="H133" s="302" t="s">
        <v>1274</v>
      </c>
      <c r="I133" s="302" t="s">
        <v>1236</v>
      </c>
      <c r="J133" s="302">
        <v>50</v>
      </c>
      <c r="K133" s="350"/>
    </row>
    <row r="134" s="1" customFormat="1" ht="15" customHeight="1">
      <c r="B134" s="347"/>
      <c r="C134" s="302" t="s">
        <v>1253</v>
      </c>
      <c r="D134" s="302"/>
      <c r="E134" s="302"/>
      <c r="F134" s="325" t="s">
        <v>1240</v>
      </c>
      <c r="G134" s="302"/>
      <c r="H134" s="302" t="s">
        <v>1274</v>
      </c>
      <c r="I134" s="302" t="s">
        <v>1236</v>
      </c>
      <c r="J134" s="302">
        <v>50</v>
      </c>
      <c r="K134" s="350"/>
    </row>
    <row r="135" s="1" customFormat="1" ht="15" customHeight="1">
      <c r="B135" s="347"/>
      <c r="C135" s="302" t="s">
        <v>1259</v>
      </c>
      <c r="D135" s="302"/>
      <c r="E135" s="302"/>
      <c r="F135" s="325" t="s">
        <v>1240</v>
      </c>
      <c r="G135" s="302"/>
      <c r="H135" s="302" t="s">
        <v>1274</v>
      </c>
      <c r="I135" s="302" t="s">
        <v>1236</v>
      </c>
      <c r="J135" s="302">
        <v>50</v>
      </c>
      <c r="K135" s="350"/>
    </row>
    <row r="136" s="1" customFormat="1" ht="15" customHeight="1">
      <c r="B136" s="347"/>
      <c r="C136" s="302" t="s">
        <v>1261</v>
      </c>
      <c r="D136" s="302"/>
      <c r="E136" s="302"/>
      <c r="F136" s="325" t="s">
        <v>1240</v>
      </c>
      <c r="G136" s="302"/>
      <c r="H136" s="302" t="s">
        <v>1274</v>
      </c>
      <c r="I136" s="302" t="s">
        <v>1236</v>
      </c>
      <c r="J136" s="302">
        <v>50</v>
      </c>
      <c r="K136" s="350"/>
    </row>
    <row r="137" s="1" customFormat="1" ht="15" customHeight="1">
      <c r="B137" s="347"/>
      <c r="C137" s="302" t="s">
        <v>1262</v>
      </c>
      <c r="D137" s="302"/>
      <c r="E137" s="302"/>
      <c r="F137" s="325" t="s">
        <v>1240</v>
      </c>
      <c r="G137" s="302"/>
      <c r="H137" s="302" t="s">
        <v>1287</v>
      </c>
      <c r="I137" s="302" t="s">
        <v>1236</v>
      </c>
      <c r="J137" s="302">
        <v>255</v>
      </c>
      <c r="K137" s="350"/>
    </row>
    <row r="138" s="1" customFormat="1" ht="15" customHeight="1">
      <c r="B138" s="347"/>
      <c r="C138" s="302" t="s">
        <v>1264</v>
      </c>
      <c r="D138" s="302"/>
      <c r="E138" s="302"/>
      <c r="F138" s="325" t="s">
        <v>1234</v>
      </c>
      <c r="G138" s="302"/>
      <c r="H138" s="302" t="s">
        <v>1288</v>
      </c>
      <c r="I138" s="302" t="s">
        <v>1266</v>
      </c>
      <c r="J138" s="302"/>
      <c r="K138" s="350"/>
    </row>
    <row r="139" s="1" customFormat="1" ht="15" customHeight="1">
      <c r="B139" s="347"/>
      <c r="C139" s="302" t="s">
        <v>1267</v>
      </c>
      <c r="D139" s="302"/>
      <c r="E139" s="302"/>
      <c r="F139" s="325" t="s">
        <v>1234</v>
      </c>
      <c r="G139" s="302"/>
      <c r="H139" s="302" t="s">
        <v>1289</v>
      </c>
      <c r="I139" s="302" t="s">
        <v>1269</v>
      </c>
      <c r="J139" s="302"/>
      <c r="K139" s="350"/>
    </row>
    <row r="140" s="1" customFormat="1" ht="15" customHeight="1">
      <c r="B140" s="347"/>
      <c r="C140" s="302" t="s">
        <v>1270</v>
      </c>
      <c r="D140" s="302"/>
      <c r="E140" s="302"/>
      <c r="F140" s="325" t="s">
        <v>1234</v>
      </c>
      <c r="G140" s="302"/>
      <c r="H140" s="302" t="s">
        <v>1270</v>
      </c>
      <c r="I140" s="302" t="s">
        <v>1269</v>
      </c>
      <c r="J140" s="302"/>
      <c r="K140" s="350"/>
    </row>
    <row r="141" s="1" customFormat="1" ht="15" customHeight="1">
      <c r="B141" s="347"/>
      <c r="C141" s="302" t="s">
        <v>36</v>
      </c>
      <c r="D141" s="302"/>
      <c r="E141" s="302"/>
      <c r="F141" s="325" t="s">
        <v>1234</v>
      </c>
      <c r="G141" s="302"/>
      <c r="H141" s="302" t="s">
        <v>1290</v>
      </c>
      <c r="I141" s="302" t="s">
        <v>1269</v>
      </c>
      <c r="J141" s="302"/>
      <c r="K141" s="350"/>
    </row>
    <row r="142" s="1" customFormat="1" ht="15" customHeight="1">
      <c r="B142" s="347"/>
      <c r="C142" s="302" t="s">
        <v>1291</v>
      </c>
      <c r="D142" s="302"/>
      <c r="E142" s="302"/>
      <c r="F142" s="325" t="s">
        <v>1234</v>
      </c>
      <c r="G142" s="302"/>
      <c r="H142" s="302" t="s">
        <v>1292</v>
      </c>
      <c r="I142" s="302" t="s">
        <v>1269</v>
      </c>
      <c r="J142" s="302"/>
      <c r="K142" s="350"/>
    </row>
    <row r="143" s="1" customFormat="1" ht="15" customHeight="1">
      <c r="B143" s="351"/>
      <c r="C143" s="352"/>
      <c r="D143" s="352"/>
      <c r="E143" s="352"/>
      <c r="F143" s="352"/>
      <c r="G143" s="352"/>
      <c r="H143" s="352"/>
      <c r="I143" s="352"/>
      <c r="J143" s="352"/>
      <c r="K143" s="353"/>
    </row>
    <row r="144" s="1" customFormat="1" ht="18.75" customHeight="1">
      <c r="B144" s="338"/>
      <c r="C144" s="338"/>
      <c r="D144" s="338"/>
      <c r="E144" s="338"/>
      <c r="F144" s="339"/>
      <c r="G144" s="338"/>
      <c r="H144" s="338"/>
      <c r="I144" s="338"/>
      <c r="J144" s="338"/>
      <c r="K144" s="338"/>
    </row>
    <row r="145" s="1" customFormat="1" ht="18.75" customHeight="1"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</row>
    <row r="146" s="1" customFormat="1" ht="7.5" customHeight="1">
      <c r="B146" s="311"/>
      <c r="C146" s="312"/>
      <c r="D146" s="312"/>
      <c r="E146" s="312"/>
      <c r="F146" s="312"/>
      <c r="G146" s="312"/>
      <c r="H146" s="312"/>
      <c r="I146" s="312"/>
      <c r="J146" s="312"/>
      <c r="K146" s="313"/>
    </row>
    <row r="147" s="1" customFormat="1" ht="45" customHeight="1">
      <c r="B147" s="314"/>
      <c r="C147" s="315" t="s">
        <v>1293</v>
      </c>
      <c r="D147" s="315"/>
      <c r="E147" s="315"/>
      <c r="F147" s="315"/>
      <c r="G147" s="315"/>
      <c r="H147" s="315"/>
      <c r="I147" s="315"/>
      <c r="J147" s="315"/>
      <c r="K147" s="316"/>
    </row>
    <row r="148" s="1" customFormat="1" ht="17.25" customHeight="1">
      <c r="B148" s="314"/>
      <c r="C148" s="317" t="s">
        <v>1228</v>
      </c>
      <c r="D148" s="317"/>
      <c r="E148" s="317"/>
      <c r="F148" s="317" t="s">
        <v>1229</v>
      </c>
      <c r="G148" s="318"/>
      <c r="H148" s="317" t="s">
        <v>52</v>
      </c>
      <c r="I148" s="317" t="s">
        <v>55</v>
      </c>
      <c r="J148" s="317" t="s">
        <v>1230</v>
      </c>
      <c r="K148" s="316"/>
    </row>
    <row r="149" s="1" customFormat="1" ht="17.25" customHeight="1">
      <c r="B149" s="314"/>
      <c r="C149" s="319" t="s">
        <v>1231</v>
      </c>
      <c r="D149" s="319"/>
      <c r="E149" s="319"/>
      <c r="F149" s="320" t="s">
        <v>1232</v>
      </c>
      <c r="G149" s="321"/>
      <c r="H149" s="319"/>
      <c r="I149" s="319"/>
      <c r="J149" s="319" t="s">
        <v>1233</v>
      </c>
      <c r="K149" s="316"/>
    </row>
    <row r="150" s="1" customFormat="1" ht="5.25" customHeight="1">
      <c r="B150" s="327"/>
      <c r="C150" s="322"/>
      <c r="D150" s="322"/>
      <c r="E150" s="322"/>
      <c r="F150" s="322"/>
      <c r="G150" s="323"/>
      <c r="H150" s="322"/>
      <c r="I150" s="322"/>
      <c r="J150" s="322"/>
      <c r="K150" s="350"/>
    </row>
    <row r="151" s="1" customFormat="1" ht="15" customHeight="1">
      <c r="B151" s="327"/>
      <c r="C151" s="354" t="s">
        <v>1237</v>
      </c>
      <c r="D151" s="302"/>
      <c r="E151" s="302"/>
      <c r="F151" s="355" t="s">
        <v>1234</v>
      </c>
      <c r="G151" s="302"/>
      <c r="H151" s="354" t="s">
        <v>1274</v>
      </c>
      <c r="I151" s="354" t="s">
        <v>1236</v>
      </c>
      <c r="J151" s="354">
        <v>120</v>
      </c>
      <c r="K151" s="350"/>
    </row>
    <row r="152" s="1" customFormat="1" ht="15" customHeight="1">
      <c r="B152" s="327"/>
      <c r="C152" s="354" t="s">
        <v>1283</v>
      </c>
      <c r="D152" s="302"/>
      <c r="E152" s="302"/>
      <c r="F152" s="355" t="s">
        <v>1234</v>
      </c>
      <c r="G152" s="302"/>
      <c r="H152" s="354" t="s">
        <v>1294</v>
      </c>
      <c r="I152" s="354" t="s">
        <v>1236</v>
      </c>
      <c r="J152" s="354" t="s">
        <v>1285</v>
      </c>
      <c r="K152" s="350"/>
    </row>
    <row r="153" s="1" customFormat="1" ht="15" customHeight="1">
      <c r="B153" s="327"/>
      <c r="C153" s="354" t="s">
        <v>1182</v>
      </c>
      <c r="D153" s="302"/>
      <c r="E153" s="302"/>
      <c r="F153" s="355" t="s">
        <v>1234</v>
      </c>
      <c r="G153" s="302"/>
      <c r="H153" s="354" t="s">
        <v>1295</v>
      </c>
      <c r="I153" s="354" t="s">
        <v>1236</v>
      </c>
      <c r="J153" s="354" t="s">
        <v>1285</v>
      </c>
      <c r="K153" s="350"/>
    </row>
    <row r="154" s="1" customFormat="1" ht="15" customHeight="1">
      <c r="B154" s="327"/>
      <c r="C154" s="354" t="s">
        <v>1239</v>
      </c>
      <c r="D154" s="302"/>
      <c r="E154" s="302"/>
      <c r="F154" s="355" t="s">
        <v>1240</v>
      </c>
      <c r="G154" s="302"/>
      <c r="H154" s="354" t="s">
        <v>1274</v>
      </c>
      <c r="I154" s="354" t="s">
        <v>1236</v>
      </c>
      <c r="J154" s="354">
        <v>50</v>
      </c>
      <c r="K154" s="350"/>
    </row>
    <row r="155" s="1" customFormat="1" ht="15" customHeight="1">
      <c r="B155" s="327"/>
      <c r="C155" s="354" t="s">
        <v>1242</v>
      </c>
      <c r="D155" s="302"/>
      <c r="E155" s="302"/>
      <c r="F155" s="355" t="s">
        <v>1234</v>
      </c>
      <c r="G155" s="302"/>
      <c r="H155" s="354" t="s">
        <v>1274</v>
      </c>
      <c r="I155" s="354" t="s">
        <v>1244</v>
      </c>
      <c r="J155" s="354"/>
      <c r="K155" s="350"/>
    </row>
    <row r="156" s="1" customFormat="1" ht="15" customHeight="1">
      <c r="B156" s="327"/>
      <c r="C156" s="354" t="s">
        <v>1253</v>
      </c>
      <c r="D156" s="302"/>
      <c r="E156" s="302"/>
      <c r="F156" s="355" t="s">
        <v>1240</v>
      </c>
      <c r="G156" s="302"/>
      <c r="H156" s="354" t="s">
        <v>1274</v>
      </c>
      <c r="I156" s="354" t="s">
        <v>1236</v>
      </c>
      <c r="J156" s="354">
        <v>50</v>
      </c>
      <c r="K156" s="350"/>
    </row>
    <row r="157" s="1" customFormat="1" ht="15" customHeight="1">
      <c r="B157" s="327"/>
      <c r="C157" s="354" t="s">
        <v>1261</v>
      </c>
      <c r="D157" s="302"/>
      <c r="E157" s="302"/>
      <c r="F157" s="355" t="s">
        <v>1240</v>
      </c>
      <c r="G157" s="302"/>
      <c r="H157" s="354" t="s">
        <v>1274</v>
      </c>
      <c r="I157" s="354" t="s">
        <v>1236</v>
      </c>
      <c r="J157" s="354">
        <v>50</v>
      </c>
      <c r="K157" s="350"/>
    </row>
    <row r="158" s="1" customFormat="1" ht="15" customHeight="1">
      <c r="B158" s="327"/>
      <c r="C158" s="354" t="s">
        <v>1259</v>
      </c>
      <c r="D158" s="302"/>
      <c r="E158" s="302"/>
      <c r="F158" s="355" t="s">
        <v>1240</v>
      </c>
      <c r="G158" s="302"/>
      <c r="H158" s="354" t="s">
        <v>1274</v>
      </c>
      <c r="I158" s="354" t="s">
        <v>1236</v>
      </c>
      <c r="J158" s="354">
        <v>50</v>
      </c>
      <c r="K158" s="350"/>
    </row>
    <row r="159" s="1" customFormat="1" ht="15" customHeight="1">
      <c r="B159" s="327"/>
      <c r="C159" s="354" t="s">
        <v>94</v>
      </c>
      <c r="D159" s="302"/>
      <c r="E159" s="302"/>
      <c r="F159" s="355" t="s">
        <v>1234</v>
      </c>
      <c r="G159" s="302"/>
      <c r="H159" s="354" t="s">
        <v>1296</v>
      </c>
      <c r="I159" s="354" t="s">
        <v>1236</v>
      </c>
      <c r="J159" s="354" t="s">
        <v>1297</v>
      </c>
      <c r="K159" s="350"/>
    </row>
    <row r="160" s="1" customFormat="1" ht="15" customHeight="1">
      <c r="B160" s="327"/>
      <c r="C160" s="354" t="s">
        <v>1298</v>
      </c>
      <c r="D160" s="302"/>
      <c r="E160" s="302"/>
      <c r="F160" s="355" t="s">
        <v>1234</v>
      </c>
      <c r="G160" s="302"/>
      <c r="H160" s="354" t="s">
        <v>1299</v>
      </c>
      <c r="I160" s="354" t="s">
        <v>1269</v>
      </c>
      <c r="J160" s="354"/>
      <c r="K160" s="350"/>
    </row>
    <row r="161" s="1" customFormat="1" ht="15" customHeight="1">
      <c r="B161" s="356"/>
      <c r="C161" s="336"/>
      <c r="D161" s="336"/>
      <c r="E161" s="336"/>
      <c r="F161" s="336"/>
      <c r="G161" s="336"/>
      <c r="H161" s="336"/>
      <c r="I161" s="336"/>
      <c r="J161" s="336"/>
      <c r="K161" s="357"/>
    </row>
    <row r="162" s="1" customFormat="1" ht="18.75" customHeight="1">
      <c r="B162" s="338"/>
      <c r="C162" s="348"/>
      <c r="D162" s="348"/>
      <c r="E162" s="348"/>
      <c r="F162" s="358"/>
      <c r="G162" s="348"/>
      <c r="H162" s="348"/>
      <c r="I162" s="348"/>
      <c r="J162" s="348"/>
      <c r="K162" s="338"/>
    </row>
    <row r="163" s="1" customFormat="1" ht="18.75" customHeight="1"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</row>
    <row r="164" s="1" customFormat="1" ht="7.5" customHeight="1">
      <c r="B164" s="289"/>
      <c r="C164" s="290"/>
      <c r="D164" s="290"/>
      <c r="E164" s="290"/>
      <c r="F164" s="290"/>
      <c r="G164" s="290"/>
      <c r="H164" s="290"/>
      <c r="I164" s="290"/>
      <c r="J164" s="290"/>
      <c r="K164" s="291"/>
    </row>
    <row r="165" s="1" customFormat="1" ht="45" customHeight="1">
      <c r="B165" s="292"/>
      <c r="C165" s="293" t="s">
        <v>1300</v>
      </c>
      <c r="D165" s="293"/>
      <c r="E165" s="293"/>
      <c r="F165" s="293"/>
      <c r="G165" s="293"/>
      <c r="H165" s="293"/>
      <c r="I165" s="293"/>
      <c r="J165" s="293"/>
      <c r="K165" s="294"/>
    </row>
    <row r="166" s="1" customFormat="1" ht="17.25" customHeight="1">
      <c r="B166" s="292"/>
      <c r="C166" s="317" t="s">
        <v>1228</v>
      </c>
      <c r="D166" s="317"/>
      <c r="E166" s="317"/>
      <c r="F166" s="317" t="s">
        <v>1229</v>
      </c>
      <c r="G166" s="359"/>
      <c r="H166" s="360" t="s">
        <v>52</v>
      </c>
      <c r="I166" s="360" t="s">
        <v>55</v>
      </c>
      <c r="J166" s="317" t="s">
        <v>1230</v>
      </c>
      <c r="K166" s="294"/>
    </row>
    <row r="167" s="1" customFormat="1" ht="17.25" customHeight="1">
      <c r="B167" s="295"/>
      <c r="C167" s="319" t="s">
        <v>1231</v>
      </c>
      <c r="D167" s="319"/>
      <c r="E167" s="319"/>
      <c r="F167" s="320" t="s">
        <v>1232</v>
      </c>
      <c r="G167" s="361"/>
      <c r="H167" s="362"/>
      <c r="I167" s="362"/>
      <c r="J167" s="319" t="s">
        <v>1233</v>
      </c>
      <c r="K167" s="297"/>
    </row>
    <row r="168" s="1" customFormat="1" ht="5.25" customHeight="1">
      <c r="B168" s="327"/>
      <c r="C168" s="322"/>
      <c r="D168" s="322"/>
      <c r="E168" s="322"/>
      <c r="F168" s="322"/>
      <c r="G168" s="323"/>
      <c r="H168" s="322"/>
      <c r="I168" s="322"/>
      <c r="J168" s="322"/>
      <c r="K168" s="350"/>
    </row>
    <row r="169" s="1" customFormat="1" ht="15" customHeight="1">
      <c r="B169" s="327"/>
      <c r="C169" s="302" t="s">
        <v>1237</v>
      </c>
      <c r="D169" s="302"/>
      <c r="E169" s="302"/>
      <c r="F169" s="325" t="s">
        <v>1234</v>
      </c>
      <c r="G169" s="302"/>
      <c r="H169" s="302" t="s">
        <v>1274</v>
      </c>
      <c r="I169" s="302" t="s">
        <v>1236</v>
      </c>
      <c r="J169" s="302">
        <v>120</v>
      </c>
      <c r="K169" s="350"/>
    </row>
    <row r="170" s="1" customFormat="1" ht="15" customHeight="1">
      <c r="B170" s="327"/>
      <c r="C170" s="302" t="s">
        <v>1283</v>
      </c>
      <c r="D170" s="302"/>
      <c r="E170" s="302"/>
      <c r="F170" s="325" t="s">
        <v>1234</v>
      </c>
      <c r="G170" s="302"/>
      <c r="H170" s="302" t="s">
        <v>1284</v>
      </c>
      <c r="I170" s="302" t="s">
        <v>1236</v>
      </c>
      <c r="J170" s="302" t="s">
        <v>1285</v>
      </c>
      <c r="K170" s="350"/>
    </row>
    <row r="171" s="1" customFormat="1" ht="15" customHeight="1">
      <c r="B171" s="327"/>
      <c r="C171" s="302" t="s">
        <v>1182</v>
      </c>
      <c r="D171" s="302"/>
      <c r="E171" s="302"/>
      <c r="F171" s="325" t="s">
        <v>1234</v>
      </c>
      <c r="G171" s="302"/>
      <c r="H171" s="302" t="s">
        <v>1301</v>
      </c>
      <c r="I171" s="302" t="s">
        <v>1236</v>
      </c>
      <c r="J171" s="302" t="s">
        <v>1285</v>
      </c>
      <c r="K171" s="350"/>
    </row>
    <row r="172" s="1" customFormat="1" ht="15" customHeight="1">
      <c r="B172" s="327"/>
      <c r="C172" s="302" t="s">
        <v>1239</v>
      </c>
      <c r="D172" s="302"/>
      <c r="E172" s="302"/>
      <c r="F172" s="325" t="s">
        <v>1240</v>
      </c>
      <c r="G172" s="302"/>
      <c r="H172" s="302" t="s">
        <v>1301</v>
      </c>
      <c r="I172" s="302" t="s">
        <v>1236</v>
      </c>
      <c r="J172" s="302">
        <v>50</v>
      </c>
      <c r="K172" s="350"/>
    </row>
    <row r="173" s="1" customFormat="1" ht="15" customHeight="1">
      <c r="B173" s="327"/>
      <c r="C173" s="302" t="s">
        <v>1242</v>
      </c>
      <c r="D173" s="302"/>
      <c r="E173" s="302"/>
      <c r="F173" s="325" t="s">
        <v>1234</v>
      </c>
      <c r="G173" s="302"/>
      <c r="H173" s="302" t="s">
        <v>1301</v>
      </c>
      <c r="I173" s="302" t="s">
        <v>1244</v>
      </c>
      <c r="J173" s="302"/>
      <c r="K173" s="350"/>
    </row>
    <row r="174" s="1" customFormat="1" ht="15" customHeight="1">
      <c r="B174" s="327"/>
      <c r="C174" s="302" t="s">
        <v>1253</v>
      </c>
      <c r="D174" s="302"/>
      <c r="E174" s="302"/>
      <c r="F174" s="325" t="s">
        <v>1240</v>
      </c>
      <c r="G174" s="302"/>
      <c r="H174" s="302" t="s">
        <v>1301</v>
      </c>
      <c r="I174" s="302" t="s">
        <v>1236</v>
      </c>
      <c r="J174" s="302">
        <v>50</v>
      </c>
      <c r="K174" s="350"/>
    </row>
    <row r="175" s="1" customFormat="1" ht="15" customHeight="1">
      <c r="B175" s="327"/>
      <c r="C175" s="302" t="s">
        <v>1261</v>
      </c>
      <c r="D175" s="302"/>
      <c r="E175" s="302"/>
      <c r="F175" s="325" t="s">
        <v>1240</v>
      </c>
      <c r="G175" s="302"/>
      <c r="H175" s="302" t="s">
        <v>1301</v>
      </c>
      <c r="I175" s="302" t="s">
        <v>1236</v>
      </c>
      <c r="J175" s="302">
        <v>50</v>
      </c>
      <c r="K175" s="350"/>
    </row>
    <row r="176" s="1" customFormat="1" ht="15" customHeight="1">
      <c r="B176" s="327"/>
      <c r="C176" s="302" t="s">
        <v>1259</v>
      </c>
      <c r="D176" s="302"/>
      <c r="E176" s="302"/>
      <c r="F176" s="325" t="s">
        <v>1240</v>
      </c>
      <c r="G176" s="302"/>
      <c r="H176" s="302" t="s">
        <v>1301</v>
      </c>
      <c r="I176" s="302" t="s">
        <v>1236</v>
      </c>
      <c r="J176" s="302">
        <v>50</v>
      </c>
      <c r="K176" s="350"/>
    </row>
    <row r="177" s="1" customFormat="1" ht="15" customHeight="1">
      <c r="B177" s="327"/>
      <c r="C177" s="302" t="s">
        <v>105</v>
      </c>
      <c r="D177" s="302"/>
      <c r="E177" s="302"/>
      <c r="F177" s="325" t="s">
        <v>1234</v>
      </c>
      <c r="G177" s="302"/>
      <c r="H177" s="302" t="s">
        <v>1302</v>
      </c>
      <c r="I177" s="302" t="s">
        <v>1303</v>
      </c>
      <c r="J177" s="302"/>
      <c r="K177" s="350"/>
    </row>
    <row r="178" s="1" customFormat="1" ht="15" customHeight="1">
      <c r="B178" s="327"/>
      <c r="C178" s="302" t="s">
        <v>55</v>
      </c>
      <c r="D178" s="302"/>
      <c r="E178" s="302"/>
      <c r="F178" s="325" t="s">
        <v>1234</v>
      </c>
      <c r="G178" s="302"/>
      <c r="H178" s="302" t="s">
        <v>1304</v>
      </c>
      <c r="I178" s="302" t="s">
        <v>1305</v>
      </c>
      <c r="J178" s="302">
        <v>1</v>
      </c>
      <c r="K178" s="350"/>
    </row>
    <row r="179" s="1" customFormat="1" ht="15" customHeight="1">
      <c r="B179" s="327"/>
      <c r="C179" s="302" t="s">
        <v>51</v>
      </c>
      <c r="D179" s="302"/>
      <c r="E179" s="302"/>
      <c r="F179" s="325" t="s">
        <v>1234</v>
      </c>
      <c r="G179" s="302"/>
      <c r="H179" s="302" t="s">
        <v>1306</v>
      </c>
      <c r="I179" s="302" t="s">
        <v>1236</v>
      </c>
      <c r="J179" s="302">
        <v>20</v>
      </c>
      <c r="K179" s="350"/>
    </row>
    <row r="180" s="1" customFormat="1" ht="15" customHeight="1">
      <c r="B180" s="327"/>
      <c r="C180" s="302" t="s">
        <v>52</v>
      </c>
      <c r="D180" s="302"/>
      <c r="E180" s="302"/>
      <c r="F180" s="325" t="s">
        <v>1234</v>
      </c>
      <c r="G180" s="302"/>
      <c r="H180" s="302" t="s">
        <v>1307</v>
      </c>
      <c r="I180" s="302" t="s">
        <v>1236</v>
      </c>
      <c r="J180" s="302">
        <v>255</v>
      </c>
      <c r="K180" s="350"/>
    </row>
    <row r="181" s="1" customFormat="1" ht="15" customHeight="1">
      <c r="B181" s="327"/>
      <c r="C181" s="302" t="s">
        <v>106</v>
      </c>
      <c r="D181" s="302"/>
      <c r="E181" s="302"/>
      <c r="F181" s="325" t="s">
        <v>1234</v>
      </c>
      <c r="G181" s="302"/>
      <c r="H181" s="302" t="s">
        <v>1198</v>
      </c>
      <c r="I181" s="302" t="s">
        <v>1236</v>
      </c>
      <c r="J181" s="302">
        <v>10</v>
      </c>
      <c r="K181" s="350"/>
    </row>
    <row r="182" s="1" customFormat="1" ht="15" customHeight="1">
      <c r="B182" s="327"/>
      <c r="C182" s="302" t="s">
        <v>107</v>
      </c>
      <c r="D182" s="302"/>
      <c r="E182" s="302"/>
      <c r="F182" s="325" t="s">
        <v>1234</v>
      </c>
      <c r="G182" s="302"/>
      <c r="H182" s="302" t="s">
        <v>1308</v>
      </c>
      <c r="I182" s="302" t="s">
        <v>1269</v>
      </c>
      <c r="J182" s="302"/>
      <c r="K182" s="350"/>
    </row>
    <row r="183" s="1" customFormat="1" ht="15" customHeight="1">
      <c r="B183" s="327"/>
      <c r="C183" s="302" t="s">
        <v>1309</v>
      </c>
      <c r="D183" s="302"/>
      <c r="E183" s="302"/>
      <c r="F183" s="325" t="s">
        <v>1234</v>
      </c>
      <c r="G183" s="302"/>
      <c r="H183" s="302" t="s">
        <v>1310</v>
      </c>
      <c r="I183" s="302" t="s">
        <v>1269</v>
      </c>
      <c r="J183" s="302"/>
      <c r="K183" s="350"/>
    </row>
    <row r="184" s="1" customFormat="1" ht="15" customHeight="1">
      <c r="B184" s="327"/>
      <c r="C184" s="302" t="s">
        <v>1298</v>
      </c>
      <c r="D184" s="302"/>
      <c r="E184" s="302"/>
      <c r="F184" s="325" t="s">
        <v>1234</v>
      </c>
      <c r="G184" s="302"/>
      <c r="H184" s="302" t="s">
        <v>1311</v>
      </c>
      <c r="I184" s="302" t="s">
        <v>1269</v>
      </c>
      <c r="J184" s="302"/>
      <c r="K184" s="350"/>
    </row>
    <row r="185" s="1" customFormat="1" ht="15" customHeight="1">
      <c r="B185" s="327"/>
      <c r="C185" s="302" t="s">
        <v>109</v>
      </c>
      <c r="D185" s="302"/>
      <c r="E185" s="302"/>
      <c r="F185" s="325" t="s">
        <v>1240</v>
      </c>
      <c r="G185" s="302"/>
      <c r="H185" s="302" t="s">
        <v>1312</v>
      </c>
      <c r="I185" s="302" t="s">
        <v>1236</v>
      </c>
      <c r="J185" s="302">
        <v>50</v>
      </c>
      <c r="K185" s="350"/>
    </row>
    <row r="186" s="1" customFormat="1" ht="15" customHeight="1">
      <c r="B186" s="327"/>
      <c r="C186" s="302" t="s">
        <v>1313</v>
      </c>
      <c r="D186" s="302"/>
      <c r="E186" s="302"/>
      <c r="F186" s="325" t="s">
        <v>1240</v>
      </c>
      <c r="G186" s="302"/>
      <c r="H186" s="302" t="s">
        <v>1314</v>
      </c>
      <c r="I186" s="302" t="s">
        <v>1315</v>
      </c>
      <c r="J186" s="302"/>
      <c r="K186" s="350"/>
    </row>
    <row r="187" s="1" customFormat="1" ht="15" customHeight="1">
      <c r="B187" s="327"/>
      <c r="C187" s="302" t="s">
        <v>1316</v>
      </c>
      <c r="D187" s="302"/>
      <c r="E187" s="302"/>
      <c r="F187" s="325" t="s">
        <v>1240</v>
      </c>
      <c r="G187" s="302"/>
      <c r="H187" s="302" t="s">
        <v>1317</v>
      </c>
      <c r="I187" s="302" t="s">
        <v>1315</v>
      </c>
      <c r="J187" s="302"/>
      <c r="K187" s="350"/>
    </row>
    <row r="188" s="1" customFormat="1" ht="15" customHeight="1">
      <c r="B188" s="327"/>
      <c r="C188" s="302" t="s">
        <v>1318</v>
      </c>
      <c r="D188" s="302"/>
      <c r="E188" s="302"/>
      <c r="F188" s="325" t="s">
        <v>1240</v>
      </c>
      <c r="G188" s="302"/>
      <c r="H188" s="302" t="s">
        <v>1319</v>
      </c>
      <c r="I188" s="302" t="s">
        <v>1315</v>
      </c>
      <c r="J188" s="302"/>
      <c r="K188" s="350"/>
    </row>
    <row r="189" s="1" customFormat="1" ht="15" customHeight="1">
      <c r="B189" s="327"/>
      <c r="C189" s="363" t="s">
        <v>1320</v>
      </c>
      <c r="D189" s="302"/>
      <c r="E189" s="302"/>
      <c r="F189" s="325" t="s">
        <v>1240</v>
      </c>
      <c r="G189" s="302"/>
      <c r="H189" s="302" t="s">
        <v>1321</v>
      </c>
      <c r="I189" s="302" t="s">
        <v>1322</v>
      </c>
      <c r="J189" s="364" t="s">
        <v>1323</v>
      </c>
      <c r="K189" s="350"/>
    </row>
    <row r="190" s="18" customFormat="1" ht="15" customHeight="1">
      <c r="B190" s="365"/>
      <c r="C190" s="366" t="s">
        <v>1324</v>
      </c>
      <c r="D190" s="367"/>
      <c r="E190" s="367"/>
      <c r="F190" s="368" t="s">
        <v>1240</v>
      </c>
      <c r="G190" s="367"/>
      <c r="H190" s="367" t="s">
        <v>1325</v>
      </c>
      <c r="I190" s="367" t="s">
        <v>1322</v>
      </c>
      <c r="J190" s="369" t="s">
        <v>1323</v>
      </c>
      <c r="K190" s="370"/>
    </row>
    <row r="191" s="1" customFormat="1" ht="15" customHeight="1">
      <c r="B191" s="327"/>
      <c r="C191" s="363" t="s">
        <v>40</v>
      </c>
      <c r="D191" s="302"/>
      <c r="E191" s="302"/>
      <c r="F191" s="325" t="s">
        <v>1234</v>
      </c>
      <c r="G191" s="302"/>
      <c r="H191" s="299" t="s">
        <v>1326</v>
      </c>
      <c r="I191" s="302" t="s">
        <v>1327</v>
      </c>
      <c r="J191" s="302"/>
      <c r="K191" s="350"/>
    </row>
    <row r="192" s="1" customFormat="1" ht="15" customHeight="1">
      <c r="B192" s="327"/>
      <c r="C192" s="363" t="s">
        <v>1328</v>
      </c>
      <c r="D192" s="302"/>
      <c r="E192" s="302"/>
      <c r="F192" s="325" t="s">
        <v>1234</v>
      </c>
      <c r="G192" s="302"/>
      <c r="H192" s="302" t="s">
        <v>1329</v>
      </c>
      <c r="I192" s="302" t="s">
        <v>1269</v>
      </c>
      <c r="J192" s="302"/>
      <c r="K192" s="350"/>
    </row>
    <row r="193" s="1" customFormat="1" ht="15" customHeight="1">
      <c r="B193" s="327"/>
      <c r="C193" s="363" t="s">
        <v>1330</v>
      </c>
      <c r="D193" s="302"/>
      <c r="E193" s="302"/>
      <c r="F193" s="325" t="s">
        <v>1234</v>
      </c>
      <c r="G193" s="302"/>
      <c r="H193" s="302" t="s">
        <v>1331</v>
      </c>
      <c r="I193" s="302" t="s">
        <v>1269</v>
      </c>
      <c r="J193" s="302"/>
      <c r="K193" s="350"/>
    </row>
    <row r="194" s="1" customFormat="1" ht="15" customHeight="1">
      <c r="B194" s="327"/>
      <c r="C194" s="363" t="s">
        <v>1332</v>
      </c>
      <c r="D194" s="302"/>
      <c r="E194" s="302"/>
      <c r="F194" s="325" t="s">
        <v>1240</v>
      </c>
      <c r="G194" s="302"/>
      <c r="H194" s="302" t="s">
        <v>1333</v>
      </c>
      <c r="I194" s="302" t="s">
        <v>1269</v>
      </c>
      <c r="J194" s="302"/>
      <c r="K194" s="350"/>
    </row>
    <row r="195" s="1" customFormat="1" ht="15" customHeight="1">
      <c r="B195" s="356"/>
      <c r="C195" s="371"/>
      <c r="D195" s="336"/>
      <c r="E195" s="336"/>
      <c r="F195" s="336"/>
      <c r="G195" s="336"/>
      <c r="H195" s="336"/>
      <c r="I195" s="336"/>
      <c r="J195" s="336"/>
      <c r="K195" s="357"/>
    </row>
    <row r="196" s="1" customFormat="1" ht="18.75" customHeight="1">
      <c r="B196" s="338"/>
      <c r="C196" s="348"/>
      <c r="D196" s="348"/>
      <c r="E196" s="348"/>
      <c r="F196" s="358"/>
      <c r="G196" s="348"/>
      <c r="H196" s="348"/>
      <c r="I196" s="348"/>
      <c r="J196" s="348"/>
      <c r="K196" s="338"/>
    </row>
    <row r="197" s="1" customFormat="1" ht="18.75" customHeight="1">
      <c r="B197" s="338"/>
      <c r="C197" s="348"/>
      <c r="D197" s="348"/>
      <c r="E197" s="348"/>
      <c r="F197" s="358"/>
      <c r="G197" s="348"/>
      <c r="H197" s="348"/>
      <c r="I197" s="348"/>
      <c r="J197" s="348"/>
      <c r="K197" s="338"/>
    </row>
    <row r="198" s="1" customFormat="1" ht="18.75" customHeight="1">
      <c r="B198" s="310"/>
      <c r="C198" s="310"/>
      <c r="D198" s="310"/>
      <c r="E198" s="310"/>
      <c r="F198" s="310"/>
      <c r="G198" s="310"/>
      <c r="H198" s="310"/>
      <c r="I198" s="310"/>
      <c r="J198" s="310"/>
      <c r="K198" s="310"/>
    </row>
    <row r="199" s="1" customFormat="1" ht="13.5">
      <c r="B199" s="289"/>
      <c r="C199" s="290"/>
      <c r="D199" s="290"/>
      <c r="E199" s="290"/>
      <c r="F199" s="290"/>
      <c r="G199" s="290"/>
      <c r="H199" s="290"/>
      <c r="I199" s="290"/>
      <c r="J199" s="290"/>
      <c r="K199" s="291"/>
    </row>
    <row r="200" s="1" customFormat="1" ht="21">
      <c r="B200" s="292"/>
      <c r="C200" s="293" t="s">
        <v>1334</v>
      </c>
      <c r="D200" s="293"/>
      <c r="E200" s="293"/>
      <c r="F200" s="293"/>
      <c r="G200" s="293"/>
      <c r="H200" s="293"/>
      <c r="I200" s="293"/>
      <c r="J200" s="293"/>
      <c r="K200" s="294"/>
    </row>
    <row r="201" s="1" customFormat="1" ht="25.5" customHeight="1">
      <c r="B201" s="292"/>
      <c r="C201" s="372" t="s">
        <v>1335</v>
      </c>
      <c r="D201" s="372"/>
      <c r="E201" s="372"/>
      <c r="F201" s="372" t="s">
        <v>1336</v>
      </c>
      <c r="G201" s="373"/>
      <c r="H201" s="372" t="s">
        <v>1337</v>
      </c>
      <c r="I201" s="372"/>
      <c r="J201" s="372"/>
      <c r="K201" s="294"/>
    </row>
    <row r="202" s="1" customFormat="1" ht="5.25" customHeight="1">
      <c r="B202" s="327"/>
      <c r="C202" s="322"/>
      <c r="D202" s="322"/>
      <c r="E202" s="322"/>
      <c r="F202" s="322"/>
      <c r="G202" s="348"/>
      <c r="H202" s="322"/>
      <c r="I202" s="322"/>
      <c r="J202" s="322"/>
      <c r="K202" s="350"/>
    </row>
    <row r="203" s="1" customFormat="1" ht="15" customHeight="1">
      <c r="B203" s="327"/>
      <c r="C203" s="302" t="s">
        <v>1327</v>
      </c>
      <c r="D203" s="302"/>
      <c r="E203" s="302"/>
      <c r="F203" s="325" t="s">
        <v>41</v>
      </c>
      <c r="G203" s="302"/>
      <c r="H203" s="302" t="s">
        <v>1338</v>
      </c>
      <c r="I203" s="302"/>
      <c r="J203" s="302"/>
      <c r="K203" s="350"/>
    </row>
    <row r="204" s="1" customFormat="1" ht="15" customHeight="1">
      <c r="B204" s="327"/>
      <c r="C204" s="302"/>
      <c r="D204" s="302"/>
      <c r="E204" s="302"/>
      <c r="F204" s="325" t="s">
        <v>42</v>
      </c>
      <c r="G204" s="302"/>
      <c r="H204" s="302" t="s">
        <v>1339</v>
      </c>
      <c r="I204" s="302"/>
      <c r="J204" s="302"/>
      <c r="K204" s="350"/>
    </row>
    <row r="205" s="1" customFormat="1" ht="15" customHeight="1">
      <c r="B205" s="327"/>
      <c r="C205" s="302"/>
      <c r="D205" s="302"/>
      <c r="E205" s="302"/>
      <c r="F205" s="325" t="s">
        <v>45</v>
      </c>
      <c r="G205" s="302"/>
      <c r="H205" s="302" t="s">
        <v>1340</v>
      </c>
      <c r="I205" s="302"/>
      <c r="J205" s="302"/>
      <c r="K205" s="350"/>
    </row>
    <row r="206" s="1" customFormat="1" ht="15" customHeight="1">
      <c r="B206" s="327"/>
      <c r="C206" s="302"/>
      <c r="D206" s="302"/>
      <c r="E206" s="302"/>
      <c r="F206" s="325" t="s">
        <v>43</v>
      </c>
      <c r="G206" s="302"/>
      <c r="H206" s="302" t="s">
        <v>1341</v>
      </c>
      <c r="I206" s="302"/>
      <c r="J206" s="302"/>
      <c r="K206" s="350"/>
    </row>
    <row r="207" s="1" customFormat="1" ht="15" customHeight="1">
      <c r="B207" s="327"/>
      <c r="C207" s="302"/>
      <c r="D207" s="302"/>
      <c r="E207" s="302"/>
      <c r="F207" s="325" t="s">
        <v>44</v>
      </c>
      <c r="G207" s="302"/>
      <c r="H207" s="302" t="s">
        <v>1342</v>
      </c>
      <c r="I207" s="302"/>
      <c r="J207" s="302"/>
      <c r="K207" s="350"/>
    </row>
    <row r="208" s="1" customFormat="1" ht="15" customHeight="1">
      <c r="B208" s="327"/>
      <c r="C208" s="302"/>
      <c r="D208" s="302"/>
      <c r="E208" s="302"/>
      <c r="F208" s="325"/>
      <c r="G208" s="302"/>
      <c r="H208" s="302"/>
      <c r="I208" s="302"/>
      <c r="J208" s="302"/>
      <c r="K208" s="350"/>
    </row>
    <row r="209" s="1" customFormat="1" ht="15" customHeight="1">
      <c r="B209" s="327"/>
      <c r="C209" s="302" t="s">
        <v>1281</v>
      </c>
      <c r="D209" s="302"/>
      <c r="E209" s="302"/>
      <c r="F209" s="325" t="s">
        <v>77</v>
      </c>
      <c r="G209" s="302"/>
      <c r="H209" s="302" t="s">
        <v>1343</v>
      </c>
      <c r="I209" s="302"/>
      <c r="J209" s="302"/>
      <c r="K209" s="350"/>
    </row>
    <row r="210" s="1" customFormat="1" ht="15" customHeight="1">
      <c r="B210" s="327"/>
      <c r="C210" s="302"/>
      <c r="D210" s="302"/>
      <c r="E210" s="302"/>
      <c r="F210" s="325" t="s">
        <v>1176</v>
      </c>
      <c r="G210" s="302"/>
      <c r="H210" s="302" t="s">
        <v>1177</v>
      </c>
      <c r="I210" s="302"/>
      <c r="J210" s="302"/>
      <c r="K210" s="350"/>
    </row>
    <row r="211" s="1" customFormat="1" ht="15" customHeight="1">
      <c r="B211" s="327"/>
      <c r="C211" s="302"/>
      <c r="D211" s="302"/>
      <c r="E211" s="302"/>
      <c r="F211" s="325" t="s">
        <v>1174</v>
      </c>
      <c r="G211" s="302"/>
      <c r="H211" s="302" t="s">
        <v>1344</v>
      </c>
      <c r="I211" s="302"/>
      <c r="J211" s="302"/>
      <c r="K211" s="350"/>
    </row>
    <row r="212" s="1" customFormat="1" ht="15" customHeight="1">
      <c r="B212" s="374"/>
      <c r="C212" s="302"/>
      <c r="D212" s="302"/>
      <c r="E212" s="302"/>
      <c r="F212" s="325" t="s">
        <v>1178</v>
      </c>
      <c r="G212" s="363"/>
      <c r="H212" s="354" t="s">
        <v>1179</v>
      </c>
      <c r="I212" s="354"/>
      <c r="J212" s="354"/>
      <c r="K212" s="375"/>
    </row>
    <row r="213" s="1" customFormat="1" ht="15" customHeight="1">
      <c r="B213" s="374"/>
      <c r="C213" s="302"/>
      <c r="D213" s="302"/>
      <c r="E213" s="302"/>
      <c r="F213" s="325" t="s">
        <v>1180</v>
      </c>
      <c r="G213" s="363"/>
      <c r="H213" s="354" t="s">
        <v>1345</v>
      </c>
      <c r="I213" s="354"/>
      <c r="J213" s="354"/>
      <c r="K213" s="375"/>
    </row>
    <row r="214" s="1" customFormat="1" ht="15" customHeight="1">
      <c r="B214" s="374"/>
      <c r="C214" s="302"/>
      <c r="D214" s="302"/>
      <c r="E214" s="302"/>
      <c r="F214" s="325"/>
      <c r="G214" s="363"/>
      <c r="H214" s="354"/>
      <c r="I214" s="354"/>
      <c r="J214" s="354"/>
      <c r="K214" s="375"/>
    </row>
    <row r="215" s="1" customFormat="1" ht="15" customHeight="1">
      <c r="B215" s="374"/>
      <c r="C215" s="302" t="s">
        <v>1305</v>
      </c>
      <c r="D215" s="302"/>
      <c r="E215" s="302"/>
      <c r="F215" s="325">
        <v>1</v>
      </c>
      <c r="G215" s="363"/>
      <c r="H215" s="354" t="s">
        <v>1346</v>
      </c>
      <c r="I215" s="354"/>
      <c r="J215" s="354"/>
      <c r="K215" s="375"/>
    </row>
    <row r="216" s="1" customFormat="1" ht="15" customHeight="1">
      <c r="B216" s="374"/>
      <c r="C216" s="302"/>
      <c r="D216" s="302"/>
      <c r="E216" s="302"/>
      <c r="F216" s="325">
        <v>2</v>
      </c>
      <c r="G216" s="363"/>
      <c r="H216" s="354" t="s">
        <v>1347</v>
      </c>
      <c r="I216" s="354"/>
      <c r="J216" s="354"/>
      <c r="K216" s="375"/>
    </row>
    <row r="217" s="1" customFormat="1" ht="15" customHeight="1">
      <c r="B217" s="374"/>
      <c r="C217" s="302"/>
      <c r="D217" s="302"/>
      <c r="E217" s="302"/>
      <c r="F217" s="325">
        <v>3</v>
      </c>
      <c r="G217" s="363"/>
      <c r="H217" s="354" t="s">
        <v>1348</v>
      </c>
      <c r="I217" s="354"/>
      <c r="J217" s="354"/>
      <c r="K217" s="375"/>
    </row>
    <row r="218" s="1" customFormat="1" ht="15" customHeight="1">
      <c r="B218" s="374"/>
      <c r="C218" s="302"/>
      <c r="D218" s="302"/>
      <c r="E218" s="302"/>
      <c r="F218" s="325">
        <v>4</v>
      </c>
      <c r="G218" s="363"/>
      <c r="H218" s="354" t="s">
        <v>1349</v>
      </c>
      <c r="I218" s="354"/>
      <c r="J218" s="354"/>
      <c r="K218" s="375"/>
    </row>
    <row r="219" s="1" customFormat="1" ht="12.75" customHeight="1">
      <c r="B219" s="376"/>
      <c r="C219" s="377"/>
      <c r="D219" s="377"/>
      <c r="E219" s="377"/>
      <c r="F219" s="377"/>
      <c r="G219" s="377"/>
      <c r="H219" s="377"/>
      <c r="I219" s="377"/>
      <c r="J219" s="377"/>
      <c r="K219" s="37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NBLenovo\Miloslav Výskala</dc:creator>
  <cp:lastModifiedBy>NBLenovo\Miloslav Výskala</cp:lastModifiedBy>
  <dcterms:created xsi:type="dcterms:W3CDTF">2025-05-26T12:40:39Z</dcterms:created>
  <dcterms:modified xsi:type="dcterms:W3CDTF">2025-05-26T12:40:44Z</dcterms:modified>
</cp:coreProperties>
</file>