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srv01\strediska\KOMUNIKACE\2. AKCE\2025\Velkoplošky VZMR\"/>
    </mc:Choice>
  </mc:AlternateContent>
  <xr:revisionPtr revIDLastSave="0" documentId="13_ncr:1_{0F7F6D8D-363F-48BE-B628-C82D71A43AEF}" xr6:coauthVersionLast="47" xr6:coauthVersionMax="47" xr10:uidLastSave="{00000000-0000-0000-0000-000000000000}"/>
  <bookViews>
    <workbookView xWindow="-120" yWindow="-120" windowWidth="29040" windowHeight="15720" activeTab="5" xr2:uid="{00000000-000D-0000-FFFF-FFFF00000000}"/>
  </bookViews>
  <sheets>
    <sheet name="Rekapitulace" sheetId="9" r:id="rId1"/>
    <sheet name="Pod Kynastem" sheetId="8" r:id="rId2"/>
    <sheet name="Mšenská" sheetId="7" r:id="rId3"/>
    <sheet name="Jasmínová" sheetId="6" r:id="rId4"/>
    <sheet name="V Lukách" sheetId="5" r:id="rId5"/>
    <sheet name="chod Mšenská" sheetId="10" r:id="rId6"/>
  </sheet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0" i="10" l="1"/>
  <c r="G10" i="10"/>
  <c r="G11" i="10"/>
  <c r="G13" i="10"/>
  <c r="G14" i="10"/>
  <c r="G15" i="10"/>
  <c r="G16" i="10"/>
  <c r="G17" i="10"/>
  <c r="G18" i="10"/>
  <c r="G16" i="5"/>
  <c r="G21" i="10" l="1"/>
  <c r="G23" i="10" s="1"/>
  <c r="G22" i="10" s="1"/>
  <c r="G20" i="5"/>
  <c r="G19" i="5"/>
  <c r="G15" i="5"/>
  <c r="G13" i="5"/>
  <c r="G14" i="5"/>
  <c r="G17" i="5"/>
  <c r="G18" i="5"/>
  <c r="G11" i="5"/>
  <c r="E10" i="5"/>
  <c r="G10" i="5" s="1"/>
  <c r="G12" i="9" l="1"/>
  <c r="G23" i="5"/>
  <c r="G21" i="6"/>
  <c r="G20" i="6"/>
  <c r="G16" i="6"/>
  <c r="G15" i="6"/>
  <c r="G14" i="6"/>
  <c r="G13" i="6"/>
  <c r="G18" i="6"/>
  <c r="G17" i="6"/>
  <c r="G19" i="6"/>
  <c r="G11" i="6"/>
  <c r="E10" i="6"/>
  <c r="G10" i="6" s="1"/>
  <c r="G25" i="5" l="1"/>
  <c r="G24" i="5" s="1"/>
  <c r="G11" i="9"/>
  <c r="G24" i="6"/>
  <c r="G18" i="7"/>
  <c r="G14" i="7"/>
  <c r="G13" i="7"/>
  <c r="G16" i="7"/>
  <c r="G15" i="7"/>
  <c r="G17" i="7"/>
  <c r="G11" i="7"/>
  <c r="E10" i="7"/>
  <c r="G10" i="7" s="1"/>
  <c r="G26" i="6" l="1"/>
  <c r="G25" i="6" s="1"/>
  <c r="G10" i="9"/>
  <c r="G21" i="7"/>
  <c r="G20" i="8"/>
  <c r="G19" i="8"/>
  <c r="G15" i="8"/>
  <c r="G14" i="8"/>
  <c r="G13" i="8"/>
  <c r="G16" i="8"/>
  <c r="G17" i="8"/>
  <c r="G18" i="8"/>
  <c r="G11" i="8"/>
  <c r="E10" i="8"/>
  <c r="G10" i="8" s="1"/>
  <c r="G23" i="7" l="1"/>
  <c r="G22" i="7" s="1"/>
  <c r="G9" i="9"/>
  <c r="G23" i="8"/>
  <c r="G25" i="8" l="1"/>
  <c r="G24" i="8" s="1"/>
  <c r="G8" i="9"/>
  <c r="G14" i="9" s="1"/>
  <c r="G16" i="9" s="1"/>
  <c r="G15" i="9" s="1"/>
</calcChain>
</file>

<file path=xl/sharedStrings.xml><?xml version="1.0" encoding="utf-8"?>
<sst xmlns="http://schemas.openxmlformats.org/spreadsheetml/2006/main" count="227" uniqueCount="61">
  <si>
    <t>m.j.</t>
  </si>
  <si>
    <t>cena m.j.</t>
  </si>
  <si>
    <t>popis</t>
  </si>
  <si>
    <t>m2</t>
  </si>
  <si>
    <t>t</t>
  </si>
  <si>
    <t>mb</t>
  </si>
  <si>
    <t>hod</t>
  </si>
  <si>
    <t>ošetření spár asfaltovou zálivkou</t>
  </si>
  <si>
    <t>všeobecné</t>
  </si>
  <si>
    <t>počet</t>
  </si>
  <si>
    <t>celkem</t>
  </si>
  <si>
    <t>Akce :</t>
  </si>
  <si>
    <t>Místo :</t>
  </si>
  <si>
    <t>pomoc práce zříz nebo zajišť regulaci a ochranu dopravy DIO</t>
  </si>
  <si>
    <t>kpl</t>
  </si>
  <si>
    <t>asfaltobetonové povrchy komunikací:</t>
  </si>
  <si>
    <t>Celkem bez DPH</t>
  </si>
  <si>
    <t>DPH 21 %</t>
  </si>
  <si>
    <t xml:space="preserve">Celkem s DPH </t>
  </si>
  <si>
    <t xml:space="preserve">Poznámka:                                                                                                                                                                                                       Na dílo bude poskytnuta záruka v délce 24 měsíců ode dne předání bez vad a nedodělků. Záruka se nevztahuje na škody vzniklé živelnými událostmi či cizím zaviněním. Výslovně se ujednává, že na vady díla, které vzniknou po převzetí díla a jsou způsobené špatnou údržbou díla, násilným poškozením těžkými mechanismy, účinky dopravy, pokud dopravní zátěž neodpovídá konstrukci vozovky, materiály rozrušujícími silniční konstrukci, se záruka nevztahuje. Zhotovitel neodpovídá za vady, které se projeví v průběhu záruční lhůty a byly způsobeny deformací původního podloží. </t>
  </si>
  <si>
    <t>m3</t>
  </si>
  <si>
    <t>ruční dobourávání, řezání</t>
  </si>
  <si>
    <t>frézování vozovek asfaltových - obrazce pro napojení a vjezdy</t>
  </si>
  <si>
    <t>*</t>
  </si>
  <si>
    <t>Jablonec nad Nisou, ul. Pod Kynastem (od mostu po č. E77)</t>
  </si>
  <si>
    <t>235 mb, šíře 3m</t>
  </si>
  <si>
    <t>krajnice z recyklovaného materiálu do tl. 100 mm</t>
  </si>
  <si>
    <t>vyrovnávka podkladních vrstev bude účtována dle skutečně spotřebovaného množství asfaltu</t>
  </si>
  <si>
    <t>spojovací postřik živičný (500 - 800 m2)</t>
  </si>
  <si>
    <t>reprofilace stávajícího povrchu z recyklátu - frézováním</t>
  </si>
  <si>
    <t>Rekapitulace</t>
  </si>
  <si>
    <t>parkoviště Mšenská</t>
  </si>
  <si>
    <t>frézování vozovek asfaltových - celoplošné</t>
  </si>
  <si>
    <t>Jablonec nad Nisou, ul. Jasmínová</t>
  </si>
  <si>
    <t>výšková úprava mříže uliční vpustě</t>
  </si>
  <si>
    <t>ks</t>
  </si>
  <si>
    <t>pol.</t>
  </si>
  <si>
    <t>spojovací postřik živičný</t>
  </si>
  <si>
    <t>ruční dobourávání, řezání, DIO</t>
  </si>
  <si>
    <t>Souvislá údržba místních komunikací v Jablonci nad Nisou 2025</t>
  </si>
  <si>
    <t>ulice Pod Kynastem</t>
  </si>
  <si>
    <t>parkoviště v ul. Mšenská</t>
  </si>
  <si>
    <t>ulice Jasmínová</t>
  </si>
  <si>
    <t>ulice V Lukách</t>
  </si>
  <si>
    <t>Cenová nabídka</t>
  </si>
  <si>
    <t>strojní pokládka ACO tl. 5 cm</t>
  </si>
  <si>
    <t>asfaltový beton - podkladní vrstvy tl. 2-3 cm odhad 1/3 plochy</t>
  </si>
  <si>
    <t>asfaltový beton - podkladní vrstvy tl. 2-3 cm odhad 2/3 plochy</t>
  </si>
  <si>
    <t>Jablonec nad Nisou, ul. Lukách (část od Horní nad číslo 82 a pod číslem 82 dolů k Horní ul.)</t>
  </si>
  <si>
    <t>(255 m * 3 m)</t>
  </si>
  <si>
    <t>Investor:</t>
  </si>
  <si>
    <t>Objednatel:</t>
  </si>
  <si>
    <t>Technické služby Jablonec nad Nisou, s.r.o.</t>
  </si>
  <si>
    <t>Statutární město Jablonec nad Nisou - Oddělení správy komunikací</t>
  </si>
  <si>
    <t>chodník v ul. Mšenská</t>
  </si>
  <si>
    <t>chodník Mšenská (úsek od autobusové zastávky k č. 46)</t>
  </si>
  <si>
    <t>celá</t>
  </si>
  <si>
    <t>147 mb, šíře 3m</t>
  </si>
  <si>
    <t>asfaltový beton - podkladní vrstvy tl. 0-2 cm odhad 1/2 plochy</t>
  </si>
  <si>
    <t>strojní pokládka ACO tl. 4 cm</t>
  </si>
  <si>
    <t>odvoz asfaltových ker k dalšímu využití na deponii investora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</si>
</sst>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 _K_č_-;\-* #,##0.00\ _K_č_-;_-* &quot;-&quot;??\ _K_č_-;_-@_-"/>
    <numFmt numFmtId="165" formatCode="#,##0\ &quot;Kč&quot;"/>
    <numFmt numFmtId="166" formatCode="#,##0&quot; Kč&quot;"/>
  </numFmts>
  <fonts count="11" x14ac:knownFonts="1">
    <font>
      <sz val="10"/>
      <name val="Arial"/>
      <charset val="238"/>
    </font>
    <font>
      <sz val="10"/>
      <name val="Arial"/>
      <family val="2"/>
      <charset val="238"/>
    </font>
    <font>
      <sz val="14"/>
      <name val="Arial"/>
      <family val="2"/>
      <charset val="238"/>
    </font>
    <font>
      <sz val="10"/>
      <name val="Arial"/>
      <family val="2"/>
      <charset val="238"/>
    </font>
    <font>
      <b/>
      <sz val="14"/>
      <name val="Arial"/>
      <family val="2"/>
      <charset val="238"/>
    </font>
    <font>
      <b/>
      <sz val="10"/>
      <name val="Arial"/>
      <family val="2"/>
      <charset val="238"/>
    </font>
    <font>
      <sz val="12"/>
      <name val="Arial"/>
      <family val="2"/>
      <charset val="238"/>
    </font>
    <font>
      <sz val="10"/>
      <color indexed="10"/>
      <name val="Arial"/>
      <family val="2"/>
      <charset val="238"/>
    </font>
    <font>
      <b/>
      <i/>
      <sz val="10"/>
      <name val="Arial"/>
      <family val="2"/>
      <charset val="238"/>
    </font>
    <font>
      <sz val="10"/>
      <color rgb="FFFF0000"/>
      <name val="Arial"/>
      <family val="2"/>
      <charset val="238"/>
    </font>
    <font>
      <b/>
      <sz val="12"/>
      <name val="Arial"/>
      <family val="2"/>
      <charset val="238"/>
    </font>
  </fonts>
  <fills count="2">
    <fill>
      <patternFill patternType="none"/>
    </fill>
    <fill>
      <patternFill patternType="gray125"/>
    </fill>
  </fills>
  <borders count="41">
    <border>
      <left/>
      <right/>
      <top/>
      <bottom/>
      <diagonal/>
    </border>
    <border>
      <left style="thin">
        <color indexed="8"/>
      </left>
      <right style="medium">
        <color indexed="64"/>
      </right>
      <top style="medium">
        <color indexed="64"/>
      </top>
      <bottom style="thin">
        <color indexed="8"/>
      </bottom>
      <diagonal/>
    </border>
    <border>
      <left style="thin">
        <color indexed="8"/>
      </left>
      <right style="medium">
        <color indexed="64"/>
      </right>
      <top style="thin">
        <color indexed="8"/>
      </top>
      <bottom style="thin">
        <color indexed="8"/>
      </bottom>
      <diagonal/>
    </border>
    <border>
      <left style="thin">
        <color indexed="8"/>
      </left>
      <right style="medium">
        <color indexed="64"/>
      </right>
      <top style="thin">
        <color indexed="8"/>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8"/>
      </bottom>
      <diagonal/>
    </border>
    <border>
      <left/>
      <right/>
      <top style="medium">
        <color indexed="64"/>
      </top>
      <bottom style="thin">
        <color indexed="8"/>
      </bottom>
      <diagonal/>
    </border>
    <border>
      <left/>
      <right style="thin">
        <color indexed="8"/>
      </right>
      <top style="medium">
        <color indexed="64"/>
      </top>
      <bottom style="thin">
        <color indexed="8"/>
      </bottom>
      <diagonal/>
    </border>
    <border>
      <left style="medium">
        <color indexed="64"/>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medium">
        <color indexed="64"/>
      </left>
      <right/>
      <top style="thin">
        <color indexed="8"/>
      </top>
      <bottom style="medium">
        <color indexed="64"/>
      </bottom>
      <diagonal/>
    </border>
    <border>
      <left/>
      <right/>
      <top style="thin">
        <color indexed="8"/>
      </top>
      <bottom style="medium">
        <color indexed="64"/>
      </bottom>
      <diagonal/>
    </border>
    <border>
      <left/>
      <right style="thin">
        <color indexed="8"/>
      </right>
      <top style="thin">
        <color indexed="8"/>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2">
    <xf numFmtId="0" fontId="0" fillId="0" borderId="0"/>
    <xf numFmtId="164" fontId="1" fillId="0" borderId="0" applyFont="0" applyFill="0" applyBorder="0" applyAlignment="0" applyProtection="0"/>
  </cellStyleXfs>
  <cellXfs count="126">
    <xf numFmtId="0" fontId="0" fillId="0" borderId="0" xfId="0"/>
    <xf numFmtId="0" fontId="2" fillId="0" borderId="0" xfId="0" applyFont="1"/>
    <xf numFmtId="0" fontId="5" fillId="0" borderId="0" xfId="0" applyFont="1" applyAlignment="1">
      <alignment horizontal="center"/>
    </xf>
    <xf numFmtId="0" fontId="3" fillId="0" borderId="0" xfId="0" applyFont="1" applyAlignment="1">
      <alignment horizontal="center"/>
    </xf>
    <xf numFmtId="0" fontId="3" fillId="0" borderId="0" xfId="0" applyFont="1"/>
    <xf numFmtId="0" fontId="3" fillId="0" borderId="0" xfId="0" applyFont="1" applyAlignment="1">
      <alignment horizontal="left"/>
    </xf>
    <xf numFmtId="0" fontId="6" fillId="0" borderId="0" xfId="0" applyFont="1" applyAlignment="1">
      <alignment horizontal="center"/>
    </xf>
    <xf numFmtId="0" fontId="6" fillId="0" borderId="0" xfId="0" applyFont="1" applyAlignment="1">
      <alignment horizontal="left"/>
    </xf>
    <xf numFmtId="0" fontId="6" fillId="0" borderId="0" xfId="0" applyFont="1"/>
    <xf numFmtId="0" fontId="4" fillId="0" borderId="0" xfId="0" applyFont="1"/>
    <xf numFmtId="165" fontId="3" fillId="0" borderId="0" xfId="0" applyNumberFormat="1" applyFont="1"/>
    <xf numFmtId="0" fontId="7" fillId="0" borderId="0" xfId="0" applyFont="1"/>
    <xf numFmtId="0" fontId="8" fillId="0" borderId="0" xfId="0" applyFont="1"/>
    <xf numFmtId="166" fontId="3" fillId="0" borderId="1" xfId="1" applyNumberFormat="1" applyFont="1" applyFill="1" applyBorder="1" applyAlignment="1" applyProtection="1"/>
    <xf numFmtId="166" fontId="3" fillId="0" borderId="2" xfId="1" applyNumberFormat="1" applyFont="1" applyFill="1" applyBorder="1" applyAlignment="1" applyProtection="1"/>
    <xf numFmtId="166" fontId="5" fillId="0" borderId="3" xfId="1" applyNumberFormat="1" applyFont="1" applyFill="1" applyBorder="1" applyAlignment="1" applyProtection="1"/>
    <xf numFmtId="0" fontId="8" fillId="0" borderId="4" xfId="0" applyFont="1" applyBorder="1" applyAlignment="1">
      <alignment horizontal="center"/>
    </xf>
    <xf numFmtId="0" fontId="3" fillId="0" borderId="5" xfId="0" applyFont="1" applyBorder="1"/>
    <xf numFmtId="0" fontId="8" fillId="0" borderId="6" xfId="0" applyFont="1" applyBorder="1"/>
    <xf numFmtId="0" fontId="8" fillId="0" borderId="7" xfId="0" applyFont="1" applyBorder="1" applyAlignment="1">
      <alignment horizontal="center"/>
    </xf>
    <xf numFmtId="0" fontId="8" fillId="0" borderId="8" xfId="0" applyFont="1" applyBorder="1" applyAlignment="1">
      <alignment horizontal="center"/>
    </xf>
    <xf numFmtId="0" fontId="3" fillId="0" borderId="0" xfId="0" applyFont="1" applyAlignment="1">
      <alignment horizontal="right"/>
    </xf>
    <xf numFmtId="166" fontId="3" fillId="0" borderId="0" xfId="0" applyNumberFormat="1" applyFont="1"/>
    <xf numFmtId="0" fontId="3" fillId="0" borderId="13" xfId="0" applyFont="1" applyBorder="1"/>
    <xf numFmtId="0" fontId="3" fillId="0" borderId="14" xfId="0" applyFont="1" applyBorder="1"/>
    <xf numFmtId="0" fontId="3" fillId="0" borderId="15" xfId="0" applyFont="1" applyBorder="1"/>
    <xf numFmtId="0" fontId="3" fillId="0" borderId="16" xfId="0" applyFont="1" applyBorder="1"/>
    <xf numFmtId="0" fontId="3" fillId="0" borderId="17" xfId="0" applyFont="1" applyBorder="1"/>
    <xf numFmtId="0" fontId="3" fillId="0" borderId="18" xfId="0" applyFont="1" applyBorder="1"/>
    <xf numFmtId="0" fontId="3" fillId="0" borderId="19" xfId="0" applyFont="1" applyBorder="1"/>
    <xf numFmtId="0" fontId="3" fillId="0" borderId="20" xfId="0" applyFont="1" applyBorder="1"/>
    <xf numFmtId="0" fontId="3" fillId="0" borderId="21" xfId="0" applyFont="1" applyBorder="1"/>
    <xf numFmtId="0" fontId="9" fillId="0" borderId="0" xfId="0" applyFont="1"/>
    <xf numFmtId="4" fontId="1" fillId="0" borderId="9" xfId="0" applyNumberFormat="1" applyFont="1" applyBorder="1"/>
    <xf numFmtId="2" fontId="1" fillId="0" borderId="9" xfId="0" applyNumberFormat="1" applyFont="1" applyBorder="1" applyAlignment="1">
      <alignment horizontal="right"/>
    </xf>
    <xf numFmtId="4" fontId="1" fillId="0" borderId="26" xfId="0" applyNumberFormat="1" applyFont="1" applyBorder="1"/>
    <xf numFmtId="0" fontId="1" fillId="0" borderId="9" xfId="0" applyFont="1" applyBorder="1" applyAlignment="1">
      <alignment horizontal="center"/>
    </xf>
    <xf numFmtId="0" fontId="1" fillId="0" borderId="10" xfId="0" applyFont="1" applyBorder="1"/>
    <xf numFmtId="0" fontId="1" fillId="0" borderId="11" xfId="0" applyFont="1" applyBorder="1"/>
    <xf numFmtId="0" fontId="1" fillId="0" borderId="0" xfId="0" applyFont="1" applyAlignment="1">
      <alignment horizontal="left"/>
    </xf>
    <xf numFmtId="0" fontId="1" fillId="0" borderId="25" xfId="0" applyFont="1" applyBorder="1" applyAlignment="1">
      <alignment horizontal="center"/>
    </xf>
    <xf numFmtId="0" fontId="1" fillId="0" borderId="0" xfId="0" applyFont="1"/>
    <xf numFmtId="0" fontId="8" fillId="0" borderId="22" xfId="0" applyFont="1" applyBorder="1" applyAlignment="1">
      <alignment horizontal="center"/>
    </xf>
    <xf numFmtId="0" fontId="5" fillId="0" borderId="23" xfId="0" applyFont="1" applyBorder="1"/>
    <xf numFmtId="0" fontId="8" fillId="0" borderId="23" xfId="0" applyFont="1" applyBorder="1"/>
    <xf numFmtId="0" fontId="8" fillId="0" borderId="23" xfId="0" applyFont="1" applyBorder="1" applyAlignment="1">
      <alignment horizontal="center"/>
    </xf>
    <xf numFmtId="2" fontId="8" fillId="0" borderId="23" xfId="0" applyNumberFormat="1" applyFont="1" applyBorder="1" applyAlignment="1">
      <alignment horizontal="right"/>
    </xf>
    <xf numFmtId="0" fontId="8" fillId="0" borderId="24" xfId="0" applyFont="1" applyBorder="1" applyAlignment="1">
      <alignment horizontal="center"/>
    </xf>
    <xf numFmtId="0" fontId="3" fillId="0" borderId="25" xfId="0" applyFont="1" applyBorder="1" applyAlignment="1">
      <alignment horizontal="center"/>
    </xf>
    <xf numFmtId="0" fontId="1" fillId="0" borderId="9" xfId="0" applyFont="1" applyBorder="1"/>
    <xf numFmtId="0" fontId="3" fillId="0" borderId="9" xfId="0" applyFont="1" applyBorder="1"/>
    <xf numFmtId="0" fontId="3" fillId="0" borderId="9" xfId="0" applyFont="1" applyBorder="1" applyAlignment="1">
      <alignment horizontal="center"/>
    </xf>
    <xf numFmtId="2" fontId="3" fillId="0" borderId="9" xfId="0" applyNumberFormat="1" applyFont="1" applyBorder="1" applyAlignment="1">
      <alignment horizontal="right"/>
    </xf>
    <xf numFmtId="4" fontId="3" fillId="0" borderId="26" xfId="0" applyNumberFormat="1" applyFont="1" applyBorder="1"/>
    <xf numFmtId="0" fontId="3" fillId="0" borderId="27" xfId="0" applyFont="1" applyBorder="1" applyAlignment="1">
      <alignment horizontal="center"/>
    </xf>
    <xf numFmtId="0" fontId="1" fillId="0" borderId="11" xfId="0" applyFont="1" applyBorder="1" applyAlignment="1">
      <alignment horizontal="center"/>
    </xf>
    <xf numFmtId="0" fontId="8" fillId="0" borderId="27" xfId="0" applyFont="1" applyBorder="1" applyAlignment="1">
      <alignment horizontal="center"/>
    </xf>
    <xf numFmtId="0" fontId="5" fillId="0" borderId="12" xfId="0" applyFont="1" applyBorder="1"/>
    <xf numFmtId="0" fontId="8" fillId="0" borderId="12" xfId="0" applyFont="1" applyBorder="1"/>
    <xf numFmtId="0" fontId="8" fillId="0" borderId="12" xfId="0" applyFont="1" applyBorder="1" applyAlignment="1">
      <alignment horizontal="center"/>
    </xf>
    <xf numFmtId="2" fontId="8" fillId="0" borderId="12" xfId="0" applyNumberFormat="1" applyFont="1" applyBorder="1" applyAlignment="1">
      <alignment horizontal="right"/>
    </xf>
    <xf numFmtId="0" fontId="8" fillId="0" borderId="28" xfId="0" applyFont="1" applyBorder="1" applyAlignment="1">
      <alignment horizontal="center"/>
    </xf>
    <xf numFmtId="0" fontId="3" fillId="0" borderId="11" xfId="0" applyFont="1" applyBorder="1"/>
    <xf numFmtId="0" fontId="1" fillId="0" borderId="25" xfId="0" applyFont="1" applyBorder="1" applyAlignment="1">
      <alignment horizontal="right"/>
    </xf>
    <xf numFmtId="0" fontId="3" fillId="0" borderId="25" xfId="0" applyFont="1" applyBorder="1" applyAlignment="1">
      <alignment horizontal="right"/>
    </xf>
    <xf numFmtId="0" fontId="3" fillId="0" borderId="11" xfId="0" applyFont="1" applyBorder="1" applyAlignment="1">
      <alignment horizontal="center"/>
    </xf>
    <xf numFmtId="0" fontId="1" fillId="0" borderId="29" xfId="0" applyFont="1" applyBorder="1" applyAlignment="1">
      <alignment horizontal="right"/>
    </xf>
    <xf numFmtId="0" fontId="3" fillId="0" borderId="30" xfId="0" applyFont="1" applyBorder="1"/>
    <xf numFmtId="0" fontId="3" fillId="0" borderId="31" xfId="0" applyFont="1" applyBorder="1"/>
    <xf numFmtId="0" fontId="3" fillId="0" borderId="32" xfId="0" applyFont="1" applyBorder="1" applyAlignment="1">
      <alignment horizontal="center"/>
    </xf>
    <xf numFmtId="2" fontId="3" fillId="0" borderId="32" xfId="0" applyNumberFormat="1" applyFont="1" applyBorder="1" applyAlignment="1">
      <alignment horizontal="right"/>
    </xf>
    <xf numFmtId="4" fontId="3" fillId="0" borderId="32" xfId="0" applyNumberFormat="1" applyFont="1" applyBorder="1"/>
    <xf numFmtId="4" fontId="3" fillId="0" borderId="33" xfId="0" applyNumberFormat="1" applyFont="1" applyBorder="1"/>
    <xf numFmtId="165" fontId="1" fillId="0" borderId="0" xfId="0" applyNumberFormat="1" applyFont="1"/>
    <xf numFmtId="4" fontId="1" fillId="0" borderId="32" xfId="0" applyNumberFormat="1" applyFont="1" applyBorder="1"/>
    <xf numFmtId="0" fontId="1" fillId="0" borderId="0" xfId="0" applyFont="1" applyAlignment="1">
      <alignment horizontal="center"/>
    </xf>
    <xf numFmtId="0" fontId="1" fillId="0" borderId="5" xfId="0" applyFont="1" applyBorder="1"/>
    <xf numFmtId="0" fontId="1" fillId="0" borderId="27" xfId="0" applyFont="1" applyBorder="1" applyAlignment="1">
      <alignment horizontal="center"/>
    </xf>
    <xf numFmtId="0" fontId="1" fillId="0" borderId="30" xfId="0" applyFont="1" applyBorder="1"/>
    <xf numFmtId="0" fontId="1" fillId="0" borderId="31" xfId="0" applyFont="1" applyBorder="1"/>
    <xf numFmtId="0" fontId="1" fillId="0" borderId="32" xfId="0" applyFont="1" applyBorder="1" applyAlignment="1">
      <alignment horizontal="center"/>
    </xf>
    <xf numFmtId="2" fontId="1" fillId="0" borderId="32" xfId="0" applyNumberFormat="1" applyFont="1" applyBorder="1" applyAlignment="1">
      <alignment horizontal="right"/>
    </xf>
    <xf numFmtId="4" fontId="1" fillId="0" borderId="33" xfId="0" applyNumberFormat="1" applyFont="1" applyBorder="1"/>
    <xf numFmtId="0" fontId="1" fillId="0" borderId="0" xfId="0" applyFont="1" applyAlignment="1">
      <alignment horizontal="right"/>
    </xf>
    <xf numFmtId="166" fontId="1" fillId="0" borderId="0" xfId="0" applyNumberFormat="1" applyFont="1"/>
    <xf numFmtId="0" fontId="1" fillId="0" borderId="13" xfId="0" applyFont="1" applyBorder="1"/>
    <xf numFmtId="0" fontId="1" fillId="0" borderId="14" xfId="0" applyFont="1" applyBorder="1"/>
    <xf numFmtId="0" fontId="1" fillId="0" borderId="15" xfId="0" applyFont="1" applyBorder="1"/>
    <xf numFmtId="166" fontId="1" fillId="0" borderId="1" xfId="1" applyNumberFormat="1" applyFont="1" applyFill="1" applyBorder="1" applyAlignment="1" applyProtection="1"/>
    <xf numFmtId="0" fontId="1" fillId="0" borderId="16" xfId="0" applyFont="1" applyBorder="1"/>
    <xf numFmtId="0" fontId="1" fillId="0" borderId="17" xfId="0" applyFont="1" applyBorder="1"/>
    <xf numFmtId="0" fontId="1" fillId="0" borderId="18" xfId="0" applyFont="1" applyBorder="1"/>
    <xf numFmtId="166" fontId="1" fillId="0" borderId="2" xfId="1" applyNumberFormat="1" applyFont="1" applyFill="1" applyBorder="1" applyAlignment="1" applyProtection="1"/>
    <xf numFmtId="0" fontId="1" fillId="0" borderId="19" xfId="0" applyFont="1" applyBorder="1"/>
    <xf numFmtId="0" fontId="1" fillId="0" borderId="20" xfId="0" applyFont="1" applyBorder="1"/>
    <xf numFmtId="0" fontId="1" fillId="0" borderId="21" xfId="0" applyFont="1" applyBorder="1"/>
    <xf numFmtId="14" fontId="1" fillId="0" borderId="0" xfId="0" applyNumberFormat="1" applyFont="1" applyAlignment="1">
      <alignment horizontal="left"/>
    </xf>
    <xf numFmtId="14" fontId="1" fillId="0" borderId="0" xfId="0" applyNumberFormat="1" applyFont="1"/>
    <xf numFmtId="0" fontId="8" fillId="0" borderId="28" xfId="0" applyFont="1" applyBorder="1" applyAlignment="1">
      <alignment horizontal="right"/>
    </xf>
    <xf numFmtId="0" fontId="1" fillId="0" borderId="12" xfId="0" applyFont="1" applyBorder="1"/>
    <xf numFmtId="2" fontId="1" fillId="0" borderId="11" xfId="0" applyNumberFormat="1" applyFont="1" applyBorder="1" applyAlignment="1">
      <alignment horizontal="right"/>
    </xf>
    <xf numFmtId="4" fontId="1" fillId="0" borderId="11" xfId="0" applyNumberFormat="1" applyFont="1" applyBorder="1"/>
    <xf numFmtId="0" fontId="1" fillId="0" borderId="29" xfId="0" applyFont="1" applyBorder="1" applyAlignment="1">
      <alignment horizontal="center"/>
    </xf>
    <xf numFmtId="0" fontId="1" fillId="0" borderId="34" xfId="0" applyFont="1" applyBorder="1"/>
    <xf numFmtId="0" fontId="1" fillId="0" borderId="35" xfId="0" applyFont="1" applyBorder="1"/>
    <xf numFmtId="0" fontId="1" fillId="0" borderId="36" xfId="0" applyFont="1" applyBorder="1" applyAlignment="1">
      <alignment horizontal="center"/>
    </xf>
    <xf numFmtId="0" fontId="10" fillId="0" borderId="0" xfId="0" applyFont="1" applyAlignment="1">
      <alignment horizontal="left"/>
    </xf>
    <xf numFmtId="0" fontId="8" fillId="0" borderId="5" xfId="0" applyFont="1" applyBorder="1" applyAlignment="1">
      <alignment horizontal="center"/>
    </xf>
    <xf numFmtId="0" fontId="8" fillId="0" borderId="37" xfId="0" applyFont="1" applyBorder="1" applyAlignment="1">
      <alignment horizontal="center"/>
    </xf>
    <xf numFmtId="0" fontId="8" fillId="0" borderId="38" xfId="0" applyFont="1" applyBorder="1" applyAlignment="1">
      <alignment horizontal="center"/>
    </xf>
    <xf numFmtId="0" fontId="1" fillId="0" borderId="34" xfId="0" applyFont="1" applyBorder="1" applyAlignment="1">
      <alignment horizontal="center"/>
    </xf>
    <xf numFmtId="2" fontId="1" fillId="0" borderId="23" xfId="0" applyNumberFormat="1" applyFont="1" applyBorder="1" applyAlignment="1">
      <alignment horizontal="right"/>
    </xf>
    <xf numFmtId="4" fontId="1" fillId="0" borderId="23" xfId="0" applyNumberFormat="1" applyFont="1" applyBorder="1"/>
    <xf numFmtId="4" fontId="1" fillId="0" borderId="24" xfId="0" applyNumberFormat="1" applyFont="1" applyBorder="1"/>
    <xf numFmtId="0" fontId="1" fillId="0" borderId="10" xfId="0" applyFont="1" applyBorder="1" applyAlignment="1">
      <alignment horizontal="center"/>
    </xf>
    <xf numFmtId="2" fontId="1" fillId="0" borderId="12" xfId="0" applyNumberFormat="1" applyFont="1" applyBorder="1" applyAlignment="1">
      <alignment horizontal="right"/>
    </xf>
    <xf numFmtId="4" fontId="1" fillId="0" borderId="12" xfId="0" applyNumberFormat="1" applyFont="1" applyBorder="1"/>
    <xf numFmtId="4" fontId="1" fillId="0" borderId="28" xfId="0" applyNumberFormat="1" applyFont="1" applyBorder="1"/>
    <xf numFmtId="4" fontId="1" fillId="0" borderId="39" xfId="0" applyNumberFormat="1" applyFont="1" applyBorder="1"/>
    <xf numFmtId="0" fontId="3" fillId="0" borderId="10" xfId="0" applyFont="1" applyBorder="1" applyAlignment="1">
      <alignment horizontal="center"/>
    </xf>
    <xf numFmtId="2" fontId="3" fillId="0" borderId="12" xfId="0" applyNumberFormat="1" applyFont="1" applyBorder="1" applyAlignment="1">
      <alignment horizontal="right"/>
    </xf>
    <xf numFmtId="4" fontId="3" fillId="0" borderId="28" xfId="0" applyNumberFormat="1" applyFont="1" applyBorder="1"/>
    <xf numFmtId="0" fontId="1" fillId="0" borderId="30" xfId="0" applyFont="1" applyBorder="1" applyAlignment="1">
      <alignment horizontal="center"/>
    </xf>
    <xf numFmtId="2" fontId="1" fillId="0" borderId="39" xfId="0" applyNumberFormat="1" applyFont="1" applyBorder="1" applyAlignment="1">
      <alignment horizontal="right"/>
    </xf>
    <xf numFmtId="4" fontId="1" fillId="0" borderId="40" xfId="0" applyNumberFormat="1" applyFont="1" applyBorder="1"/>
    <xf numFmtId="0" fontId="0" fillId="0" borderId="0" xfId="0" applyAlignment="1">
      <alignment horizontal="left" wrapText="1"/>
    </xf>
  </cellXfs>
  <cellStyles count="2">
    <cellStyle name="Čárka" xfId="1" builtinId="3"/>
    <cellStyle name="Normální"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4AA654-E1F1-477A-BB16-4765B24AC5A3}">
  <sheetPr>
    <tabColor indexed="21"/>
  </sheetPr>
  <dimension ref="A1:H21"/>
  <sheetViews>
    <sheetView zoomScaleNormal="100" workbookViewId="0">
      <selection activeCell="I13" sqref="I13"/>
    </sheetView>
  </sheetViews>
  <sheetFormatPr defaultRowHeight="12.75" x14ac:dyDescent="0.2"/>
  <cols>
    <col min="1" max="1" width="4" customWidth="1"/>
    <col min="2" max="2" width="13.42578125" customWidth="1"/>
    <col min="3" max="3" width="44.42578125" customWidth="1"/>
    <col min="4" max="4" width="6" customWidth="1"/>
    <col min="5" max="5" width="9" customWidth="1"/>
    <col min="6" max="6" width="9.7109375" customWidth="1"/>
    <col min="7" max="7" width="13.42578125" customWidth="1"/>
    <col min="8" max="8" width="11.42578125" style="4" customWidth="1"/>
  </cols>
  <sheetData>
    <row r="1" spans="1:8" s="1" customFormat="1" ht="18.75" customHeight="1" x14ac:dyDescent="0.25">
      <c r="A1" s="9"/>
      <c r="B1" s="9"/>
      <c r="C1" s="9" t="s">
        <v>30</v>
      </c>
      <c r="D1" s="9"/>
      <c r="E1" s="9"/>
      <c r="F1" s="9"/>
      <c r="G1" s="9"/>
    </row>
    <row r="2" spans="1:8" s="4" customFormat="1" ht="12.75" customHeight="1" x14ac:dyDescent="0.2">
      <c r="A2" s="2"/>
      <c r="B2" s="2"/>
      <c r="C2" s="2"/>
      <c r="D2" s="2"/>
      <c r="E2" s="2"/>
      <c r="F2" s="2"/>
      <c r="G2" s="2"/>
    </row>
    <row r="3" spans="1:8" s="8" customFormat="1" ht="15" customHeight="1" x14ac:dyDescent="0.25">
      <c r="A3" s="6"/>
      <c r="B3" s="7" t="s">
        <v>11</v>
      </c>
      <c r="C3" s="106" t="s">
        <v>39</v>
      </c>
      <c r="D3" s="6"/>
      <c r="E3" s="6"/>
      <c r="F3" s="6"/>
      <c r="G3" s="6"/>
    </row>
    <row r="4" spans="1:8" s="4" customFormat="1" ht="12.75" customHeight="1" x14ac:dyDescent="0.2">
      <c r="A4" s="3"/>
      <c r="B4" s="39" t="s">
        <v>50</v>
      </c>
      <c r="C4" s="5" t="s">
        <v>53</v>
      </c>
      <c r="D4" s="3"/>
      <c r="E4" s="3"/>
      <c r="F4" s="3"/>
      <c r="G4" s="3"/>
    </row>
    <row r="5" spans="1:8" s="4" customFormat="1" ht="12.75" customHeight="1" x14ac:dyDescent="0.2">
      <c r="A5" s="3"/>
      <c r="B5" s="39" t="s">
        <v>51</v>
      </c>
      <c r="C5" s="39" t="s">
        <v>52</v>
      </c>
      <c r="D5" s="3"/>
      <c r="E5" s="3"/>
      <c r="F5" s="3"/>
      <c r="G5" s="3"/>
    </row>
    <row r="6" spans="1:8" s="4" customFormat="1" ht="13.5" thickBot="1" x14ac:dyDescent="0.25">
      <c r="C6" s="41"/>
      <c r="H6" s="3"/>
    </row>
    <row r="7" spans="1:8" s="4" customFormat="1" ht="13.5" thickBot="1" x14ac:dyDescent="0.25">
      <c r="A7" s="16"/>
      <c r="B7" s="17"/>
      <c r="C7" s="18" t="s">
        <v>2</v>
      </c>
      <c r="D7" s="107"/>
      <c r="E7" s="108"/>
      <c r="F7" s="108"/>
      <c r="G7" s="109" t="s">
        <v>10</v>
      </c>
    </row>
    <row r="8" spans="1:8" s="41" customFormat="1" x14ac:dyDescent="0.2">
      <c r="A8" s="105"/>
      <c r="B8" s="103" t="s">
        <v>40</v>
      </c>
      <c r="C8" s="104"/>
      <c r="D8" s="110"/>
      <c r="E8" s="111"/>
      <c r="F8" s="112"/>
      <c r="G8" s="113">
        <f>'Pod Kynastem'!G23</f>
        <v>0</v>
      </c>
    </row>
    <row r="9" spans="1:8" s="41" customFormat="1" x14ac:dyDescent="0.2">
      <c r="A9" s="40"/>
      <c r="B9" s="37" t="s">
        <v>41</v>
      </c>
      <c r="C9" s="38"/>
      <c r="D9" s="114"/>
      <c r="E9" s="115"/>
      <c r="F9" s="116"/>
      <c r="G9" s="117">
        <f>Mšenská!G21</f>
        <v>0</v>
      </c>
    </row>
    <row r="10" spans="1:8" s="41" customFormat="1" x14ac:dyDescent="0.2">
      <c r="A10" s="40"/>
      <c r="B10" s="37" t="s">
        <v>42</v>
      </c>
      <c r="C10" s="38"/>
      <c r="D10" s="114"/>
      <c r="E10" s="115"/>
      <c r="F10" s="116"/>
      <c r="G10" s="117">
        <f>Jasmínová!G24</f>
        <v>0</v>
      </c>
    </row>
    <row r="11" spans="1:8" s="4" customFormat="1" x14ac:dyDescent="0.2">
      <c r="A11" s="64"/>
      <c r="B11" s="37" t="s">
        <v>43</v>
      </c>
      <c r="C11" s="62"/>
      <c r="D11" s="119"/>
      <c r="E11" s="120"/>
      <c r="F11" s="116"/>
      <c r="G11" s="121">
        <f>'V Lukách'!G23</f>
        <v>0</v>
      </c>
      <c r="H11" s="32"/>
    </row>
    <row r="12" spans="1:8" s="41" customFormat="1" ht="13.5" thickBot="1" x14ac:dyDescent="0.25">
      <c r="A12" s="102"/>
      <c r="B12" s="78" t="s">
        <v>54</v>
      </c>
      <c r="C12" s="79"/>
      <c r="D12" s="122"/>
      <c r="E12" s="123"/>
      <c r="F12" s="118"/>
      <c r="G12" s="124">
        <f>'chod Mšenská'!G21</f>
        <v>0</v>
      </c>
    </row>
    <row r="13" spans="1:8" s="12" customFormat="1" ht="13.5" thickBot="1" x14ac:dyDescent="0.25">
      <c r="A13" s="21"/>
      <c r="B13" s="4"/>
      <c r="C13" s="4"/>
      <c r="D13" s="4"/>
      <c r="E13" s="4"/>
      <c r="F13" s="4"/>
      <c r="G13" s="22"/>
      <c r="H13" s="11"/>
    </row>
    <row r="14" spans="1:8" s="4" customFormat="1" x14ac:dyDescent="0.2">
      <c r="D14" s="23" t="s">
        <v>16</v>
      </c>
      <c r="E14" s="24"/>
      <c r="F14" s="25"/>
      <c r="G14" s="13">
        <f>SUM(G8:G13)</f>
        <v>0</v>
      </c>
    </row>
    <row r="15" spans="1:8" s="4" customFormat="1" x14ac:dyDescent="0.2">
      <c r="D15" s="26" t="s">
        <v>17</v>
      </c>
      <c r="E15" s="27"/>
      <c r="F15" s="28"/>
      <c r="G15" s="14">
        <f>G16-G14</f>
        <v>0</v>
      </c>
    </row>
    <row r="16" spans="1:8" s="4" customFormat="1" ht="13.5" thickBot="1" x14ac:dyDescent="0.25">
      <c r="D16" s="29" t="s">
        <v>18</v>
      </c>
      <c r="E16" s="30"/>
      <c r="F16" s="31"/>
      <c r="G16" s="15">
        <f>G14*1.21</f>
        <v>0</v>
      </c>
    </row>
    <row r="17" spans="1:8" s="4" customFormat="1" x14ac:dyDescent="0.2">
      <c r="H17" s="10"/>
    </row>
    <row r="18" spans="1:8" ht="80.25" customHeight="1" x14ac:dyDescent="0.2">
      <c r="A18" s="125" t="s">
        <v>19</v>
      </c>
      <c r="B18" s="125"/>
      <c r="C18" s="125"/>
      <c r="D18" s="125"/>
      <c r="E18" s="125"/>
      <c r="F18" s="125"/>
      <c r="G18" s="125"/>
    </row>
    <row r="21" spans="1:8" x14ac:dyDescent="0.2">
      <c r="F21" s="2"/>
    </row>
  </sheetData>
  <mergeCells count="1">
    <mergeCell ref="A18:G18"/>
  </mergeCells>
  <printOptions horizontalCentered="1"/>
  <pageMargins left="0" right="0" top="0.39370078740157483" bottom="0.39370078740157483" header="0.51181102362204722" footer="0.51181102362204722"/>
  <pageSetup paperSize="9" orientation="portrait" horizontalDpi="4294967293"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4DC3B4-CBCB-472B-BDE5-74F376028B61}">
  <sheetPr>
    <tabColor indexed="21"/>
  </sheetPr>
  <dimension ref="A1:H27"/>
  <sheetViews>
    <sheetView zoomScaleNormal="100" workbookViewId="0">
      <selection activeCell="B10" sqref="B10"/>
    </sheetView>
  </sheetViews>
  <sheetFormatPr defaultRowHeight="12.75" x14ac:dyDescent="0.2"/>
  <cols>
    <col min="1" max="1" width="4" customWidth="1"/>
    <col min="2" max="2" width="13.42578125" customWidth="1"/>
    <col min="3" max="3" width="44.42578125" customWidth="1"/>
    <col min="4" max="4" width="6" customWidth="1"/>
    <col min="5" max="5" width="9" customWidth="1"/>
    <col min="6" max="6" width="9.7109375" customWidth="1"/>
    <col min="7" max="7" width="13.42578125" customWidth="1"/>
    <col min="8" max="8" width="11.42578125" style="4" customWidth="1"/>
  </cols>
  <sheetData>
    <row r="1" spans="1:8" s="1" customFormat="1" ht="18.75" customHeight="1" x14ac:dyDescent="0.25">
      <c r="A1" s="9"/>
      <c r="B1" s="9"/>
      <c r="C1" s="9" t="s">
        <v>44</v>
      </c>
      <c r="D1" s="9"/>
      <c r="E1" s="9"/>
      <c r="F1" s="9"/>
      <c r="G1" s="9"/>
    </row>
    <row r="2" spans="1:8" s="4" customFormat="1" ht="12.75" customHeight="1" x14ac:dyDescent="0.2">
      <c r="A2" s="2"/>
      <c r="B2" s="2"/>
      <c r="C2" s="2"/>
      <c r="D2" s="2"/>
      <c r="E2" s="2"/>
      <c r="F2" s="2"/>
      <c r="G2" s="2"/>
    </row>
    <row r="3" spans="1:8" s="8" customFormat="1" ht="15" customHeight="1" x14ac:dyDescent="0.25">
      <c r="A3" s="6"/>
      <c r="B3" s="7" t="s">
        <v>11</v>
      </c>
      <c r="C3" s="106" t="s">
        <v>39</v>
      </c>
      <c r="D3" s="6"/>
      <c r="E3" s="6"/>
      <c r="F3" s="6"/>
      <c r="G3" s="6"/>
    </row>
    <row r="4" spans="1:8" s="4" customFormat="1" ht="12.75" customHeight="1" x14ac:dyDescent="0.2">
      <c r="A4" s="3"/>
      <c r="B4" s="39" t="s">
        <v>50</v>
      </c>
      <c r="C4" s="5" t="s">
        <v>53</v>
      </c>
      <c r="D4" s="3"/>
      <c r="E4" s="3"/>
      <c r="F4" s="3"/>
      <c r="G4" s="3"/>
    </row>
    <row r="5" spans="1:8" s="4" customFormat="1" ht="12.75" customHeight="1" x14ac:dyDescent="0.2">
      <c r="A5" s="3"/>
      <c r="B5" s="39" t="s">
        <v>51</v>
      </c>
      <c r="C5" s="39" t="s">
        <v>52</v>
      </c>
      <c r="D5" s="3"/>
      <c r="E5" s="3"/>
      <c r="F5" s="3"/>
      <c r="G5" s="3"/>
    </row>
    <row r="6" spans="1:8" s="4" customFormat="1" ht="12.75" customHeight="1" x14ac:dyDescent="0.2">
      <c r="A6" s="3"/>
      <c r="B6" s="5" t="s">
        <v>12</v>
      </c>
      <c r="C6" s="39" t="s">
        <v>24</v>
      </c>
      <c r="D6" s="3"/>
      <c r="E6" s="3"/>
      <c r="F6" s="3"/>
      <c r="G6" s="3"/>
    </row>
    <row r="7" spans="1:8" s="4" customFormat="1" ht="13.5" thickBot="1" x14ac:dyDescent="0.25">
      <c r="C7" s="41" t="s">
        <v>25</v>
      </c>
      <c r="H7" s="3"/>
    </row>
    <row r="8" spans="1:8" s="4" customFormat="1" ht="13.5" thickBot="1" x14ac:dyDescent="0.25">
      <c r="A8" s="16"/>
      <c r="B8" s="17"/>
      <c r="C8" s="18" t="s">
        <v>2</v>
      </c>
      <c r="D8" s="19" t="s">
        <v>0</v>
      </c>
      <c r="E8" s="19" t="s">
        <v>9</v>
      </c>
      <c r="F8" s="19" t="s">
        <v>1</v>
      </c>
      <c r="G8" s="20" t="s">
        <v>10</v>
      </c>
    </row>
    <row r="9" spans="1:8" s="4" customFormat="1" x14ac:dyDescent="0.2">
      <c r="A9" s="42">
        <v>1</v>
      </c>
      <c r="B9" s="43" t="s">
        <v>8</v>
      </c>
      <c r="C9" s="44"/>
      <c r="D9" s="45"/>
      <c r="E9" s="46"/>
      <c r="F9" s="45"/>
      <c r="G9" s="47"/>
    </row>
    <row r="10" spans="1:8" s="4" customFormat="1" x14ac:dyDescent="0.2">
      <c r="A10" s="48"/>
      <c r="B10" s="49" t="s">
        <v>60</v>
      </c>
      <c r="C10" s="50"/>
      <c r="D10" s="51" t="s">
        <v>4</v>
      </c>
      <c r="E10" s="52">
        <f>E13*0.05*2.55</f>
        <v>2.5499999999999998</v>
      </c>
      <c r="F10" s="33"/>
      <c r="G10" s="53">
        <f>E10*F10</f>
        <v>0</v>
      </c>
      <c r="H10" s="32"/>
    </row>
    <row r="11" spans="1:8" s="4" customFormat="1" x14ac:dyDescent="0.2">
      <c r="A11" s="54"/>
      <c r="B11" s="37" t="s">
        <v>13</v>
      </c>
      <c r="C11" s="38"/>
      <c r="D11" s="55" t="s">
        <v>14</v>
      </c>
      <c r="E11" s="34">
        <v>1</v>
      </c>
      <c r="F11" s="33"/>
      <c r="G11" s="35">
        <f t="shared" ref="G11" si="0">E11*F11</f>
        <v>0</v>
      </c>
    </row>
    <row r="12" spans="1:8" s="4" customFormat="1" x14ac:dyDescent="0.2">
      <c r="A12" s="56">
        <v>2</v>
      </c>
      <c r="B12" s="57" t="s">
        <v>15</v>
      </c>
      <c r="C12" s="58"/>
      <c r="D12" s="59"/>
      <c r="E12" s="60"/>
      <c r="F12" s="59"/>
      <c r="G12" s="61"/>
    </row>
    <row r="13" spans="1:8" s="41" customFormat="1" x14ac:dyDescent="0.2">
      <c r="A13" s="40"/>
      <c r="B13" s="37" t="s">
        <v>22</v>
      </c>
      <c r="C13" s="38"/>
      <c r="D13" s="36" t="s">
        <v>3</v>
      </c>
      <c r="E13" s="34">
        <v>20</v>
      </c>
      <c r="F13" s="33"/>
      <c r="G13" s="35">
        <f>E13*F13</f>
        <v>0</v>
      </c>
    </row>
    <row r="14" spans="1:8" s="41" customFormat="1" x14ac:dyDescent="0.2">
      <c r="A14" s="40"/>
      <c r="B14" s="37" t="s">
        <v>29</v>
      </c>
      <c r="C14" s="38"/>
      <c r="D14" s="36" t="s">
        <v>3</v>
      </c>
      <c r="E14" s="34">
        <v>200</v>
      </c>
      <c r="F14" s="33"/>
      <c r="G14" s="35">
        <f>E14*F14</f>
        <v>0</v>
      </c>
    </row>
    <row r="15" spans="1:8" s="4" customFormat="1" x14ac:dyDescent="0.2">
      <c r="A15" s="64"/>
      <c r="B15" s="37" t="s">
        <v>21</v>
      </c>
      <c r="C15" s="62"/>
      <c r="D15" s="65" t="s">
        <v>6</v>
      </c>
      <c r="E15" s="52">
        <v>16</v>
      </c>
      <c r="F15" s="33"/>
      <c r="G15" s="53">
        <f>E15*F15</f>
        <v>0</v>
      </c>
      <c r="H15" s="32"/>
    </row>
    <row r="16" spans="1:8" s="41" customFormat="1" x14ac:dyDescent="0.2">
      <c r="A16" s="40"/>
      <c r="B16" s="37" t="s">
        <v>28</v>
      </c>
      <c r="C16" s="38"/>
      <c r="D16" s="36" t="s">
        <v>3</v>
      </c>
      <c r="E16" s="34">
        <v>705</v>
      </c>
      <c r="F16" s="33"/>
      <c r="G16" s="35">
        <f>E16*F16</f>
        <v>0</v>
      </c>
    </row>
    <row r="17" spans="1:8" s="41" customFormat="1" x14ac:dyDescent="0.2">
      <c r="A17" s="40" t="s">
        <v>23</v>
      </c>
      <c r="B17" s="37" t="s">
        <v>46</v>
      </c>
      <c r="C17" s="38"/>
      <c r="D17" s="36" t="s">
        <v>20</v>
      </c>
      <c r="E17" s="34">
        <v>5.8</v>
      </c>
      <c r="F17" s="33"/>
      <c r="G17" s="35">
        <f t="shared" ref="G17:G20" si="1">E17*F17</f>
        <v>0</v>
      </c>
    </row>
    <row r="18" spans="1:8" s="32" customFormat="1" x14ac:dyDescent="0.2">
      <c r="A18" s="40"/>
      <c r="B18" s="37" t="s">
        <v>45</v>
      </c>
      <c r="C18" s="38"/>
      <c r="D18" s="36" t="s">
        <v>3</v>
      </c>
      <c r="E18" s="34">
        <v>705</v>
      </c>
      <c r="F18" s="33"/>
      <c r="G18" s="35">
        <f>E18*F18</f>
        <v>0</v>
      </c>
    </row>
    <row r="19" spans="1:8" s="4" customFormat="1" x14ac:dyDescent="0.2">
      <c r="A19" s="63"/>
      <c r="B19" s="50" t="s">
        <v>7</v>
      </c>
      <c r="C19" s="50"/>
      <c r="D19" s="51" t="s">
        <v>5</v>
      </c>
      <c r="E19" s="52">
        <v>20</v>
      </c>
      <c r="F19" s="33"/>
      <c r="G19" s="53">
        <f t="shared" si="1"/>
        <v>0</v>
      </c>
    </row>
    <row r="20" spans="1:8" s="41" customFormat="1" x14ac:dyDescent="0.2">
      <c r="A20" s="40"/>
      <c r="B20" s="37" t="s">
        <v>26</v>
      </c>
      <c r="C20" s="38"/>
      <c r="D20" s="36" t="s">
        <v>3</v>
      </c>
      <c r="E20" s="34">
        <v>235</v>
      </c>
      <c r="F20" s="33"/>
      <c r="G20" s="35">
        <f t="shared" si="1"/>
        <v>0</v>
      </c>
    </row>
    <row r="21" spans="1:8" s="4" customFormat="1" ht="13.5" thickBot="1" x14ac:dyDescent="0.25">
      <c r="A21" s="66"/>
      <c r="B21" s="67"/>
      <c r="C21" s="68"/>
      <c r="D21" s="69"/>
      <c r="E21" s="70"/>
      <c r="F21" s="71"/>
      <c r="G21" s="72"/>
    </row>
    <row r="22" spans="1:8" s="12" customFormat="1" ht="13.5" thickBot="1" x14ac:dyDescent="0.25">
      <c r="A22" s="21"/>
      <c r="B22" s="4"/>
      <c r="C22" s="4"/>
      <c r="D22" s="4"/>
      <c r="E22" s="4"/>
      <c r="F22" s="4"/>
      <c r="G22" s="22"/>
      <c r="H22" s="11"/>
    </row>
    <row r="23" spans="1:8" s="4" customFormat="1" x14ac:dyDescent="0.2">
      <c r="D23" s="23" t="s">
        <v>16</v>
      </c>
      <c r="E23" s="24"/>
      <c r="F23" s="25"/>
      <c r="G23" s="13">
        <f>SUM(G9:G22)</f>
        <v>0</v>
      </c>
    </row>
    <row r="24" spans="1:8" s="4" customFormat="1" x14ac:dyDescent="0.2">
      <c r="D24" s="26" t="s">
        <v>17</v>
      </c>
      <c r="E24" s="27"/>
      <c r="F24" s="28"/>
      <c r="G24" s="14">
        <f>G25-G23</f>
        <v>0</v>
      </c>
    </row>
    <row r="25" spans="1:8" s="4" customFormat="1" ht="13.5" thickBot="1" x14ac:dyDescent="0.25">
      <c r="D25" s="29" t="s">
        <v>18</v>
      </c>
      <c r="E25" s="30"/>
      <c r="F25" s="31"/>
      <c r="G25" s="15">
        <f>G23*1.21</f>
        <v>0</v>
      </c>
    </row>
    <row r="26" spans="1:8" s="4" customFormat="1" x14ac:dyDescent="0.2">
      <c r="H26" s="10"/>
    </row>
    <row r="27" spans="1:8" s="41" customFormat="1" x14ac:dyDescent="0.2">
      <c r="A27" s="41" t="s">
        <v>23</v>
      </c>
      <c r="B27" s="41" t="s">
        <v>27</v>
      </c>
      <c r="H27" s="73"/>
    </row>
  </sheetData>
  <printOptions horizontalCentered="1"/>
  <pageMargins left="0" right="0" top="0.39370078740157483" bottom="0.39370078740157483" header="0.51181102362204722" footer="0.51181102362204722"/>
  <pageSetup paperSize="9" orientation="portrait" horizontalDpi="4294967293"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39829E-AF2D-4D59-9F57-EB2D861D08FE}">
  <sheetPr>
    <tabColor indexed="21"/>
  </sheetPr>
  <dimension ref="A1:H27"/>
  <sheetViews>
    <sheetView zoomScaleNormal="100" workbookViewId="0">
      <selection activeCell="B10" sqref="B10"/>
    </sheetView>
  </sheetViews>
  <sheetFormatPr defaultRowHeight="12.75" x14ac:dyDescent="0.2"/>
  <cols>
    <col min="1" max="1" width="4" customWidth="1"/>
    <col min="2" max="2" width="13.42578125" customWidth="1"/>
    <col min="3" max="3" width="44.42578125" customWidth="1"/>
    <col min="4" max="4" width="6" customWidth="1"/>
    <col min="5" max="5" width="9" customWidth="1"/>
    <col min="6" max="6" width="9.7109375" customWidth="1"/>
    <col min="7" max="7" width="13.42578125" customWidth="1"/>
    <col min="8" max="8" width="11.42578125" style="4" customWidth="1"/>
  </cols>
  <sheetData>
    <row r="1" spans="1:8" s="1" customFormat="1" ht="18.75" customHeight="1" x14ac:dyDescent="0.25">
      <c r="A1" s="9"/>
      <c r="B1" s="9"/>
      <c r="C1" s="9" t="s">
        <v>44</v>
      </c>
      <c r="D1" s="9"/>
      <c r="E1" s="9"/>
      <c r="F1" s="9"/>
      <c r="G1" s="9"/>
    </row>
    <row r="2" spans="1:8" s="41" customFormat="1" ht="12.75" customHeight="1" x14ac:dyDescent="0.2">
      <c r="A2" s="2"/>
      <c r="B2" s="2"/>
      <c r="C2" s="2"/>
      <c r="D2" s="2"/>
      <c r="E2" s="2"/>
      <c r="F2" s="2"/>
      <c r="G2" s="2"/>
    </row>
    <row r="3" spans="1:8" s="8" customFormat="1" ht="15" customHeight="1" x14ac:dyDescent="0.25">
      <c r="A3" s="6"/>
      <c r="B3" s="7" t="s">
        <v>11</v>
      </c>
      <c r="C3" s="106" t="s">
        <v>39</v>
      </c>
      <c r="D3" s="6"/>
      <c r="E3" s="6"/>
      <c r="F3" s="6"/>
      <c r="G3" s="6"/>
    </row>
    <row r="4" spans="1:8" s="4" customFormat="1" ht="12.75" customHeight="1" x14ac:dyDescent="0.2">
      <c r="A4" s="3"/>
      <c r="B4" s="39" t="s">
        <v>50</v>
      </c>
      <c r="C4" s="5" t="s">
        <v>53</v>
      </c>
      <c r="D4" s="3"/>
      <c r="E4" s="3"/>
      <c r="F4" s="3"/>
      <c r="G4" s="3"/>
    </row>
    <row r="5" spans="1:8" s="4" customFormat="1" ht="12.75" customHeight="1" x14ac:dyDescent="0.2">
      <c r="A5" s="3"/>
      <c r="B5" s="39" t="s">
        <v>51</v>
      </c>
      <c r="C5" s="39" t="s">
        <v>52</v>
      </c>
      <c r="D5" s="3"/>
      <c r="E5" s="3"/>
      <c r="F5" s="3"/>
      <c r="G5" s="3"/>
    </row>
    <row r="6" spans="1:8" s="41" customFormat="1" ht="12.75" customHeight="1" x14ac:dyDescent="0.2">
      <c r="A6" s="75"/>
      <c r="B6" s="39" t="s">
        <v>12</v>
      </c>
      <c r="C6" s="39" t="s">
        <v>31</v>
      </c>
      <c r="D6" s="75"/>
      <c r="E6" s="75"/>
      <c r="F6" s="75"/>
      <c r="G6" s="75"/>
    </row>
    <row r="7" spans="1:8" s="41" customFormat="1" ht="13.5" thickBot="1" x14ac:dyDescent="0.25">
      <c r="H7" s="75"/>
    </row>
    <row r="8" spans="1:8" s="41" customFormat="1" ht="13.5" thickBot="1" x14ac:dyDescent="0.25">
      <c r="A8" s="16"/>
      <c r="B8" s="76"/>
      <c r="C8" s="18" t="s">
        <v>2</v>
      </c>
      <c r="D8" s="19" t="s">
        <v>0</v>
      </c>
      <c r="E8" s="19" t="s">
        <v>9</v>
      </c>
      <c r="F8" s="19" t="s">
        <v>1</v>
      </c>
      <c r="G8" s="20" t="s">
        <v>10</v>
      </c>
    </row>
    <row r="9" spans="1:8" s="41" customFormat="1" x14ac:dyDescent="0.2">
      <c r="A9" s="42">
        <v>1</v>
      </c>
      <c r="B9" s="43" t="s">
        <v>8</v>
      </c>
      <c r="C9" s="44"/>
      <c r="D9" s="45"/>
      <c r="E9" s="46"/>
      <c r="F9" s="45"/>
      <c r="G9" s="47"/>
    </row>
    <row r="10" spans="1:8" s="41" customFormat="1" x14ac:dyDescent="0.2">
      <c r="A10" s="40"/>
      <c r="B10" s="49" t="s">
        <v>60</v>
      </c>
      <c r="C10" s="49"/>
      <c r="D10" s="36" t="s">
        <v>4</v>
      </c>
      <c r="E10" s="34">
        <f>E13*0.05*2.55</f>
        <v>131.32499999999999</v>
      </c>
      <c r="F10" s="33"/>
      <c r="G10" s="35">
        <f>E10*F10</f>
        <v>0</v>
      </c>
      <c r="H10" s="32"/>
    </row>
    <row r="11" spans="1:8" s="41" customFormat="1" x14ac:dyDescent="0.2">
      <c r="A11" s="77"/>
      <c r="B11" s="37" t="s">
        <v>13</v>
      </c>
      <c r="C11" s="38"/>
      <c r="D11" s="55" t="s">
        <v>14</v>
      </c>
      <c r="E11" s="34">
        <v>1</v>
      </c>
      <c r="F11" s="33"/>
      <c r="G11" s="35">
        <f t="shared" ref="G11" si="0">E11*F11</f>
        <v>0</v>
      </c>
    </row>
    <row r="12" spans="1:8" s="41" customFormat="1" x14ac:dyDescent="0.2">
      <c r="A12" s="56">
        <v>2</v>
      </c>
      <c r="B12" s="57" t="s">
        <v>15</v>
      </c>
      <c r="C12" s="58"/>
      <c r="D12" s="59"/>
      <c r="E12" s="60"/>
      <c r="F12" s="59"/>
      <c r="G12" s="61"/>
    </row>
    <row r="13" spans="1:8" s="41" customFormat="1" x14ac:dyDescent="0.2">
      <c r="A13" s="40"/>
      <c r="B13" s="37" t="s">
        <v>32</v>
      </c>
      <c r="C13" s="38"/>
      <c r="D13" s="36" t="s">
        <v>3</v>
      </c>
      <c r="E13" s="34">
        <v>1030</v>
      </c>
      <c r="F13" s="33"/>
      <c r="G13" s="35">
        <f>E13*F13</f>
        <v>0</v>
      </c>
    </row>
    <row r="14" spans="1:8" s="41" customFormat="1" x14ac:dyDescent="0.2">
      <c r="A14" s="63"/>
      <c r="B14" s="37" t="s">
        <v>21</v>
      </c>
      <c r="C14" s="38"/>
      <c r="D14" s="55" t="s">
        <v>6</v>
      </c>
      <c r="E14" s="34">
        <v>16</v>
      </c>
      <c r="F14" s="33"/>
      <c r="G14" s="35">
        <f>E14*F14</f>
        <v>0</v>
      </c>
      <c r="H14" s="32"/>
    </row>
    <row r="15" spans="1:8" s="41" customFormat="1" x14ac:dyDescent="0.2">
      <c r="A15" s="40" t="s">
        <v>23</v>
      </c>
      <c r="B15" s="37" t="s">
        <v>46</v>
      </c>
      <c r="C15" s="38"/>
      <c r="D15" s="36" t="s">
        <v>20</v>
      </c>
      <c r="E15" s="34">
        <v>8.5</v>
      </c>
      <c r="F15" s="33"/>
      <c r="G15" s="35">
        <f>E15*F15</f>
        <v>0</v>
      </c>
    </row>
    <row r="16" spans="1:8" s="41" customFormat="1" x14ac:dyDescent="0.2">
      <c r="A16" s="40"/>
      <c r="B16" s="37" t="s">
        <v>28</v>
      </c>
      <c r="C16" s="38"/>
      <c r="D16" s="36" t="s">
        <v>3</v>
      </c>
      <c r="E16" s="34">
        <v>1030</v>
      </c>
      <c r="F16" s="33"/>
      <c r="G16" s="35">
        <f>E16*F16</f>
        <v>0</v>
      </c>
    </row>
    <row r="17" spans="1:8" s="32" customFormat="1" x14ac:dyDescent="0.2">
      <c r="A17" s="40"/>
      <c r="B17" s="37" t="s">
        <v>45</v>
      </c>
      <c r="C17" s="38"/>
      <c r="D17" s="36" t="s">
        <v>3</v>
      </c>
      <c r="E17" s="34">
        <v>1030</v>
      </c>
      <c r="F17" s="33"/>
      <c r="G17" s="35">
        <f>E17*F17</f>
        <v>0</v>
      </c>
    </row>
    <row r="18" spans="1:8" s="41" customFormat="1" x14ac:dyDescent="0.2">
      <c r="A18" s="63"/>
      <c r="B18" s="49" t="s">
        <v>7</v>
      </c>
      <c r="C18" s="49"/>
      <c r="D18" s="36" t="s">
        <v>5</v>
      </c>
      <c r="E18" s="34">
        <v>100</v>
      </c>
      <c r="F18" s="33"/>
      <c r="G18" s="35">
        <f t="shared" ref="G18" si="1">E18*F18</f>
        <v>0</v>
      </c>
    </row>
    <row r="19" spans="1:8" s="41" customFormat="1" ht="13.5" thickBot="1" x14ac:dyDescent="0.25">
      <c r="A19" s="66"/>
      <c r="B19" s="78"/>
      <c r="C19" s="79"/>
      <c r="D19" s="80"/>
      <c r="E19" s="81"/>
      <c r="F19" s="74"/>
      <c r="G19" s="82"/>
    </row>
    <row r="20" spans="1:8" s="12" customFormat="1" ht="13.5" thickBot="1" x14ac:dyDescent="0.25">
      <c r="A20" s="83"/>
      <c r="B20" s="41"/>
      <c r="C20" s="41"/>
      <c r="D20" s="41"/>
      <c r="E20" s="41"/>
      <c r="F20" s="41"/>
      <c r="G20" s="84"/>
      <c r="H20" s="11"/>
    </row>
    <row r="21" spans="1:8" s="41" customFormat="1" x14ac:dyDescent="0.2">
      <c r="D21" s="85" t="s">
        <v>16</v>
      </c>
      <c r="E21" s="86"/>
      <c r="F21" s="87"/>
      <c r="G21" s="88">
        <f>SUM(G9:G20)</f>
        <v>0</v>
      </c>
    </row>
    <row r="22" spans="1:8" s="41" customFormat="1" x14ac:dyDescent="0.2">
      <c r="D22" s="89" t="s">
        <v>17</v>
      </c>
      <c r="E22" s="90"/>
      <c r="F22" s="91"/>
      <c r="G22" s="92">
        <f>G23-G21</f>
        <v>0</v>
      </c>
    </row>
    <row r="23" spans="1:8" s="41" customFormat="1" ht="13.5" thickBot="1" x14ac:dyDescent="0.25">
      <c r="D23" s="93" t="s">
        <v>18</v>
      </c>
      <c r="E23" s="94"/>
      <c r="F23" s="95"/>
      <c r="G23" s="15">
        <f>G21*1.21</f>
        <v>0</v>
      </c>
    </row>
    <row r="24" spans="1:8" s="41" customFormat="1" x14ac:dyDescent="0.2">
      <c r="H24" s="73"/>
    </row>
    <row r="25" spans="1:8" s="41" customFormat="1" x14ac:dyDescent="0.2">
      <c r="A25" s="41" t="s">
        <v>23</v>
      </c>
      <c r="B25" s="41" t="s">
        <v>27</v>
      </c>
      <c r="H25" s="73"/>
    </row>
    <row r="26" spans="1:8" x14ac:dyDescent="0.2">
      <c r="H26" s="41"/>
    </row>
    <row r="27" spans="1:8" x14ac:dyDescent="0.2">
      <c r="H27" s="41"/>
    </row>
  </sheetData>
  <printOptions horizontalCentered="1"/>
  <pageMargins left="0" right="0" top="0.39370078740157483" bottom="0.39370078740157483" header="0.51181102362204722" footer="0.51181102362204722"/>
  <pageSetup paperSize="9" orientation="portrait" horizontalDpi="4294967293"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1D1998-3C57-4863-A698-AA7CE319EA5F}">
  <sheetPr>
    <tabColor indexed="21"/>
  </sheetPr>
  <dimension ref="A1:H42"/>
  <sheetViews>
    <sheetView zoomScaleNormal="100" workbookViewId="0">
      <selection activeCell="B10" sqref="B10"/>
    </sheetView>
  </sheetViews>
  <sheetFormatPr defaultRowHeight="12.75" x14ac:dyDescent="0.2"/>
  <cols>
    <col min="1" max="1" width="4" customWidth="1"/>
    <col min="2" max="2" width="13.42578125" customWidth="1"/>
    <col min="3" max="3" width="44.42578125" customWidth="1"/>
    <col min="4" max="4" width="6" customWidth="1"/>
    <col min="5" max="5" width="9" customWidth="1"/>
    <col min="6" max="6" width="9.7109375" customWidth="1"/>
    <col min="7" max="7" width="13.42578125" customWidth="1"/>
    <col min="8" max="8" width="11.42578125" style="4" customWidth="1"/>
  </cols>
  <sheetData>
    <row r="1" spans="1:8" s="1" customFormat="1" ht="18.75" customHeight="1" x14ac:dyDescent="0.25">
      <c r="A1" s="9"/>
      <c r="B1" s="9"/>
      <c r="C1" s="9" t="s">
        <v>44</v>
      </c>
      <c r="D1" s="9"/>
      <c r="E1" s="9"/>
      <c r="F1" s="9"/>
      <c r="G1" s="9"/>
    </row>
    <row r="2" spans="1:8" s="41" customFormat="1" ht="12.75" customHeight="1" x14ac:dyDescent="0.2">
      <c r="A2" s="2"/>
      <c r="B2" s="2"/>
      <c r="C2" s="2"/>
      <c r="D2" s="2"/>
      <c r="E2" s="2"/>
      <c r="F2" s="2"/>
      <c r="G2" s="2"/>
    </row>
    <row r="3" spans="1:8" s="8" customFormat="1" ht="15" customHeight="1" x14ac:dyDescent="0.25">
      <c r="A3" s="6"/>
      <c r="B3" s="7" t="s">
        <v>11</v>
      </c>
      <c r="C3" s="106" t="s">
        <v>39</v>
      </c>
      <c r="D3" s="6"/>
      <c r="E3" s="6"/>
      <c r="F3" s="6"/>
      <c r="G3" s="6"/>
    </row>
    <row r="4" spans="1:8" s="4" customFormat="1" ht="12.75" customHeight="1" x14ac:dyDescent="0.2">
      <c r="A4" s="3"/>
      <c r="B4" s="39" t="s">
        <v>50</v>
      </c>
      <c r="C4" s="5" t="s">
        <v>53</v>
      </c>
      <c r="D4" s="3"/>
      <c r="E4" s="3"/>
      <c r="F4" s="3"/>
      <c r="G4" s="3"/>
    </row>
    <row r="5" spans="1:8" s="4" customFormat="1" ht="12.75" customHeight="1" x14ac:dyDescent="0.2">
      <c r="A5" s="3"/>
      <c r="B5" s="39" t="s">
        <v>51</v>
      </c>
      <c r="C5" s="39" t="s">
        <v>52</v>
      </c>
      <c r="D5" s="3"/>
      <c r="E5" s="3"/>
      <c r="F5" s="3"/>
      <c r="G5" s="3"/>
    </row>
    <row r="6" spans="1:8" s="41" customFormat="1" ht="12.75" customHeight="1" x14ac:dyDescent="0.2">
      <c r="A6" s="75"/>
      <c r="B6" s="39" t="s">
        <v>12</v>
      </c>
      <c r="C6" s="39" t="s">
        <v>33</v>
      </c>
      <c r="D6" s="75"/>
      <c r="E6" s="75"/>
      <c r="F6" s="75"/>
      <c r="G6" s="75"/>
    </row>
    <row r="7" spans="1:8" s="41" customFormat="1" ht="13.5" thickBot="1" x14ac:dyDescent="0.25">
      <c r="C7" s="39" t="s">
        <v>56</v>
      </c>
      <c r="H7" s="75"/>
    </row>
    <row r="8" spans="1:8" s="41" customFormat="1" ht="13.5" thickBot="1" x14ac:dyDescent="0.25">
      <c r="A8" s="16"/>
      <c r="B8" s="76"/>
      <c r="C8" s="18" t="s">
        <v>2</v>
      </c>
      <c r="D8" s="19" t="s">
        <v>0</v>
      </c>
      <c r="E8" s="19" t="s">
        <v>9</v>
      </c>
      <c r="F8" s="19" t="s">
        <v>1</v>
      </c>
      <c r="G8" s="20" t="s">
        <v>10</v>
      </c>
    </row>
    <row r="9" spans="1:8" s="41" customFormat="1" x14ac:dyDescent="0.2">
      <c r="A9" s="42">
        <v>1</v>
      </c>
      <c r="B9" s="43" t="s">
        <v>8</v>
      </c>
      <c r="C9" s="44"/>
      <c r="D9" s="45"/>
      <c r="E9" s="46"/>
      <c r="F9" s="45"/>
      <c r="G9" s="47"/>
    </row>
    <row r="10" spans="1:8" s="41" customFormat="1" x14ac:dyDescent="0.2">
      <c r="A10" s="40"/>
      <c r="B10" s="49" t="s">
        <v>60</v>
      </c>
      <c r="C10" s="49"/>
      <c r="D10" s="36" t="s">
        <v>4</v>
      </c>
      <c r="E10" s="34">
        <f>E13*0.05*2.55</f>
        <v>10.199999999999999</v>
      </c>
      <c r="F10" s="33"/>
      <c r="G10" s="35">
        <f>E10*F10</f>
        <v>0</v>
      </c>
      <c r="H10" s="32"/>
    </row>
    <row r="11" spans="1:8" s="41" customFormat="1" x14ac:dyDescent="0.2">
      <c r="A11" s="77"/>
      <c r="B11" s="37" t="s">
        <v>13</v>
      </c>
      <c r="C11" s="38"/>
      <c r="D11" s="55" t="s">
        <v>14</v>
      </c>
      <c r="E11" s="34">
        <v>1</v>
      </c>
      <c r="F11" s="33"/>
      <c r="G11" s="35">
        <f t="shared" ref="G11" si="0">E11*F11</f>
        <v>0</v>
      </c>
    </row>
    <row r="12" spans="1:8" s="41" customFormat="1" x14ac:dyDescent="0.2">
      <c r="A12" s="56">
        <v>2</v>
      </c>
      <c r="B12" s="57" t="s">
        <v>15</v>
      </c>
      <c r="C12" s="58"/>
      <c r="D12" s="59"/>
      <c r="E12" s="60"/>
      <c r="F12" s="59"/>
      <c r="G12" s="61"/>
    </row>
    <row r="13" spans="1:8" s="41" customFormat="1" x14ac:dyDescent="0.2">
      <c r="A13" s="40"/>
      <c r="B13" s="37" t="s">
        <v>22</v>
      </c>
      <c r="C13" s="38"/>
      <c r="D13" s="36" t="s">
        <v>3</v>
      </c>
      <c r="E13" s="34">
        <v>80</v>
      </c>
      <c r="F13" s="33"/>
      <c r="G13" s="35">
        <f t="shared" ref="G13:G19" si="1">E13*F13</f>
        <v>0</v>
      </c>
    </row>
    <row r="14" spans="1:8" s="41" customFormat="1" x14ac:dyDescent="0.2">
      <c r="A14" s="40"/>
      <c r="B14" s="37" t="s">
        <v>29</v>
      </c>
      <c r="C14" s="38"/>
      <c r="D14" s="36" t="s">
        <v>3</v>
      </c>
      <c r="E14" s="34">
        <v>150</v>
      </c>
      <c r="F14" s="33"/>
      <c r="G14" s="35">
        <f t="shared" si="1"/>
        <v>0</v>
      </c>
    </row>
    <row r="15" spans="1:8" s="41" customFormat="1" x14ac:dyDescent="0.2">
      <c r="A15" s="40"/>
      <c r="B15" s="37" t="s">
        <v>34</v>
      </c>
      <c r="C15" s="38"/>
      <c r="D15" s="55" t="s">
        <v>35</v>
      </c>
      <c r="E15" s="34">
        <v>3</v>
      </c>
      <c r="F15" s="33"/>
      <c r="G15" s="35">
        <f t="shared" si="1"/>
        <v>0</v>
      </c>
    </row>
    <row r="16" spans="1:8" s="41" customFormat="1" x14ac:dyDescent="0.2">
      <c r="A16" s="63"/>
      <c r="B16" s="37" t="s">
        <v>21</v>
      </c>
      <c r="C16" s="38"/>
      <c r="D16" s="55" t="s">
        <v>6</v>
      </c>
      <c r="E16" s="34">
        <v>16</v>
      </c>
      <c r="F16" s="33"/>
      <c r="G16" s="35">
        <f t="shared" si="1"/>
        <v>0</v>
      </c>
      <c r="H16" s="32"/>
    </row>
    <row r="17" spans="1:8" s="41" customFormat="1" x14ac:dyDescent="0.2">
      <c r="A17" s="40" t="s">
        <v>23</v>
      </c>
      <c r="B17" s="37" t="s">
        <v>47</v>
      </c>
      <c r="C17" s="38"/>
      <c r="D17" s="36" t="s">
        <v>20</v>
      </c>
      <c r="E17" s="34">
        <v>12.5</v>
      </c>
      <c r="F17" s="33"/>
      <c r="G17" s="35">
        <f t="shared" si="1"/>
        <v>0</v>
      </c>
    </row>
    <row r="18" spans="1:8" s="41" customFormat="1" x14ac:dyDescent="0.2">
      <c r="A18" s="40"/>
      <c r="B18" s="37" t="s">
        <v>28</v>
      </c>
      <c r="C18" s="38"/>
      <c r="D18" s="36" t="s">
        <v>3</v>
      </c>
      <c r="E18" s="34">
        <v>740</v>
      </c>
      <c r="F18" s="33"/>
      <c r="G18" s="35">
        <f t="shared" si="1"/>
        <v>0</v>
      </c>
    </row>
    <row r="19" spans="1:8" s="32" customFormat="1" x14ac:dyDescent="0.2">
      <c r="A19" s="40"/>
      <c r="B19" s="37" t="s">
        <v>45</v>
      </c>
      <c r="C19" s="38"/>
      <c r="D19" s="36" t="s">
        <v>3</v>
      </c>
      <c r="E19" s="34">
        <v>740</v>
      </c>
      <c r="F19" s="33"/>
      <c r="G19" s="35">
        <f t="shared" si="1"/>
        <v>0</v>
      </c>
    </row>
    <row r="20" spans="1:8" s="41" customFormat="1" x14ac:dyDescent="0.2">
      <c r="A20" s="63"/>
      <c r="B20" s="49" t="s">
        <v>7</v>
      </c>
      <c r="C20" s="49"/>
      <c r="D20" s="36" t="s">
        <v>5</v>
      </c>
      <c r="E20" s="34">
        <v>20</v>
      </c>
      <c r="F20" s="33"/>
      <c r="G20" s="35">
        <f t="shared" ref="G20:G21" si="2">E20*F20</f>
        <v>0</v>
      </c>
    </row>
    <row r="21" spans="1:8" s="41" customFormat="1" x14ac:dyDescent="0.2">
      <c r="A21" s="40"/>
      <c r="B21" s="37" t="s">
        <v>26</v>
      </c>
      <c r="C21" s="38"/>
      <c r="D21" s="36" t="s">
        <v>3</v>
      </c>
      <c r="E21" s="34">
        <v>180</v>
      </c>
      <c r="F21" s="33"/>
      <c r="G21" s="35">
        <f t="shared" si="2"/>
        <v>0</v>
      </c>
    </row>
    <row r="22" spans="1:8" s="41" customFormat="1" ht="13.5" thickBot="1" x14ac:dyDescent="0.25">
      <c r="A22" s="66"/>
      <c r="B22" s="78"/>
      <c r="C22" s="79"/>
      <c r="D22" s="80"/>
      <c r="E22" s="81"/>
      <c r="F22" s="74"/>
      <c r="G22" s="82"/>
    </row>
    <row r="23" spans="1:8" s="12" customFormat="1" ht="13.5" thickBot="1" x14ac:dyDescent="0.25">
      <c r="A23" s="83"/>
      <c r="B23" s="41"/>
      <c r="C23" s="41"/>
      <c r="D23" s="41"/>
      <c r="E23" s="41"/>
      <c r="F23" s="41"/>
      <c r="G23" s="84"/>
      <c r="H23" s="11"/>
    </row>
    <row r="24" spans="1:8" s="41" customFormat="1" x14ac:dyDescent="0.2">
      <c r="D24" s="85" t="s">
        <v>16</v>
      </c>
      <c r="E24" s="86"/>
      <c r="F24" s="87"/>
      <c r="G24" s="88">
        <f>SUM(G9:G23)</f>
        <v>0</v>
      </c>
    </row>
    <row r="25" spans="1:8" s="41" customFormat="1" x14ac:dyDescent="0.2">
      <c r="D25" s="89" t="s">
        <v>17</v>
      </c>
      <c r="E25" s="90"/>
      <c r="F25" s="91"/>
      <c r="G25" s="92">
        <f>G26-G24</f>
        <v>0</v>
      </c>
    </row>
    <row r="26" spans="1:8" s="41" customFormat="1" ht="13.5" thickBot="1" x14ac:dyDescent="0.25">
      <c r="D26" s="93" t="s">
        <v>18</v>
      </c>
      <c r="E26" s="94"/>
      <c r="F26" s="95"/>
      <c r="G26" s="15">
        <f>G24*1.21</f>
        <v>0</v>
      </c>
    </row>
    <row r="27" spans="1:8" s="41" customFormat="1" x14ac:dyDescent="0.2">
      <c r="H27" s="73"/>
    </row>
    <row r="28" spans="1:8" s="41" customFormat="1" x14ac:dyDescent="0.2">
      <c r="A28" s="41" t="s">
        <v>23</v>
      </c>
      <c r="B28" s="41" t="s">
        <v>27</v>
      </c>
      <c r="H28" s="73"/>
    </row>
    <row r="29" spans="1:8" s="41" customFormat="1" x14ac:dyDescent="0.2">
      <c r="H29" s="73"/>
    </row>
    <row r="30" spans="1:8" x14ac:dyDescent="0.2">
      <c r="H30" s="41"/>
    </row>
    <row r="31" spans="1:8" x14ac:dyDescent="0.2">
      <c r="H31" s="41"/>
    </row>
    <row r="32" spans="1:8" x14ac:dyDescent="0.2">
      <c r="H32" s="41"/>
    </row>
    <row r="33" spans="8:8" x14ac:dyDescent="0.2">
      <c r="H33" s="41"/>
    </row>
    <row r="34" spans="8:8" x14ac:dyDescent="0.2">
      <c r="H34" s="41"/>
    </row>
    <row r="35" spans="8:8" x14ac:dyDescent="0.2">
      <c r="H35" s="41"/>
    </row>
    <row r="36" spans="8:8" x14ac:dyDescent="0.2">
      <c r="H36" s="41"/>
    </row>
    <row r="37" spans="8:8" x14ac:dyDescent="0.2">
      <c r="H37" s="41"/>
    </row>
    <row r="38" spans="8:8" x14ac:dyDescent="0.2">
      <c r="H38" s="41"/>
    </row>
    <row r="39" spans="8:8" x14ac:dyDescent="0.2">
      <c r="H39" s="41"/>
    </row>
    <row r="40" spans="8:8" x14ac:dyDescent="0.2">
      <c r="H40" s="41"/>
    </row>
    <row r="41" spans="8:8" x14ac:dyDescent="0.2">
      <c r="H41" s="41"/>
    </row>
    <row r="42" spans="8:8" x14ac:dyDescent="0.2">
      <c r="H42" s="41"/>
    </row>
  </sheetData>
  <printOptions horizontalCentered="1"/>
  <pageMargins left="0" right="0" top="0.39370078740157483" bottom="0.39370078740157483" header="0.51181102362204722" footer="0.51181102362204722"/>
  <pageSetup paperSize="9" orientation="portrait" horizontalDpi="4294967293"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21"/>
  </sheetPr>
  <dimension ref="A1:H28"/>
  <sheetViews>
    <sheetView zoomScaleNormal="100" workbookViewId="0">
      <selection activeCell="B10" sqref="B10"/>
    </sheetView>
  </sheetViews>
  <sheetFormatPr defaultRowHeight="12.75" x14ac:dyDescent="0.2"/>
  <cols>
    <col min="1" max="1" width="4" customWidth="1"/>
    <col min="2" max="2" width="13.42578125" customWidth="1"/>
    <col min="3" max="3" width="44.42578125" customWidth="1"/>
    <col min="4" max="4" width="6" customWidth="1"/>
    <col min="5" max="5" width="9" customWidth="1"/>
    <col min="6" max="6" width="9.7109375" customWidth="1"/>
    <col min="7" max="7" width="13.42578125" customWidth="1"/>
    <col min="8" max="8" width="11.42578125" style="4" customWidth="1"/>
  </cols>
  <sheetData>
    <row r="1" spans="1:7" s="1" customFormat="1" ht="18.75" customHeight="1" x14ac:dyDescent="0.25">
      <c r="A1" s="9"/>
      <c r="B1" s="9"/>
      <c r="C1" s="9" t="s">
        <v>44</v>
      </c>
      <c r="D1" s="9"/>
      <c r="E1" s="9"/>
      <c r="F1" s="9"/>
      <c r="G1" s="9"/>
    </row>
    <row r="2" spans="1:7" s="41" customFormat="1" ht="12.75" customHeight="1" x14ac:dyDescent="0.2">
      <c r="A2" s="2"/>
      <c r="B2" s="2"/>
      <c r="C2" s="2"/>
      <c r="D2" s="2"/>
      <c r="E2" s="2"/>
      <c r="F2" s="2"/>
      <c r="G2" s="2"/>
    </row>
    <row r="3" spans="1:7" s="8" customFormat="1" ht="15" customHeight="1" x14ac:dyDescent="0.25">
      <c r="A3" s="6"/>
      <c r="B3" s="7" t="s">
        <v>11</v>
      </c>
      <c r="C3" s="106" t="s">
        <v>39</v>
      </c>
      <c r="D3" s="6"/>
      <c r="E3" s="6"/>
      <c r="F3" s="6"/>
      <c r="G3" s="6"/>
    </row>
    <row r="4" spans="1:7" s="4" customFormat="1" ht="12.75" customHeight="1" x14ac:dyDescent="0.2">
      <c r="A4" s="3"/>
      <c r="B4" s="39" t="s">
        <v>50</v>
      </c>
      <c r="C4" s="5" t="s">
        <v>53</v>
      </c>
      <c r="D4" s="3"/>
      <c r="E4" s="3"/>
      <c r="F4" s="3"/>
      <c r="G4" s="3"/>
    </row>
    <row r="5" spans="1:7" s="4" customFormat="1" ht="12.75" customHeight="1" x14ac:dyDescent="0.2">
      <c r="A5" s="3"/>
      <c r="B5" s="39" t="s">
        <v>51</v>
      </c>
      <c r="C5" s="39" t="s">
        <v>52</v>
      </c>
      <c r="D5" s="3"/>
      <c r="E5" s="3"/>
      <c r="F5" s="3"/>
      <c r="G5" s="3"/>
    </row>
    <row r="6" spans="1:7" s="41" customFormat="1" ht="12.75" customHeight="1" x14ac:dyDescent="0.2">
      <c r="A6" s="75"/>
      <c r="B6" s="39" t="s">
        <v>12</v>
      </c>
      <c r="C6" s="39" t="s">
        <v>48</v>
      </c>
      <c r="D6" s="75"/>
      <c r="E6" s="75"/>
      <c r="F6" s="75"/>
      <c r="G6" s="75"/>
    </row>
    <row r="7" spans="1:7" s="41" customFormat="1" ht="13.5" thickBot="1" x14ac:dyDescent="0.25">
      <c r="C7" s="41" t="s">
        <v>49</v>
      </c>
    </row>
    <row r="8" spans="1:7" s="41" customFormat="1" ht="13.5" thickBot="1" x14ac:dyDescent="0.25">
      <c r="A8" s="16" t="s">
        <v>36</v>
      </c>
      <c r="B8" s="76"/>
      <c r="C8" s="18" t="s">
        <v>2</v>
      </c>
      <c r="D8" s="19" t="s">
        <v>0</v>
      </c>
      <c r="E8" s="19" t="s">
        <v>9</v>
      </c>
      <c r="F8" s="19" t="s">
        <v>1</v>
      </c>
      <c r="G8" s="20" t="s">
        <v>10</v>
      </c>
    </row>
    <row r="9" spans="1:7" s="41" customFormat="1" x14ac:dyDescent="0.2">
      <c r="A9" s="42">
        <v>1</v>
      </c>
      <c r="B9" s="43" t="s">
        <v>8</v>
      </c>
      <c r="C9" s="44"/>
      <c r="D9" s="45"/>
      <c r="E9" s="46"/>
      <c r="F9" s="45"/>
      <c r="G9" s="47"/>
    </row>
    <row r="10" spans="1:7" s="41" customFormat="1" x14ac:dyDescent="0.2">
      <c r="A10" s="77"/>
      <c r="B10" s="37" t="s">
        <v>60</v>
      </c>
      <c r="C10" s="38"/>
      <c r="D10" s="55" t="s">
        <v>4</v>
      </c>
      <c r="E10" s="34">
        <f>E13*0.05*2.55</f>
        <v>10.199999999999999</v>
      </c>
      <c r="F10" s="33"/>
      <c r="G10" s="35">
        <f>E10*F10</f>
        <v>0</v>
      </c>
    </row>
    <row r="11" spans="1:7" s="41" customFormat="1" x14ac:dyDescent="0.2">
      <c r="A11" s="77"/>
      <c r="B11" s="37" t="s">
        <v>13</v>
      </c>
      <c r="C11" s="38"/>
      <c r="D11" s="55" t="s">
        <v>14</v>
      </c>
      <c r="E11" s="34">
        <v>1</v>
      </c>
      <c r="F11" s="33"/>
      <c r="G11" s="35">
        <f t="shared" ref="G11" si="0">E11*F11</f>
        <v>0</v>
      </c>
    </row>
    <row r="12" spans="1:7" s="41" customFormat="1" x14ac:dyDescent="0.2">
      <c r="A12" s="56">
        <v>2</v>
      </c>
      <c r="B12" s="57" t="s">
        <v>15</v>
      </c>
      <c r="C12" s="58"/>
      <c r="D12" s="59"/>
      <c r="E12" s="60"/>
      <c r="F12" s="59"/>
      <c r="G12" s="98"/>
    </row>
    <row r="13" spans="1:7" s="41" customFormat="1" x14ac:dyDescent="0.2">
      <c r="A13" s="40"/>
      <c r="B13" s="37" t="s">
        <v>22</v>
      </c>
      <c r="C13" s="38"/>
      <c r="D13" s="36" t="s">
        <v>3</v>
      </c>
      <c r="E13" s="34">
        <v>80</v>
      </c>
      <c r="F13" s="33"/>
      <c r="G13" s="35">
        <f>E13*F13</f>
        <v>0</v>
      </c>
    </row>
    <row r="14" spans="1:7" s="41" customFormat="1" x14ac:dyDescent="0.2">
      <c r="A14" s="40"/>
      <c r="B14" s="37" t="s">
        <v>29</v>
      </c>
      <c r="C14" s="38"/>
      <c r="D14" s="36" t="s">
        <v>3</v>
      </c>
      <c r="E14" s="34">
        <v>250</v>
      </c>
      <c r="F14" s="33"/>
      <c r="G14" s="35">
        <f>E14*F14</f>
        <v>0</v>
      </c>
    </row>
    <row r="15" spans="1:7" s="41" customFormat="1" x14ac:dyDescent="0.2">
      <c r="A15" s="40"/>
      <c r="B15" s="37" t="s">
        <v>38</v>
      </c>
      <c r="C15" s="38"/>
      <c r="D15" s="55" t="s">
        <v>6</v>
      </c>
      <c r="E15" s="34">
        <v>12</v>
      </c>
      <c r="F15" s="33"/>
      <c r="G15" s="35">
        <f>E15*F15</f>
        <v>0</v>
      </c>
    </row>
    <row r="16" spans="1:7" s="41" customFormat="1" x14ac:dyDescent="0.2">
      <c r="A16" s="40"/>
      <c r="B16" s="37" t="s">
        <v>37</v>
      </c>
      <c r="C16" s="99"/>
      <c r="D16" s="36" t="s">
        <v>3</v>
      </c>
      <c r="E16" s="100">
        <v>765</v>
      </c>
      <c r="F16" s="101"/>
      <c r="G16" s="35">
        <f t="shared" ref="G16" si="1">E16*F16</f>
        <v>0</v>
      </c>
    </row>
    <row r="17" spans="1:8" s="41" customFormat="1" x14ac:dyDescent="0.2">
      <c r="A17" s="40" t="s">
        <v>23</v>
      </c>
      <c r="B17" s="37" t="s">
        <v>46</v>
      </c>
      <c r="C17" s="38"/>
      <c r="D17" s="36" t="s">
        <v>20</v>
      </c>
      <c r="E17" s="34">
        <v>6.5</v>
      </c>
      <c r="F17" s="33"/>
      <c r="G17" s="35">
        <f>E17*F17</f>
        <v>0</v>
      </c>
    </row>
    <row r="18" spans="1:8" s="41" customFormat="1" x14ac:dyDescent="0.2">
      <c r="A18" s="40"/>
      <c r="B18" s="37" t="s">
        <v>45</v>
      </c>
      <c r="C18" s="38"/>
      <c r="D18" s="36" t="s">
        <v>3</v>
      </c>
      <c r="E18" s="34">
        <v>765</v>
      </c>
      <c r="F18" s="33"/>
      <c r="G18" s="35">
        <f t="shared" ref="G18:G20" si="2">E18*F18</f>
        <v>0</v>
      </c>
    </row>
    <row r="19" spans="1:8" s="41" customFormat="1" x14ac:dyDescent="0.2">
      <c r="A19" s="40"/>
      <c r="B19" s="49" t="s">
        <v>7</v>
      </c>
      <c r="C19" s="49"/>
      <c r="D19" s="36" t="s">
        <v>5</v>
      </c>
      <c r="E19" s="34">
        <v>25</v>
      </c>
      <c r="F19" s="33"/>
      <c r="G19" s="35">
        <f t="shared" si="2"/>
        <v>0</v>
      </c>
    </row>
    <row r="20" spans="1:8" s="41" customFormat="1" x14ac:dyDescent="0.2">
      <c r="A20" s="40"/>
      <c r="B20" s="37" t="s">
        <v>26</v>
      </c>
      <c r="C20" s="38"/>
      <c r="D20" s="36" t="s">
        <v>3</v>
      </c>
      <c r="E20" s="34">
        <v>200</v>
      </c>
      <c r="F20" s="33"/>
      <c r="G20" s="35">
        <f t="shared" si="2"/>
        <v>0</v>
      </c>
    </row>
    <row r="21" spans="1:8" s="41" customFormat="1" ht="13.5" thickBot="1" x14ac:dyDescent="0.25">
      <c r="A21" s="102"/>
      <c r="B21" s="78"/>
      <c r="C21" s="79"/>
      <c r="D21" s="80"/>
      <c r="E21" s="81"/>
      <c r="F21" s="74"/>
      <c r="G21" s="82"/>
    </row>
    <row r="22" spans="1:8" s="12" customFormat="1" ht="13.5" thickBot="1" x14ac:dyDescent="0.25">
      <c r="A22" s="83"/>
      <c r="B22" s="41"/>
      <c r="C22" s="41"/>
      <c r="D22" s="41"/>
      <c r="E22" s="41"/>
      <c r="F22" s="41"/>
      <c r="G22" s="84"/>
    </row>
    <row r="23" spans="1:8" s="41" customFormat="1" x14ac:dyDescent="0.2">
      <c r="D23" s="85" t="s">
        <v>16</v>
      </c>
      <c r="E23" s="86"/>
      <c r="F23" s="87"/>
      <c r="G23" s="88">
        <f>SUM(G9:G22)</f>
        <v>0</v>
      </c>
    </row>
    <row r="24" spans="1:8" s="41" customFormat="1" x14ac:dyDescent="0.2">
      <c r="D24" s="89" t="s">
        <v>17</v>
      </c>
      <c r="E24" s="90"/>
      <c r="F24" s="91"/>
      <c r="G24" s="92">
        <f>G25-G23</f>
        <v>0</v>
      </c>
    </row>
    <row r="25" spans="1:8" s="41" customFormat="1" ht="13.5" thickBot="1" x14ac:dyDescent="0.25">
      <c r="D25" s="93" t="s">
        <v>18</v>
      </c>
      <c r="E25" s="94"/>
      <c r="F25" s="95"/>
      <c r="G25" s="15">
        <f>G23*1.21</f>
        <v>0</v>
      </c>
    </row>
    <row r="26" spans="1:8" s="41" customFormat="1" x14ac:dyDescent="0.2"/>
    <row r="27" spans="1:8" s="41" customFormat="1" x14ac:dyDescent="0.2">
      <c r="A27" s="41" t="s">
        <v>23</v>
      </c>
      <c r="B27" s="41" t="s">
        <v>27</v>
      </c>
      <c r="H27" s="73"/>
    </row>
    <row r="28" spans="1:8" s="41" customFormat="1" x14ac:dyDescent="0.2">
      <c r="C28" s="96"/>
      <c r="G28" s="97"/>
    </row>
  </sheetData>
  <printOptions horizontalCentered="1"/>
  <pageMargins left="0" right="0" top="0.39370078740157483" bottom="0.39370078740157483" header="0.51181102362204722" footer="0.51181102362204722"/>
  <pageSetup paperSize="9" orientation="portrait" horizontalDpi="4294967293"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5C71CF-20C7-43AA-8621-289E9F93E226}">
  <sheetPr>
    <tabColor indexed="21"/>
  </sheetPr>
  <dimension ref="A1:H27"/>
  <sheetViews>
    <sheetView tabSelected="1" zoomScaleNormal="100" workbookViewId="0">
      <selection activeCell="H31" sqref="H31"/>
    </sheetView>
  </sheetViews>
  <sheetFormatPr defaultRowHeight="12.75" x14ac:dyDescent="0.2"/>
  <cols>
    <col min="1" max="1" width="4" customWidth="1"/>
    <col min="2" max="2" width="13.42578125" customWidth="1"/>
    <col min="3" max="3" width="44.42578125" customWidth="1"/>
    <col min="4" max="4" width="6" customWidth="1"/>
    <col min="5" max="5" width="9" customWidth="1"/>
    <col min="6" max="6" width="9.7109375" customWidth="1"/>
    <col min="7" max="7" width="13.42578125" customWidth="1"/>
    <col min="8" max="8" width="11.42578125" style="4" customWidth="1"/>
  </cols>
  <sheetData>
    <row r="1" spans="1:8" s="1" customFormat="1" ht="18.75" customHeight="1" x14ac:dyDescent="0.25">
      <c r="A1" s="9"/>
      <c r="B1" s="9"/>
      <c r="C1" s="9" t="s">
        <v>44</v>
      </c>
      <c r="D1" s="9"/>
      <c r="E1" s="9"/>
      <c r="F1" s="9"/>
      <c r="G1" s="9"/>
    </row>
    <row r="2" spans="1:8" s="41" customFormat="1" ht="12.75" customHeight="1" x14ac:dyDescent="0.2">
      <c r="A2" s="2"/>
      <c r="B2" s="2"/>
      <c r="C2" s="2"/>
      <c r="D2" s="2"/>
      <c r="E2" s="2"/>
      <c r="F2" s="2"/>
      <c r="G2" s="2"/>
    </row>
    <row r="3" spans="1:8" s="8" customFormat="1" ht="15" customHeight="1" x14ac:dyDescent="0.25">
      <c r="A3" s="6"/>
      <c r="B3" s="7" t="s">
        <v>11</v>
      </c>
      <c r="C3" s="106" t="s">
        <v>39</v>
      </c>
      <c r="D3" s="6"/>
      <c r="E3" s="6"/>
      <c r="F3" s="6"/>
      <c r="G3" s="6"/>
    </row>
    <row r="4" spans="1:8" s="4" customFormat="1" ht="12.75" customHeight="1" x14ac:dyDescent="0.2">
      <c r="A4" s="3"/>
      <c r="B4" s="39" t="s">
        <v>50</v>
      </c>
      <c r="C4" s="5" t="s">
        <v>53</v>
      </c>
      <c r="D4" s="3"/>
      <c r="E4" s="3"/>
      <c r="F4" s="3"/>
      <c r="G4" s="3"/>
    </row>
    <row r="5" spans="1:8" s="4" customFormat="1" ht="12.75" customHeight="1" x14ac:dyDescent="0.2">
      <c r="A5" s="3"/>
      <c r="B5" s="39" t="s">
        <v>51</v>
      </c>
      <c r="C5" s="39" t="s">
        <v>52</v>
      </c>
      <c r="D5" s="3"/>
      <c r="E5" s="3"/>
      <c r="F5" s="3"/>
      <c r="G5" s="3"/>
    </row>
    <row r="6" spans="1:8" s="41" customFormat="1" ht="12.75" customHeight="1" x14ac:dyDescent="0.2">
      <c r="A6" s="75"/>
      <c r="B6" s="39" t="s">
        <v>12</v>
      </c>
      <c r="C6" s="39" t="s">
        <v>55</v>
      </c>
      <c r="D6" s="75"/>
      <c r="E6" s="75"/>
      <c r="F6" s="75"/>
      <c r="G6" s="75"/>
    </row>
    <row r="7" spans="1:8" s="41" customFormat="1" ht="13.5" thickBot="1" x14ac:dyDescent="0.25">
      <c r="C7" s="41" t="s">
        <v>57</v>
      </c>
      <c r="H7" s="75"/>
    </row>
    <row r="8" spans="1:8" s="41" customFormat="1" ht="13.5" thickBot="1" x14ac:dyDescent="0.25">
      <c r="A8" s="16"/>
      <c r="B8" s="76"/>
      <c r="C8" s="18" t="s">
        <v>2</v>
      </c>
      <c r="D8" s="19" t="s">
        <v>0</v>
      </c>
      <c r="E8" s="19" t="s">
        <v>9</v>
      </c>
      <c r="F8" s="19" t="s">
        <v>1</v>
      </c>
      <c r="G8" s="20" t="s">
        <v>10</v>
      </c>
    </row>
    <row r="9" spans="1:8" s="41" customFormat="1" x14ac:dyDescent="0.2">
      <c r="A9" s="42">
        <v>1</v>
      </c>
      <c r="B9" s="43" t="s">
        <v>8</v>
      </c>
      <c r="C9" s="44"/>
      <c r="D9" s="45"/>
      <c r="E9" s="46"/>
      <c r="F9" s="45"/>
      <c r="G9" s="47"/>
    </row>
    <row r="10" spans="1:8" s="41" customFormat="1" x14ac:dyDescent="0.2">
      <c r="A10" s="40"/>
      <c r="B10" s="49" t="s">
        <v>60</v>
      </c>
      <c r="C10" s="49"/>
      <c r="D10" s="36" t="s">
        <v>4</v>
      </c>
      <c r="E10" s="34">
        <f>E13*0.05*2.55</f>
        <v>56.227499999999999</v>
      </c>
      <c r="F10" s="33"/>
      <c r="G10" s="35">
        <f>E10*F10</f>
        <v>0</v>
      </c>
      <c r="H10" s="32"/>
    </row>
    <row r="11" spans="1:8" s="41" customFormat="1" x14ac:dyDescent="0.2">
      <c r="A11" s="77"/>
      <c r="B11" s="37" t="s">
        <v>13</v>
      </c>
      <c r="C11" s="38"/>
      <c r="D11" s="55" t="s">
        <v>14</v>
      </c>
      <c r="E11" s="34">
        <v>1</v>
      </c>
      <c r="F11" s="33"/>
      <c r="G11" s="35">
        <f t="shared" ref="G11" si="0">E11*F11</f>
        <v>0</v>
      </c>
    </row>
    <row r="12" spans="1:8" s="41" customFormat="1" x14ac:dyDescent="0.2">
      <c r="A12" s="56">
        <v>2</v>
      </c>
      <c r="B12" s="57" t="s">
        <v>15</v>
      </c>
      <c r="C12" s="58"/>
      <c r="D12" s="59"/>
      <c r="E12" s="60"/>
      <c r="F12" s="59"/>
      <c r="G12" s="61"/>
    </row>
    <row r="13" spans="1:8" s="41" customFormat="1" x14ac:dyDescent="0.2">
      <c r="A13" s="40"/>
      <c r="B13" s="37" t="s">
        <v>32</v>
      </c>
      <c r="C13" s="38"/>
      <c r="D13" s="36" t="s">
        <v>3</v>
      </c>
      <c r="E13" s="34">
        <v>441</v>
      </c>
      <c r="F13" s="33"/>
      <c r="G13" s="35">
        <f>E13*F13</f>
        <v>0</v>
      </c>
    </row>
    <row r="14" spans="1:8" s="41" customFormat="1" x14ac:dyDescent="0.2">
      <c r="A14" s="63"/>
      <c r="B14" s="37" t="s">
        <v>21</v>
      </c>
      <c r="C14" s="38"/>
      <c r="D14" s="55" t="s">
        <v>6</v>
      </c>
      <c r="E14" s="34">
        <v>8</v>
      </c>
      <c r="F14" s="33"/>
      <c r="G14" s="35">
        <f>E14*F14</f>
        <v>0</v>
      </c>
      <c r="H14" s="32"/>
    </row>
    <row r="15" spans="1:8" s="41" customFormat="1" x14ac:dyDescent="0.2">
      <c r="A15" s="40" t="s">
        <v>23</v>
      </c>
      <c r="B15" s="37" t="s">
        <v>58</v>
      </c>
      <c r="C15" s="38"/>
      <c r="D15" s="36" t="s">
        <v>20</v>
      </c>
      <c r="E15" s="34">
        <v>3.3</v>
      </c>
      <c r="F15" s="33"/>
      <c r="G15" s="35">
        <f>E15*F15</f>
        <v>0</v>
      </c>
    </row>
    <row r="16" spans="1:8" s="41" customFormat="1" x14ac:dyDescent="0.2">
      <c r="A16" s="40"/>
      <c r="B16" s="37" t="s">
        <v>28</v>
      </c>
      <c r="C16" s="38"/>
      <c r="D16" s="36" t="s">
        <v>3</v>
      </c>
      <c r="E16" s="34">
        <v>441</v>
      </c>
      <c r="F16" s="33"/>
      <c r="G16" s="35">
        <f>E16*F16</f>
        <v>0</v>
      </c>
    </row>
    <row r="17" spans="1:8" s="32" customFormat="1" x14ac:dyDescent="0.2">
      <c r="A17" s="40"/>
      <c r="B17" s="37" t="s">
        <v>59</v>
      </c>
      <c r="C17" s="38"/>
      <c r="D17" s="36" t="s">
        <v>3</v>
      </c>
      <c r="E17" s="34">
        <v>441</v>
      </c>
      <c r="F17" s="33"/>
      <c r="G17" s="35">
        <f>E17*F17</f>
        <v>0</v>
      </c>
    </row>
    <row r="18" spans="1:8" s="41" customFormat="1" x14ac:dyDescent="0.2">
      <c r="A18" s="63"/>
      <c r="B18" s="49" t="s">
        <v>7</v>
      </c>
      <c r="C18" s="49"/>
      <c r="D18" s="36" t="s">
        <v>5</v>
      </c>
      <c r="E18" s="34">
        <v>10</v>
      </c>
      <c r="F18" s="33"/>
      <c r="G18" s="35">
        <f t="shared" ref="G18" si="1">E18*F18</f>
        <v>0</v>
      </c>
    </row>
    <row r="19" spans="1:8" s="41" customFormat="1" ht="13.5" thickBot="1" x14ac:dyDescent="0.25">
      <c r="A19" s="66"/>
      <c r="B19" s="78"/>
      <c r="C19" s="79"/>
      <c r="D19" s="80"/>
      <c r="E19" s="81"/>
      <c r="F19" s="74"/>
      <c r="G19" s="82"/>
    </row>
    <row r="20" spans="1:8" s="12" customFormat="1" ht="13.5" thickBot="1" x14ac:dyDescent="0.25">
      <c r="A20" s="83"/>
      <c r="B20" s="41"/>
      <c r="C20" s="41"/>
      <c r="D20" s="41"/>
      <c r="E20" s="41"/>
      <c r="F20" s="41"/>
      <c r="G20" s="84"/>
      <c r="H20" s="11"/>
    </row>
    <row r="21" spans="1:8" s="41" customFormat="1" x14ac:dyDescent="0.2">
      <c r="D21" s="85" t="s">
        <v>16</v>
      </c>
      <c r="E21" s="86"/>
      <c r="F21" s="87"/>
      <c r="G21" s="88">
        <f>SUM(G9:G20)</f>
        <v>0</v>
      </c>
    </row>
    <row r="22" spans="1:8" s="41" customFormat="1" x14ac:dyDescent="0.2">
      <c r="D22" s="89" t="s">
        <v>17</v>
      </c>
      <c r="E22" s="90"/>
      <c r="F22" s="91"/>
      <c r="G22" s="92">
        <f>G23-G21</f>
        <v>0</v>
      </c>
    </row>
    <row r="23" spans="1:8" s="41" customFormat="1" ht="13.5" thickBot="1" x14ac:dyDescent="0.25">
      <c r="D23" s="93" t="s">
        <v>18</v>
      </c>
      <c r="E23" s="94"/>
      <c r="F23" s="95"/>
      <c r="G23" s="15">
        <f>G21*1.21</f>
        <v>0</v>
      </c>
    </row>
    <row r="24" spans="1:8" s="41" customFormat="1" x14ac:dyDescent="0.2">
      <c r="H24" s="73"/>
    </row>
    <row r="25" spans="1:8" s="41" customFormat="1" x14ac:dyDescent="0.2">
      <c r="A25" s="41" t="s">
        <v>23</v>
      </c>
      <c r="B25" s="41" t="s">
        <v>27</v>
      </c>
      <c r="H25" s="73"/>
    </row>
    <row r="26" spans="1:8" x14ac:dyDescent="0.2">
      <c r="H26" s="41"/>
    </row>
    <row r="27" spans="1:8" x14ac:dyDescent="0.2">
      <c r="H27" s="41"/>
    </row>
  </sheetData>
  <printOptions horizontalCentered="1"/>
  <pageMargins left="0" right="0" top="0.39370078740157483" bottom="0.39370078740157483" header="0.51181102362204722" footer="0.51181102362204722"/>
  <pageSetup paperSize="9" orientation="portrait" horizontalDpi="4294967293"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6</vt:i4>
      </vt:variant>
    </vt:vector>
  </HeadingPairs>
  <TitlesOfParts>
    <vt:vector size="6" baseType="lpstr">
      <vt:lpstr>Rekapitulace</vt:lpstr>
      <vt:lpstr>Pod Kynastem</vt:lpstr>
      <vt:lpstr>Mšenská</vt:lpstr>
      <vt:lpstr>Jasmínová</vt:lpstr>
      <vt:lpstr>V Lukách</vt:lpstr>
      <vt:lpstr>chod Mšenská</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Techn.Slu§by</dc:creator>
  <cp:lastModifiedBy>Zuzana Salabová</cp:lastModifiedBy>
  <cp:lastPrinted>2025-04-08T12:24:45Z</cp:lastPrinted>
  <dcterms:created xsi:type="dcterms:W3CDTF">2001-10-25T09:42:57Z</dcterms:created>
  <dcterms:modified xsi:type="dcterms:W3CDTF">2025-04-09T07:18:24Z</dcterms:modified>
</cp:coreProperties>
</file>