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uzivatel\OneDrive - Aleš Jambor\Projekty 2024\Chodníky\Poděbrady_ul. Nádražní\ROZPOČET\"/>
    </mc:Choice>
  </mc:AlternateContent>
  <bookViews>
    <workbookView xWindow="0" yWindow="0" windowWidth="0" windowHeight="0"/>
  </bookViews>
  <sheets>
    <sheet name="Rekapitulace" sheetId="3" r:id="rId1"/>
    <sheet name="SO01" sheetId="2" r:id="rId2"/>
  </sheets>
  <calcPr/>
</workbook>
</file>

<file path=xl/calcChain.xml><?xml version="1.0" encoding="utf-8"?>
<calcChain xmlns="http://schemas.openxmlformats.org/spreadsheetml/2006/main">
  <c i="3" l="1" r="E10"/>
  <c r="D10"/>
  <c r="C10"/>
  <c r="C7"/>
  <c r="C6"/>
  <c i="2" r="I3"/>
  <c r="I111"/>
  <c r="O130"/>
  <c r="I130"/>
  <c r="O127"/>
  <c r="I127"/>
  <c r="O124"/>
  <c r="I124"/>
  <c r="O121"/>
  <c r="I121"/>
  <c r="O118"/>
  <c r="I118"/>
  <c r="O115"/>
  <c r="I115"/>
  <c r="O112"/>
  <c r="I112"/>
  <c r="I101"/>
  <c r="O108"/>
  <c r="I108"/>
  <c r="O105"/>
  <c r="I105"/>
  <c r="O102"/>
  <c r="I102"/>
  <c r="I97"/>
  <c r="O98"/>
  <c r="I98"/>
  <c r="I66"/>
  <c r="O94"/>
  <c r="I94"/>
  <c r="O91"/>
  <c r="I91"/>
  <c r="O88"/>
  <c r="I88"/>
  <c r="O85"/>
  <c r="I85"/>
  <c r="O82"/>
  <c r="I82"/>
  <c r="O79"/>
  <c r="I79"/>
  <c r="O76"/>
  <c r="I76"/>
  <c r="O73"/>
  <c r="I73"/>
  <c r="O70"/>
  <c r="I70"/>
  <c r="O67"/>
  <c r="I67"/>
  <c r="I62"/>
  <c r="O63"/>
  <c r="I63"/>
  <c r="I58"/>
  <c r="O59"/>
  <c r="I59"/>
  <c r="I30"/>
  <c r="O55"/>
  <c r="I55"/>
  <c r="O52"/>
  <c r="I52"/>
  <c r="O49"/>
  <c r="I49"/>
  <c r="O46"/>
  <c r="I46"/>
  <c r="O43"/>
  <c r="I43"/>
  <c r="O40"/>
  <c r="I40"/>
  <c r="O37"/>
  <c r="I37"/>
  <c r="O34"/>
  <c r="I34"/>
  <c r="O31"/>
  <c r="I31"/>
  <c r="I8"/>
  <c r="O27"/>
  <c r="I27"/>
  <c r="O24"/>
  <c r="I24"/>
  <c r="O21"/>
  <c r="I21"/>
  <c r="O18"/>
  <c r="I18"/>
  <c r="O15"/>
  <c r="I15"/>
  <c r="O12"/>
  <c r="I12"/>
  <c r="O9"/>
  <c r="I9"/>
</calcChain>
</file>

<file path=xl/sharedStrings.xml><?xml version="1.0" encoding="utf-8"?>
<sst xmlns="http://schemas.openxmlformats.org/spreadsheetml/2006/main">
  <si>
    <t>EstiCon</t>
  </si>
  <si>
    <t>Firma:</t>
  </si>
  <si>
    <t>Rekapitulace ceny</t>
  </si>
  <si>
    <t>Stavba: 10 - OPRAVA CHODNÍKU V UL. NÁDRAŽNÍ A UL. ZA ŠKOLOU, MĚSTO PODĚBRADY-VELKÉ ZBOŽÍ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</si>
  <si>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</si>
  <si>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</si>
  <si>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</si>
  <si>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</si>
  <si>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</si>
  <si>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</si>
  <si>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</si>
  <si>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SO01</t>
  </si>
  <si>
    <t>CHODNÍK A VJEZDY</t>
  </si>
  <si>
    <t>Soupis prací objektu</t>
  </si>
  <si>
    <t>S</t>
  </si>
  <si>
    <t>Stavba:</t>
  </si>
  <si>
    <t>10</t>
  </si>
  <si>
    <t>OPRAVA CHODNÍKU V UL. NÁDRAŽNÍ A UL. ZA ŠKOLOU, MĚSTO PODĚBRADY-VELKÉ ZBOŽÍ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</si>
  <si>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</si>
  <si>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</si>
  <si>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</si>
  <si>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</si>
  <si>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</si>
  <si>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</si>
  <si>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</si>
  <si>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</si>
  <si>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</si>
  <si>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</si>
  <si>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</si>
  <si>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</si>
  <si>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</si>
  <si>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</si>
  <si>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</si>
  <si>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</si>
  <si>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</si>
  <si>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00002</t>
  </si>
  <si>
    <t/>
  </si>
  <si>
    <t>GEODETICKÉ VYTÝČENÍ STAVBY PŘED REALIZACÍ</t>
  </si>
  <si>
    <t>KPL</t>
  </si>
  <si>
    <t>PP</t>
  </si>
  <si>
    <t>VV</t>
  </si>
  <si>
    <t>1 = 1,000 [A]</t>
  </si>
  <si>
    <t>00003</t>
  </si>
  <si>
    <t>GEODETICKÉ ZAMĚŘENÍ STAVBY - SKUTEČNÉ PROVEDENÍ</t>
  </si>
  <si>
    <t>00004</t>
  </si>
  <si>
    <t>GEODETICKÉ ZAMĚŘENÍ - VYHOTOVENÍ GEOMETRICKÉHO PLÁNU PRO ODDĚLENÍ POZEMKU</t>
  </si>
  <si>
    <t>015113</t>
  </si>
  <si>
    <t xml:space="preserve">POPLATKY ZA LIKVIDACI ODPADU NEKONTAMINOVANÝCH - 17 05 04  VYTEŽENÉ ZEMINY A HORNINY -  III. TRÍDA TEŽITELNOSTI</t>
  </si>
  <si>
    <t>T</t>
  </si>
  <si>
    <t>375.955*1,7 = 639,124 [A]_x000d_
Celkové množství = 639,124</t>
  </si>
  <si>
    <t>015130</t>
  </si>
  <si>
    <t xml:space="preserve">POPLATKY ZA LIKVIDACI ODPADU NEKONTAMINOVANÝCH - 17 03 02  VYBOURANÝ ASFALTOVÝ BETON BEZ DEHTU</t>
  </si>
  <si>
    <t>19.800*2,2 = 43,560 [A]_x000d_
Celkové množství = 43,560</t>
  </si>
  <si>
    <t>02720</t>
  </si>
  <si>
    <t>POMOC PRÁCE ZRÍZ NEBO ZAJIŠT REGULACI A OCHRANU DOPRAVY</t>
  </si>
  <si>
    <t>DIO 1 = 1,000 [A]</t>
  </si>
  <si>
    <t>03100</t>
  </si>
  <si>
    <t>ZARÍZENÍ STAVENIŠTE - ZRÍZENÍ, PROVOZ, DEMONTÁŽ</t>
  </si>
  <si>
    <t>1 = 1,000 [A]_x000d_
Celkové množství = 1,000</t>
  </si>
  <si>
    <t>1</t>
  </si>
  <si>
    <t>Zemní práce</t>
  </si>
  <si>
    <t>112041</t>
  </si>
  <si>
    <t>KÁCENÍ STROMU D KMENE DO 0,3M S ODSTRANENÍM PAREZU, ODVOZ DO 1KM</t>
  </si>
  <si>
    <t>KUS</t>
  </si>
  <si>
    <t>2 = 2,000 [A]_x000d_
Celkové množství = 2,000</t>
  </si>
  <si>
    <t>113438</t>
  </si>
  <si>
    <t>ODSTRAN KRYTU ZPEVNĚNÝCH PLOCH S ASFALT POJIVEM VČET PODKLADU, ODVOZ DO 20KM</t>
  </si>
  <si>
    <t>M3</t>
  </si>
  <si>
    <t>Komunikace (67+29+36)*0,5*0,3 = 19,800 [A]_x000d_
Celkové množství = 19,800</t>
  </si>
  <si>
    <t>123738</t>
  </si>
  <si>
    <t>ODKOP PRO SPOD STAVBU SILNIC A ŽELEZNIC TR. I, ODVOZ DO 20KM</t>
  </si>
  <si>
    <t>Chodník (75,2+65,6+15,5+5,5+93+10,1+97,5+3,7)*0,25 = 91,525 [A]_x000d_
Vjezdy (4+7,8+7,8+49,5+15+129+2+2,4+7+2+16)*0,42 = 101,850 [B]_x000d_
Sanace podloží (366,1+242,5)*0,3 = 182,580 [C]_x000d_
Celkové množství = 375,955</t>
  </si>
  <si>
    <t>131737</t>
  </si>
  <si>
    <t>HLOUBENÍ JAM ZAPAŽ I NEPAŽ TŘ. I, ODVOZ DO 16KM</t>
  </si>
  <si>
    <t>Vsakovací zářezy 1*1,5*1 = 1,500 [A]_x000d_
Celkové množství = 1,500</t>
  </si>
  <si>
    <t>132737</t>
  </si>
  <si>
    <t>HLOUBENÍ RÝH ŠÍŘ DO 2M PAŽ I NEPAŽ TŘ. I, ODVOZ DO 16KM</t>
  </si>
  <si>
    <t>Potrubí pro vsakovací zářezy+vpusť (7+4,5)*0,6*1,2 = 8,280 [A]_x000d_
Celkové množství = 8,280</t>
  </si>
  <si>
    <t>17511</t>
  </si>
  <si>
    <t>LOŽE A OBSYP POTRUBÍ A OBJEKTŮ SE ZHUTNĚNÍM</t>
  </si>
  <si>
    <t>(7+4,5)*0,6*0,6 = 4,140 [A]_x000d_
Celkové množství = 4,140</t>
  </si>
  <si>
    <t>18110</t>
  </si>
  <si>
    <t>ÚPRAVA PLÁNE SE ZHUTNENÍM V HORNINE TR. I</t>
  </si>
  <si>
    <t>M2</t>
  </si>
  <si>
    <t>Chodníky 75,2+65,6+15,5+5,5+93+10,1+97,5+3,7 = 366,100 [A]_x000d_
Vjezdy 4+7,8+7,8+49,5+15+129+2+2,4+7+2+16 = 242,500 [B]_x000d_
Celkové množství = 608,600</t>
  </si>
  <si>
    <t>18233</t>
  </si>
  <si>
    <t>ROZPROSTŘENÍ ORNICE V ROVINĚ V TL DO 0,20M</t>
  </si>
  <si>
    <t>250 = 250,000 [A]</t>
  </si>
  <si>
    <t>18241</t>
  </si>
  <si>
    <t>ZALOŽENÍ TRÁVNÍKU RUCNÍM VÝSEVEM</t>
  </si>
  <si>
    <t>2</t>
  </si>
  <si>
    <t>Základy</t>
  </si>
  <si>
    <t>214613</t>
  </si>
  <si>
    <t>SEPARAČNÍ GEOTEXTILIE 200g/m2 S VÝZNAMNOU FILTRAČNÍ FUNKCÍ</t>
  </si>
  <si>
    <t>Podloží + Vsakovací zářezy 366,1+242,5+1,5*1*4 = 614,600 [A]_x000d_
Celkové množství = 614,600</t>
  </si>
  <si>
    <t>4</t>
  </si>
  <si>
    <t>Vodorovné konstrukce</t>
  </si>
  <si>
    <t>45857</t>
  </si>
  <si>
    <t>VÝPLŇ MEZI OBRUBNÍKY A PLOTY Z KAMENIVA TĚŽENÉHO</t>
  </si>
  <si>
    <t>10*0,2 = 2,000 [A]</t>
  </si>
  <si>
    <t>5</t>
  </si>
  <si>
    <t>Komunikace</t>
  </si>
  <si>
    <t>56213</t>
  </si>
  <si>
    <t>VOZOVKOVÉ VRSTVY Z MATERIÁLU STABIL CEMENTEM TL DO 150MM</t>
  </si>
  <si>
    <t>Oprava silnice podél obrub (67+29+36)*0,4 = 52,800 [A]_x000d_
Vjezdy (4+7,8+7,8+49,5+15+129+2+2,4+7+2+16) = 242,500 [B]_x000d_
Celkové množství = 295,300</t>
  </si>
  <si>
    <t>56333</t>
  </si>
  <si>
    <t>VOZOVKOVÉ VRSTVY ZE ŠTERKODRTI TL. DO 150MM</t>
  </si>
  <si>
    <t>Chodník 366,1 = 366,100 [A]_x000d_
Celkové množství = 366,100</t>
  </si>
  <si>
    <t>56336</t>
  </si>
  <si>
    <t>VOZOVKOVÉ VRSTVY ZE ŠTERKODRTI TL. DO 300MM + SANACE PODLOŽÍ</t>
  </si>
  <si>
    <t>Vjezdy 4+7,8+7,8+49,5+15+129+2+2,4+7+2+16 = 242,500 [A]_x000d_
Sanace vjezdů a chodníků 366,1+242,5 = 608,600 [B]_x000d_
Celkové množství = 851,100</t>
  </si>
  <si>
    <t>572221</t>
  </si>
  <si>
    <t>SPOJOVACÍ POSTRIK Z ASFALTU DO 1,0KG/M2</t>
  </si>
  <si>
    <t>Oprava silnice podél obrub (67+29+36)*0,5*2 = 132,000 [A]_x000d_
Celkové množství = 132,000</t>
  </si>
  <si>
    <t>574A33</t>
  </si>
  <si>
    <t>ASFALTOVÝ BETON PRO OBRUSNÉ VRSTVY ACO 11 TL. 40MM</t>
  </si>
  <si>
    <t>Oprava silnice podél obrub (67+29+36)*0,5 = 66,000 [B]_x000d_
Celkové množství = 66,000</t>
  </si>
  <si>
    <t>574E56</t>
  </si>
  <si>
    <t>ASFALTOVÝ BETON PRO PODKLADNÍ VRSTVY ACP 16+, 16S TL. 60MM</t>
  </si>
  <si>
    <t>Oprava silnice podél obrub (67+29+36)*0,4 = 52,800 [A]_x000d_
Celkové množství = 52,800</t>
  </si>
  <si>
    <t>582611</t>
  </si>
  <si>
    <t>KRYTY Z BETON DLAŽDIC SE ZÁMKEM PŘÍRODNÍ TL 60MM DO LOŽE Z KAM</t>
  </si>
  <si>
    <t>Chodník - Dlažba 100x200 mm 75,2+65,6+15,5+5,5+93+10,1+97,5 = 362,400 [A]_x000d_
Celkové množství = 362,400</t>
  </si>
  <si>
    <t>582612</t>
  </si>
  <si>
    <t>KRYTY Z BETON DLAŽDIC SE ZÁMKEM PŘÍRODNÍ TL 80MM DO LOŽE Z KAM</t>
  </si>
  <si>
    <t>Vjezdy - Dlažba 100x200 mm 4+7,8+7,8+49,5+15+129 = 213,100 [A]_x000d_
Celkové množství = 213,100</t>
  </si>
  <si>
    <t>58261B</t>
  </si>
  <si>
    <t>KRYTY Z BETON DLAŽDIC SE ZÁMKEM ČERVENÁ RELIÉF TL 80MM DO LOŽE Z KAM</t>
  </si>
  <si>
    <t>Vjezdy - Dlažba 100x200 mm reliéfní 2+2,4+7+2+16 = 29,400 [A]_x000d_
Celkové množství = 29,400</t>
  </si>
  <si>
    <t>58262A</t>
  </si>
  <si>
    <t>KRYTY Z BETON DLAŽDIC SE ZÁMKEM ČERVENÁ RELIÉF TL 60MM DO LOŽE Z KAM</t>
  </si>
  <si>
    <t>Chodník - Dlažba 100x200 mm reliéfní 3,7 = 3,700 [A]_x000d_
Celkové množství = 3,700</t>
  </si>
  <si>
    <t>7</t>
  </si>
  <si>
    <t>Přidružená stavební výroba</t>
  </si>
  <si>
    <t>711137</t>
  </si>
  <si>
    <t>IZOLACE BĚŽN KONSTR PROTI VODĚ Z NOPOVÉ FÓLIE + KRYCÍ LIŠTY</t>
  </si>
  <si>
    <t>67+60+102 = 229,000 [A]</t>
  </si>
  <si>
    <t>8</t>
  </si>
  <si>
    <t>Potrubí</t>
  </si>
  <si>
    <t>87433</t>
  </si>
  <si>
    <t>POTRUBÍ Z TRUB PLASTOVÝCH ODPADNÍCH DN DO 150MM</t>
  </si>
  <si>
    <t>M</t>
  </si>
  <si>
    <t>7+4,5 = 11,500 [A]</t>
  </si>
  <si>
    <t>89742</t>
  </si>
  <si>
    <t>VPUST CHODNÍKOVÁ Z BETON DÍLCU</t>
  </si>
  <si>
    <t>89921</t>
  </si>
  <si>
    <t>VÝŠKOVÁ ÚPRAVA POKLOPU</t>
  </si>
  <si>
    <t>Kanalizační poklopy 10 = 10,000 [A]</t>
  </si>
  <si>
    <t>9</t>
  </si>
  <si>
    <t>Ostatní konstrukce a práce</t>
  </si>
  <si>
    <t>917211</t>
  </si>
  <si>
    <t>ZÁHONOVÉ OBRUBY Z BETONOVÝCH OBRUBNÍKU ŠÍR 50MM</t>
  </si>
  <si>
    <t>50x200x1000 mm 14,5+10+11+9+6+(163*2-(28*2)) = 320,500 [A]_x000d_
Celkové množství = 320,500</t>
  </si>
  <si>
    <t>917223</t>
  </si>
  <si>
    <t>SILNICNÍ A CHODNÍKOVÉ OBRUBY Z BETONOVÝCH OBRUBNÍKU ŠÍR 100MM</t>
  </si>
  <si>
    <t>100x250x1000 mm 29+12+9+5+6+6+10+14+6+10+24 = 131,000 [A]</t>
  </si>
  <si>
    <t>917224</t>
  </si>
  <si>
    <t>SILNICNÍ A CHODNÍKOVÉ OBRUBY Z BETONOVÝCH OBRUBNÍKU ŠÍR 150MM</t>
  </si>
  <si>
    <t>150x150x1000 mm 9+27+2+6+29 = 73,000 [A]_x000d_
150x250x1000 mm 64+6 = 70,000 [B]_x000d_
150x150/250x250 L 3 = 3,000 [C]_x000d_
150x150/250x250 P 2 = 2,000 [D]_x000d_
Celkové množství = 148,000</t>
  </si>
  <si>
    <t>91723</t>
  </si>
  <si>
    <t>OBRUBY Z BETON KRAJNÍKŮ</t>
  </si>
  <si>
    <t>rozměr 250x500x80 mm 32 = 32,000 [A]</t>
  </si>
  <si>
    <t>919112</t>
  </si>
  <si>
    <t>REZÁNÍ ASFALTOVÉHO KRYTU VOZOVEK TL DO 100MM</t>
  </si>
  <si>
    <t>67+29+36+10 = 142,000 [A]</t>
  </si>
  <si>
    <t>931323</t>
  </si>
  <si>
    <t>TESNENÍ DILATAC SPAR ASF ZÁLIVKOU MODIFIK PRUR DO 300MM2</t>
  </si>
  <si>
    <t>142 = 142,000 [A]</t>
  </si>
  <si>
    <t>93541</t>
  </si>
  <si>
    <t>ŽLABY Z DÍLCŮ Z POLYMERBETONU SVĚTLÉ ŠÍŘKY DO 100MM VČETNĚ MŘÍŽÍ</t>
  </si>
  <si>
    <t>5 = 5,000 [A]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</si>
</sst>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9">
    <font>
      <sz val="11"/>
      <name val="Calibri"/>
      <family val="2"/>
      <scheme val="minor"/>
    </font>
    <font>
      <sz val="11"/>
      <color rgb="FFD9D9D9"/>
      <name val="Calibri"/>
      <scheme val="minor"/>
    </font>
    <font>
      <b/>
      <sz val="10"/>
      <color rgb="FF000000"/>
      <name val="Arial"/>
    </font>
    <font>
      <b/>
      <sz val="16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  <fill>
      <patternFill patternType="solid">
        <fgColor rgb="FFADD8E6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9">
    <xf numFmtId="0" fontId="0" fillId="0" borderId="0"/>
    <xf numFmtId="0" fontId="2" fillId="0" borderId="0">
      <alignment horizontal="right" vertical="center" wrapText="1"/>
    </xf>
    <xf numFmtId="0" fontId="3" fillId="0" borderId="0">
      <alignment horizontal="left" vertical="center" wrapText="1"/>
    </xf>
    <xf numFmtId="0" fontId="2" fillId="0" borderId="0">
      <alignment horizontal="right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2" fillId="0" borderId="0">
      <alignment horizontal="left" vertical="center" wrapText="1"/>
    </xf>
    <xf numFmtId="0" fontId="8" fillId="0" borderId="0">
      <alignment horizontal="left" vertical="center" wrapText="1"/>
    </xf>
  </cellStyleXfs>
  <cellXfs count="51">
    <xf numFmtId="0" fontId="0" fillId="0" borderId="0" xfId="0"/>
    <xf numFmtId="0" fontId="1" fillId="2" borderId="0" xfId="0" applyFont="1" applyFill="1"/>
    <xf numFmtId="0" fontId="2" fillId="2" borderId="0" xfId="1" applyFill="1">
      <alignment horizontal="righ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2" fillId="2" borderId="0" xfId="3" applyFill="1">
      <alignment horizontal="right" vertical="center" wrapText="1"/>
    </xf>
    <xf numFmtId="165" fontId="2" fillId="2" borderId="0" xfId="3" applyNumberFormat="1" applyFill="1">
      <alignment horizontal="right" vertical="center" wrapText="1"/>
    </xf>
    <xf numFmtId="0" fontId="4" fillId="3" borderId="1" xfId="4" applyFill="1" applyBorder="1">
      <alignment horizontal="center" vertical="center" wrapText="1"/>
    </xf>
    <xf numFmtId="0" fontId="2" fillId="0" borderId="1" xfId="1" applyBorder="1">
      <alignment horizontal="right" vertical="center" wrapText="1"/>
    </xf>
    <xf numFmtId="165" fontId="2" fillId="0" borderId="1" xfId="1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righ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5" fillId="2" borderId="5" xfId="5" applyFill="1" applyBorder="1">
      <alignment horizontal="left" vertical="center" wrapText="1"/>
    </xf>
    <xf numFmtId="0" fontId="5" fillId="2" borderId="0" xfId="5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5" fillId="2" borderId="0" xfId="5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4" fillId="3" borderId="8" xfId="4" applyFill="1" applyBorder="1">
      <alignment horizontal="center" vertical="center" wrapText="1"/>
    </xf>
    <xf numFmtId="0" fontId="4" fillId="3" borderId="9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  <xf numFmtId="0" fontId="4" fillId="3" borderId="11" xfId="4" applyFill="1" applyBorder="1">
      <alignment horizontal="center" vertical="center" wrapText="1"/>
    </xf>
    <xf numFmtId="0" fontId="4" fillId="3" borderId="12" xfId="4" applyFill="1" applyBorder="1">
      <alignment horizontal="center" vertical="center" wrapText="1"/>
    </xf>
    <xf numFmtId="0" fontId="6" fillId="2" borderId="7" xfId="0" applyFont="1" applyFill="1" applyBorder="1"/>
    <xf numFmtId="0" fontId="6" fillId="2" borderId="13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14" xfId="0" applyFont="1" applyFill="1" applyBorder="1"/>
    <xf numFmtId="165" fontId="6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4" borderId="7" xfId="0" applyNumberFormat="1" applyFill="1" applyBorder="1" applyAlignment="1" applyProtection="1">
      <alignment horizontal="center"/>
      <protection locked="0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6" xfId="0" applyBorder="1"/>
    <xf numFmtId="0" fontId="7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9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StavbaRozpocetHeaderStyle" xfId="5"/>
    <cellStyle name="NadpisStrukturyStyle" xfId="6"/>
    <cellStyle name="StavebniDilStyle" xfId="7"/>
    <cellStyle name="PolDoplnInfoStyle" xf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32.42578" customWidth="1"/>
    <col min="2" max="2" width="32.42578" customWidth="1"/>
    <col min="3" max="3" width="19.42578" customWidth="1"/>
    <col min="4" max="4" width="19.42578" customWidth="1"/>
    <col min="5" max="5" width="19.42578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SUM(C10)</f>
        <v>0</v>
      </c>
      <c r="D6" s="3"/>
      <c r="E6" s="3"/>
    </row>
    <row r="7">
      <c r="A7" s="3"/>
      <c r="B7" s="5" t="s">
        <v>5</v>
      </c>
      <c r="C7" s="6">
        <f>SUM(E10)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'SO01'!I3</f>
        <v>0</v>
      </c>
      <c r="D10" s="9">
        <f>SUMIFS('SO01'!O:O,'SO01'!A:A,"P")</f>
        <v>0</v>
      </c>
      <c r="E10" s="9">
        <f>C10+D10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13</v>
      </c>
      <c r="F2" s="15"/>
      <c r="G2" s="15"/>
      <c r="H2" s="15"/>
      <c r="I2" s="15"/>
      <c r="J2" s="17"/>
    </row>
    <row r="3" ht="30">
      <c r="A3" s="3" t="s">
        <v>14</v>
      </c>
      <c r="B3" s="18" t="s">
        <v>15</v>
      </c>
      <c r="C3" s="19" t="s">
        <v>16</v>
      </c>
      <c r="D3" s="20"/>
      <c r="E3" s="21" t="s">
        <v>17</v>
      </c>
      <c r="F3" s="15"/>
      <c r="G3" s="15"/>
      <c r="H3" s="22" t="s">
        <v>11</v>
      </c>
      <c r="I3" s="23">
        <f>SUMIFS(I8:I132,A8:A132,"SD")</f>
        <v>0</v>
      </c>
      <c r="J3" s="17"/>
      <c r="O3">
        <v>0</v>
      </c>
      <c r="P3">
        <v>2</v>
      </c>
    </row>
    <row r="4">
      <c r="A4" s="3" t="s">
        <v>18</v>
      </c>
      <c r="B4" s="18" t="s">
        <v>19</v>
      </c>
      <c r="C4" s="19" t="s">
        <v>11</v>
      </c>
      <c r="D4" s="20"/>
      <c r="E4" s="21" t="s">
        <v>12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20</v>
      </c>
      <c r="B5" s="25" t="s">
        <v>21</v>
      </c>
      <c r="C5" s="7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27</v>
      </c>
      <c r="I5" s="7"/>
      <c r="J5" s="26" t="s">
        <v>28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29</v>
      </c>
      <c r="I6" s="7" t="s">
        <v>30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31</v>
      </c>
      <c r="B8" s="30"/>
      <c r="C8" s="31" t="s">
        <v>32</v>
      </c>
      <c r="D8" s="32"/>
      <c r="E8" s="29" t="s">
        <v>33</v>
      </c>
      <c r="F8" s="32"/>
      <c r="G8" s="32"/>
      <c r="H8" s="32"/>
      <c r="I8" s="33">
        <f>SUMIFS(I9:I29,A9:A29,"P")</f>
        <v>0</v>
      </c>
      <c r="J8" s="34"/>
    </row>
    <row r="9">
      <c r="A9" s="35" t="s">
        <v>34</v>
      </c>
      <c r="B9" s="35">
        <v>1</v>
      </c>
      <c r="C9" s="36" t="s">
        <v>35</v>
      </c>
      <c r="D9" s="35" t="s">
        <v>36</v>
      </c>
      <c r="E9" s="37" t="s">
        <v>37</v>
      </c>
      <c r="F9" s="38" t="s">
        <v>38</v>
      </c>
      <c r="G9" s="39">
        <v>1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>
      <c r="A10" s="35" t="s">
        <v>39</v>
      </c>
      <c r="B10" s="43"/>
      <c r="C10" s="44"/>
      <c r="D10" s="44"/>
      <c r="E10" s="45"/>
      <c r="F10" s="44"/>
      <c r="G10" s="44"/>
      <c r="H10" s="44"/>
      <c r="I10" s="44"/>
      <c r="J10" s="46"/>
    </row>
    <row r="11">
      <c r="A11" s="35" t="s">
        <v>40</v>
      </c>
      <c r="B11" s="43"/>
      <c r="C11" s="44"/>
      <c r="D11" s="44"/>
      <c r="E11" s="47" t="s">
        <v>41</v>
      </c>
      <c r="F11" s="44"/>
      <c r="G11" s="44"/>
      <c r="H11" s="44"/>
      <c r="I11" s="44"/>
      <c r="J11" s="46"/>
    </row>
    <row r="12">
      <c r="A12" s="35" t="s">
        <v>34</v>
      </c>
      <c r="B12" s="35">
        <v>2</v>
      </c>
      <c r="C12" s="36" t="s">
        <v>42</v>
      </c>
      <c r="D12" s="35" t="s">
        <v>36</v>
      </c>
      <c r="E12" s="37" t="s">
        <v>43</v>
      </c>
      <c r="F12" s="38" t="s">
        <v>38</v>
      </c>
      <c r="G12" s="39">
        <v>1</v>
      </c>
      <c r="H12" s="40">
        <v>0</v>
      </c>
      <c r="I12" s="41">
        <f>ROUND(G12*H12,P4)</f>
        <v>0</v>
      </c>
      <c r="J12" s="35"/>
      <c r="O12" s="42">
        <f>I12*0.21</f>
        <v>0</v>
      </c>
      <c r="P12">
        <v>3</v>
      </c>
    </row>
    <row r="13">
      <c r="A13" s="35" t="s">
        <v>39</v>
      </c>
      <c r="B13" s="43"/>
      <c r="C13" s="44"/>
      <c r="D13" s="44"/>
      <c r="E13" s="45"/>
      <c r="F13" s="44"/>
      <c r="G13" s="44"/>
      <c r="H13" s="44"/>
      <c r="I13" s="44"/>
      <c r="J13" s="46"/>
    </row>
    <row r="14">
      <c r="A14" s="35" t="s">
        <v>40</v>
      </c>
      <c r="B14" s="43"/>
      <c r="C14" s="44"/>
      <c r="D14" s="44"/>
      <c r="E14" s="47" t="s">
        <v>41</v>
      </c>
      <c r="F14" s="44"/>
      <c r="G14" s="44"/>
      <c r="H14" s="44"/>
      <c r="I14" s="44"/>
      <c r="J14" s="46"/>
    </row>
    <row r="15" ht="30">
      <c r="A15" s="35" t="s">
        <v>34</v>
      </c>
      <c r="B15" s="35">
        <v>3</v>
      </c>
      <c r="C15" s="36" t="s">
        <v>44</v>
      </c>
      <c r="D15" s="35" t="s">
        <v>36</v>
      </c>
      <c r="E15" s="37" t="s">
        <v>45</v>
      </c>
      <c r="F15" s="38" t="s">
        <v>38</v>
      </c>
      <c r="G15" s="39">
        <v>1</v>
      </c>
      <c r="H15" s="40">
        <v>0</v>
      </c>
      <c r="I15" s="41">
        <f>ROUND(G15*H15,P4)</f>
        <v>0</v>
      </c>
      <c r="J15" s="35"/>
      <c r="O15" s="42">
        <f>I15*0.21</f>
        <v>0</v>
      </c>
      <c r="P15">
        <v>3</v>
      </c>
    </row>
    <row r="16">
      <c r="A16" s="35" t="s">
        <v>39</v>
      </c>
      <c r="B16" s="43"/>
      <c r="C16" s="44"/>
      <c r="D16" s="44"/>
      <c r="E16" s="45"/>
      <c r="F16" s="44"/>
      <c r="G16" s="44"/>
      <c r="H16" s="44"/>
      <c r="I16" s="44"/>
      <c r="J16" s="46"/>
    </row>
    <row r="17">
      <c r="A17" s="35" t="s">
        <v>40</v>
      </c>
      <c r="B17" s="43"/>
      <c r="C17" s="44"/>
      <c r="D17" s="44"/>
      <c r="E17" s="47" t="s">
        <v>41</v>
      </c>
      <c r="F17" s="44"/>
      <c r="G17" s="44"/>
      <c r="H17" s="44"/>
      <c r="I17" s="44"/>
      <c r="J17" s="46"/>
    </row>
    <row r="18" ht="30">
      <c r="A18" s="35" t="s">
        <v>34</v>
      </c>
      <c r="B18" s="35">
        <v>4</v>
      </c>
      <c r="C18" s="36" t="s">
        <v>46</v>
      </c>
      <c r="D18" s="35" t="s">
        <v>36</v>
      </c>
      <c r="E18" s="37" t="s">
        <v>47</v>
      </c>
      <c r="F18" s="38" t="s">
        <v>48</v>
      </c>
      <c r="G18" s="39">
        <v>639.12400000000002</v>
      </c>
      <c r="H18" s="40">
        <v>0</v>
      </c>
      <c r="I18" s="41">
        <f>ROUND(G18*H18,P4)</f>
        <v>0</v>
      </c>
      <c r="J18" s="35"/>
      <c r="O18" s="42">
        <f>I18*0.21</f>
        <v>0</v>
      </c>
      <c r="P18">
        <v>3</v>
      </c>
    </row>
    <row r="19">
      <c r="A19" s="35" t="s">
        <v>39</v>
      </c>
      <c r="B19" s="43"/>
      <c r="C19" s="44"/>
      <c r="D19" s="44"/>
      <c r="E19" s="45" t="s">
        <v>36</v>
      </c>
      <c r="F19" s="44"/>
      <c r="G19" s="44"/>
      <c r="H19" s="44"/>
      <c r="I19" s="44"/>
      <c r="J19" s="46"/>
    </row>
    <row r="20" ht="30">
      <c r="A20" s="35" t="s">
        <v>40</v>
      </c>
      <c r="B20" s="43"/>
      <c r="C20" s="44"/>
      <c r="D20" s="44"/>
      <c r="E20" s="47" t="s">
        <v>49</v>
      </c>
      <c r="F20" s="44"/>
      <c r="G20" s="44"/>
      <c r="H20" s="44"/>
      <c r="I20" s="44"/>
      <c r="J20" s="46"/>
    </row>
    <row r="21" ht="30">
      <c r="A21" s="35" t="s">
        <v>34</v>
      </c>
      <c r="B21" s="35">
        <v>5</v>
      </c>
      <c r="C21" s="36" t="s">
        <v>50</v>
      </c>
      <c r="D21" s="35" t="s">
        <v>36</v>
      </c>
      <c r="E21" s="37" t="s">
        <v>51</v>
      </c>
      <c r="F21" s="38" t="s">
        <v>48</v>
      </c>
      <c r="G21" s="39">
        <v>43.560000000000002</v>
      </c>
      <c r="H21" s="40">
        <v>0</v>
      </c>
      <c r="I21" s="41">
        <f>ROUND(G21*H21,P4)</f>
        <v>0</v>
      </c>
      <c r="J21" s="35"/>
      <c r="O21" s="42">
        <f>I21*0.21</f>
        <v>0</v>
      </c>
      <c r="P21">
        <v>3</v>
      </c>
    </row>
    <row r="22">
      <c r="A22" s="35" t="s">
        <v>39</v>
      </c>
      <c r="B22" s="43"/>
      <c r="C22" s="44"/>
      <c r="D22" s="44"/>
      <c r="E22" s="45" t="s">
        <v>36</v>
      </c>
      <c r="F22" s="44"/>
      <c r="G22" s="44"/>
      <c r="H22" s="44"/>
      <c r="I22" s="44"/>
      <c r="J22" s="46"/>
    </row>
    <row r="23" ht="30">
      <c r="A23" s="35" t="s">
        <v>40</v>
      </c>
      <c r="B23" s="43"/>
      <c r="C23" s="44"/>
      <c r="D23" s="44"/>
      <c r="E23" s="47" t="s">
        <v>52</v>
      </c>
      <c r="F23" s="44"/>
      <c r="G23" s="44"/>
      <c r="H23" s="44"/>
      <c r="I23" s="44"/>
      <c r="J23" s="46"/>
    </row>
    <row r="24">
      <c r="A24" s="35" t="s">
        <v>34</v>
      </c>
      <c r="B24" s="35">
        <v>6</v>
      </c>
      <c r="C24" s="36" t="s">
        <v>53</v>
      </c>
      <c r="D24" s="35" t="s">
        <v>36</v>
      </c>
      <c r="E24" s="37" t="s">
        <v>54</v>
      </c>
      <c r="F24" s="38" t="s">
        <v>38</v>
      </c>
      <c r="G24" s="39">
        <v>1</v>
      </c>
      <c r="H24" s="40">
        <v>0</v>
      </c>
      <c r="I24" s="41">
        <f>ROUND(G24*H24,P4)</f>
        <v>0</v>
      </c>
      <c r="J24" s="35"/>
      <c r="O24" s="42">
        <f>I24*0.21</f>
        <v>0</v>
      </c>
      <c r="P24">
        <v>3</v>
      </c>
    </row>
    <row r="25">
      <c r="A25" s="35" t="s">
        <v>39</v>
      </c>
      <c r="B25" s="43"/>
      <c r="C25" s="44"/>
      <c r="D25" s="44"/>
      <c r="E25" s="45" t="s">
        <v>36</v>
      </c>
      <c r="F25" s="44"/>
      <c r="G25" s="44"/>
      <c r="H25" s="44"/>
      <c r="I25" s="44"/>
      <c r="J25" s="46"/>
    </row>
    <row r="26">
      <c r="A26" s="35" t="s">
        <v>40</v>
      </c>
      <c r="B26" s="43"/>
      <c r="C26" s="44"/>
      <c r="D26" s="44"/>
      <c r="E26" s="47" t="s">
        <v>55</v>
      </c>
      <c r="F26" s="44"/>
      <c r="G26" s="44"/>
      <c r="H26" s="44"/>
      <c r="I26" s="44"/>
      <c r="J26" s="46"/>
    </row>
    <row r="27">
      <c r="A27" s="35" t="s">
        <v>34</v>
      </c>
      <c r="B27" s="35">
        <v>7</v>
      </c>
      <c r="C27" s="36" t="s">
        <v>56</v>
      </c>
      <c r="D27" s="35" t="s">
        <v>36</v>
      </c>
      <c r="E27" s="37" t="s">
        <v>57</v>
      </c>
      <c r="F27" s="38" t="s">
        <v>38</v>
      </c>
      <c r="G27" s="39">
        <v>1</v>
      </c>
      <c r="H27" s="40">
        <v>0</v>
      </c>
      <c r="I27" s="41">
        <f>ROUND(G27*H27,P4)</f>
        <v>0</v>
      </c>
      <c r="J27" s="35"/>
      <c r="O27" s="42">
        <f>I27*0.21</f>
        <v>0</v>
      </c>
      <c r="P27">
        <v>3</v>
      </c>
    </row>
    <row r="28">
      <c r="A28" s="35" t="s">
        <v>39</v>
      </c>
      <c r="B28" s="43"/>
      <c r="C28" s="44"/>
      <c r="D28" s="44"/>
      <c r="E28" s="45" t="s">
        <v>36</v>
      </c>
      <c r="F28" s="44"/>
      <c r="G28" s="44"/>
      <c r="H28" s="44"/>
      <c r="I28" s="44"/>
      <c r="J28" s="46"/>
    </row>
    <row r="29" ht="30">
      <c r="A29" s="35" t="s">
        <v>40</v>
      </c>
      <c r="B29" s="43"/>
      <c r="C29" s="44"/>
      <c r="D29" s="44"/>
      <c r="E29" s="47" t="s">
        <v>58</v>
      </c>
      <c r="F29" s="44"/>
      <c r="G29" s="44"/>
      <c r="H29" s="44"/>
      <c r="I29" s="44"/>
      <c r="J29" s="46"/>
    </row>
    <row r="30">
      <c r="A30" s="29" t="s">
        <v>31</v>
      </c>
      <c r="B30" s="30"/>
      <c r="C30" s="31" t="s">
        <v>59</v>
      </c>
      <c r="D30" s="32"/>
      <c r="E30" s="29" t="s">
        <v>60</v>
      </c>
      <c r="F30" s="32"/>
      <c r="G30" s="32"/>
      <c r="H30" s="32"/>
      <c r="I30" s="33">
        <f>SUMIFS(I31:I57,A31:A57,"P")</f>
        <v>0</v>
      </c>
      <c r="J30" s="34"/>
    </row>
    <row r="31" ht="30">
      <c r="A31" s="35" t="s">
        <v>34</v>
      </c>
      <c r="B31" s="35">
        <v>8</v>
      </c>
      <c r="C31" s="36" t="s">
        <v>61</v>
      </c>
      <c r="D31" s="35" t="s">
        <v>36</v>
      </c>
      <c r="E31" s="37" t="s">
        <v>62</v>
      </c>
      <c r="F31" s="38" t="s">
        <v>63</v>
      </c>
      <c r="G31" s="39">
        <v>2</v>
      </c>
      <c r="H31" s="40">
        <v>0</v>
      </c>
      <c r="I31" s="41">
        <f>ROUND(G31*H31,P4)</f>
        <v>0</v>
      </c>
      <c r="J31" s="35"/>
      <c r="O31" s="42">
        <f>I31*0.21</f>
        <v>0</v>
      </c>
      <c r="P31">
        <v>3</v>
      </c>
    </row>
    <row r="32">
      <c r="A32" s="35" t="s">
        <v>39</v>
      </c>
      <c r="B32" s="43"/>
      <c r="C32" s="44"/>
      <c r="D32" s="44"/>
      <c r="E32" s="45" t="s">
        <v>36</v>
      </c>
      <c r="F32" s="44"/>
      <c r="G32" s="44"/>
      <c r="H32" s="44"/>
      <c r="I32" s="44"/>
      <c r="J32" s="46"/>
    </row>
    <row r="33" ht="30">
      <c r="A33" s="35" t="s">
        <v>40</v>
      </c>
      <c r="B33" s="43"/>
      <c r="C33" s="44"/>
      <c r="D33" s="44"/>
      <c r="E33" s="47" t="s">
        <v>64</v>
      </c>
      <c r="F33" s="44"/>
      <c r="G33" s="44"/>
      <c r="H33" s="44"/>
      <c r="I33" s="44"/>
      <c r="J33" s="46"/>
    </row>
    <row r="34" ht="30">
      <c r="A34" s="35" t="s">
        <v>34</v>
      </c>
      <c r="B34" s="35">
        <v>9</v>
      </c>
      <c r="C34" s="36" t="s">
        <v>65</v>
      </c>
      <c r="D34" s="35" t="s">
        <v>36</v>
      </c>
      <c r="E34" s="37" t="s">
        <v>66</v>
      </c>
      <c r="F34" s="38" t="s">
        <v>67</v>
      </c>
      <c r="G34" s="39">
        <v>19.800000000000001</v>
      </c>
      <c r="H34" s="40">
        <v>0</v>
      </c>
      <c r="I34" s="41">
        <f>ROUND(G34*H34,P4)</f>
        <v>0</v>
      </c>
      <c r="J34" s="35"/>
      <c r="O34" s="42">
        <f>I34*0.21</f>
        <v>0</v>
      </c>
      <c r="P34">
        <v>3</v>
      </c>
    </row>
    <row r="35">
      <c r="A35" s="35" t="s">
        <v>39</v>
      </c>
      <c r="B35" s="43"/>
      <c r="C35" s="44"/>
      <c r="D35" s="44"/>
      <c r="E35" s="45" t="s">
        <v>36</v>
      </c>
      <c r="F35" s="44"/>
      <c r="G35" s="44"/>
      <c r="H35" s="44"/>
      <c r="I35" s="44"/>
      <c r="J35" s="46"/>
    </row>
    <row r="36" ht="30">
      <c r="A36" s="35" t="s">
        <v>40</v>
      </c>
      <c r="B36" s="43"/>
      <c r="C36" s="44"/>
      <c r="D36" s="44"/>
      <c r="E36" s="47" t="s">
        <v>68</v>
      </c>
      <c r="F36" s="44"/>
      <c r="G36" s="44"/>
      <c r="H36" s="44"/>
      <c r="I36" s="44"/>
      <c r="J36" s="46"/>
    </row>
    <row r="37">
      <c r="A37" s="35" t="s">
        <v>34</v>
      </c>
      <c r="B37" s="35">
        <v>10</v>
      </c>
      <c r="C37" s="36" t="s">
        <v>69</v>
      </c>
      <c r="D37" s="35" t="s">
        <v>36</v>
      </c>
      <c r="E37" s="37" t="s">
        <v>70</v>
      </c>
      <c r="F37" s="38" t="s">
        <v>67</v>
      </c>
      <c r="G37" s="39">
        <v>375.95499999999998</v>
      </c>
      <c r="H37" s="40">
        <v>0</v>
      </c>
      <c r="I37" s="41">
        <f>ROUND(G37*H37,P4)</f>
        <v>0</v>
      </c>
      <c r="J37" s="35"/>
      <c r="O37" s="42">
        <f>I37*0.21</f>
        <v>0</v>
      </c>
      <c r="P37">
        <v>3</v>
      </c>
    </row>
    <row r="38">
      <c r="A38" s="35" t="s">
        <v>39</v>
      </c>
      <c r="B38" s="43"/>
      <c r="C38" s="44"/>
      <c r="D38" s="44"/>
      <c r="E38" s="45" t="s">
        <v>36</v>
      </c>
      <c r="F38" s="44"/>
      <c r="G38" s="44"/>
      <c r="H38" s="44"/>
      <c r="I38" s="44"/>
      <c r="J38" s="46"/>
    </row>
    <row r="39" ht="60">
      <c r="A39" s="35" t="s">
        <v>40</v>
      </c>
      <c r="B39" s="43"/>
      <c r="C39" s="44"/>
      <c r="D39" s="44"/>
      <c r="E39" s="47" t="s">
        <v>71</v>
      </c>
      <c r="F39" s="44"/>
      <c r="G39" s="44"/>
      <c r="H39" s="44"/>
      <c r="I39" s="44"/>
      <c r="J39" s="46"/>
    </row>
    <row r="40">
      <c r="A40" s="35" t="s">
        <v>34</v>
      </c>
      <c r="B40" s="35">
        <v>11</v>
      </c>
      <c r="C40" s="36" t="s">
        <v>72</v>
      </c>
      <c r="D40" s="35" t="s">
        <v>36</v>
      </c>
      <c r="E40" s="37" t="s">
        <v>73</v>
      </c>
      <c r="F40" s="38" t="s">
        <v>67</v>
      </c>
      <c r="G40" s="39">
        <v>1.5</v>
      </c>
      <c r="H40" s="40">
        <v>0</v>
      </c>
      <c r="I40" s="41">
        <f>ROUND(G40*H40,P4)</f>
        <v>0</v>
      </c>
      <c r="J40" s="35"/>
      <c r="O40" s="42">
        <f>I40*0.21</f>
        <v>0</v>
      </c>
      <c r="P40">
        <v>3</v>
      </c>
    </row>
    <row r="41">
      <c r="A41" s="35" t="s">
        <v>39</v>
      </c>
      <c r="B41" s="43"/>
      <c r="C41" s="44"/>
      <c r="D41" s="44"/>
      <c r="E41" s="45" t="s">
        <v>36</v>
      </c>
      <c r="F41" s="44"/>
      <c r="G41" s="44"/>
      <c r="H41" s="44"/>
      <c r="I41" s="44"/>
      <c r="J41" s="46"/>
    </row>
    <row r="42" ht="30">
      <c r="A42" s="35" t="s">
        <v>40</v>
      </c>
      <c r="B42" s="43"/>
      <c r="C42" s="44"/>
      <c r="D42" s="44"/>
      <c r="E42" s="47" t="s">
        <v>74</v>
      </c>
      <c r="F42" s="44"/>
      <c r="G42" s="44"/>
      <c r="H42" s="44"/>
      <c r="I42" s="44"/>
      <c r="J42" s="46"/>
    </row>
    <row r="43">
      <c r="A43" s="35" t="s">
        <v>34</v>
      </c>
      <c r="B43" s="35">
        <v>12</v>
      </c>
      <c r="C43" s="36" t="s">
        <v>75</v>
      </c>
      <c r="D43" s="35" t="s">
        <v>36</v>
      </c>
      <c r="E43" s="37" t="s">
        <v>76</v>
      </c>
      <c r="F43" s="38" t="s">
        <v>67</v>
      </c>
      <c r="G43" s="39">
        <v>8.2799999999999994</v>
      </c>
      <c r="H43" s="40">
        <v>0</v>
      </c>
      <c r="I43" s="41">
        <f>ROUND(G43*H43,P4)</f>
        <v>0</v>
      </c>
      <c r="J43" s="35"/>
      <c r="O43" s="42">
        <f>I43*0.21</f>
        <v>0</v>
      </c>
      <c r="P43">
        <v>3</v>
      </c>
    </row>
    <row r="44">
      <c r="A44" s="35" t="s">
        <v>39</v>
      </c>
      <c r="B44" s="43"/>
      <c r="C44" s="44"/>
      <c r="D44" s="44"/>
      <c r="E44" s="45" t="s">
        <v>36</v>
      </c>
      <c r="F44" s="44"/>
      <c r="G44" s="44"/>
      <c r="H44" s="44"/>
      <c r="I44" s="44"/>
      <c r="J44" s="46"/>
    </row>
    <row r="45" ht="30">
      <c r="A45" s="35" t="s">
        <v>40</v>
      </c>
      <c r="B45" s="43"/>
      <c r="C45" s="44"/>
      <c r="D45" s="44"/>
      <c r="E45" s="47" t="s">
        <v>77</v>
      </c>
      <c r="F45" s="44"/>
      <c r="G45" s="44"/>
      <c r="H45" s="44"/>
      <c r="I45" s="44"/>
      <c r="J45" s="46"/>
    </row>
    <row r="46">
      <c r="A46" s="35" t="s">
        <v>34</v>
      </c>
      <c r="B46" s="35">
        <v>13</v>
      </c>
      <c r="C46" s="36" t="s">
        <v>78</v>
      </c>
      <c r="D46" s="35" t="s">
        <v>36</v>
      </c>
      <c r="E46" s="37" t="s">
        <v>79</v>
      </c>
      <c r="F46" s="38" t="s">
        <v>67</v>
      </c>
      <c r="G46" s="39">
        <v>4.1399999999999997</v>
      </c>
      <c r="H46" s="40">
        <v>0</v>
      </c>
      <c r="I46" s="41">
        <f>ROUND(G46*H46,P4)</f>
        <v>0</v>
      </c>
      <c r="J46" s="35"/>
      <c r="O46" s="42">
        <f>I46*0.21</f>
        <v>0</v>
      </c>
      <c r="P46">
        <v>3</v>
      </c>
    </row>
    <row r="47">
      <c r="A47" s="35" t="s">
        <v>39</v>
      </c>
      <c r="B47" s="43"/>
      <c r="C47" s="44"/>
      <c r="D47" s="44"/>
      <c r="E47" s="45" t="s">
        <v>36</v>
      </c>
      <c r="F47" s="44"/>
      <c r="G47" s="44"/>
      <c r="H47" s="44"/>
      <c r="I47" s="44"/>
      <c r="J47" s="46"/>
    </row>
    <row r="48" ht="30">
      <c r="A48" s="35" t="s">
        <v>40</v>
      </c>
      <c r="B48" s="43"/>
      <c r="C48" s="44"/>
      <c r="D48" s="44"/>
      <c r="E48" s="47" t="s">
        <v>80</v>
      </c>
      <c r="F48" s="44"/>
      <c r="G48" s="44"/>
      <c r="H48" s="44"/>
      <c r="I48" s="44"/>
      <c r="J48" s="46"/>
    </row>
    <row r="49">
      <c r="A49" s="35" t="s">
        <v>34</v>
      </c>
      <c r="B49" s="35">
        <v>14</v>
      </c>
      <c r="C49" s="36" t="s">
        <v>81</v>
      </c>
      <c r="D49" s="35" t="s">
        <v>36</v>
      </c>
      <c r="E49" s="37" t="s">
        <v>82</v>
      </c>
      <c r="F49" s="38" t="s">
        <v>83</v>
      </c>
      <c r="G49" s="39">
        <v>608.60000000000002</v>
      </c>
      <c r="H49" s="40">
        <v>0</v>
      </c>
      <c r="I49" s="41">
        <f>ROUND(G49*H49,P4)</f>
        <v>0</v>
      </c>
      <c r="J49" s="35"/>
      <c r="O49" s="42">
        <f>I49*0.21</f>
        <v>0</v>
      </c>
      <c r="P49">
        <v>3</v>
      </c>
    </row>
    <row r="50">
      <c r="A50" s="35" t="s">
        <v>39</v>
      </c>
      <c r="B50" s="43"/>
      <c r="C50" s="44"/>
      <c r="D50" s="44"/>
      <c r="E50" s="45" t="s">
        <v>36</v>
      </c>
      <c r="F50" s="44"/>
      <c r="G50" s="44"/>
      <c r="H50" s="44"/>
      <c r="I50" s="44"/>
      <c r="J50" s="46"/>
    </row>
    <row r="51" ht="45">
      <c r="A51" s="35" t="s">
        <v>40</v>
      </c>
      <c r="B51" s="43"/>
      <c r="C51" s="44"/>
      <c r="D51" s="44"/>
      <c r="E51" s="47" t="s">
        <v>84</v>
      </c>
      <c r="F51" s="44"/>
      <c r="G51" s="44"/>
      <c r="H51" s="44"/>
      <c r="I51" s="44"/>
      <c r="J51" s="46"/>
    </row>
    <row r="52">
      <c r="A52" s="35" t="s">
        <v>34</v>
      </c>
      <c r="B52" s="35">
        <v>15</v>
      </c>
      <c r="C52" s="36" t="s">
        <v>85</v>
      </c>
      <c r="D52" s="35" t="s">
        <v>36</v>
      </c>
      <c r="E52" s="37" t="s">
        <v>86</v>
      </c>
      <c r="F52" s="38" t="s">
        <v>83</v>
      </c>
      <c r="G52" s="39">
        <v>250</v>
      </c>
      <c r="H52" s="40">
        <v>0</v>
      </c>
      <c r="I52" s="41">
        <f>ROUND(G52*H52,P4)</f>
        <v>0</v>
      </c>
      <c r="J52" s="35"/>
      <c r="O52" s="42">
        <f>I52*0.21</f>
        <v>0</v>
      </c>
      <c r="P52">
        <v>3</v>
      </c>
    </row>
    <row r="53">
      <c r="A53" s="35" t="s">
        <v>39</v>
      </c>
      <c r="B53" s="43"/>
      <c r="C53" s="44"/>
      <c r="D53" s="44"/>
      <c r="E53" s="45" t="s">
        <v>36</v>
      </c>
      <c r="F53" s="44"/>
      <c r="G53" s="44"/>
      <c r="H53" s="44"/>
      <c r="I53" s="44"/>
      <c r="J53" s="46"/>
    </row>
    <row r="54">
      <c r="A54" s="35" t="s">
        <v>40</v>
      </c>
      <c r="B54" s="43"/>
      <c r="C54" s="44"/>
      <c r="D54" s="44"/>
      <c r="E54" s="47" t="s">
        <v>87</v>
      </c>
      <c r="F54" s="44"/>
      <c r="G54" s="44"/>
      <c r="H54" s="44"/>
      <c r="I54" s="44"/>
      <c r="J54" s="46"/>
    </row>
    <row r="55">
      <c r="A55" s="35" t="s">
        <v>34</v>
      </c>
      <c r="B55" s="35">
        <v>16</v>
      </c>
      <c r="C55" s="36" t="s">
        <v>88</v>
      </c>
      <c r="D55" s="35" t="s">
        <v>36</v>
      </c>
      <c r="E55" s="37" t="s">
        <v>89</v>
      </c>
      <c r="F55" s="38" t="s">
        <v>83</v>
      </c>
      <c r="G55" s="39">
        <v>250</v>
      </c>
      <c r="H55" s="40">
        <v>0</v>
      </c>
      <c r="I55" s="41">
        <f>ROUND(G55*H55,P4)</f>
        <v>0</v>
      </c>
      <c r="J55" s="35"/>
      <c r="O55" s="42">
        <f>I55*0.21</f>
        <v>0</v>
      </c>
      <c r="P55">
        <v>3</v>
      </c>
    </row>
    <row r="56">
      <c r="A56" s="35" t="s">
        <v>39</v>
      </c>
      <c r="B56" s="43"/>
      <c r="C56" s="44"/>
      <c r="D56" s="44"/>
      <c r="E56" s="45" t="s">
        <v>36</v>
      </c>
      <c r="F56" s="44"/>
      <c r="G56" s="44"/>
      <c r="H56" s="44"/>
      <c r="I56" s="44"/>
      <c r="J56" s="46"/>
    </row>
    <row r="57">
      <c r="A57" s="35" t="s">
        <v>40</v>
      </c>
      <c r="B57" s="43"/>
      <c r="C57" s="44"/>
      <c r="D57" s="44"/>
      <c r="E57" s="47" t="s">
        <v>87</v>
      </c>
      <c r="F57" s="44"/>
      <c r="G57" s="44"/>
      <c r="H57" s="44"/>
      <c r="I57" s="44"/>
      <c r="J57" s="46"/>
    </row>
    <row r="58">
      <c r="A58" s="29" t="s">
        <v>31</v>
      </c>
      <c r="B58" s="30"/>
      <c r="C58" s="31" t="s">
        <v>90</v>
      </c>
      <c r="D58" s="32"/>
      <c r="E58" s="29" t="s">
        <v>91</v>
      </c>
      <c r="F58" s="32"/>
      <c r="G58" s="32"/>
      <c r="H58" s="32"/>
      <c r="I58" s="33">
        <f>SUMIFS(I59:I61,A59:A61,"P")</f>
        <v>0</v>
      </c>
      <c r="J58" s="34"/>
    </row>
    <row r="59">
      <c r="A59" s="35" t="s">
        <v>34</v>
      </c>
      <c r="B59" s="35">
        <v>17</v>
      </c>
      <c r="C59" s="36" t="s">
        <v>92</v>
      </c>
      <c r="D59" s="35" t="s">
        <v>36</v>
      </c>
      <c r="E59" s="37" t="s">
        <v>93</v>
      </c>
      <c r="F59" s="38" t="s">
        <v>83</v>
      </c>
      <c r="G59" s="39">
        <v>614.60000000000002</v>
      </c>
      <c r="H59" s="40">
        <v>0</v>
      </c>
      <c r="I59" s="41">
        <f>ROUND(G59*H59,P4)</f>
        <v>0</v>
      </c>
      <c r="J59" s="35"/>
      <c r="O59" s="42">
        <f>I59*0.21</f>
        <v>0</v>
      </c>
      <c r="P59">
        <v>3</v>
      </c>
    </row>
    <row r="60">
      <c r="A60" s="35" t="s">
        <v>39</v>
      </c>
      <c r="B60" s="43"/>
      <c r="C60" s="44"/>
      <c r="D60" s="44"/>
      <c r="E60" s="45" t="s">
        <v>36</v>
      </c>
      <c r="F60" s="44"/>
      <c r="G60" s="44"/>
      <c r="H60" s="44"/>
      <c r="I60" s="44"/>
      <c r="J60" s="46"/>
    </row>
    <row r="61" ht="30">
      <c r="A61" s="35" t="s">
        <v>40</v>
      </c>
      <c r="B61" s="43"/>
      <c r="C61" s="44"/>
      <c r="D61" s="44"/>
      <c r="E61" s="47" t="s">
        <v>94</v>
      </c>
      <c r="F61" s="44"/>
      <c r="G61" s="44"/>
      <c r="H61" s="44"/>
      <c r="I61" s="44"/>
      <c r="J61" s="46"/>
    </row>
    <row r="62">
      <c r="A62" s="29" t="s">
        <v>31</v>
      </c>
      <c r="B62" s="30"/>
      <c r="C62" s="31" t="s">
        <v>95</v>
      </c>
      <c r="D62" s="32"/>
      <c r="E62" s="29" t="s">
        <v>96</v>
      </c>
      <c r="F62" s="32"/>
      <c r="G62" s="32"/>
      <c r="H62" s="32"/>
      <c r="I62" s="33">
        <f>SUMIFS(I63:I65,A63:A65,"P")</f>
        <v>0</v>
      </c>
      <c r="J62" s="34"/>
    </row>
    <row r="63">
      <c r="A63" s="35" t="s">
        <v>34</v>
      </c>
      <c r="B63" s="35">
        <v>18</v>
      </c>
      <c r="C63" s="36" t="s">
        <v>97</v>
      </c>
      <c r="D63" s="35" t="s">
        <v>36</v>
      </c>
      <c r="E63" s="37" t="s">
        <v>98</v>
      </c>
      <c r="F63" s="38" t="s">
        <v>67</v>
      </c>
      <c r="G63" s="39">
        <v>2</v>
      </c>
      <c r="H63" s="40">
        <v>0</v>
      </c>
      <c r="I63" s="41">
        <f>ROUND(G63*H63,P4)</f>
        <v>0</v>
      </c>
      <c r="J63" s="35"/>
      <c r="O63" s="42">
        <f>I63*0.21</f>
        <v>0</v>
      </c>
      <c r="P63">
        <v>3</v>
      </c>
    </row>
    <row r="64">
      <c r="A64" s="35" t="s">
        <v>39</v>
      </c>
      <c r="B64" s="43"/>
      <c r="C64" s="44"/>
      <c r="D64" s="44"/>
      <c r="E64" s="45" t="s">
        <v>36</v>
      </c>
      <c r="F64" s="44"/>
      <c r="G64" s="44"/>
      <c r="H64" s="44"/>
      <c r="I64" s="44"/>
      <c r="J64" s="46"/>
    </row>
    <row r="65">
      <c r="A65" s="35" t="s">
        <v>40</v>
      </c>
      <c r="B65" s="43"/>
      <c r="C65" s="44"/>
      <c r="D65" s="44"/>
      <c r="E65" s="47" t="s">
        <v>99</v>
      </c>
      <c r="F65" s="44"/>
      <c r="G65" s="44"/>
      <c r="H65" s="44"/>
      <c r="I65" s="44"/>
      <c r="J65" s="46"/>
    </row>
    <row r="66">
      <c r="A66" s="29" t="s">
        <v>31</v>
      </c>
      <c r="B66" s="30"/>
      <c r="C66" s="31" t="s">
        <v>100</v>
      </c>
      <c r="D66" s="32"/>
      <c r="E66" s="29" t="s">
        <v>101</v>
      </c>
      <c r="F66" s="32"/>
      <c r="G66" s="32"/>
      <c r="H66" s="32"/>
      <c r="I66" s="33">
        <f>SUMIFS(I67:I96,A67:A96,"P")</f>
        <v>0</v>
      </c>
      <c r="J66" s="34"/>
    </row>
    <row r="67">
      <c r="A67" s="35" t="s">
        <v>34</v>
      </c>
      <c r="B67" s="35">
        <v>19</v>
      </c>
      <c r="C67" s="36" t="s">
        <v>102</v>
      </c>
      <c r="D67" s="35" t="s">
        <v>36</v>
      </c>
      <c r="E67" s="37" t="s">
        <v>103</v>
      </c>
      <c r="F67" s="38" t="s">
        <v>83</v>
      </c>
      <c r="G67" s="39">
        <v>295.30000000000001</v>
      </c>
      <c r="H67" s="40">
        <v>0</v>
      </c>
      <c r="I67" s="41">
        <f>ROUND(G67*H67,P4)</f>
        <v>0</v>
      </c>
      <c r="J67" s="35"/>
      <c r="O67" s="42">
        <f>I67*0.21</f>
        <v>0</v>
      </c>
      <c r="P67">
        <v>3</v>
      </c>
    </row>
    <row r="68">
      <c r="A68" s="35" t="s">
        <v>39</v>
      </c>
      <c r="B68" s="43"/>
      <c r="C68" s="44"/>
      <c r="D68" s="44"/>
      <c r="E68" s="45" t="s">
        <v>36</v>
      </c>
      <c r="F68" s="44"/>
      <c r="G68" s="44"/>
      <c r="H68" s="44"/>
      <c r="I68" s="44"/>
      <c r="J68" s="46"/>
    </row>
    <row r="69" ht="45">
      <c r="A69" s="35" t="s">
        <v>40</v>
      </c>
      <c r="B69" s="43"/>
      <c r="C69" s="44"/>
      <c r="D69" s="44"/>
      <c r="E69" s="47" t="s">
        <v>104</v>
      </c>
      <c r="F69" s="44"/>
      <c r="G69" s="44"/>
      <c r="H69" s="44"/>
      <c r="I69" s="44"/>
      <c r="J69" s="46"/>
    </row>
    <row r="70">
      <c r="A70" s="35" t="s">
        <v>34</v>
      </c>
      <c r="B70" s="35">
        <v>20</v>
      </c>
      <c r="C70" s="36" t="s">
        <v>105</v>
      </c>
      <c r="D70" s="35" t="s">
        <v>36</v>
      </c>
      <c r="E70" s="37" t="s">
        <v>106</v>
      </c>
      <c r="F70" s="38" t="s">
        <v>83</v>
      </c>
      <c r="G70" s="39">
        <v>366.10000000000002</v>
      </c>
      <c r="H70" s="40">
        <v>0</v>
      </c>
      <c r="I70" s="41">
        <f>ROUND(G70*H70,P4)</f>
        <v>0</v>
      </c>
      <c r="J70" s="35"/>
      <c r="O70" s="42">
        <f>I70*0.21</f>
        <v>0</v>
      </c>
      <c r="P70">
        <v>3</v>
      </c>
    </row>
    <row r="71">
      <c r="A71" s="35" t="s">
        <v>39</v>
      </c>
      <c r="B71" s="43"/>
      <c r="C71" s="44"/>
      <c r="D71" s="44"/>
      <c r="E71" s="45" t="s">
        <v>36</v>
      </c>
      <c r="F71" s="44"/>
      <c r="G71" s="44"/>
      <c r="H71" s="44"/>
      <c r="I71" s="44"/>
      <c r="J71" s="46"/>
    </row>
    <row r="72" ht="30">
      <c r="A72" s="35" t="s">
        <v>40</v>
      </c>
      <c r="B72" s="43"/>
      <c r="C72" s="44"/>
      <c r="D72" s="44"/>
      <c r="E72" s="47" t="s">
        <v>107</v>
      </c>
      <c r="F72" s="44"/>
      <c r="G72" s="44"/>
      <c r="H72" s="44"/>
      <c r="I72" s="44"/>
      <c r="J72" s="46"/>
    </row>
    <row r="73">
      <c r="A73" s="35" t="s">
        <v>34</v>
      </c>
      <c r="B73" s="35">
        <v>21</v>
      </c>
      <c r="C73" s="36" t="s">
        <v>108</v>
      </c>
      <c r="D73" s="35" t="s">
        <v>36</v>
      </c>
      <c r="E73" s="37" t="s">
        <v>109</v>
      </c>
      <c r="F73" s="38" t="s">
        <v>83</v>
      </c>
      <c r="G73" s="39">
        <v>851.10000000000002</v>
      </c>
      <c r="H73" s="40">
        <v>0</v>
      </c>
      <c r="I73" s="41">
        <f>ROUND(G73*H73,P4)</f>
        <v>0</v>
      </c>
      <c r="J73" s="35"/>
      <c r="O73" s="42">
        <f>I73*0.21</f>
        <v>0</v>
      </c>
      <c r="P73">
        <v>3</v>
      </c>
    </row>
    <row r="74">
      <c r="A74" s="35" t="s">
        <v>39</v>
      </c>
      <c r="B74" s="43"/>
      <c r="C74" s="44"/>
      <c r="D74" s="44"/>
      <c r="E74" s="45" t="s">
        <v>36</v>
      </c>
      <c r="F74" s="44"/>
      <c r="G74" s="44"/>
      <c r="H74" s="44"/>
      <c r="I74" s="44"/>
      <c r="J74" s="46"/>
    </row>
    <row r="75" ht="45">
      <c r="A75" s="35" t="s">
        <v>40</v>
      </c>
      <c r="B75" s="43"/>
      <c r="C75" s="44"/>
      <c r="D75" s="44"/>
      <c r="E75" s="47" t="s">
        <v>110</v>
      </c>
      <c r="F75" s="44"/>
      <c r="G75" s="44"/>
      <c r="H75" s="44"/>
      <c r="I75" s="44"/>
      <c r="J75" s="46"/>
    </row>
    <row r="76">
      <c r="A76" s="35" t="s">
        <v>34</v>
      </c>
      <c r="B76" s="35">
        <v>22</v>
      </c>
      <c r="C76" s="36" t="s">
        <v>111</v>
      </c>
      <c r="D76" s="35" t="s">
        <v>36</v>
      </c>
      <c r="E76" s="37" t="s">
        <v>112</v>
      </c>
      <c r="F76" s="38" t="s">
        <v>83</v>
      </c>
      <c r="G76" s="39">
        <v>132</v>
      </c>
      <c r="H76" s="40">
        <v>0</v>
      </c>
      <c r="I76" s="41">
        <f>ROUND(G76*H76,P4)</f>
        <v>0</v>
      </c>
      <c r="J76" s="35"/>
      <c r="O76" s="42">
        <f>I76*0.21</f>
        <v>0</v>
      </c>
      <c r="P76">
        <v>3</v>
      </c>
    </row>
    <row r="77">
      <c r="A77" s="35" t="s">
        <v>39</v>
      </c>
      <c r="B77" s="43"/>
      <c r="C77" s="44"/>
      <c r="D77" s="44"/>
      <c r="E77" s="45" t="s">
        <v>36</v>
      </c>
      <c r="F77" s="44"/>
      <c r="G77" s="44"/>
      <c r="H77" s="44"/>
      <c r="I77" s="44"/>
      <c r="J77" s="46"/>
    </row>
    <row r="78" ht="30">
      <c r="A78" s="35" t="s">
        <v>40</v>
      </c>
      <c r="B78" s="43"/>
      <c r="C78" s="44"/>
      <c r="D78" s="44"/>
      <c r="E78" s="47" t="s">
        <v>113</v>
      </c>
      <c r="F78" s="44"/>
      <c r="G78" s="44"/>
      <c r="H78" s="44"/>
      <c r="I78" s="44"/>
      <c r="J78" s="46"/>
    </row>
    <row r="79">
      <c r="A79" s="35" t="s">
        <v>34</v>
      </c>
      <c r="B79" s="35">
        <v>23</v>
      </c>
      <c r="C79" s="36" t="s">
        <v>114</v>
      </c>
      <c r="D79" s="35" t="s">
        <v>36</v>
      </c>
      <c r="E79" s="37" t="s">
        <v>115</v>
      </c>
      <c r="F79" s="38" t="s">
        <v>83</v>
      </c>
      <c r="G79" s="39">
        <v>66</v>
      </c>
      <c r="H79" s="40">
        <v>0</v>
      </c>
      <c r="I79" s="41">
        <f>ROUND(G79*H79,P4)</f>
        <v>0</v>
      </c>
      <c r="J79" s="35"/>
      <c r="O79" s="42">
        <f>I79*0.21</f>
        <v>0</v>
      </c>
      <c r="P79">
        <v>3</v>
      </c>
    </row>
    <row r="80">
      <c r="A80" s="35" t="s">
        <v>39</v>
      </c>
      <c r="B80" s="43"/>
      <c r="C80" s="44"/>
      <c r="D80" s="44"/>
      <c r="E80" s="45" t="s">
        <v>36</v>
      </c>
      <c r="F80" s="44"/>
      <c r="G80" s="44"/>
      <c r="H80" s="44"/>
      <c r="I80" s="44"/>
      <c r="J80" s="46"/>
    </row>
    <row r="81" ht="30">
      <c r="A81" s="35" t="s">
        <v>40</v>
      </c>
      <c r="B81" s="43"/>
      <c r="C81" s="44"/>
      <c r="D81" s="44"/>
      <c r="E81" s="47" t="s">
        <v>116</v>
      </c>
      <c r="F81" s="44"/>
      <c r="G81" s="44"/>
      <c r="H81" s="44"/>
      <c r="I81" s="44"/>
      <c r="J81" s="46"/>
    </row>
    <row r="82">
      <c r="A82" s="35" t="s">
        <v>34</v>
      </c>
      <c r="B82" s="35">
        <v>24</v>
      </c>
      <c r="C82" s="36" t="s">
        <v>117</v>
      </c>
      <c r="D82" s="35" t="s">
        <v>36</v>
      </c>
      <c r="E82" s="37" t="s">
        <v>118</v>
      </c>
      <c r="F82" s="38" t="s">
        <v>83</v>
      </c>
      <c r="G82" s="39">
        <v>52.799999999999997</v>
      </c>
      <c r="H82" s="40">
        <v>0</v>
      </c>
      <c r="I82" s="41">
        <f>ROUND(G82*H82,P4)</f>
        <v>0</v>
      </c>
      <c r="J82" s="35"/>
      <c r="O82" s="42">
        <f>I82*0.21</f>
        <v>0</v>
      </c>
      <c r="P82">
        <v>3</v>
      </c>
    </row>
    <row r="83">
      <c r="A83" s="35" t="s">
        <v>39</v>
      </c>
      <c r="B83" s="43"/>
      <c r="C83" s="44"/>
      <c r="D83" s="44"/>
      <c r="E83" s="45" t="s">
        <v>36</v>
      </c>
      <c r="F83" s="44"/>
      <c r="G83" s="44"/>
      <c r="H83" s="44"/>
      <c r="I83" s="44"/>
      <c r="J83" s="46"/>
    </row>
    <row r="84" ht="30">
      <c r="A84" s="35" t="s">
        <v>40</v>
      </c>
      <c r="B84" s="43"/>
      <c r="C84" s="44"/>
      <c r="D84" s="44"/>
      <c r="E84" s="47" t="s">
        <v>119</v>
      </c>
      <c r="F84" s="44"/>
      <c r="G84" s="44"/>
      <c r="H84" s="44"/>
      <c r="I84" s="44"/>
      <c r="J84" s="46"/>
    </row>
    <row r="85">
      <c r="A85" s="35" t="s">
        <v>34</v>
      </c>
      <c r="B85" s="35">
        <v>25</v>
      </c>
      <c r="C85" s="36" t="s">
        <v>120</v>
      </c>
      <c r="D85" s="35" t="s">
        <v>36</v>
      </c>
      <c r="E85" s="37" t="s">
        <v>121</v>
      </c>
      <c r="F85" s="38" t="s">
        <v>83</v>
      </c>
      <c r="G85" s="39">
        <v>362.39999999999998</v>
      </c>
      <c r="H85" s="40">
        <v>0</v>
      </c>
      <c r="I85" s="41">
        <f>ROUND(G85*H85,P4)</f>
        <v>0</v>
      </c>
      <c r="J85" s="35"/>
      <c r="O85" s="42">
        <f>I85*0.21</f>
        <v>0</v>
      </c>
      <c r="P85">
        <v>3</v>
      </c>
    </row>
    <row r="86">
      <c r="A86" s="35" t="s">
        <v>39</v>
      </c>
      <c r="B86" s="43"/>
      <c r="C86" s="44"/>
      <c r="D86" s="44"/>
      <c r="E86" s="45" t="s">
        <v>36</v>
      </c>
      <c r="F86" s="44"/>
      <c r="G86" s="44"/>
      <c r="H86" s="44"/>
      <c r="I86" s="44"/>
      <c r="J86" s="46"/>
    </row>
    <row r="87" ht="45">
      <c r="A87" s="35" t="s">
        <v>40</v>
      </c>
      <c r="B87" s="43"/>
      <c r="C87" s="44"/>
      <c r="D87" s="44"/>
      <c r="E87" s="47" t="s">
        <v>122</v>
      </c>
      <c r="F87" s="44"/>
      <c r="G87" s="44"/>
      <c r="H87" s="44"/>
      <c r="I87" s="44"/>
      <c r="J87" s="46"/>
    </row>
    <row r="88">
      <c r="A88" s="35" t="s">
        <v>34</v>
      </c>
      <c r="B88" s="35">
        <v>26</v>
      </c>
      <c r="C88" s="36" t="s">
        <v>123</v>
      </c>
      <c r="D88" s="35" t="s">
        <v>36</v>
      </c>
      <c r="E88" s="37" t="s">
        <v>124</v>
      </c>
      <c r="F88" s="38" t="s">
        <v>83</v>
      </c>
      <c r="G88" s="39">
        <v>213.09999999999999</v>
      </c>
      <c r="H88" s="40">
        <v>0</v>
      </c>
      <c r="I88" s="41">
        <f>ROUND(G88*H88,P4)</f>
        <v>0</v>
      </c>
      <c r="J88" s="35"/>
      <c r="O88" s="42">
        <f>I88*0.21</f>
        <v>0</v>
      </c>
      <c r="P88">
        <v>3</v>
      </c>
    </row>
    <row r="89">
      <c r="A89" s="35" t="s">
        <v>39</v>
      </c>
      <c r="B89" s="43"/>
      <c r="C89" s="44"/>
      <c r="D89" s="44"/>
      <c r="E89" s="45" t="s">
        <v>36</v>
      </c>
      <c r="F89" s="44"/>
      <c r="G89" s="44"/>
      <c r="H89" s="44"/>
      <c r="I89" s="44"/>
      <c r="J89" s="46"/>
    </row>
    <row r="90" ht="30">
      <c r="A90" s="35" t="s">
        <v>40</v>
      </c>
      <c r="B90" s="43"/>
      <c r="C90" s="44"/>
      <c r="D90" s="44"/>
      <c r="E90" s="47" t="s">
        <v>125</v>
      </c>
      <c r="F90" s="44"/>
      <c r="G90" s="44"/>
      <c r="H90" s="44"/>
      <c r="I90" s="44"/>
      <c r="J90" s="46"/>
    </row>
    <row r="91" ht="30">
      <c r="A91" s="35" t="s">
        <v>34</v>
      </c>
      <c r="B91" s="35">
        <v>27</v>
      </c>
      <c r="C91" s="36" t="s">
        <v>126</v>
      </c>
      <c r="D91" s="35" t="s">
        <v>36</v>
      </c>
      <c r="E91" s="37" t="s">
        <v>127</v>
      </c>
      <c r="F91" s="38" t="s">
        <v>83</v>
      </c>
      <c r="G91" s="39">
        <v>29.399999999999999</v>
      </c>
      <c r="H91" s="40">
        <v>0</v>
      </c>
      <c r="I91" s="41">
        <f>ROUND(G91*H91,P4)</f>
        <v>0</v>
      </c>
      <c r="J91" s="35"/>
      <c r="O91" s="42">
        <f>I91*0.21</f>
        <v>0</v>
      </c>
      <c r="P91">
        <v>3</v>
      </c>
    </row>
    <row r="92">
      <c r="A92" s="35" t="s">
        <v>39</v>
      </c>
      <c r="B92" s="43"/>
      <c r="C92" s="44"/>
      <c r="D92" s="44"/>
      <c r="E92" s="45" t="s">
        <v>36</v>
      </c>
      <c r="F92" s="44"/>
      <c r="G92" s="44"/>
      <c r="H92" s="44"/>
      <c r="I92" s="44"/>
      <c r="J92" s="46"/>
    </row>
    <row r="93" ht="30">
      <c r="A93" s="35" t="s">
        <v>40</v>
      </c>
      <c r="B93" s="43"/>
      <c r="C93" s="44"/>
      <c r="D93" s="44"/>
      <c r="E93" s="47" t="s">
        <v>128</v>
      </c>
      <c r="F93" s="44"/>
      <c r="G93" s="44"/>
      <c r="H93" s="44"/>
      <c r="I93" s="44"/>
      <c r="J93" s="46"/>
    </row>
    <row r="94" ht="30">
      <c r="A94" s="35" t="s">
        <v>34</v>
      </c>
      <c r="B94" s="35">
        <v>28</v>
      </c>
      <c r="C94" s="36" t="s">
        <v>129</v>
      </c>
      <c r="D94" s="35" t="s">
        <v>36</v>
      </c>
      <c r="E94" s="37" t="s">
        <v>130</v>
      </c>
      <c r="F94" s="38" t="s">
        <v>83</v>
      </c>
      <c r="G94" s="39">
        <v>3.7000000000000002</v>
      </c>
      <c r="H94" s="40">
        <v>0</v>
      </c>
      <c r="I94" s="41">
        <f>ROUND(G94*H94,P4)</f>
        <v>0</v>
      </c>
      <c r="J94" s="35"/>
      <c r="O94" s="42">
        <f>I94*0.21</f>
        <v>0</v>
      </c>
      <c r="P94">
        <v>3</v>
      </c>
    </row>
    <row r="95">
      <c r="A95" s="35" t="s">
        <v>39</v>
      </c>
      <c r="B95" s="43"/>
      <c r="C95" s="44"/>
      <c r="D95" s="44"/>
      <c r="E95" s="45"/>
      <c r="F95" s="44"/>
      <c r="G95" s="44"/>
      <c r="H95" s="44"/>
      <c r="I95" s="44"/>
      <c r="J95" s="46"/>
    </row>
    <row r="96" ht="30">
      <c r="A96" s="35" t="s">
        <v>40</v>
      </c>
      <c r="B96" s="43"/>
      <c r="C96" s="44"/>
      <c r="D96" s="44"/>
      <c r="E96" s="47" t="s">
        <v>131</v>
      </c>
      <c r="F96" s="44"/>
      <c r="G96" s="44"/>
      <c r="H96" s="44"/>
      <c r="I96" s="44"/>
      <c r="J96" s="46"/>
    </row>
    <row r="97">
      <c r="A97" s="29" t="s">
        <v>31</v>
      </c>
      <c r="B97" s="30"/>
      <c r="C97" s="31" t="s">
        <v>132</v>
      </c>
      <c r="D97" s="32"/>
      <c r="E97" s="29" t="s">
        <v>133</v>
      </c>
      <c r="F97" s="32"/>
      <c r="G97" s="32"/>
      <c r="H97" s="32"/>
      <c r="I97" s="33">
        <f>SUMIFS(I98:I100,A98:A100,"P")</f>
        <v>0</v>
      </c>
      <c r="J97" s="34"/>
    </row>
    <row r="98">
      <c r="A98" s="35" t="s">
        <v>34</v>
      </c>
      <c r="B98" s="35">
        <v>29</v>
      </c>
      <c r="C98" s="36" t="s">
        <v>134</v>
      </c>
      <c r="D98" s="35" t="s">
        <v>36</v>
      </c>
      <c r="E98" s="37" t="s">
        <v>135</v>
      </c>
      <c r="F98" s="38" t="s">
        <v>83</v>
      </c>
      <c r="G98" s="39">
        <v>229</v>
      </c>
      <c r="H98" s="40">
        <v>0</v>
      </c>
      <c r="I98" s="41">
        <f>ROUND(G98*H98,P4)</f>
        <v>0</v>
      </c>
      <c r="J98" s="35"/>
      <c r="O98" s="42">
        <f>I98*0.21</f>
        <v>0</v>
      </c>
      <c r="P98">
        <v>3</v>
      </c>
    </row>
    <row r="99">
      <c r="A99" s="35" t="s">
        <v>39</v>
      </c>
      <c r="B99" s="43"/>
      <c r="C99" s="44"/>
      <c r="D99" s="44"/>
      <c r="E99" s="45" t="s">
        <v>36</v>
      </c>
      <c r="F99" s="44"/>
      <c r="G99" s="44"/>
      <c r="H99" s="44"/>
      <c r="I99" s="44"/>
      <c r="J99" s="46"/>
    </row>
    <row r="100">
      <c r="A100" s="35" t="s">
        <v>40</v>
      </c>
      <c r="B100" s="43"/>
      <c r="C100" s="44"/>
      <c r="D100" s="44"/>
      <c r="E100" s="47" t="s">
        <v>136</v>
      </c>
      <c r="F100" s="44"/>
      <c r="G100" s="44"/>
      <c r="H100" s="44"/>
      <c r="I100" s="44"/>
      <c r="J100" s="46"/>
    </row>
    <row r="101">
      <c r="A101" s="29" t="s">
        <v>31</v>
      </c>
      <c r="B101" s="30"/>
      <c r="C101" s="31" t="s">
        <v>137</v>
      </c>
      <c r="D101" s="32"/>
      <c r="E101" s="29" t="s">
        <v>138</v>
      </c>
      <c r="F101" s="32"/>
      <c r="G101" s="32"/>
      <c r="H101" s="32"/>
      <c r="I101" s="33">
        <f>SUMIFS(I102:I110,A102:A110,"P")</f>
        <v>0</v>
      </c>
      <c r="J101" s="34"/>
    </row>
    <row r="102">
      <c r="A102" s="35" t="s">
        <v>34</v>
      </c>
      <c r="B102" s="35">
        <v>30</v>
      </c>
      <c r="C102" s="36" t="s">
        <v>139</v>
      </c>
      <c r="D102" s="35" t="s">
        <v>36</v>
      </c>
      <c r="E102" s="37" t="s">
        <v>140</v>
      </c>
      <c r="F102" s="38" t="s">
        <v>141</v>
      </c>
      <c r="G102" s="39">
        <v>11.5</v>
      </c>
      <c r="H102" s="40">
        <v>0</v>
      </c>
      <c r="I102" s="41">
        <f>ROUND(G102*H102,P4)</f>
        <v>0</v>
      </c>
      <c r="J102" s="35"/>
      <c r="O102" s="42">
        <f>I102*0.21</f>
        <v>0</v>
      </c>
      <c r="P102">
        <v>3</v>
      </c>
    </row>
    <row r="103">
      <c r="A103" s="35" t="s">
        <v>39</v>
      </c>
      <c r="B103" s="43"/>
      <c r="C103" s="44"/>
      <c r="D103" s="44"/>
      <c r="E103" s="45" t="s">
        <v>36</v>
      </c>
      <c r="F103" s="44"/>
      <c r="G103" s="44"/>
      <c r="H103" s="44"/>
      <c r="I103" s="44"/>
      <c r="J103" s="46"/>
    </row>
    <row r="104">
      <c r="A104" s="35" t="s">
        <v>40</v>
      </c>
      <c r="B104" s="43"/>
      <c r="C104" s="44"/>
      <c r="D104" s="44"/>
      <c r="E104" s="47" t="s">
        <v>142</v>
      </c>
      <c r="F104" s="44"/>
      <c r="G104" s="44"/>
      <c r="H104" s="44"/>
      <c r="I104" s="44"/>
      <c r="J104" s="46"/>
    </row>
    <row r="105">
      <c r="A105" s="35" t="s">
        <v>34</v>
      </c>
      <c r="B105" s="35">
        <v>31</v>
      </c>
      <c r="C105" s="36" t="s">
        <v>143</v>
      </c>
      <c r="D105" s="35" t="s">
        <v>36</v>
      </c>
      <c r="E105" s="37" t="s">
        <v>144</v>
      </c>
      <c r="F105" s="38" t="s">
        <v>63</v>
      </c>
      <c r="G105" s="39">
        <v>1</v>
      </c>
      <c r="H105" s="40">
        <v>0</v>
      </c>
      <c r="I105" s="41">
        <f>ROUND(G105*H105,P4)</f>
        <v>0</v>
      </c>
      <c r="J105" s="35"/>
      <c r="O105" s="42">
        <f>I105*0.21</f>
        <v>0</v>
      </c>
      <c r="P105">
        <v>3</v>
      </c>
    </row>
    <row r="106">
      <c r="A106" s="35" t="s">
        <v>39</v>
      </c>
      <c r="B106" s="43"/>
      <c r="C106" s="44"/>
      <c r="D106" s="44"/>
      <c r="E106" s="45" t="s">
        <v>36</v>
      </c>
      <c r="F106" s="44"/>
      <c r="G106" s="44"/>
      <c r="H106" s="44"/>
      <c r="I106" s="44"/>
      <c r="J106" s="46"/>
    </row>
    <row r="107">
      <c r="A107" s="35" t="s">
        <v>40</v>
      </c>
      <c r="B107" s="43"/>
      <c r="C107" s="44"/>
      <c r="D107" s="44"/>
      <c r="E107" s="47" t="s">
        <v>41</v>
      </c>
      <c r="F107" s="44"/>
      <c r="G107" s="44"/>
      <c r="H107" s="44"/>
      <c r="I107" s="44"/>
      <c r="J107" s="46"/>
    </row>
    <row r="108">
      <c r="A108" s="35" t="s">
        <v>34</v>
      </c>
      <c r="B108" s="35">
        <v>32</v>
      </c>
      <c r="C108" s="36" t="s">
        <v>145</v>
      </c>
      <c r="D108" s="35" t="s">
        <v>36</v>
      </c>
      <c r="E108" s="37" t="s">
        <v>146</v>
      </c>
      <c r="F108" s="38" t="s">
        <v>63</v>
      </c>
      <c r="G108" s="39">
        <v>10</v>
      </c>
      <c r="H108" s="40">
        <v>0</v>
      </c>
      <c r="I108" s="41">
        <f>ROUND(G108*H108,P4)</f>
        <v>0</v>
      </c>
      <c r="J108" s="35"/>
      <c r="O108" s="42">
        <f>I108*0.21</f>
        <v>0</v>
      </c>
      <c r="P108">
        <v>3</v>
      </c>
    </row>
    <row r="109">
      <c r="A109" s="35" t="s">
        <v>39</v>
      </c>
      <c r="B109" s="43"/>
      <c r="C109" s="44"/>
      <c r="D109" s="44"/>
      <c r="E109" s="45" t="s">
        <v>36</v>
      </c>
      <c r="F109" s="44"/>
      <c r="G109" s="44"/>
      <c r="H109" s="44"/>
      <c r="I109" s="44"/>
      <c r="J109" s="46"/>
    </row>
    <row r="110">
      <c r="A110" s="35" t="s">
        <v>40</v>
      </c>
      <c r="B110" s="43"/>
      <c r="C110" s="44"/>
      <c r="D110" s="44"/>
      <c r="E110" s="47" t="s">
        <v>147</v>
      </c>
      <c r="F110" s="44"/>
      <c r="G110" s="44"/>
      <c r="H110" s="44"/>
      <c r="I110" s="44"/>
      <c r="J110" s="46"/>
    </row>
    <row r="111">
      <c r="A111" s="29" t="s">
        <v>31</v>
      </c>
      <c r="B111" s="30"/>
      <c r="C111" s="31" t="s">
        <v>148</v>
      </c>
      <c r="D111" s="32"/>
      <c r="E111" s="29" t="s">
        <v>149</v>
      </c>
      <c r="F111" s="32"/>
      <c r="G111" s="32"/>
      <c r="H111" s="32"/>
      <c r="I111" s="33">
        <f>SUMIFS(I112:I132,A112:A132,"P")</f>
        <v>0</v>
      </c>
      <c r="J111" s="34"/>
    </row>
    <row r="112">
      <c r="A112" s="35" t="s">
        <v>34</v>
      </c>
      <c r="B112" s="35">
        <v>33</v>
      </c>
      <c r="C112" s="36" t="s">
        <v>150</v>
      </c>
      <c r="D112" s="35" t="s">
        <v>36</v>
      </c>
      <c r="E112" s="37" t="s">
        <v>151</v>
      </c>
      <c r="F112" s="38" t="s">
        <v>141</v>
      </c>
      <c r="G112" s="39">
        <v>320.5</v>
      </c>
      <c r="H112" s="40">
        <v>0</v>
      </c>
      <c r="I112" s="41">
        <f>ROUND(G112*H112,P4)</f>
        <v>0</v>
      </c>
      <c r="J112" s="35"/>
      <c r="O112" s="42">
        <f>I112*0.21</f>
        <v>0</v>
      </c>
      <c r="P112">
        <v>3</v>
      </c>
    </row>
    <row r="113">
      <c r="A113" s="35" t="s">
        <v>39</v>
      </c>
      <c r="B113" s="43"/>
      <c r="C113" s="44"/>
      <c r="D113" s="44"/>
      <c r="E113" s="45" t="s">
        <v>36</v>
      </c>
      <c r="F113" s="44"/>
      <c r="G113" s="44"/>
      <c r="H113" s="44"/>
      <c r="I113" s="44"/>
      <c r="J113" s="46"/>
    </row>
    <row r="114" ht="30">
      <c r="A114" s="35" t="s">
        <v>40</v>
      </c>
      <c r="B114" s="43"/>
      <c r="C114" s="44"/>
      <c r="D114" s="44"/>
      <c r="E114" s="47" t="s">
        <v>152</v>
      </c>
      <c r="F114" s="44"/>
      <c r="G114" s="44"/>
      <c r="H114" s="44"/>
      <c r="I114" s="44"/>
      <c r="J114" s="46"/>
    </row>
    <row r="115" ht="30">
      <c r="A115" s="35" t="s">
        <v>34</v>
      </c>
      <c r="B115" s="35">
        <v>34</v>
      </c>
      <c r="C115" s="36" t="s">
        <v>153</v>
      </c>
      <c r="D115" s="35" t="s">
        <v>36</v>
      </c>
      <c r="E115" s="37" t="s">
        <v>154</v>
      </c>
      <c r="F115" s="38" t="s">
        <v>141</v>
      </c>
      <c r="G115" s="39">
        <v>131</v>
      </c>
      <c r="H115" s="40">
        <v>0</v>
      </c>
      <c r="I115" s="41">
        <f>ROUND(G115*H115,P4)</f>
        <v>0</v>
      </c>
      <c r="J115" s="35"/>
      <c r="O115" s="42">
        <f>I115*0.21</f>
        <v>0</v>
      </c>
      <c r="P115">
        <v>3</v>
      </c>
    </row>
    <row r="116">
      <c r="A116" s="35" t="s">
        <v>39</v>
      </c>
      <c r="B116" s="43"/>
      <c r="C116" s="44"/>
      <c r="D116" s="44"/>
      <c r="E116" s="45" t="s">
        <v>36</v>
      </c>
      <c r="F116" s="44"/>
      <c r="G116" s="44"/>
      <c r="H116" s="44"/>
      <c r="I116" s="44"/>
      <c r="J116" s="46"/>
    </row>
    <row r="117">
      <c r="A117" s="35" t="s">
        <v>40</v>
      </c>
      <c r="B117" s="43"/>
      <c r="C117" s="44"/>
      <c r="D117" s="44"/>
      <c r="E117" s="47" t="s">
        <v>155</v>
      </c>
      <c r="F117" s="44"/>
      <c r="G117" s="44"/>
      <c r="H117" s="44"/>
      <c r="I117" s="44"/>
      <c r="J117" s="46"/>
    </row>
    <row r="118" ht="30">
      <c r="A118" s="35" t="s">
        <v>34</v>
      </c>
      <c r="B118" s="35">
        <v>35</v>
      </c>
      <c r="C118" s="36" t="s">
        <v>156</v>
      </c>
      <c r="D118" s="35" t="s">
        <v>36</v>
      </c>
      <c r="E118" s="37" t="s">
        <v>157</v>
      </c>
      <c r="F118" s="38" t="s">
        <v>141</v>
      </c>
      <c r="G118" s="39">
        <v>148</v>
      </c>
      <c r="H118" s="40">
        <v>0</v>
      </c>
      <c r="I118" s="41">
        <f>ROUND(G118*H118,P4)</f>
        <v>0</v>
      </c>
      <c r="J118" s="35"/>
      <c r="O118" s="42">
        <f>I118*0.21</f>
        <v>0</v>
      </c>
      <c r="P118">
        <v>3</v>
      </c>
    </row>
    <row r="119">
      <c r="A119" s="35" t="s">
        <v>39</v>
      </c>
      <c r="B119" s="43"/>
      <c r="C119" s="44"/>
      <c r="D119" s="44"/>
      <c r="E119" s="45" t="s">
        <v>36</v>
      </c>
      <c r="F119" s="44"/>
      <c r="G119" s="44"/>
      <c r="H119" s="44"/>
      <c r="I119" s="44"/>
      <c r="J119" s="46"/>
    </row>
    <row r="120" ht="75">
      <c r="A120" s="35" t="s">
        <v>40</v>
      </c>
      <c r="B120" s="43"/>
      <c r="C120" s="44"/>
      <c r="D120" s="44"/>
      <c r="E120" s="47" t="s">
        <v>158</v>
      </c>
      <c r="F120" s="44"/>
      <c r="G120" s="44"/>
      <c r="H120" s="44"/>
      <c r="I120" s="44"/>
      <c r="J120" s="46"/>
    </row>
    <row r="121">
      <c r="A121" s="35" t="s">
        <v>34</v>
      </c>
      <c r="B121" s="35">
        <v>36</v>
      </c>
      <c r="C121" s="36" t="s">
        <v>159</v>
      </c>
      <c r="D121" s="35" t="s">
        <v>36</v>
      </c>
      <c r="E121" s="37" t="s">
        <v>160</v>
      </c>
      <c r="F121" s="38" t="s">
        <v>141</v>
      </c>
      <c r="G121" s="39">
        <v>32</v>
      </c>
      <c r="H121" s="40">
        <v>0</v>
      </c>
      <c r="I121" s="41">
        <f>ROUND(G121*H121,P4)</f>
        <v>0</v>
      </c>
      <c r="J121" s="35"/>
      <c r="O121" s="42">
        <f>I121*0.21</f>
        <v>0</v>
      </c>
      <c r="P121">
        <v>3</v>
      </c>
    </row>
    <row r="122">
      <c r="A122" s="35" t="s">
        <v>39</v>
      </c>
      <c r="B122" s="43"/>
      <c r="C122" s="44"/>
      <c r="D122" s="44"/>
      <c r="E122" s="45" t="s">
        <v>36</v>
      </c>
      <c r="F122" s="44"/>
      <c r="G122" s="44"/>
      <c r="H122" s="44"/>
      <c r="I122" s="44"/>
      <c r="J122" s="46"/>
    </row>
    <row r="123">
      <c r="A123" s="35" t="s">
        <v>40</v>
      </c>
      <c r="B123" s="43"/>
      <c r="C123" s="44"/>
      <c r="D123" s="44"/>
      <c r="E123" s="47" t="s">
        <v>161</v>
      </c>
      <c r="F123" s="44"/>
      <c r="G123" s="44"/>
      <c r="H123" s="44"/>
      <c r="I123" s="44"/>
      <c r="J123" s="46"/>
    </row>
    <row r="124">
      <c r="A124" s="35" t="s">
        <v>34</v>
      </c>
      <c r="B124" s="35">
        <v>37</v>
      </c>
      <c r="C124" s="36" t="s">
        <v>162</v>
      </c>
      <c r="D124" s="35" t="s">
        <v>36</v>
      </c>
      <c r="E124" s="37" t="s">
        <v>163</v>
      </c>
      <c r="F124" s="38" t="s">
        <v>141</v>
      </c>
      <c r="G124" s="39">
        <v>142</v>
      </c>
      <c r="H124" s="40">
        <v>0</v>
      </c>
      <c r="I124" s="41">
        <f>ROUND(G124*H124,P4)</f>
        <v>0</v>
      </c>
      <c r="J124" s="35"/>
      <c r="O124" s="42">
        <f>I124*0.21</f>
        <v>0</v>
      </c>
      <c r="P124">
        <v>3</v>
      </c>
    </row>
    <row r="125">
      <c r="A125" s="35" t="s">
        <v>39</v>
      </c>
      <c r="B125" s="43"/>
      <c r="C125" s="44"/>
      <c r="D125" s="44"/>
      <c r="E125" s="45" t="s">
        <v>36</v>
      </c>
      <c r="F125" s="44"/>
      <c r="G125" s="44"/>
      <c r="H125" s="44"/>
      <c r="I125" s="44"/>
      <c r="J125" s="46"/>
    </row>
    <row r="126">
      <c r="A126" s="35" t="s">
        <v>40</v>
      </c>
      <c r="B126" s="43"/>
      <c r="C126" s="44"/>
      <c r="D126" s="44"/>
      <c r="E126" s="47" t="s">
        <v>164</v>
      </c>
      <c r="F126" s="44"/>
      <c r="G126" s="44"/>
      <c r="H126" s="44"/>
      <c r="I126" s="44"/>
      <c r="J126" s="46"/>
    </row>
    <row r="127">
      <c r="A127" s="35" t="s">
        <v>34</v>
      </c>
      <c r="B127" s="35">
        <v>38</v>
      </c>
      <c r="C127" s="36" t="s">
        <v>165</v>
      </c>
      <c r="D127" s="35" t="s">
        <v>36</v>
      </c>
      <c r="E127" s="37" t="s">
        <v>166</v>
      </c>
      <c r="F127" s="38" t="s">
        <v>141</v>
      </c>
      <c r="G127" s="39">
        <v>142</v>
      </c>
      <c r="H127" s="40">
        <v>0</v>
      </c>
      <c r="I127" s="41">
        <f>ROUND(G127*H127,P4)</f>
        <v>0</v>
      </c>
      <c r="J127" s="35"/>
      <c r="O127" s="42">
        <f>I127*0.21</f>
        <v>0</v>
      </c>
      <c r="P127">
        <v>3</v>
      </c>
    </row>
    <row r="128">
      <c r="A128" s="35" t="s">
        <v>39</v>
      </c>
      <c r="B128" s="43"/>
      <c r="C128" s="44"/>
      <c r="D128" s="44"/>
      <c r="E128" s="45" t="s">
        <v>36</v>
      </c>
      <c r="F128" s="44"/>
      <c r="G128" s="44"/>
      <c r="H128" s="44"/>
      <c r="I128" s="44"/>
      <c r="J128" s="46"/>
    </row>
    <row r="129">
      <c r="A129" s="35" t="s">
        <v>40</v>
      </c>
      <c r="B129" s="43"/>
      <c r="C129" s="44"/>
      <c r="D129" s="44"/>
      <c r="E129" s="47" t="s">
        <v>167</v>
      </c>
      <c r="F129" s="44"/>
      <c r="G129" s="44"/>
      <c r="H129" s="44"/>
      <c r="I129" s="44"/>
      <c r="J129" s="46"/>
    </row>
    <row r="130" ht="30">
      <c r="A130" s="35" t="s">
        <v>34</v>
      </c>
      <c r="B130" s="35">
        <v>39</v>
      </c>
      <c r="C130" s="36" t="s">
        <v>168</v>
      </c>
      <c r="D130" s="35" t="s">
        <v>36</v>
      </c>
      <c r="E130" s="37" t="s">
        <v>169</v>
      </c>
      <c r="F130" s="38" t="s">
        <v>141</v>
      </c>
      <c r="G130" s="39">
        <v>5</v>
      </c>
      <c r="H130" s="40">
        <v>0</v>
      </c>
      <c r="I130" s="41">
        <f>ROUND(G130*H130,P4)</f>
        <v>0</v>
      </c>
      <c r="J130" s="35"/>
      <c r="O130" s="42">
        <f>I130*0.21</f>
        <v>0</v>
      </c>
      <c r="P130">
        <v>3</v>
      </c>
    </row>
    <row r="131">
      <c r="A131" s="35" t="s">
        <v>39</v>
      </c>
      <c r="B131" s="43"/>
      <c r="C131" s="44"/>
      <c r="D131" s="44"/>
      <c r="E131" s="45" t="s">
        <v>36</v>
      </c>
      <c r="F131" s="44"/>
      <c r="G131" s="44"/>
      <c r="H131" s="44"/>
      <c r="I131" s="44"/>
      <c r="J131" s="46"/>
    </row>
    <row r="132">
      <c r="A132" s="35" t="s">
        <v>40</v>
      </c>
      <c r="B132" s="48"/>
      <c r="C132" s="49"/>
      <c r="D132" s="49"/>
      <c r="E132" s="47" t="s">
        <v>170</v>
      </c>
      <c r="F132" s="49"/>
      <c r="G132" s="49"/>
      <c r="H132" s="49"/>
      <c r="I132" s="49"/>
      <c r="J132" s="50"/>
    </row>
  </sheetData>
  <sheetProtection sheet="1" objects="1" scenarios="1" spinCount="100000" saltValue="i4kenUpb9w6ds2a87/S+s0nFElWu5cRKb+bkhgTN/uEQrfekv2sLkyprPmhY3cqzHgQ9rq5EfX4TLNB5wR2f0Q==" hashValue="KWzBWidM4E92toeWN9X29eG8K8fkLF8dBLUfXsBi+5fPi2kf+cD+y3xC53fA8nBo96Jh6NP/ClPRg5DrrAZGPw==" algorithmName="SHA-512" password="AB41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Aleš</dc:creator>
  <cp:lastModifiedBy>Aleš</cp:lastModifiedBy>
  <dcterms:created xsi:type="dcterms:W3CDTF">2025-11-20T18:22:23Z</dcterms:created>
  <dcterms:modified xsi:type="dcterms:W3CDTF">2025-11-20T18:22:24Z</dcterms:modified>
</cp:coreProperties>
</file>