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.N - Všeobecné polo..." sheetId="2" r:id="rId2"/>
    <sheet name="SO 001.U - Všeobecné polo..." sheetId="3" r:id="rId3"/>
    <sheet name="SO 101.U - Komunikace - u..." sheetId="4" r:id="rId4"/>
    <sheet name="SO 101.N - Komunikace - n..." sheetId="5" r:id="rId5"/>
    <sheet name="SO 401.N - Veřejné osvětl..." sheetId="6" r:id="rId6"/>
    <sheet name="SO 401.U - Veřejné osvětl..." sheetId="7" r:id="rId7"/>
    <sheet name="Pokyny pro vyplnění" sheetId="8" r:id="rId8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'SO 001.N - Všeobecné polo...'!$C$85:$K$101</definedName>
    <definedName name="_xlnm.Print_Area" localSheetId="1">'SO 001.N - Všeobecné polo...'!$C$4:$J$41,'SO 001.N - Všeobecné polo...'!$C$47:$J$65,'SO 001.N - Všeobecné polo...'!$C$71:$K$101</definedName>
    <definedName name="_xlnm.Print_Titles" localSheetId="1">'SO 001.N - Všeobecné polo...'!$85:$85</definedName>
    <definedName name="_xlnm._FilterDatabase" localSheetId="2" hidden="1">'SO 001.U - Všeobecné polo...'!$C$85:$K$94</definedName>
    <definedName name="_xlnm.Print_Area" localSheetId="2">'SO 001.U - Všeobecné polo...'!$C$4:$J$41,'SO 001.U - Všeobecné polo...'!$C$47:$J$65,'SO 001.U - Všeobecné polo...'!$C$71:$K$94</definedName>
    <definedName name="_xlnm.Print_Titles" localSheetId="2">'SO 001.U - Všeobecné polo...'!$85:$85</definedName>
    <definedName name="_xlnm._FilterDatabase" localSheetId="3" hidden="1">'SO 101.U - Komunikace - u...'!$C$93:$K$426</definedName>
    <definedName name="_xlnm.Print_Area" localSheetId="3">'SO 101.U - Komunikace - u...'!$C$4:$J$41,'SO 101.U - Komunikace - u...'!$C$47:$J$73,'SO 101.U - Komunikace - u...'!$C$79:$K$426</definedName>
    <definedName name="_xlnm.Print_Titles" localSheetId="3">'SO 101.U - Komunikace - u...'!$93:$93</definedName>
    <definedName name="_xlnm._FilterDatabase" localSheetId="4" hidden="1">'SO 101.N - Komunikace - n...'!$C$87:$K$137</definedName>
    <definedName name="_xlnm.Print_Area" localSheetId="4">'SO 101.N - Komunikace - n...'!$C$4:$J$41,'SO 101.N - Komunikace - n...'!$C$47:$J$67,'SO 101.N - Komunikace - n...'!$C$73:$K$137</definedName>
    <definedName name="_xlnm.Print_Titles" localSheetId="4">'SO 101.N - Komunikace - n...'!$87:$87</definedName>
    <definedName name="_xlnm._FilterDatabase" localSheetId="5" hidden="1">'SO 401.N - Veřejné osvětl...'!$C$86:$K$92</definedName>
    <definedName name="_xlnm.Print_Area" localSheetId="5">'SO 401.N - Veřejné osvětl...'!$C$4:$J$41,'SO 401.N - Veřejné osvětl...'!$C$47:$J$66,'SO 401.N - Veřejné osvětl...'!$C$72:$K$92</definedName>
    <definedName name="_xlnm.Print_Titles" localSheetId="5">'SO 401.N - Veřejné osvětl...'!$86:$86</definedName>
    <definedName name="_xlnm._FilterDatabase" localSheetId="6" hidden="1">'SO 401.U - Veřejné osvětl...'!$C$86:$K$91</definedName>
    <definedName name="_xlnm.Print_Area" localSheetId="6">'SO 401.U - Veřejné osvětl...'!$C$4:$J$41,'SO 401.U - Veřejné osvětl...'!$C$47:$J$66,'SO 401.U - Veřejné osvětl...'!$C$72:$K$91</definedName>
    <definedName name="_xlnm.Print_Titles" localSheetId="6">'SO 401.U - Veřejné osvětl...'!$86:$86</definedName>
    <definedName name="_xlnm.Print_Area" localSheetId="7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7" l="1" r="J39"/>
  <c r="J38"/>
  <c i="1" r="AY63"/>
  <c i="7" r="J37"/>
  <c i="1" r="AX63"/>
  <c i="7" r="BI90"/>
  <c r="BH90"/>
  <c r="BG90"/>
  <c r="BF90"/>
  <c r="T90"/>
  <c r="T89"/>
  <c r="T88"/>
  <c r="T87"/>
  <c r="R90"/>
  <c r="R89"/>
  <c r="R88"/>
  <c r="R87"/>
  <c r="P90"/>
  <c r="P89"/>
  <c r="P88"/>
  <c r="P87"/>
  <c i="1" r="AU63"/>
  <c i="7" r="J84"/>
  <c r="J83"/>
  <c r="F83"/>
  <c r="F81"/>
  <c r="E79"/>
  <c r="J59"/>
  <c r="J58"/>
  <c r="F58"/>
  <c r="F56"/>
  <c r="E54"/>
  <c r="J20"/>
  <c r="E20"/>
  <c r="F59"/>
  <c r="J19"/>
  <c r="J14"/>
  <c r="J56"/>
  <c r="E7"/>
  <c r="E50"/>
  <c i="6" r="J39"/>
  <c r="J38"/>
  <c i="1" r="AY62"/>
  <c i="6" r="J37"/>
  <c i="1" r="AX62"/>
  <c i="6" r="BI90"/>
  <c r="BH90"/>
  <c r="BG90"/>
  <c r="BF90"/>
  <c r="T90"/>
  <c r="T89"/>
  <c r="T88"/>
  <c r="T87"/>
  <c r="R90"/>
  <c r="R89"/>
  <c r="R88"/>
  <c r="R87"/>
  <c r="P90"/>
  <c r="P89"/>
  <c r="P88"/>
  <c r="P87"/>
  <c i="1" r="AU62"/>
  <c i="6" r="J84"/>
  <c r="J83"/>
  <c r="F83"/>
  <c r="F81"/>
  <c r="E79"/>
  <c r="J59"/>
  <c r="J58"/>
  <c r="F58"/>
  <c r="F56"/>
  <c r="E54"/>
  <c r="J20"/>
  <c r="E20"/>
  <c r="F84"/>
  <c r="J19"/>
  <c r="J14"/>
  <c r="J56"/>
  <c r="E7"/>
  <c r="E75"/>
  <c i="5" r="J39"/>
  <c r="J38"/>
  <c i="1" r="AY60"/>
  <c i="5" r="J37"/>
  <c i="1" r="AX60"/>
  <c i="5"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9"/>
  <c r="J58"/>
  <c r="F58"/>
  <c r="F56"/>
  <c r="E54"/>
  <c r="J20"/>
  <c r="E20"/>
  <c r="F85"/>
  <c r="J19"/>
  <c r="J14"/>
  <c r="J56"/>
  <c r="E7"/>
  <c r="E76"/>
  <c i="4" r="J39"/>
  <c r="J38"/>
  <c i="1" r="AY59"/>
  <c i="4" r="J37"/>
  <c i="1" r="AX59"/>
  <c i="4" r="BI423"/>
  <c r="BH423"/>
  <c r="BG423"/>
  <c r="BF423"/>
  <c r="T423"/>
  <c r="T422"/>
  <c r="R423"/>
  <c r="R422"/>
  <c r="P423"/>
  <c r="P422"/>
  <c r="BI418"/>
  <c r="BH418"/>
  <c r="BG418"/>
  <c r="BF418"/>
  <c r="T418"/>
  <c r="R418"/>
  <c r="P418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93"/>
  <c r="BH393"/>
  <c r="BG393"/>
  <c r="BF393"/>
  <c r="T393"/>
  <c r="R393"/>
  <c r="P393"/>
  <c r="BI389"/>
  <c r="BH389"/>
  <c r="BG389"/>
  <c r="BF389"/>
  <c r="T389"/>
  <c r="R389"/>
  <c r="P389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R369"/>
  <c r="P369"/>
  <c r="BI362"/>
  <c r="BH362"/>
  <c r="BG362"/>
  <c r="BF362"/>
  <c r="T362"/>
  <c r="R362"/>
  <c r="P362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39"/>
  <c r="BH339"/>
  <c r="BG339"/>
  <c r="BF339"/>
  <c r="T339"/>
  <c r="R339"/>
  <c r="P339"/>
  <c r="BI334"/>
  <c r="BH334"/>
  <c r="BG334"/>
  <c r="BF334"/>
  <c r="T334"/>
  <c r="R334"/>
  <c r="P334"/>
  <c r="BI330"/>
  <c r="BH330"/>
  <c r="BG330"/>
  <c r="BF330"/>
  <c r="T330"/>
  <c r="R330"/>
  <c r="P330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59"/>
  <c r="BH259"/>
  <c r="BG259"/>
  <c r="BF259"/>
  <c r="T259"/>
  <c r="R259"/>
  <c r="P259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2"/>
  <c r="BH122"/>
  <c r="BG122"/>
  <c r="BF122"/>
  <c r="T122"/>
  <c r="R122"/>
  <c r="P122"/>
  <c r="BI116"/>
  <c r="BH116"/>
  <c r="BG116"/>
  <c r="BF116"/>
  <c r="T116"/>
  <c r="R116"/>
  <c r="P116"/>
  <c r="BI112"/>
  <c r="BH112"/>
  <c r="BG112"/>
  <c r="BF112"/>
  <c r="T112"/>
  <c r="R112"/>
  <c r="P112"/>
  <c r="BI106"/>
  <c r="BH106"/>
  <c r="BG106"/>
  <c r="BF106"/>
  <c r="T106"/>
  <c r="R106"/>
  <c r="P106"/>
  <c r="BI102"/>
  <c r="BH102"/>
  <c r="BG102"/>
  <c r="BF102"/>
  <c r="T102"/>
  <c r="R102"/>
  <c r="P102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56"/>
  <c r="E7"/>
  <c r="E50"/>
  <c i="3" r="J39"/>
  <c r="J38"/>
  <c i="1" r="AY57"/>
  <c i="3" r="J37"/>
  <c i="1" r="AX57"/>
  <c i="3"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80"/>
  <c r="E7"/>
  <c r="E74"/>
  <c i="2" r="J39"/>
  <c r="J38"/>
  <c i="1" r="AY56"/>
  <c i="2" r="J37"/>
  <c i="1" r="AX56"/>
  <c i="2"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83"/>
  <c r="J19"/>
  <c r="J14"/>
  <c r="J80"/>
  <c r="E7"/>
  <c r="E74"/>
  <c i="1" r="L50"/>
  <c r="AM50"/>
  <c r="AM49"/>
  <c r="L49"/>
  <c r="AM47"/>
  <c r="L47"/>
  <c r="L45"/>
  <c r="L44"/>
  <c i="4" r="J239"/>
  <c r="J403"/>
  <c r="J251"/>
  <c r="J129"/>
  <c i="2" r="J99"/>
  <c i="3" r="J93"/>
  <c i="4" r="BK248"/>
  <c r="BK102"/>
  <c r="J199"/>
  <c r="J355"/>
  <c r="BK418"/>
  <c r="BK152"/>
  <c r="BK226"/>
  <c r="J359"/>
  <c r="BK214"/>
  <c i="5" r="BK117"/>
  <c i="2" r="J97"/>
  <c i="4" r="BK312"/>
  <c r="BK210"/>
  <c r="J369"/>
  <c r="J112"/>
  <c r="J203"/>
  <c i="5" r="BK99"/>
  <c i="4" r="J312"/>
  <c i="5" r="BK95"/>
  <c i="1" r="AS58"/>
  <c i="4" r="J177"/>
  <c r="J349"/>
  <c r="J330"/>
  <c i="3" r="BK88"/>
  <c i="4" r="BK134"/>
  <c r="J152"/>
  <c i="5" r="J91"/>
  <c i="2" r="J88"/>
  <c i="3" r="BK93"/>
  <c i="4" r="BK283"/>
  <c r="BK254"/>
  <c r="BK377"/>
  <c r="BK230"/>
  <c r="BK239"/>
  <c r="BK206"/>
  <c i="7" r="F39"/>
  <c i="1" r="BD63"/>
  <c i="4" r="BK243"/>
  <c r="BK112"/>
  <c i="7" r="F36"/>
  <c i="1" r="BA63"/>
  <c i="4" r="BK97"/>
  <c r="BK161"/>
  <c r="J339"/>
  <c r="BK423"/>
  <c i="5" r="J99"/>
  <c i="4" r="J266"/>
  <c r="J164"/>
  <c i="2" r="J94"/>
  <c i="4" r="BK281"/>
  <c r="BK297"/>
  <c r="BK186"/>
  <c r="J281"/>
  <c r="J116"/>
  <c i="5" r="J117"/>
  <c i="4" r="J393"/>
  <c r="BK306"/>
  <c r="J346"/>
  <c i="5" r="J135"/>
  <c i="2" r="BK94"/>
  <c i="4" r="BK359"/>
  <c r="BK116"/>
  <c r="BK346"/>
  <c r="J272"/>
  <c r="BK106"/>
  <c r="BK138"/>
  <c i="5" r="J113"/>
  <c i="4" r="BK319"/>
  <c r="J309"/>
  <c r="J195"/>
  <c r="BK293"/>
  <c i="5" r="J105"/>
  <c i="1" r="AS61"/>
  <c i="4" r="BK289"/>
  <c r="BK323"/>
  <c r="BK373"/>
  <c i="2" r="BK88"/>
  <c i="4" r="J142"/>
  <c i="6" r="J36"/>
  <c i="1" r="AW62"/>
  <c i="4" r="BK393"/>
  <c r="J334"/>
  <c r="BK246"/>
  <c r="BK173"/>
  <c i="5" r="J109"/>
  <c i="4" r="BK218"/>
  <c r="BK407"/>
  <c r="J230"/>
  <c i="7" r="BK90"/>
  <c i="3" r="BK91"/>
  <c i="4" r="J399"/>
  <c r="BK269"/>
  <c r="BK122"/>
  <c r="BK129"/>
  <c r="J97"/>
  <c r="BK303"/>
  <c r="J411"/>
  <c r="BK199"/>
  <c r="J210"/>
  <c i="2" r="F39"/>
  <c i="4" r="J283"/>
  <c r="J407"/>
  <c r="BK272"/>
  <c i="2" r="J91"/>
  <c i="4" r="BK315"/>
  <c r="BK251"/>
  <c r="J415"/>
  <c r="BK399"/>
  <c r="J254"/>
  <c r="BK222"/>
  <c i="6" r="F38"/>
  <c i="1" r="BC62"/>
  <c i="4" r="BK259"/>
  <c r="BK266"/>
  <c r="BK352"/>
  <c i="5" r="BK113"/>
  <c i="4" r="J377"/>
  <c r="BK190"/>
  <c r="BK355"/>
  <c r="J173"/>
  <c r="BK369"/>
  <c r="BK381"/>
  <c i="5" r="BK105"/>
  <c i="4" r="BK415"/>
  <c r="BK279"/>
  <c r="J323"/>
  <c r="BK411"/>
  <c i="6" r="F37"/>
  <c i="1" r="BB62"/>
  <c i="4" r="J285"/>
  <c r="J102"/>
  <c r="J222"/>
  <c i="5" r="J131"/>
  <c i="4" r="J248"/>
  <c r="J206"/>
  <c i="5" r="BK109"/>
  <c i="3" r="J88"/>
  <c i="4" r="J381"/>
  <c r="J293"/>
  <c r="BK277"/>
  <c r="J226"/>
  <c i="5" r="J95"/>
  <c i="4" r="J269"/>
  <c r="J373"/>
  <c r="J274"/>
  <c i="5" r="J127"/>
  <c i="1" r="AS55"/>
  <c i="4" r="J214"/>
  <c r="J303"/>
  <c r="J289"/>
  <c r="BK334"/>
  <c i="6" r="BK90"/>
  <c i="4" r="J234"/>
  <c r="BK403"/>
  <c r="J319"/>
  <c i="5" r="BK135"/>
  <c i="2" r="BK91"/>
  <c i="4" r="J218"/>
  <c r="BK389"/>
  <c r="J190"/>
  <c r="J156"/>
  <c r="BK309"/>
  <c i="6" r="F39"/>
  <c i="1" r="BD62"/>
  <c i="7" r="F37"/>
  <c i="1" r="BB63"/>
  <c i="4" r="J134"/>
  <c r="BK362"/>
  <c r="BK203"/>
  <c r="J297"/>
  <c i="5" r="BK124"/>
  <c i="4" r="J161"/>
  <c r="J246"/>
  <c r="BK234"/>
  <c i="5" r="J124"/>
  <c i="7" r="F38"/>
  <c i="1" r="BC63"/>
  <c i="4" r="BK177"/>
  <c r="BK339"/>
  <c r="J279"/>
  <c r="BK169"/>
  <c i="5" r="BK131"/>
  <c i="4" r="BK164"/>
  <c r="J181"/>
  <c r="BK274"/>
  <c r="J306"/>
  <c i="5" r="BK91"/>
  <c i="2" r="F36"/>
  <c i="4" r="BK285"/>
  <c r="J138"/>
  <c r="BK146"/>
  <c i="2" r="F38"/>
  <c i="3" r="J91"/>
  <c i="4" r="BK195"/>
  <c r="J122"/>
  <c r="J389"/>
  <c r="J418"/>
  <c i="5" r="BK121"/>
  <c i="4" r="J106"/>
  <c r="J169"/>
  <c r="BK156"/>
  <c i="6" r="J90"/>
  <c i="2" r="J36"/>
  <c i="4" r="J259"/>
  <c i="5" r="BK127"/>
  <c i="4" r="J243"/>
  <c r="J352"/>
  <c r="BK330"/>
  <c r="J146"/>
  <c i="5" r="J121"/>
  <c i="4" r="J362"/>
  <c r="J186"/>
  <c r="BK349"/>
  <c r="J315"/>
  <c r="J277"/>
  <c i="2" r="BK97"/>
  <c i="4" r="J423"/>
  <c i="2" r="BK99"/>
  <c r="F37"/>
  <c i="4" r="BK181"/>
  <c r="BK142"/>
  <c i="7" r="J90"/>
  <c i="2" l="1" r="BK87"/>
  <c r="J87"/>
  <c r="J64"/>
  <c i="3" r="BK87"/>
  <c r="BK86"/>
  <c r="J86"/>
  <c r="J63"/>
  <c i="4" r="R168"/>
  <c r="T180"/>
  <c r="T194"/>
  <c r="T238"/>
  <c r="T380"/>
  <c i="5" r="P130"/>
  <c i="4" r="T96"/>
  <c r="BK194"/>
  <c r="J194"/>
  <c r="J68"/>
  <c r="R194"/>
  <c r="P238"/>
  <c r="BK380"/>
  <c r="J380"/>
  <c r="J71"/>
  <c i="5" r="R90"/>
  <c r="R89"/>
  <c i="4" r="BK168"/>
  <c r="J168"/>
  <c r="J66"/>
  <c r="P180"/>
  <c r="P253"/>
  <c i="5" r="BK130"/>
  <c r="J130"/>
  <c r="J66"/>
  <c i="2" r="P87"/>
  <c r="P86"/>
  <c i="1" r="AU56"/>
  <c i="3" r="R87"/>
  <c r="R86"/>
  <c i="4" r="BK96"/>
  <c r="J96"/>
  <c r="J65"/>
  <c r="BK253"/>
  <c r="J253"/>
  <c r="J70"/>
  <c r="R380"/>
  <c i="5" r="T90"/>
  <c r="T89"/>
  <c i="2" r="T87"/>
  <c r="T86"/>
  <c i="3" r="P87"/>
  <c r="P86"/>
  <c i="1" r="AU57"/>
  <c i="4" r="R96"/>
  <c r="T168"/>
  <c r="R253"/>
  <c i="5" r="R130"/>
  <c i="2" r="R87"/>
  <c r="R86"/>
  <c i="3" r="T87"/>
  <c r="T86"/>
  <c i="4" r="P96"/>
  <c r="BK180"/>
  <c r="J180"/>
  <c r="J67"/>
  <c r="T253"/>
  <c i="5" r="BK90"/>
  <c r="J90"/>
  <c r="J65"/>
  <c r="T130"/>
  <c i="4" r="P168"/>
  <c r="R180"/>
  <c r="P194"/>
  <c r="BK238"/>
  <c r="J238"/>
  <c r="J69"/>
  <c r="R238"/>
  <c r="P380"/>
  <c i="5" r="P90"/>
  <c r="P89"/>
  <c r="P88"/>
  <c i="1" r="AU60"/>
  <c i="4" r="BK422"/>
  <c r="J422"/>
  <c r="J72"/>
  <c i="7" r="BK89"/>
  <c r="BK88"/>
  <c r="J88"/>
  <c r="J64"/>
  <c i="6" r="BK89"/>
  <c r="J89"/>
  <c r="J65"/>
  <c i="7" r="J81"/>
  <c r="E75"/>
  <c r="BE90"/>
  <c r="F84"/>
  <c i="6" r="E50"/>
  <c r="BE90"/>
  <c r="F59"/>
  <c r="J81"/>
  <c i="5" r="BK89"/>
  <c r="J89"/>
  <c r="J64"/>
  <c r="E50"/>
  <c r="J82"/>
  <c r="BE99"/>
  <c r="BE124"/>
  <c r="BE131"/>
  <c r="F59"/>
  <c r="BE105"/>
  <c r="BE109"/>
  <c r="BE117"/>
  <c r="BE121"/>
  <c r="BE91"/>
  <c r="BE95"/>
  <c r="BE113"/>
  <c r="BE127"/>
  <c r="BE135"/>
  <c i="4" r="BE269"/>
  <c r="BE289"/>
  <c r="BE309"/>
  <c r="BE407"/>
  <c r="BE415"/>
  <c r="BE418"/>
  <c r="BE423"/>
  <c r="E82"/>
  <c r="BE102"/>
  <c r="BE106"/>
  <c r="BE161"/>
  <c r="BE186"/>
  <c r="BE195"/>
  <c r="BE199"/>
  <c r="BE277"/>
  <c r="BE279"/>
  <c r="BE323"/>
  <c r="BE330"/>
  <c r="BE334"/>
  <c r="BE349"/>
  <c r="BE399"/>
  <c r="BE129"/>
  <c r="BE254"/>
  <c r="BE266"/>
  <c r="BE283"/>
  <c r="BE293"/>
  <c r="BE297"/>
  <c r="BE306"/>
  <c r="BE312"/>
  <c r="BE315"/>
  <c r="BE362"/>
  <c r="BE393"/>
  <c r="BE122"/>
  <c r="BE134"/>
  <c r="BE146"/>
  <c r="BE152"/>
  <c r="BE173"/>
  <c r="BE177"/>
  <c r="BE210"/>
  <c r="BE222"/>
  <c r="BE259"/>
  <c r="BE355"/>
  <c r="BE359"/>
  <c i="3" r="J87"/>
  <c r="J64"/>
  <c i="4" r="BE97"/>
  <c r="BE116"/>
  <c r="BE190"/>
  <c r="BE206"/>
  <c r="BE214"/>
  <c r="BE218"/>
  <c r="BE234"/>
  <c r="BE246"/>
  <c r="BE248"/>
  <c r="BE381"/>
  <c r="J88"/>
  <c r="BE138"/>
  <c r="BE142"/>
  <c r="BE181"/>
  <c r="BE226"/>
  <c r="BE239"/>
  <c r="BE251"/>
  <c r="BE369"/>
  <c r="BE377"/>
  <c r="BE389"/>
  <c r="BE403"/>
  <c r="F91"/>
  <c r="BE156"/>
  <c r="BE203"/>
  <c r="BE230"/>
  <c r="BE272"/>
  <c r="BE281"/>
  <c r="BE319"/>
  <c r="BE339"/>
  <c r="BE346"/>
  <c r="BE373"/>
  <c r="BE411"/>
  <c r="BE112"/>
  <c r="BE164"/>
  <c r="BE169"/>
  <c r="BE243"/>
  <c r="BE274"/>
  <c r="BE285"/>
  <c r="BE303"/>
  <c r="BE352"/>
  <c i="2" r="BK86"/>
  <c r="J86"/>
  <c r="J63"/>
  <c i="3" r="J56"/>
  <c r="E50"/>
  <c r="F83"/>
  <c r="BE91"/>
  <c r="BE88"/>
  <c r="BE93"/>
  <c i="1" r="BC56"/>
  <c r="BB56"/>
  <c r="AW56"/>
  <c r="BA56"/>
  <c i="2" r="E50"/>
  <c r="J56"/>
  <c r="F59"/>
  <c r="BE88"/>
  <c r="BE91"/>
  <c r="BE94"/>
  <c r="BE97"/>
  <c r="BE99"/>
  <c i="1" r="BD56"/>
  <c i="4" r="F37"/>
  <c i="1" r="BB59"/>
  <c i="3" r="J32"/>
  <c i="6" r="F35"/>
  <c i="1" r="AZ62"/>
  <c i="3" r="F36"/>
  <c i="1" r="BA57"/>
  <c r="BA55"/>
  <c r="AW55"/>
  <c i="5" r="F36"/>
  <c i="1" r="BA60"/>
  <c i="7" r="J36"/>
  <c i="1" r="AW63"/>
  <c i="4" r="F39"/>
  <c i="1" r="BD59"/>
  <c i="3" r="J36"/>
  <c i="1" r="AW57"/>
  <c r="BD61"/>
  <c i="3" r="F38"/>
  <c i="1" r="BC57"/>
  <c r="BC55"/>
  <c r="AY55"/>
  <c i="5" r="F39"/>
  <c i="1" r="BD60"/>
  <c r="AU61"/>
  <c i="6" r="F36"/>
  <c i="1" r="BA62"/>
  <c r="BA61"/>
  <c r="AW61"/>
  <c i="4" r="F38"/>
  <c i="1" r="BC59"/>
  <c i="5" r="F38"/>
  <c i="1" r="BC60"/>
  <c r="BC61"/>
  <c i="7" r="J35"/>
  <c i="1" r="AV63"/>
  <c i="4" r="F36"/>
  <c i="1" r="BA59"/>
  <c i="3" r="F39"/>
  <c i="1" r="BD57"/>
  <c r="BD55"/>
  <c r="BB61"/>
  <c i="4" r="J36"/>
  <c i="1" r="AW59"/>
  <c r="AS54"/>
  <c i="5" r="F37"/>
  <c i="1" r="BB60"/>
  <c i="5" r="J36"/>
  <c i="1" r="AW60"/>
  <c i="3" r="F37"/>
  <c i="1" r="BB57"/>
  <c r="BB55"/>
  <c r="AX55"/>
  <c i="4" l="1" r="T95"/>
  <c r="T94"/>
  <c i="5" r="R88"/>
  <c i="4" r="P95"/>
  <c r="P94"/>
  <c i="1" r="AU59"/>
  <c i="5" r="T88"/>
  <c i="4" r="R95"/>
  <c r="R94"/>
  <c i="6" r="BK88"/>
  <c r="BK87"/>
  <c r="J87"/>
  <c i="4" r="BK95"/>
  <c r="J95"/>
  <c r="J64"/>
  <c i="7" r="BK87"/>
  <c r="J87"/>
  <c r="J63"/>
  <c r="J89"/>
  <c r="J65"/>
  <c i="6" r="J88"/>
  <c r="J64"/>
  <c r="J63"/>
  <c i="5" r="BK88"/>
  <c r="J88"/>
  <c i="1" r="AG57"/>
  <c i="5" r="J35"/>
  <c i="1" r="AV60"/>
  <c r="AT60"/>
  <c r="BD58"/>
  <c i="7" r="F35"/>
  <c i="1" r="AZ63"/>
  <c r="AZ61"/>
  <c r="AV61"/>
  <c r="AT61"/>
  <c r="BB58"/>
  <c r="AX58"/>
  <c i="2" r="J35"/>
  <c i="1" r="AV56"/>
  <c r="AT56"/>
  <c i="2" r="F35"/>
  <c i="1" r="AZ56"/>
  <c i="6" r="J32"/>
  <c i="3" r="F35"/>
  <c i="1" r="AZ57"/>
  <c i="6" r="J35"/>
  <c i="1" r="AV62"/>
  <c r="AT62"/>
  <c r="AU55"/>
  <c i="5" r="J32"/>
  <c i="1" r="AG60"/>
  <c r="AX61"/>
  <c i="5" r="F35"/>
  <c i="1" r="AZ60"/>
  <c i="2" r="J32"/>
  <c i="1" r="AG56"/>
  <c r="AG55"/>
  <c i="4" r="J35"/>
  <c i="1" r="AV59"/>
  <c r="AT59"/>
  <c r="AU58"/>
  <c i="4" r="F35"/>
  <c i="1" r="AZ59"/>
  <c r="BA58"/>
  <c r="AW58"/>
  <c i="3" r="J35"/>
  <c i="1" r="AV57"/>
  <c r="AT57"/>
  <c r="AN57"/>
  <c r="AY61"/>
  <c r="BC58"/>
  <c r="AY58"/>
  <c r="AT63"/>
  <c l="1" r="AG62"/>
  <c i="4" r="BK94"/>
  <c r="J94"/>
  <c r="J63"/>
  <c i="1" r="AN60"/>
  <c i="5" r="J63"/>
  <c i="6" r="J41"/>
  <c i="5" r="J41"/>
  <c i="1" r="AN56"/>
  <c i="3" r="J41"/>
  <c i="2" r="J41"/>
  <c i="1" r="AN62"/>
  <c r="AU54"/>
  <c r="BD54"/>
  <c r="W33"/>
  <c r="AZ55"/>
  <c r="AV55"/>
  <c r="AT55"/>
  <c r="AN55"/>
  <c i="7" r="J32"/>
  <c i="1" r="AG63"/>
  <c r="BA54"/>
  <c r="W30"/>
  <c r="BC54"/>
  <c r="W32"/>
  <c r="AZ58"/>
  <c r="AV58"/>
  <c r="AT58"/>
  <c r="BB54"/>
  <c r="W31"/>
  <c i="7" l="1" r="J41"/>
  <c i="1" r="AN63"/>
  <c r="AZ54"/>
  <c r="W29"/>
  <c r="AW54"/>
  <c r="AK30"/>
  <c r="AX54"/>
  <c i="4" r="J32"/>
  <c i="1" r="AG59"/>
  <c r="AY54"/>
  <c r="AG61"/>
  <c r="AN61"/>
  <c i="4" l="1" r="J41"/>
  <c i="1" r="AN59"/>
  <c r="AG58"/>
  <c r="AV54"/>
  <c r="AK29"/>
  <c l="1" r="AN58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<sst xmlns="http://schemas.openxmlformats.org/spreadsheetml/2006/main">
  <si>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</si>
  <si>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</si>
  <si>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</si>
  <si>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</si>
  <si>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</si>
  <si>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{d983df23-cb0d-48c6-a113-82966309a481}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</si>
  <si>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</si>
  <si>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</si>
  <si>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</si>
  <si>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</si>
  <si>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</si>
  <si>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</si>
  <si>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</si>
  <si>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</si>
  <si>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20/144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</si>
  <si>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</si>
  <si>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</si>
  <si>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Bezpečné přecházení přes I/32, Nouzov</t>
  </si>
  <si>
    <t>KSO:</t>
  </si>
  <si>
    <t/>
  </si>
  <si>
    <t>CC-CZ:</t>
  </si>
  <si>
    <t>Místo:</t>
  </si>
  <si>
    <t>Nouzov</t>
  </si>
  <si>
    <t>Datum:</t>
  </si>
  <si>
    <t>15. 1. 2022</t>
  </si>
  <si>
    <t>Zadavatel:</t>
  </si>
  <si>
    <t>IČ:</t>
  </si>
  <si>
    <t>00239186</t>
  </si>
  <si>
    <t>Obec Chotěšice, Chotěšice 29, 289 01 Dymokury</t>
  </si>
  <si>
    <t>DIČ:</t>
  </si>
  <si>
    <t>CZ00239186</t>
  </si>
  <si>
    <t>Uchazeč:</t>
  </si>
  <si>
    <t>Vyplň údaj</t>
  </si>
  <si>
    <t>Projektant:</t>
  </si>
  <si>
    <t>25292161</t>
  </si>
  <si>
    <t>PRODIN a.s., K Vápence 2745, 530 02 Pardubice</t>
  </si>
  <si>
    <t>CZ25292161</t>
  </si>
  <si>
    <t>True</t>
  </si>
  <si>
    <t>Zpracovatel:</t>
  </si>
  <si>
    <t xml:space="preserve">Bc. Jakub Zítka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</si>
  <si>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</si>
  <si>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</si>
  <si>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</si>
  <si>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</si>
  <si>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</si>
  <si>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</si>
  <si>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</si>
  <si>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</si>
  <si>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</si>
  <si>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</si>
  <si>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</si>
  <si>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</si>
  <si>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</si>
  <si>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</si>
  <si>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</si>
  <si>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</si>
  <si>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</si>
  <si>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</si>
  <si>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</si>
  <si>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</si>
  <si>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</si>
  <si>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</si>
  <si>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</si>
  <si>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</si>
  <si>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</si>
  <si>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</si>
  <si>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</si>
  <si>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</si>
  <si>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</si>
  <si>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</si>
  <si>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</si>
  <si>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</si>
  <si>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</si>
  <si>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</si>
  <si>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</si>
  <si>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</si>
  <si>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</si>
  <si>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</si>
  <si>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</si>
  <si>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</si>
  <si>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001</t>
  </si>
  <si>
    <t xml:space="preserve">Všeobecné položky </t>
  </si>
  <si>
    <t>STA</t>
  </si>
  <si>
    <t>1</t>
  </si>
  <si>
    <t>{f4ae19e1-c212-4436-a75f-77bdf9ebc338}</t>
  </si>
  <si>
    <t>2</t>
  </si>
  <si>
    <t>/</t>
  </si>
  <si>
    <t>SO 001.N</t>
  </si>
  <si>
    <t>Všeobecné položky - neuznatelné náklady</t>
  </si>
  <si>
    <t>Soupis</t>
  </si>
  <si>
    <t>{8886b93f-6ea1-4b52-97eb-c34ceecf5451}</t>
  </si>
  <si>
    <t>SO 001.U</t>
  </si>
  <si>
    <t>Všeobecné položky - uznatelné náklady</t>
  </si>
  <si>
    <t>{80d4813a-4d94-4d3e-9f08-1a5ab09728d6}</t>
  </si>
  <si>
    <t>SO 101</t>
  </si>
  <si>
    <t>Komunikace</t>
  </si>
  <si>
    <t>{22549a94-f604-4ef5-8b7c-227228a64323}</t>
  </si>
  <si>
    <t>SO 101.U</t>
  </si>
  <si>
    <t>Komunikace - uznatelné náklady</t>
  </si>
  <si>
    <t>{255b2ff8-ec95-49a9-bbd4-6388f6c47cf6}</t>
  </si>
  <si>
    <t>SO 101.N</t>
  </si>
  <si>
    <t>Komunikace - neuznatelné náklady</t>
  </si>
  <si>
    <t>{cea1187f-e1fa-4447-a7da-3c5d7cf5880a}</t>
  </si>
  <si>
    <t>SO 401</t>
  </si>
  <si>
    <t>Veřejné osvětlení</t>
  </si>
  <si>
    <t>{99e58304-028b-4859-b9c1-d4a6dd45e448}</t>
  </si>
  <si>
    <t>SO 401.N</t>
  </si>
  <si>
    <t>Veřejné osvětlení - neuznatelné náklady</t>
  </si>
  <si>
    <t>{574f69bd-c169-4c50-bb16-0ca5bad0bce9}</t>
  </si>
  <si>
    <t>SO 401.U</t>
  </si>
  <si>
    <t>Veřejné osvětlení - uznatelné náklady</t>
  </si>
  <si>
    <t>{600ff844-0fa6-4af9-b5b2-50e1c250423f}</t>
  </si>
  <si>
    <t>KRYCÍ LIST SOUPISU PRACÍ</t>
  </si>
  <si>
    <t>Objekt:</t>
  </si>
  <si>
    <t xml:space="preserve">SO 001 - Všeobecné položky </t>
  </si>
  <si>
    <t>Soupis:</t>
  </si>
  <si>
    <t>SO 001.N - Všeobecné položky - neuznatelné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</si>
  <si>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</si>
  <si>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</si>
  <si>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</si>
  <si>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</si>
  <si>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</si>
  <si>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</si>
  <si>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</si>
  <si>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</si>
  <si>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</si>
  <si>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</si>
  <si>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</si>
  <si>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</si>
  <si>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</si>
  <si>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</si>
  <si>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</si>
  <si>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</si>
  <si>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</si>
  <si>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</si>
  <si>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</si>
  <si>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</si>
  <si>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</si>
  <si>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</si>
  <si>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</si>
  <si>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012103001</t>
  </si>
  <si>
    <t xml:space="preserve">Vytyčení stavby </t>
  </si>
  <si>
    <t>soubor</t>
  </si>
  <si>
    <t>1024</t>
  </si>
  <si>
    <t>845152266</t>
  </si>
  <si>
    <t>PP</t>
  </si>
  <si>
    <t>Vytyčení stavby</t>
  </si>
  <si>
    <t>VV</t>
  </si>
  <si>
    <t>"směrové i výškové - geodetem"1</t>
  </si>
  <si>
    <t>012103002</t>
  </si>
  <si>
    <t>Vytyčení stávajících inženýrských sítí</t>
  </si>
  <si>
    <t>-1021871997</t>
  </si>
  <si>
    <t xml:space="preserve">"jednotlivými správci  vč. protokolů o vytyčení"1</t>
  </si>
  <si>
    <t>3</t>
  </si>
  <si>
    <t>013254001</t>
  </si>
  <si>
    <t>Dokumentace skutečného provedení stavby</t>
  </si>
  <si>
    <t>-369896291</t>
  </si>
  <si>
    <t>"3x tisk+ 3x CD"1</t>
  </si>
  <si>
    <t>4</t>
  </si>
  <si>
    <t>034503002</t>
  </si>
  <si>
    <t xml:space="preserve">Informační tabule o stavbě </t>
  </si>
  <si>
    <t>kus</t>
  </si>
  <si>
    <t>-2099020194</t>
  </si>
  <si>
    <t>Informační tabule o stavbě</t>
  </si>
  <si>
    <t>043002001</t>
  </si>
  <si>
    <t>Statická zkouška</t>
  </si>
  <si>
    <t>1702011887</t>
  </si>
  <si>
    <t>"statická deska"4</t>
  </si>
  <si>
    <t>SO 001.U - Všeobecné položky - uznatelné náklady</t>
  </si>
  <si>
    <t>012303001</t>
  </si>
  <si>
    <t xml:space="preserve">Geodetické práce po výstavbě - zaměření skutečného provedení stavby </t>
  </si>
  <si>
    <t>22199307</t>
  </si>
  <si>
    <t>Geodetické práce po výstavbě - zaměření skutečného provedení stavby</t>
  </si>
  <si>
    <t>"3x tisk + 3x CD"1</t>
  </si>
  <si>
    <t>030001001</t>
  </si>
  <si>
    <t>Zařízení staveniště</t>
  </si>
  <si>
    <t xml:space="preserve">soubor </t>
  </si>
  <si>
    <t>-297058961</t>
  </si>
  <si>
    <t>041403002</t>
  </si>
  <si>
    <t>Zabezpečení staveniště - DIO</t>
  </si>
  <si>
    <t>832240173</t>
  </si>
  <si>
    <t>SO 101 - Komunikace</t>
  </si>
  <si>
    <t>SO 101.U - Komunikace - uznatelné náklady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</si>
  <si>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</si>
  <si>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</si>
  <si>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</si>
  <si>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</si>
  <si>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</si>
  <si>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</si>
  <si>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</si>
  <si>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</si>
  <si>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</si>
  <si>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</si>
  <si>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</si>
  <si>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</si>
  <si>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113107223</t>
  </si>
  <si>
    <t>Odstranění podkladu z kameniva drceného tl přes 200 do 300 mm strojně pl přes 200 m2</t>
  </si>
  <si>
    <t>m2</t>
  </si>
  <si>
    <t>CS ÚRS 2023 01</t>
  </si>
  <si>
    <t>-206936195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</si>
  <si>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</si>
  <si>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Online PSC</t>
  </si>
  <si>
    <t>https://podminky.urs.cz/item/CS_URS_2023_01/113107223</t>
  </si>
  <si>
    <t>"součet ploch pod stávajícími chodníky a asf. vsrtev"</t>
  </si>
  <si>
    <t>(95+116+99+34+13+13+36)</t>
  </si>
  <si>
    <t>113107241</t>
  </si>
  <si>
    <t>Odstranění podkladu živičného tl 50 mm strojně pl přes 200 m2</t>
  </si>
  <si>
    <t>-452118796</t>
  </si>
  <si>
    <t>Odstranění podkladů nebo krytů strojně plochy jednotlivě přes 200 m2 s přemístěním hmot na skládku na vzdálenost do 20 m nebo s naložením na dopravní prostředek živičných, o tl. vrstvy do 50 mm</t>
  </si>
  <si>
    <t>https://podminky.urs.cz/item/CS_URS_2023_01/113107241</t>
  </si>
  <si>
    <t>"plochy chodníku" (95+116)</t>
  </si>
  <si>
    <t>113107331</t>
  </si>
  <si>
    <t>Odstranění podkladu z betonu prostého tl přes 100 do 150 mm strojně pl do 50 m2</t>
  </si>
  <si>
    <t>1908332167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</si>
  <si>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</si>
  <si>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https://podminky.urs.cz/item/CS_URS_2023_01/113107331</t>
  </si>
  <si>
    <t>"přístřešek autobusové zastávky" (13+13)</t>
  </si>
  <si>
    <t>"žlabové tvárnice" (6*0,5)</t>
  </si>
  <si>
    <t>Součet</t>
  </si>
  <si>
    <t>113154235R</t>
  </si>
  <si>
    <t>Frézování živičného krytu tl 200 mm pruh š přes 1 do 2 m pl přes 500 do 1000 m2 bez překážek v trase</t>
  </si>
  <si>
    <t>1450131535</t>
  </si>
  <si>
    <t>Frézování živičného podkladu nebo krytu s naložením na dopravní prostředek plochy přes 500 do 1 000 m2 bez překážek v trase pruhu šířky přes 1 m do 2 m, tloušťky vrstvy 200 mm</t>
  </si>
  <si>
    <t>https://podminky.urs.cz/item/CS_URS_2023_01/113154235R</t>
  </si>
  <si>
    <t>"zálivy" (95+116+99+34+13+13+36)</t>
  </si>
  <si>
    <t>113202111</t>
  </si>
  <si>
    <t>Vytrhání obrub krajníků obrubníků stojatých</t>
  </si>
  <si>
    <t>m</t>
  </si>
  <si>
    <t>1578177898</t>
  </si>
  <si>
    <t>Vytrhání obrub s vybouráním lože, s přemístěním hmot na skládku na vzdálenost do 3 m nebo s naložením na dopravní prostředek z krajníků nebo obrubníků stojatých</t>
  </si>
  <si>
    <t>https://podminky.urs.cz/item/CS_URS_2023_01/113202111</t>
  </si>
  <si>
    <t>"silniční obrubnk" 71+87</t>
  </si>
  <si>
    <t>"chodníkový obrubník" 95+116</t>
  </si>
  <si>
    <t>6</t>
  </si>
  <si>
    <t>122251104</t>
  </si>
  <si>
    <t>Odkopávky a prokopávky nezapažené v hornině třídy těžitelnosti I skupiny 3 objem do 500 m3 strojně</t>
  </si>
  <si>
    <t>m3</t>
  </si>
  <si>
    <t>-1836334943</t>
  </si>
  <si>
    <t>Odkopávky a prokopávky nezapažené strojně v hornině třídy těžitelnosti I skupiny 3 přes 100 do 500 m3</t>
  </si>
  <si>
    <t>https://podminky.urs.cz/item/CS_URS_2023_01/122251104</t>
  </si>
  <si>
    <t>(6+1+5)*0,25</t>
  </si>
  <si>
    <t>(10*1,5) "zasakovací žebro"</t>
  </si>
  <si>
    <t>(19+11)*0,5 "trubka + žlab"</t>
  </si>
  <si>
    <t>7</t>
  </si>
  <si>
    <t>162751117</t>
  </si>
  <si>
    <t>Vodorovné přemístění přes 9 000 do 10000 m výkopku/sypaniny z horniny třídy těžitelnosti I skupiny 1 až 3</t>
  </si>
  <si>
    <t>-1301376927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</si>
  <si>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</si>
  <si>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https://podminky.urs.cz/item/CS_URS_2023_01/162751117</t>
  </si>
  <si>
    <t>"odkopávky"33</t>
  </si>
  <si>
    <t>8</t>
  </si>
  <si>
    <t>162751119</t>
  </si>
  <si>
    <t>Příplatek k vodorovnému přemístění výkopku/sypaniny z horniny třídy těžitelnosti I skupiny 1 až 3 ZKD 1000 m přes 10000 m</t>
  </si>
  <si>
    <t>-1074886759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</si>
  <si>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</si>
  <si>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https://podminky.urs.cz/item/CS_URS_2023_01/162751119</t>
  </si>
  <si>
    <t>33*10</t>
  </si>
  <si>
    <t>9</t>
  </si>
  <si>
    <t>171201221</t>
  </si>
  <si>
    <t>Poplatek za uložení na skládce (skládkovné) zeminy a kamení kód odpadu 17 05 04</t>
  </si>
  <si>
    <t>t</t>
  </si>
  <si>
    <t>844652285</t>
  </si>
  <si>
    <t>Poplatek za uložení stavebního odpadu na skládce (skládkovné) zeminy a kamení zatříděného do Katalogu odpadů pod kódem 17 05 04</t>
  </si>
  <si>
    <t>https://podminky.urs.cz/item/CS_URS_2023_01/171201221</t>
  </si>
  <si>
    <t>33*1,7</t>
  </si>
  <si>
    <t>10</t>
  </si>
  <si>
    <t>171251201</t>
  </si>
  <si>
    <t>Uložení sypaniny na skládky nebo meziskládky</t>
  </si>
  <si>
    <t>-993237773</t>
  </si>
  <si>
    <t>Uložení sypaniny na skládky nebo meziskládky bez hutnění s upravením uložené sypaniny do předepsaného tvaru</t>
  </si>
  <si>
    <t>https://podminky.urs.cz/item/CS_URS_2023_01/171251201</t>
  </si>
  <si>
    <t>33</t>
  </si>
  <si>
    <t>11</t>
  </si>
  <si>
    <t>174151101</t>
  </si>
  <si>
    <t>Zásyp jam, šachet rýh nebo kolem objektů sypaninou se zhutněním</t>
  </si>
  <si>
    <t>93877923</t>
  </si>
  <si>
    <t>Zásyp sypaninou z jakékoliv horniny strojně s uložením výkopku ve vrstvách se zhutněním jam, šachet, rýh nebo kolem objektů v těchto vykopávkách</t>
  </si>
  <si>
    <t>https://podminky.urs.cz/item/CS_URS_2023_01/174151101</t>
  </si>
  <si>
    <t>"UV"(2*1,5*1,5*1,1)-(2*3,14*0,25*0,25*1,1)</t>
  </si>
  <si>
    <t>"přípojky UV"(8+8)*0,8*1,1</t>
  </si>
  <si>
    <t>12</t>
  </si>
  <si>
    <t>M</t>
  </si>
  <si>
    <t>58344197</t>
  </si>
  <si>
    <t>štěrkodrť frakce 0/63</t>
  </si>
  <si>
    <t>-445711142</t>
  </si>
  <si>
    <t>"UV"2*1,5*1,5*1,1-2*3,14*0,25*0,25*1,1</t>
  </si>
  <si>
    <t>4,518*2 "Přepočtené koeficientem množství</t>
  </si>
  <si>
    <t>13</t>
  </si>
  <si>
    <t>175151101</t>
  </si>
  <si>
    <t>Obsypání potrubí strojně sypaninou bez prohození, uloženou do 3 m</t>
  </si>
  <si>
    <t>-530990061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</si>
  <si>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</si>
  <si>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https://podminky.urs.cz/item/CS_URS_2023_01/175151101</t>
  </si>
  <si>
    <t>"přípojky UV"(8+8)*0,8*0,3</t>
  </si>
  <si>
    <t>14</t>
  </si>
  <si>
    <t>58344171</t>
  </si>
  <si>
    <t>štěrkodrť frakce 0/32</t>
  </si>
  <si>
    <t>-109865948</t>
  </si>
  <si>
    <t>3,84*2 "Přepočtené koeficientem množství</t>
  </si>
  <si>
    <t>181951112</t>
  </si>
  <si>
    <t>Úprava pláně v hornině třídy těžitelnosti I skupiny 1 až 3 se zhutněním strojně</t>
  </si>
  <si>
    <t>495370079</t>
  </si>
  <si>
    <t>Úprava pláně vyrovnáním výškových rozdílů strojně v hornině třídy těžitelnosti I, skupiny 1 až 3 se zhutněním</t>
  </si>
  <si>
    <t>https://podminky.urs.cz/item/CS_URS_2023_01/181951112</t>
  </si>
  <si>
    <t>253+52</t>
  </si>
  <si>
    <t>Zakládání</t>
  </si>
  <si>
    <t>16</t>
  </si>
  <si>
    <t>211521111</t>
  </si>
  <si>
    <t>Výplň odvodňovacích žeber nebo trativodů kamenivem hrubým drceným frakce 63 až 125 mm</t>
  </si>
  <si>
    <t>-1308225990</t>
  </si>
  <si>
    <t>Výplň kamenivem do rýh odvodňovacích žeber nebo trativodů bez zhutnění, s úpravou povrchu výplně kamenivem hrubým drceným frakce 63 až 125 mm</t>
  </si>
  <si>
    <t>https://podminky.urs.cz/item/CS_URS_2023_01/211521111</t>
  </si>
  <si>
    <t>17</t>
  </si>
  <si>
    <t>211971121</t>
  </si>
  <si>
    <t>Zřízení opláštění žeber nebo trativodů geotextilií v rýze nebo zářezu sklonu přes 1:2 š do 2,5 m</t>
  </si>
  <si>
    <t>-97272389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</si>
  <si>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</si>
  <si>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https://podminky.urs.cz/item/CS_URS_2023_01/211971121</t>
  </si>
  <si>
    <t>2*5*2+2*1,5*2+5*1,5*2</t>
  </si>
  <si>
    <t>18</t>
  </si>
  <si>
    <t>69311081</t>
  </si>
  <si>
    <t>geotextilie netkaná separační, ochranná, filtrační, drenážní PES 300g/m2</t>
  </si>
  <si>
    <t>CS ÚRS 2022 01</t>
  </si>
  <si>
    <t>-1237874351</t>
  </si>
  <si>
    <t>41*1,2 "přepočítáno koeficientem množství"</t>
  </si>
  <si>
    <t>Vodorovné konstrukce</t>
  </si>
  <si>
    <t>19</t>
  </si>
  <si>
    <t>451561111</t>
  </si>
  <si>
    <t>Lože pod dlažby z kameniva drceného drobného vrstva tl do 100 mm</t>
  </si>
  <si>
    <t>-2080355279</t>
  </si>
  <si>
    <t>Lože pod dlažby z kameniva drceného drobného, tl. vrstvy do 100 mm</t>
  </si>
  <si>
    <t>https://podminky.urs.cz/item/CS_URS_2023_01/451561111</t>
  </si>
  <si>
    <t>fr. 4/8</t>
  </si>
  <si>
    <t>10,914+234,6+7,14</t>
  </si>
  <si>
    <t>20</t>
  </si>
  <si>
    <t>451573111</t>
  </si>
  <si>
    <t>Lože pod potrubí otevřený výkop ze štěrkopísku</t>
  </si>
  <si>
    <t>140977326</t>
  </si>
  <si>
    <t>Lože pod potrubí, stoky a drobné objekty v otevřeném výkopu z písku a štěrkopísku do 63 mm</t>
  </si>
  <si>
    <t>https://podminky.urs.cz/item/CS_URS_2023_01/451573111</t>
  </si>
  <si>
    <t>"přípojky UV"(8+8)*0,8*0,1</t>
  </si>
  <si>
    <t>465513127</t>
  </si>
  <si>
    <t>Dlažba z lomového kamene na cementovou maltu s vyspárováním tl 200 mm</t>
  </si>
  <si>
    <t>543549126</t>
  </si>
  <si>
    <t>Dlažba z lomového kamene lomařsky upraveného na cementovou maltu, s vyspárováním cementovou maltou, tl. kamene 200 mm</t>
  </si>
  <si>
    <t>https://podminky.urs.cz/item/CS_URS_2023_01/465513127</t>
  </si>
  <si>
    <t>"výtok trubky" 2</t>
  </si>
  <si>
    <t>Komunikace pozemní</t>
  </si>
  <si>
    <t>22</t>
  </si>
  <si>
    <t>564851111</t>
  </si>
  <si>
    <t>Podklad ze štěrkodrtě ŠD plochy přes 100 m2 tl 150 mm</t>
  </si>
  <si>
    <t>325765438</t>
  </si>
  <si>
    <t>Podklad ze štěrkodrti ŠD s rozprostřením a zhutněním plochy přes 100 m2, po zhutnění tl. 150 mm</t>
  </si>
  <si>
    <t>https://podminky.urs.cz/item/CS_URS_2023_01/564851111</t>
  </si>
  <si>
    <t>23</t>
  </si>
  <si>
    <t>565165101</t>
  </si>
  <si>
    <t>Asfaltový beton vrstva podkladní ACP 16 (obalované kamenivo OKS) tl 80 mm š do 1,5 m</t>
  </si>
  <si>
    <t>1105094208</t>
  </si>
  <si>
    <t>Asfaltový beton vrstva podkladní ACP 16 (obalované kamenivo střednězrnné - OKS) s rozprostřením a zhutněním v pruhu šířky do 1,5 m, po zhutnění tl. 80 mm</t>
  </si>
  <si>
    <t>https://podminky.urs.cz/item/CS_URS_2023_01/565165101</t>
  </si>
  <si>
    <t>251+13,5+219</t>
  </si>
  <si>
    <t>24</t>
  </si>
  <si>
    <t>569951113R</t>
  </si>
  <si>
    <t>Zpevnění krajnic asfaltovým recyklátem tl 150 mm</t>
  </si>
  <si>
    <t>1316557330</t>
  </si>
  <si>
    <t>"krajnice"15+37,5</t>
  </si>
  <si>
    <t>25</t>
  </si>
  <si>
    <t>573111111</t>
  </si>
  <si>
    <t>Postřik živičný infiltrační s posypem z asfaltu množství 0,60 kg/m2</t>
  </si>
  <si>
    <t>-141500925</t>
  </si>
  <si>
    <t>Postřik infiltrační PI z asfaltu silničního s posypem kamenivem, v množství 0,60 kg/m2</t>
  </si>
  <si>
    <t>https://podminky.urs.cz/item/CS_URS_2023_01/573111111</t>
  </si>
  <si>
    <t>26</t>
  </si>
  <si>
    <t>573211109</t>
  </si>
  <si>
    <t>Postřik živičný spojovací z asfaltu v množství 0,50 kg/m2</t>
  </si>
  <si>
    <t>-936006195</t>
  </si>
  <si>
    <t>Postřik spojovací PS bez posypu kamenivem z asfaltu silničního, v množství 0,50 kg/m2</t>
  </si>
  <si>
    <t>https://podminky.urs.cz/item/CS_URS_2023_01/573211109</t>
  </si>
  <si>
    <t>27</t>
  </si>
  <si>
    <t>577134111</t>
  </si>
  <si>
    <t>Asfaltový beton vrstva obrusná ACO 11 (ABS) tř. I tl 40 mm š do 3 m z nemodifikovaného asfaltu</t>
  </si>
  <si>
    <t>848083554</t>
  </si>
  <si>
    <t>Asfaltový beton vrstva obrusná ACO 11 (ABS) s rozprostřením a se zhutněním z nemodifikovaného asfaltu v pruhu šířky do 3 m tř. I, po zhutnění tl. 40 mm</t>
  </si>
  <si>
    <t>https://podminky.urs.cz/item/CS_URS_2023_01/577134111</t>
  </si>
  <si>
    <t>28</t>
  </si>
  <si>
    <t>596211113</t>
  </si>
  <si>
    <t>Kladení zámkové dlažby komunikací pro pěší ručně tl 60 mm skupiny A pl přes 300 m2</t>
  </si>
  <si>
    <t>1680242959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</si>
  <si>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300 m2</t>
  </si>
  <si>
    <t>https://podminky.urs.cz/item/CS_URS_2023_01/596211113</t>
  </si>
  <si>
    <t>10,914+234,6+7,14+8,5</t>
  </si>
  <si>
    <t>29</t>
  </si>
  <si>
    <t>59245018R</t>
  </si>
  <si>
    <t>dlažba tvar obdélník betonová 200x100x60mm přírodní - hladká</t>
  </si>
  <si>
    <t>2140910330</t>
  </si>
  <si>
    <t>"lemování hmatových prvků hladkou dlažbou - bez zkosených hran - požadavek SFDI"</t>
  </si>
  <si>
    <t>8,5</t>
  </si>
  <si>
    <t>30</t>
  </si>
  <si>
    <t>59245008</t>
  </si>
  <si>
    <t>dlažba tvar obdélník betonová 200x100x60mm barevná</t>
  </si>
  <si>
    <t>996285277</t>
  </si>
  <si>
    <t>3,5+3,5</t>
  </si>
  <si>
    <t>7*1,02 "přepočtené koeficientem množství"</t>
  </si>
  <si>
    <t>31</t>
  </si>
  <si>
    <t>59245018</t>
  </si>
  <si>
    <t>dlažba tvar obdélník betonová 200x100x60mm přírodní</t>
  </si>
  <si>
    <t>-1740515273</t>
  </si>
  <si>
    <t>96+22+112</t>
  </si>
  <si>
    <t>230*1,02 "přepočtené koeficientem množství"</t>
  </si>
  <si>
    <t>32</t>
  </si>
  <si>
    <t>59245006</t>
  </si>
  <si>
    <t>dlažba tvar obdélník betonová pro nevidomé 200x100x60mm barevná</t>
  </si>
  <si>
    <t>1229519192</t>
  </si>
  <si>
    <t>"reliéfní dlažba" 0,6+1,9+1,5+2,6+2,9+1,2</t>
  </si>
  <si>
    <t>10,7*1,02 "přepočtené koeficientem množství"</t>
  </si>
  <si>
    <t>Trubní vedení</t>
  </si>
  <si>
    <t>871355221</t>
  </si>
  <si>
    <t>Kanalizační potrubí z tvrdého PVC jednovrstvé tuhost třídy SN8 DN 200</t>
  </si>
  <si>
    <t>-41301590</t>
  </si>
  <si>
    <t>Kanalizační potrubí z tvrdého PVC v otevřeném výkopu ve sklonu do 20 %, hladkého plnostěnného jednovrstvého, tuhost třídy SN 8 DN 200</t>
  </si>
  <si>
    <t>https://podminky.urs.cz/item/CS_URS_2023_01/871355221</t>
  </si>
  <si>
    <t>"UV1-2" 8+8</t>
  </si>
  <si>
    <t>34</t>
  </si>
  <si>
    <t>877350310</t>
  </si>
  <si>
    <t>Montáž kolen na kanalizačním potrubí z PP trub hladkých plnostěnných DN 200</t>
  </si>
  <si>
    <t>-1825120478</t>
  </si>
  <si>
    <t>Montáž tvarovek na kanalizačním plastovém potrubí z polypropylenu PP hladkého plnostěnného kolen DN 200</t>
  </si>
  <si>
    <t>https://podminky.urs.cz/item/CS_URS_2023_01/877350310</t>
  </si>
  <si>
    <t>35</t>
  </si>
  <si>
    <t>28617173</t>
  </si>
  <si>
    <t>koleno kanalizační PP SN16 30° DN 200</t>
  </si>
  <si>
    <t>-1358930538</t>
  </si>
  <si>
    <t>36</t>
  </si>
  <si>
    <t>890411810</t>
  </si>
  <si>
    <t xml:space="preserve">Bourání UV z prefabrikovaných skruží vč. mříže </t>
  </si>
  <si>
    <t>-210829486</t>
  </si>
  <si>
    <t>Bourání UV z prefabrikovaných skruží vč. mříže</t>
  </si>
  <si>
    <t>37</t>
  </si>
  <si>
    <t>895941311R</t>
  </si>
  <si>
    <t>D+ M uliční vpusti - komplet</t>
  </si>
  <si>
    <t>849504919</t>
  </si>
  <si>
    <t>Zřízení vpusti kanalizační uliční z betonových dílců typ UVB-50</t>
  </si>
  <si>
    <t>Ostatní konstrukce a práce, bourání</t>
  </si>
  <si>
    <t>38</t>
  </si>
  <si>
    <t>911331111</t>
  </si>
  <si>
    <t>Svodidlo ocelové jednostranné zádržnosti N2 se zaberaněním sloupků ve vzdálenosti do 2 m</t>
  </si>
  <si>
    <t>1990617917</t>
  </si>
  <si>
    <t>Silniční svodidlo ocelové se zaberaněním sloupků jednostranné úroveň zádržnosti N2 vzdálenosti sloupků do 2 m</t>
  </si>
  <si>
    <t>https://podminky.urs.cz/item/CS_URS_2023_01/911331111</t>
  </si>
  <si>
    <t>"napojení na stáv. svodidlo + 1x náběh"</t>
  </si>
  <si>
    <t>39</t>
  </si>
  <si>
    <t>914111111</t>
  </si>
  <si>
    <t>Montáž svislé dopravní značky do velikosti 1 m2 objímkami na sloupek nebo konzolu</t>
  </si>
  <si>
    <t>-1609355571</t>
  </si>
  <si>
    <t>Montáž svislé dopravní značky základní velikosti do 1 m2 objímkami na sloupky nebo konzoly</t>
  </si>
  <si>
    <t>https://podminky.urs.cz/item/CS_URS_2023_01/914111111</t>
  </si>
  <si>
    <t>"A11"2</t>
  </si>
  <si>
    <t>"IP6"2</t>
  </si>
  <si>
    <t>"IJ4b"2</t>
  </si>
  <si>
    <t>40</t>
  </si>
  <si>
    <t>40445602</t>
  </si>
  <si>
    <t>výstražné dopravní značky A1-A30, A33 1000mm retroreflexní</t>
  </si>
  <si>
    <t>-1958860694</t>
  </si>
  <si>
    <t>41</t>
  </si>
  <si>
    <t>40445623</t>
  </si>
  <si>
    <t>informativní značky provozní IP1-IP3, IP4b-IP7, IP10a, b 750x750mm retroreflexní</t>
  </si>
  <si>
    <t>-1782401094</t>
  </si>
  <si>
    <t>42</t>
  </si>
  <si>
    <t>40445645</t>
  </si>
  <si>
    <t>informativní značky jiné IJ4b 500mm</t>
  </si>
  <si>
    <t>1867550178</t>
  </si>
  <si>
    <t>43</t>
  </si>
  <si>
    <t>914511112</t>
  </si>
  <si>
    <t>Montáž sloupku dopravních značek délky do 3,5 m s betonovým základem a patkou D 60 mm</t>
  </si>
  <si>
    <t>-478999436</t>
  </si>
  <si>
    <t>Montáž sloupku dopravních značek délky do 3,5 m do hliníkové patky pro sloupek D 60 mm</t>
  </si>
  <si>
    <t>https://podminky.urs.cz/item/CS_URS_2023_01/914511112</t>
  </si>
  <si>
    <t>44</t>
  </si>
  <si>
    <t>40445225</t>
  </si>
  <si>
    <t>sloupek pro dopravní značku Zn D 60mm v 3,5m</t>
  </si>
  <si>
    <t>-191227085</t>
  </si>
  <si>
    <t>45</t>
  </si>
  <si>
    <t>40445240</t>
  </si>
  <si>
    <t>patka pro sloupek Al D 60mm</t>
  </si>
  <si>
    <t>CS ÚRS 2021 01</t>
  </si>
  <si>
    <t>-932554867</t>
  </si>
  <si>
    <t>46</t>
  </si>
  <si>
    <t>40445253</t>
  </si>
  <si>
    <t>víčko plastové na sloupek D 60mm</t>
  </si>
  <si>
    <t>-1394320231</t>
  </si>
  <si>
    <t>47</t>
  </si>
  <si>
    <t>40445256</t>
  </si>
  <si>
    <t>svorka upínací na sloupek dopravní značky D 60mm</t>
  </si>
  <si>
    <t>265368336</t>
  </si>
  <si>
    <t>48</t>
  </si>
  <si>
    <t>915111111</t>
  </si>
  <si>
    <t>Vodorovné dopravní značení dělící čáry souvislé š 125 mm základní bílá barva</t>
  </si>
  <si>
    <t>-1847276708</t>
  </si>
  <si>
    <t>Vodorovné dopravní značení stříkané barvou dělící čára šířky 125 mm souvislá bílá základní</t>
  </si>
  <si>
    <t>https://podminky.urs.cz/item/CS_URS_2023_01/915111111</t>
  </si>
  <si>
    <t>"V1a"(6+10)</t>
  </si>
  <si>
    <t>49</t>
  </si>
  <si>
    <t>915121111</t>
  </si>
  <si>
    <t>Vodorovné dopravní značení vodící čáry souvislé š 250 mm základní bílá barva</t>
  </si>
  <si>
    <t>-325974009</t>
  </si>
  <si>
    <t>Vodorovné dopravní značení stříkané barvou vodící čára bílá šířky 250 mm souvislá základní</t>
  </si>
  <si>
    <t>https://podminky.urs.cz/item/CS_URS_2023_01/915121111</t>
  </si>
  <si>
    <t>9+6+4+12+12</t>
  </si>
  <si>
    <t>50</t>
  </si>
  <si>
    <t>915121121</t>
  </si>
  <si>
    <t>Vodorovné dopravní značení vodící čáry přerušované š 250 mm základní bílá barva</t>
  </si>
  <si>
    <t>-285859057</t>
  </si>
  <si>
    <t>Vodorovné dopravní značení stříkané barvou vodící čára bílá šířky 250 mm přerušovaná základní</t>
  </si>
  <si>
    <t>https://podminky.urs.cz/item/CS_URS_2023_01/915121121</t>
  </si>
  <si>
    <t>35+30+35+30+20+7,5</t>
  </si>
  <si>
    <t>51</t>
  </si>
  <si>
    <t>915131111</t>
  </si>
  <si>
    <t>Vodorovné dopravní značení přechody pro chodce, šipky, symboly základní bílá barva</t>
  </si>
  <si>
    <t>2030544655</t>
  </si>
  <si>
    <t>Vodorovné dopravní značení stříkané barvou přechody pro chodce, šipky, symboly bílé základní</t>
  </si>
  <si>
    <t>https://podminky.urs.cz/item/CS_URS_2023_01/915131111</t>
  </si>
  <si>
    <t>"V11a - zast. "7,25+7,25</t>
  </si>
  <si>
    <t>"V7a - přechod"14</t>
  </si>
  <si>
    <t>52</t>
  </si>
  <si>
    <t>915211111</t>
  </si>
  <si>
    <t>Vodorovné dopravní značení dělící čáry souvislé š 125 mm bílý plast</t>
  </si>
  <si>
    <t>1048317179</t>
  </si>
  <si>
    <t>Vodorovné dopravní značení stříkaným plastem dělící čára šířky 125 mm souvislá bílá základní</t>
  </si>
  <si>
    <t>https://podminky.urs.cz/item/CS_URS_2023_01/915211111</t>
  </si>
  <si>
    <t>53</t>
  </si>
  <si>
    <t>915221111</t>
  </si>
  <si>
    <t>Vodorovné dopravní značení vodící čáry souvislé š 250 mm bílý plast</t>
  </si>
  <si>
    <t>-2041010437</t>
  </si>
  <si>
    <t>Vodorovné dopravní značení stříkaným plastem vodící čára bílá šířky 250 mm souvislá základní</t>
  </si>
  <si>
    <t>https://podminky.urs.cz/item/CS_URS_2023_01/915221111</t>
  </si>
  <si>
    <t>54</t>
  </si>
  <si>
    <t>915221121</t>
  </si>
  <si>
    <t>Vodorovné dopravní značení vodící čáry přerušované š 250 mm bílý plast</t>
  </si>
  <si>
    <t>-1443112121</t>
  </si>
  <si>
    <t>Vodorovné dopravní značení stříkaným plastem vodící čára bílá šířky 250 mm přerušovaná základní</t>
  </si>
  <si>
    <t>https://podminky.urs.cz/item/CS_URS_2023_01/915221121</t>
  </si>
  <si>
    <t>55</t>
  </si>
  <si>
    <t>915231111</t>
  </si>
  <si>
    <t>Vodorovné dopravní značení přechody pro chodce, šipky, symboly bílý plast</t>
  </si>
  <si>
    <t>1388955664</t>
  </si>
  <si>
    <t>Vodorovné dopravní značení stříkaným plastem přechody pro chodce, šipky, symboly nápisy bílé základní</t>
  </si>
  <si>
    <t>https://podminky.urs.cz/item/CS_URS_2023_01/915231111</t>
  </si>
  <si>
    <t>56</t>
  </si>
  <si>
    <t>915611111</t>
  </si>
  <si>
    <t>Předznačení vodorovného liniového značení</t>
  </si>
  <si>
    <t>1214868714</t>
  </si>
  <si>
    <t>Předznačení pro vodorovné značení stříkané barvou nebo prováděné z nátěrových hmot liniové dělicí čáry, vodicí proužky</t>
  </si>
  <si>
    <t>https://podminky.urs.cz/item/CS_URS_2023_01/915611111</t>
  </si>
  <si>
    <t>16+43+157,5</t>
  </si>
  <si>
    <t>57</t>
  </si>
  <si>
    <t>915621111</t>
  </si>
  <si>
    <t>Předznačení vodorovného plošného značení</t>
  </si>
  <si>
    <t>1682544849</t>
  </si>
  <si>
    <t>Předznačení pro vodorovné značení stříkané barvou nebo prováděné z nátěrových hmot plošné šipky, symboly, nápisy</t>
  </si>
  <si>
    <t>https://podminky.urs.cz/item/CS_URS_2023_01/915621111</t>
  </si>
  <si>
    <t>28,5</t>
  </si>
  <si>
    <t>58</t>
  </si>
  <si>
    <t>916131113</t>
  </si>
  <si>
    <t>Osazení silničního obrubníku betonového ležatého s boční opěrou do lože z betonu prostého</t>
  </si>
  <si>
    <t>-1037666702</t>
  </si>
  <si>
    <t>Osazení silničního obrubníku betonového se zřízením lože, s vyplněním a zatřením spár cementovou maltou ležatého s boční opěrou z betonu prostého, do lože z betonu prostého</t>
  </si>
  <si>
    <t>https://podminky.urs.cz/item/CS_URS_2023_01/916131113</t>
  </si>
  <si>
    <t>12+11</t>
  </si>
  <si>
    <t>"odvodňovací obrubník"1</t>
  </si>
  <si>
    <t>"L+P"4</t>
  </si>
  <si>
    <t>59</t>
  </si>
  <si>
    <t>59217040</t>
  </si>
  <si>
    <t>obrubník betonový bezbariérový náběhový</t>
  </si>
  <si>
    <t>-1560925350</t>
  </si>
  <si>
    <t>4*1,02 "Přepočtené koeficientem množství</t>
  </si>
  <si>
    <t>60</t>
  </si>
  <si>
    <t>59217041</t>
  </si>
  <si>
    <t>obrubník betonový bezbariérový přímý</t>
  </si>
  <si>
    <t>-32759597</t>
  </si>
  <si>
    <t>24*1,02 "Přepočtené koeficientem množství</t>
  </si>
  <si>
    <t>61</t>
  </si>
  <si>
    <t>916131213</t>
  </si>
  <si>
    <t>Osazení silničního obrubníku betonového stojatého s boční opěrou do lože z betonu prostého</t>
  </si>
  <si>
    <t>-721795835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</si>
  <si>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</si>
  <si>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https://podminky.urs.cz/item/CS_URS_2023_01/916131213</t>
  </si>
  <si>
    <t>38+18+12+47</t>
  </si>
  <si>
    <t>"nájezdový"24,5</t>
  </si>
  <si>
    <t>"přechodový pravý"5+"přechodový levý"3</t>
  </si>
  <si>
    <t>62</t>
  </si>
  <si>
    <t>59217031</t>
  </si>
  <si>
    <t>obrubník betonový silniční 1000x150x250mm</t>
  </si>
  <si>
    <t>1654908196</t>
  </si>
  <si>
    <t>63</t>
  </si>
  <si>
    <t>59217030</t>
  </si>
  <si>
    <t>obrubník betonový silniční přechodový 1000x150x150-250mm</t>
  </si>
  <si>
    <t>-1101277669</t>
  </si>
  <si>
    <t>64</t>
  </si>
  <si>
    <t>59217029</t>
  </si>
  <si>
    <t>obrubník betonový silniční nájezdový 1000x150x150mm</t>
  </si>
  <si>
    <t>-193168557</t>
  </si>
  <si>
    <t>"nájezdový"5,5+5,5+6+4+3,5</t>
  </si>
  <si>
    <t>65</t>
  </si>
  <si>
    <t>916231213</t>
  </si>
  <si>
    <t>Osazení chodníkového obrubníku betonového stojatého s boční opěrou do lože z betonu prostého</t>
  </si>
  <si>
    <t>-1084134387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</si>
  <si>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</si>
  <si>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https://podminky.urs.cz/item/CS_URS_2023_01/916231213</t>
  </si>
  <si>
    <t>12+73+18+59+12</t>
  </si>
  <si>
    <t>66</t>
  </si>
  <si>
    <t>59217016</t>
  </si>
  <si>
    <t>obrubník betonový chodníkový 1000x80x250mm</t>
  </si>
  <si>
    <t>1900421969</t>
  </si>
  <si>
    <t>67</t>
  </si>
  <si>
    <t>916991121</t>
  </si>
  <si>
    <t>Lože pod obrubníky, krajníky nebo obruby z dlažebních kostek z betonu prostého</t>
  </si>
  <si>
    <t>1653644632</t>
  </si>
  <si>
    <t>Lože pod obrubníky, krajníky nebo obruby z dlažebních kostek z betonu prostého</t>
  </si>
  <si>
    <t>https://podminky.urs.cz/item/CS_URS_2023_01/916991121</t>
  </si>
  <si>
    <t>"silniční obrubník"147,5*0,4*0,06</t>
  </si>
  <si>
    <t>"chodníkový obrubník"174*0,3*0,06</t>
  </si>
  <si>
    <t>"zastávkový obrubník"28*0,5*0,06</t>
  </si>
  <si>
    <t>68</t>
  </si>
  <si>
    <t>938909612</t>
  </si>
  <si>
    <t>Odstranění nánosu na krajnicích tl do 200 mm</t>
  </si>
  <si>
    <t>2001440266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</si>
  <si>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</t>
  </si>
  <si>
    <t>https://podminky.urs.cz/item/CS_URS_2023_01/938909612</t>
  </si>
  <si>
    <t>"tl. 200 mm" 9+22+17</t>
  </si>
  <si>
    <t>69</t>
  </si>
  <si>
    <t>966005311</t>
  </si>
  <si>
    <t>Rozebrání a odstranění silničního svodidla s jednou pásnicí</t>
  </si>
  <si>
    <t>851592016</t>
  </si>
  <si>
    <t>Rozebrání a odstranění silničního zábradlí a ocelových svodidel s přemístěním hmot na skládku na vzdálenost do 10 m nebo s naložením na dopravní prostředek, se zásypem jam po odstraněných sloupcích a s jeho zhutněním svodidla včetně sloupků, s jednou pásnicí silničního</t>
  </si>
  <si>
    <t>https://podminky.urs.cz/item/CS_URS_2023_01/966005311</t>
  </si>
  <si>
    <t>70</t>
  </si>
  <si>
    <t>966007122</t>
  </si>
  <si>
    <t>Odstranění vodorovného značení frézováním plastu z čáry š do 250 mm</t>
  </si>
  <si>
    <t>-1667043317</t>
  </si>
  <si>
    <t>Odstranění vodorovného dopravního značení frézováním značeného plastem čáry šířky do 250 mm</t>
  </si>
  <si>
    <t>https://podminky.urs.cz/item/CS_URS_2023_01/966007122</t>
  </si>
  <si>
    <t>997</t>
  </si>
  <si>
    <t>Přesun sutě</t>
  </si>
  <si>
    <t>71</t>
  </si>
  <si>
    <t>997221551</t>
  </si>
  <si>
    <t>Vodorovná doprava suti ze sypkých materiálů do 1 km</t>
  </si>
  <si>
    <t>-1469260658</t>
  </si>
  <si>
    <t>Vodorovná doprava suti bez naložení, ale se složením a s hrubým urovnáním ze sypkých materiálů, na vzdálenost do 1 km</t>
  </si>
  <si>
    <t>https://podminky.urs.cz/item/CS_URS_2023_01/997221551</t>
  </si>
  <si>
    <t>"kamenivo"406*0,3*1,7</t>
  </si>
  <si>
    <t>"beton"29*0,15*2,3</t>
  </si>
  <si>
    <t>"živice"211*0,05*2,2</t>
  </si>
  <si>
    <t>"frézing"406*0,15*2,2+48*0,2*2,2</t>
  </si>
  <si>
    <t>72</t>
  </si>
  <si>
    <t>997221559</t>
  </si>
  <si>
    <t>Příplatek ZKD 1 km u vodorovné dopravy suti ze sypkých materiálů</t>
  </si>
  <si>
    <t>1544954957</t>
  </si>
  <si>
    <t>Vodorovná doprava suti bez naložení, ale se složením a s hrubým urovnáním Příplatek k ceně za každý další i započatý 1 km přes 1 km</t>
  </si>
  <si>
    <t>https://podminky.urs.cz/item/CS_URS_2023_01/997221559</t>
  </si>
  <si>
    <t>395,375*20</t>
  </si>
  <si>
    <t>73</t>
  </si>
  <si>
    <t>997221571</t>
  </si>
  <si>
    <t>Vodorovná doprava vybouraných hmot do 1 km</t>
  </si>
  <si>
    <t>411333431</t>
  </si>
  <si>
    <t>Vodorovná doprava vybouraných hmot bez naložení, ale se složením a s hrubým urovnáním na vzdálenost do 1 km</t>
  </si>
  <si>
    <t>https://podminky.urs.cz/item/CS_URS_2023_01/997221571</t>
  </si>
  <si>
    <t>"obrubníky"369*0,08</t>
  </si>
  <si>
    <t>"UV+žlaby"1,5+1</t>
  </si>
  <si>
    <t>74</t>
  </si>
  <si>
    <t>997221579</t>
  </si>
  <si>
    <t>Příplatek ZKD 1 km u vodorovné dopravy vybouraných hmot</t>
  </si>
  <si>
    <t>1499146268</t>
  </si>
  <si>
    <t>Vodorovná doprava vybouraných hmot bez naložení, ale se složením a s hrubým urovnáním na vzdálenost Příplatek k ceně za každý další i započatý 1 km přes 1 km</t>
  </si>
  <si>
    <t>https://podminky.urs.cz/item/CS_URS_2023_01/997221579</t>
  </si>
  <si>
    <t>32,02*20</t>
  </si>
  <si>
    <t>75</t>
  </si>
  <si>
    <t>997221611</t>
  </si>
  <si>
    <t>Nakládání suti na dopravní prostředky pro vodorovnou dopravu</t>
  </si>
  <si>
    <t>1550051542</t>
  </si>
  <si>
    <t>Nakládání na dopravní prostředky pro vodorovnou dopravu suti</t>
  </si>
  <si>
    <t>https://podminky.urs.cz/item/CS_URS_2023_01/997221611</t>
  </si>
  <si>
    <t>395,375</t>
  </si>
  <si>
    <t>76</t>
  </si>
  <si>
    <t>997221612</t>
  </si>
  <si>
    <t>Nakládání vybouraných hmot na dopravní prostředky pro vodorovnou dopravu</t>
  </si>
  <si>
    <t>400077845</t>
  </si>
  <si>
    <t>Nakládání na dopravní prostředky pro vodorovnou dopravu vybouraných hmot</t>
  </si>
  <si>
    <t>https://podminky.urs.cz/item/CS_URS_2023_01/997221612</t>
  </si>
  <si>
    <t>32,02</t>
  </si>
  <si>
    <t>77</t>
  </si>
  <si>
    <t>997221861</t>
  </si>
  <si>
    <t>Poplatek za uložení stavebního odpadu na recyklační skládce (skládkovné) z prostého betonu pod kódem 17 01 01</t>
  </si>
  <si>
    <t>1656647276</t>
  </si>
  <si>
    <t>Poplatek za uložení stavebního odpadu na recyklační skládce (skládkovné) z prostého betonu zatříděného do Katalogu odpadů pod kódem 17 01 01</t>
  </si>
  <si>
    <t>https://podminky.urs.cz/item/CS_URS_2023_01/997221861</t>
  </si>
  <si>
    <t>32,02+10,005</t>
  </si>
  <si>
    <t>78</t>
  </si>
  <si>
    <t>997221873</t>
  </si>
  <si>
    <t>Poplatek za uložení stavebního odpadu na recyklační skládce (skládkovné) zeminy a kamení zatříděného do Katalogu odpadů pod kódem 17 05 04</t>
  </si>
  <si>
    <t>1660479544</t>
  </si>
  <si>
    <t>https://podminky.urs.cz/item/CS_URS_2023_01/997221873</t>
  </si>
  <si>
    <t>79</t>
  </si>
  <si>
    <t>997221875</t>
  </si>
  <si>
    <t>Poplatek za uložení stavebního odpadu na recyklační skládce (skládkovné) asfaltového bez obsahu dehtu zatříděného do Katalogu odpadů pod kódem 17 03 02</t>
  </si>
  <si>
    <t>-1747033044</t>
  </si>
  <si>
    <t>https://podminky.urs.cz/item/CS_URS_2023_01/997221875</t>
  </si>
  <si>
    <t>155,1+23,21</t>
  </si>
  <si>
    <t>998</t>
  </si>
  <si>
    <t>Přesun hmot</t>
  </si>
  <si>
    <t>80</t>
  </si>
  <si>
    <t>998223011</t>
  </si>
  <si>
    <t>Přesun hmot pro pozemní komunikace s krytem dlážděným</t>
  </si>
  <si>
    <t>-1676024191</t>
  </si>
  <si>
    <t>Přesun hmot pro pozemní komunikace s krytem dlážděným dopravní vzdálenost do 200 m jakékoliv délky objektu</t>
  </si>
  <si>
    <t>https://podminky.urs.cz/item/CS_URS_2023_01/998223011</t>
  </si>
  <si>
    <t>(7,14+234,6+10,914)*0,131</t>
  </si>
  <si>
    <t>SO 101.N - Komunikace - neuznatelné náklady</t>
  </si>
  <si>
    <t>9 - Ostatní konstrukce a práce, bourání</t>
  </si>
  <si>
    <t>121151103</t>
  </si>
  <si>
    <t>Sejmutí ornice plochy do 100 m2 tl vrstvy do 200 mm strojně</t>
  </si>
  <si>
    <t>-118557238</t>
  </si>
  <si>
    <t>Sejmutí ornice strojně při souvislé ploše do 100 m2, tl. vrstvy do 200 mm</t>
  </si>
  <si>
    <t>https://podminky.urs.cz/item/CS_URS_2023_01/121151103</t>
  </si>
  <si>
    <t>(6+1+5+19+11+10+53)</t>
  </si>
  <si>
    <t>162351103</t>
  </si>
  <si>
    <t>Vodorovné přemístění přes 50 do 500 m výkopku/sypaniny z horniny třídy těžitelnosti I skupiny 1 až 3</t>
  </si>
  <si>
    <t>657905533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</si>
  <si>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</si>
  <si>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https://podminky.urs.cz/item/CS_URS_2023_01/162351103</t>
  </si>
  <si>
    <t>105*0,1</t>
  </si>
  <si>
    <t>-1325552677</t>
  </si>
  <si>
    <t>"odkopávky"27,6</t>
  </si>
  <si>
    <t>"dovoz ornice"(228*0,1-10,5)</t>
  </si>
  <si>
    <t>866620138</t>
  </si>
  <si>
    <t>27,6*10</t>
  </si>
  <si>
    <t>837061523</t>
  </si>
  <si>
    <t>27,6*1,7</t>
  </si>
  <si>
    <t>-417385859</t>
  </si>
  <si>
    <t>27,6</t>
  </si>
  <si>
    <t>181351113</t>
  </si>
  <si>
    <t>Rozprostření ornice tl vrstvy do 200 mm pl přes 500 m2 v rovině nebo ve svahu do 1:5 strojně</t>
  </si>
  <si>
    <t>1375593503</t>
  </si>
  <si>
    <t>Rozprostření a urovnání ornice v rovině nebo ve svahu sklonu do 1:5 strojně při souvislé ploše přes 500 m2, tl. vrstvy do 200 mm</t>
  </si>
  <si>
    <t>https://podminky.urs.cz/item/CS_URS_2023_01/181351113</t>
  </si>
  <si>
    <t>228</t>
  </si>
  <si>
    <t>10364101</t>
  </si>
  <si>
    <t>zemina pro terénní úpravy - ornice</t>
  </si>
  <si>
    <t>141277585</t>
  </si>
  <si>
    <t>((228*0,1)-10,5)*1,7</t>
  </si>
  <si>
    <t>181411131</t>
  </si>
  <si>
    <t>Založení parkového trávníku výsevem pl do 1000 m2 v rovině a ve svahu do 1:5</t>
  </si>
  <si>
    <t>-546667150</t>
  </si>
  <si>
    <t>Založení trávníku na půdě předem připravené plochy do 1000 m2 výsevem včetně utažení parkového v rovině nebo na svahu do 1:5</t>
  </si>
  <si>
    <t>https://podminky.urs.cz/item/CS_URS_2023_01/181411131</t>
  </si>
  <si>
    <t>00572410</t>
  </si>
  <si>
    <t>osivo směs travní parková</t>
  </si>
  <si>
    <t>kg</t>
  </si>
  <si>
    <t>-648111912</t>
  </si>
  <si>
    <t>228*0,035 "Přepočtené koeficientem množství</t>
  </si>
  <si>
    <t>936104215</t>
  </si>
  <si>
    <t xml:space="preserve">D+M přístřešku čekárny </t>
  </si>
  <si>
    <t>-633409162</t>
  </si>
  <si>
    <t>D+M přístřešku čekárny</t>
  </si>
  <si>
    <t>"bude specifikováno investorem"</t>
  </si>
  <si>
    <t>"ocelová konstrukce - plocha 2x 8,5 m2, vč. zemních prací a zřízení patek"2</t>
  </si>
  <si>
    <t>966001210</t>
  </si>
  <si>
    <t xml:space="preserve">Demontáž stávající čekárny </t>
  </si>
  <si>
    <t>1255977573</t>
  </si>
  <si>
    <t>Demontáž stávající čekárny</t>
  </si>
  <si>
    <t>"plocha 8 m2, kotveno do bet. patek - 6 kusů"2</t>
  </si>
  <si>
    <t>SO 401 - Veřejné osvětlení</t>
  </si>
  <si>
    <t>SO 401.N - Veřejné osvětlení - neuznatelné náklady</t>
  </si>
  <si>
    <t xml:space="preserve"> Nouzov</t>
  </si>
  <si>
    <t>HSV - HSV</t>
  </si>
  <si>
    <t xml:space="preserve">    401 - Veřejné osvětlení</t>
  </si>
  <si>
    <t>401</t>
  </si>
  <si>
    <t xml:space="preserve">Veřejné osvětlení dle samostatného rozpočtu </t>
  </si>
  <si>
    <t>1511750681</t>
  </si>
  <si>
    <t>Veřejné osvětlení dle samostatného rozpočtu</t>
  </si>
  <si>
    <t>"Vedlejší a ostatní náklady k SO 401"1</t>
  </si>
  <si>
    <t>SO 401.U - Veřejné osvětlení - uznatelné náklady</t>
  </si>
  <si>
    <t>-215138628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</si>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</sst>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10"/>
      <color rgb="FF003366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vertical="center"/>
    </xf>
    <xf numFmtId="4" fontId="9" fillId="0" borderId="21" xfId="0" applyNumberFormat="1" applyFont="1" applyBorder="1" applyAlignment="1" applyProtection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 applyProtection="1">
      <alignment horizontal="left"/>
    </xf>
    <xf numFmtId="4" fontId="9" fillId="0" borderId="0" xfId="0" applyNumberFormat="1" applyFont="1" applyAlignment="1" applyProtection="1"/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07223" TargetMode="External" /><Relationship Id="rId2" Type="http://schemas.openxmlformats.org/officeDocument/2006/relationships/hyperlink" Target="https://podminky.urs.cz/item/CS_URS_2023_01/113107241" TargetMode="External" /><Relationship Id="rId3" Type="http://schemas.openxmlformats.org/officeDocument/2006/relationships/hyperlink" Target="https://podminky.urs.cz/item/CS_URS_2023_01/113107331" TargetMode="External" /><Relationship Id="rId4" Type="http://schemas.openxmlformats.org/officeDocument/2006/relationships/hyperlink" Target="https://podminky.urs.cz/item/CS_URS_2023_01/113154235R" TargetMode="External" /><Relationship Id="rId5" Type="http://schemas.openxmlformats.org/officeDocument/2006/relationships/hyperlink" Target="https://podminky.urs.cz/item/CS_URS_2023_01/113202111" TargetMode="External" /><Relationship Id="rId6" Type="http://schemas.openxmlformats.org/officeDocument/2006/relationships/hyperlink" Target="https://podminky.urs.cz/item/CS_URS_2023_01/122251104" TargetMode="External" /><Relationship Id="rId7" Type="http://schemas.openxmlformats.org/officeDocument/2006/relationships/hyperlink" Target="https://podminky.urs.cz/item/CS_URS_2023_01/162751117" TargetMode="External" /><Relationship Id="rId8" Type="http://schemas.openxmlformats.org/officeDocument/2006/relationships/hyperlink" Target="https://podminky.urs.cz/item/CS_URS_2023_01/162751119" TargetMode="External" /><Relationship Id="rId9" Type="http://schemas.openxmlformats.org/officeDocument/2006/relationships/hyperlink" Target="https://podminky.urs.cz/item/CS_URS_2023_01/171201221" TargetMode="External" /><Relationship Id="rId10" Type="http://schemas.openxmlformats.org/officeDocument/2006/relationships/hyperlink" Target="https://podminky.urs.cz/item/CS_URS_2023_01/171251201" TargetMode="External" /><Relationship Id="rId11" Type="http://schemas.openxmlformats.org/officeDocument/2006/relationships/hyperlink" Target="https://podminky.urs.cz/item/CS_URS_2023_01/174151101" TargetMode="External" /><Relationship Id="rId12" Type="http://schemas.openxmlformats.org/officeDocument/2006/relationships/hyperlink" Target="https://podminky.urs.cz/item/CS_URS_2023_01/175151101" TargetMode="External" /><Relationship Id="rId13" Type="http://schemas.openxmlformats.org/officeDocument/2006/relationships/hyperlink" Target="https://podminky.urs.cz/item/CS_URS_2023_01/181951112" TargetMode="External" /><Relationship Id="rId14" Type="http://schemas.openxmlformats.org/officeDocument/2006/relationships/hyperlink" Target="https://podminky.urs.cz/item/CS_URS_2023_01/211521111" TargetMode="External" /><Relationship Id="rId15" Type="http://schemas.openxmlformats.org/officeDocument/2006/relationships/hyperlink" Target="https://podminky.urs.cz/item/CS_URS_2023_01/211971121" TargetMode="External" /><Relationship Id="rId16" Type="http://schemas.openxmlformats.org/officeDocument/2006/relationships/hyperlink" Target="https://podminky.urs.cz/item/CS_URS_2023_01/451561111" TargetMode="External" /><Relationship Id="rId17" Type="http://schemas.openxmlformats.org/officeDocument/2006/relationships/hyperlink" Target="https://podminky.urs.cz/item/CS_URS_2023_01/451573111" TargetMode="External" /><Relationship Id="rId18" Type="http://schemas.openxmlformats.org/officeDocument/2006/relationships/hyperlink" Target="https://podminky.urs.cz/item/CS_URS_2023_01/465513127" TargetMode="External" /><Relationship Id="rId19" Type="http://schemas.openxmlformats.org/officeDocument/2006/relationships/hyperlink" Target="https://podminky.urs.cz/item/CS_URS_2023_01/564851111" TargetMode="External" /><Relationship Id="rId20" Type="http://schemas.openxmlformats.org/officeDocument/2006/relationships/hyperlink" Target="https://podminky.urs.cz/item/CS_URS_2023_01/565165101" TargetMode="External" /><Relationship Id="rId21" Type="http://schemas.openxmlformats.org/officeDocument/2006/relationships/hyperlink" Target="https://podminky.urs.cz/item/CS_URS_2023_01/573111111" TargetMode="External" /><Relationship Id="rId22" Type="http://schemas.openxmlformats.org/officeDocument/2006/relationships/hyperlink" Target="https://podminky.urs.cz/item/CS_URS_2023_01/573211109" TargetMode="External" /><Relationship Id="rId23" Type="http://schemas.openxmlformats.org/officeDocument/2006/relationships/hyperlink" Target="https://podminky.urs.cz/item/CS_URS_2023_01/577134111" TargetMode="External" /><Relationship Id="rId24" Type="http://schemas.openxmlformats.org/officeDocument/2006/relationships/hyperlink" Target="https://podminky.urs.cz/item/CS_URS_2023_01/596211113" TargetMode="External" /><Relationship Id="rId25" Type="http://schemas.openxmlformats.org/officeDocument/2006/relationships/hyperlink" Target="https://podminky.urs.cz/item/CS_URS_2023_01/871355221" TargetMode="External" /><Relationship Id="rId26" Type="http://schemas.openxmlformats.org/officeDocument/2006/relationships/hyperlink" Target="https://podminky.urs.cz/item/CS_URS_2023_01/877350310" TargetMode="External" /><Relationship Id="rId27" Type="http://schemas.openxmlformats.org/officeDocument/2006/relationships/hyperlink" Target="https://podminky.urs.cz/item/CS_URS_2023_01/911331111" TargetMode="External" /><Relationship Id="rId28" Type="http://schemas.openxmlformats.org/officeDocument/2006/relationships/hyperlink" Target="https://podminky.urs.cz/item/CS_URS_2023_01/914111111" TargetMode="External" /><Relationship Id="rId29" Type="http://schemas.openxmlformats.org/officeDocument/2006/relationships/hyperlink" Target="https://podminky.urs.cz/item/CS_URS_2023_01/914511112" TargetMode="External" /><Relationship Id="rId30" Type="http://schemas.openxmlformats.org/officeDocument/2006/relationships/hyperlink" Target="https://podminky.urs.cz/item/CS_URS_2023_01/915111111" TargetMode="External" /><Relationship Id="rId31" Type="http://schemas.openxmlformats.org/officeDocument/2006/relationships/hyperlink" Target="https://podminky.urs.cz/item/CS_URS_2023_01/915121111" TargetMode="External" /><Relationship Id="rId32" Type="http://schemas.openxmlformats.org/officeDocument/2006/relationships/hyperlink" Target="https://podminky.urs.cz/item/CS_URS_2023_01/915121121" TargetMode="External" /><Relationship Id="rId33" Type="http://schemas.openxmlformats.org/officeDocument/2006/relationships/hyperlink" Target="https://podminky.urs.cz/item/CS_URS_2023_01/915131111" TargetMode="External" /><Relationship Id="rId34" Type="http://schemas.openxmlformats.org/officeDocument/2006/relationships/hyperlink" Target="https://podminky.urs.cz/item/CS_URS_2023_01/915211111" TargetMode="External" /><Relationship Id="rId35" Type="http://schemas.openxmlformats.org/officeDocument/2006/relationships/hyperlink" Target="https://podminky.urs.cz/item/CS_URS_2023_01/915221111" TargetMode="External" /><Relationship Id="rId36" Type="http://schemas.openxmlformats.org/officeDocument/2006/relationships/hyperlink" Target="https://podminky.urs.cz/item/CS_URS_2023_01/915221121" TargetMode="External" /><Relationship Id="rId37" Type="http://schemas.openxmlformats.org/officeDocument/2006/relationships/hyperlink" Target="https://podminky.urs.cz/item/CS_URS_2023_01/915231111" TargetMode="External" /><Relationship Id="rId38" Type="http://schemas.openxmlformats.org/officeDocument/2006/relationships/hyperlink" Target="https://podminky.urs.cz/item/CS_URS_2023_01/915611111" TargetMode="External" /><Relationship Id="rId39" Type="http://schemas.openxmlformats.org/officeDocument/2006/relationships/hyperlink" Target="https://podminky.urs.cz/item/CS_URS_2023_01/915621111" TargetMode="External" /><Relationship Id="rId40" Type="http://schemas.openxmlformats.org/officeDocument/2006/relationships/hyperlink" Target="https://podminky.urs.cz/item/CS_URS_2023_01/916131113" TargetMode="External" /><Relationship Id="rId41" Type="http://schemas.openxmlformats.org/officeDocument/2006/relationships/hyperlink" Target="https://podminky.urs.cz/item/CS_URS_2023_01/916131213" TargetMode="External" /><Relationship Id="rId42" Type="http://schemas.openxmlformats.org/officeDocument/2006/relationships/hyperlink" Target="https://podminky.urs.cz/item/CS_URS_2023_01/916231213" TargetMode="External" /><Relationship Id="rId43" Type="http://schemas.openxmlformats.org/officeDocument/2006/relationships/hyperlink" Target="https://podminky.urs.cz/item/CS_URS_2023_01/916991121" TargetMode="External" /><Relationship Id="rId44" Type="http://schemas.openxmlformats.org/officeDocument/2006/relationships/hyperlink" Target="https://podminky.urs.cz/item/CS_URS_2023_01/938909612" TargetMode="External" /><Relationship Id="rId45" Type="http://schemas.openxmlformats.org/officeDocument/2006/relationships/hyperlink" Target="https://podminky.urs.cz/item/CS_URS_2023_01/966005311" TargetMode="External" /><Relationship Id="rId46" Type="http://schemas.openxmlformats.org/officeDocument/2006/relationships/hyperlink" Target="https://podminky.urs.cz/item/CS_URS_2023_01/966007122" TargetMode="External" /><Relationship Id="rId47" Type="http://schemas.openxmlformats.org/officeDocument/2006/relationships/hyperlink" Target="https://podminky.urs.cz/item/CS_URS_2023_01/997221551" TargetMode="External" /><Relationship Id="rId48" Type="http://schemas.openxmlformats.org/officeDocument/2006/relationships/hyperlink" Target="https://podminky.urs.cz/item/CS_URS_2023_01/997221559" TargetMode="External" /><Relationship Id="rId49" Type="http://schemas.openxmlformats.org/officeDocument/2006/relationships/hyperlink" Target="https://podminky.urs.cz/item/CS_URS_2023_01/997221571" TargetMode="External" /><Relationship Id="rId50" Type="http://schemas.openxmlformats.org/officeDocument/2006/relationships/hyperlink" Target="https://podminky.urs.cz/item/CS_URS_2023_01/997221579" TargetMode="External" /><Relationship Id="rId51" Type="http://schemas.openxmlformats.org/officeDocument/2006/relationships/hyperlink" Target="https://podminky.urs.cz/item/CS_URS_2023_01/997221611" TargetMode="External" /><Relationship Id="rId52" Type="http://schemas.openxmlformats.org/officeDocument/2006/relationships/hyperlink" Target="https://podminky.urs.cz/item/CS_URS_2023_01/997221612" TargetMode="External" /><Relationship Id="rId53" Type="http://schemas.openxmlformats.org/officeDocument/2006/relationships/hyperlink" Target="https://podminky.urs.cz/item/CS_URS_2023_01/997221861" TargetMode="External" /><Relationship Id="rId54" Type="http://schemas.openxmlformats.org/officeDocument/2006/relationships/hyperlink" Target="https://podminky.urs.cz/item/CS_URS_2023_01/997221873" TargetMode="External" /><Relationship Id="rId55" Type="http://schemas.openxmlformats.org/officeDocument/2006/relationships/hyperlink" Target="https://podminky.urs.cz/item/CS_URS_2023_01/997221875" TargetMode="External" /><Relationship Id="rId56" Type="http://schemas.openxmlformats.org/officeDocument/2006/relationships/hyperlink" Target="https://podminky.urs.cz/item/CS_URS_2023_01/998223011" TargetMode="External" /><Relationship Id="rId5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21151103" TargetMode="External" /><Relationship Id="rId2" Type="http://schemas.openxmlformats.org/officeDocument/2006/relationships/hyperlink" Target="https://podminky.urs.cz/item/CS_URS_2023_01/162351103" TargetMode="External" /><Relationship Id="rId3" Type="http://schemas.openxmlformats.org/officeDocument/2006/relationships/hyperlink" Target="https://podminky.urs.cz/item/CS_URS_2023_01/162751117" TargetMode="External" /><Relationship Id="rId4" Type="http://schemas.openxmlformats.org/officeDocument/2006/relationships/hyperlink" Target="https://podminky.urs.cz/item/CS_URS_2023_01/162751119" TargetMode="External" /><Relationship Id="rId5" Type="http://schemas.openxmlformats.org/officeDocument/2006/relationships/hyperlink" Target="https://podminky.urs.cz/item/CS_URS_2023_01/171201221" TargetMode="External" /><Relationship Id="rId6" Type="http://schemas.openxmlformats.org/officeDocument/2006/relationships/hyperlink" Target="https://podminky.urs.cz/item/CS_URS_2023_01/171251201" TargetMode="External" /><Relationship Id="rId7" Type="http://schemas.openxmlformats.org/officeDocument/2006/relationships/hyperlink" Target="https://podminky.urs.cz/item/CS_URS_2023_01/181351113" TargetMode="External" /><Relationship Id="rId8" Type="http://schemas.openxmlformats.org/officeDocument/2006/relationships/hyperlink" Target="https://podminky.urs.cz/item/CS_URS_2023_01/181411131" TargetMode="External" /><Relationship Id="rId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45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46</v>
      </c>
      <c r="E29" s="48"/>
      <c r="F29" s="33" t="s">
        <v>47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48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50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53</v>
      </c>
      <c r="U35" s="55"/>
      <c r="V35" s="55"/>
      <c r="W35" s="55"/>
      <c r="X35" s="57" t="s">
        <v>54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55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20/144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Bezpečné přecházení přes I/32, Nouzov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Nouzov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15. 1. 2022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Obec Chotěšice, Chotěšice 29, 289 01 Dymokury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PRODIN a.s., K Vápence 2745, 530 02 Pardubice</v>
      </c>
      <c r="AN49" s="65"/>
      <c r="AO49" s="65"/>
      <c r="AP49" s="65"/>
      <c r="AQ49" s="41"/>
      <c r="AR49" s="45"/>
      <c r="AS49" s="75" t="s">
        <v>56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 xml:space="preserve">Bc. Jakub Zítka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57</v>
      </c>
      <c r="D52" s="88"/>
      <c r="E52" s="88"/>
      <c r="F52" s="88"/>
      <c r="G52" s="88"/>
      <c r="H52" s="89"/>
      <c r="I52" s="90" t="s">
        <v>58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59</v>
      </c>
      <c r="AH52" s="88"/>
      <c r="AI52" s="88"/>
      <c r="AJ52" s="88"/>
      <c r="AK52" s="88"/>
      <c r="AL52" s="88"/>
      <c r="AM52" s="88"/>
      <c r="AN52" s="90" t="s">
        <v>60</v>
      </c>
      <c r="AO52" s="88"/>
      <c r="AP52" s="88"/>
      <c r="AQ52" s="92" t="s">
        <v>61</v>
      </c>
      <c r="AR52" s="45"/>
      <c r="AS52" s="93" t="s">
        <v>62</v>
      </c>
      <c r="AT52" s="94" t="s">
        <v>63</v>
      </c>
      <c r="AU52" s="94" t="s">
        <v>64</v>
      </c>
      <c r="AV52" s="94" t="s">
        <v>65</v>
      </c>
      <c r="AW52" s="94" t="s">
        <v>66</v>
      </c>
      <c r="AX52" s="94" t="s">
        <v>67</v>
      </c>
      <c r="AY52" s="94" t="s">
        <v>68</v>
      </c>
      <c r="AZ52" s="94" t="s">
        <v>69</v>
      </c>
      <c r="BA52" s="94" t="s">
        <v>70</v>
      </c>
      <c r="BB52" s="94" t="s">
        <v>71</v>
      </c>
      <c r="BC52" s="94" t="s">
        <v>72</v>
      </c>
      <c r="BD52" s="95" t="s">
        <v>73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74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ROUND(AG55+AG58+AG61,2)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ROUND(AS55+AS58+AS61,2)</f>
        <v>0</v>
      </c>
      <c r="AT54" s="107">
        <f>ROUND(SUM(AV54:AW54),2)</f>
        <v>0</v>
      </c>
      <c r="AU54" s="108">
        <f>ROUND(AU55+AU58+AU61,5)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ROUND(AZ55+AZ58+AZ61,2)</f>
        <v>0</v>
      </c>
      <c r="BA54" s="107">
        <f>ROUND(BA55+BA58+BA61,2)</f>
        <v>0</v>
      </c>
      <c r="BB54" s="107">
        <f>ROUND(BB55+BB58+BB61,2)</f>
        <v>0</v>
      </c>
      <c r="BC54" s="107">
        <f>ROUND(BC55+BC58+BC61,2)</f>
        <v>0</v>
      </c>
      <c r="BD54" s="109">
        <f>ROUND(BD55+BD58+BD61,2)</f>
        <v>0</v>
      </c>
      <c r="BE54" s="6"/>
      <c r="BS54" s="110" t="s">
        <v>75</v>
      </c>
      <c r="BT54" s="110" t="s">
        <v>76</v>
      </c>
      <c r="BU54" s="111" t="s">
        <v>77</v>
      </c>
      <c r="BV54" s="110" t="s">
        <v>78</v>
      </c>
      <c r="BW54" s="110" t="s">
        <v>5</v>
      </c>
      <c r="BX54" s="110" t="s">
        <v>79</v>
      </c>
      <c r="CL54" s="110" t="s">
        <v>19</v>
      </c>
    </row>
    <row r="55" s="7" customFormat="1" ht="16.5" customHeight="1">
      <c r="A55" s="7"/>
      <c r="B55" s="112"/>
      <c r="C55" s="113"/>
      <c r="D55" s="114" t="s">
        <v>80</v>
      </c>
      <c r="E55" s="114"/>
      <c r="F55" s="114"/>
      <c r="G55" s="114"/>
      <c r="H55" s="114"/>
      <c r="I55" s="115"/>
      <c r="J55" s="114" t="s">
        <v>81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ROUND(SUM(AG56:AG57),2)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82</v>
      </c>
      <c r="AR55" s="119"/>
      <c r="AS55" s="120">
        <f>ROUND(SUM(AS56:AS57),2)</f>
        <v>0</v>
      </c>
      <c r="AT55" s="121">
        <f>ROUND(SUM(AV55:AW55),2)</f>
        <v>0</v>
      </c>
      <c r="AU55" s="122">
        <f>ROUND(SUM(AU56:AU57),5)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ROUND(SUM(AZ56:AZ57),2)</f>
        <v>0</v>
      </c>
      <c r="BA55" s="121">
        <f>ROUND(SUM(BA56:BA57),2)</f>
        <v>0</v>
      </c>
      <c r="BB55" s="121">
        <f>ROUND(SUM(BB56:BB57),2)</f>
        <v>0</v>
      </c>
      <c r="BC55" s="121">
        <f>ROUND(SUM(BC56:BC57),2)</f>
        <v>0</v>
      </c>
      <c r="BD55" s="123">
        <f>ROUND(SUM(BD56:BD57),2)</f>
        <v>0</v>
      </c>
      <c r="BE55" s="7"/>
      <c r="BS55" s="124" t="s">
        <v>75</v>
      </c>
      <c r="BT55" s="124" t="s">
        <v>83</v>
      </c>
      <c r="BU55" s="124" t="s">
        <v>77</v>
      </c>
      <c r="BV55" s="124" t="s">
        <v>78</v>
      </c>
      <c r="BW55" s="124" t="s">
        <v>84</v>
      </c>
      <c r="BX55" s="124" t="s">
        <v>5</v>
      </c>
      <c r="CL55" s="124" t="s">
        <v>19</v>
      </c>
      <c r="CM55" s="124" t="s">
        <v>85</v>
      </c>
    </row>
    <row r="56" s="4" customFormat="1" ht="23.25" customHeight="1">
      <c r="A56" s="125" t="s">
        <v>86</v>
      </c>
      <c r="B56" s="64"/>
      <c r="C56" s="126"/>
      <c r="D56" s="126"/>
      <c r="E56" s="127" t="s">
        <v>87</v>
      </c>
      <c r="F56" s="127"/>
      <c r="G56" s="127"/>
      <c r="H56" s="127"/>
      <c r="I56" s="127"/>
      <c r="J56" s="126"/>
      <c r="K56" s="127" t="s">
        <v>88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'SO 001.N - Všeobecné polo...'!J32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89</v>
      </c>
      <c r="AR56" s="66"/>
      <c r="AS56" s="130">
        <v>0</v>
      </c>
      <c r="AT56" s="131">
        <f>ROUND(SUM(AV56:AW56),2)</f>
        <v>0</v>
      </c>
      <c r="AU56" s="132">
        <f>'SO 001.N - Všeobecné polo...'!P86</f>
        <v>0</v>
      </c>
      <c r="AV56" s="131">
        <f>'SO 001.N - Všeobecné polo...'!J35</f>
        <v>0</v>
      </c>
      <c r="AW56" s="131">
        <f>'SO 001.N - Všeobecné polo...'!J36</f>
        <v>0</v>
      </c>
      <c r="AX56" s="131">
        <f>'SO 001.N - Všeobecné polo...'!J37</f>
        <v>0</v>
      </c>
      <c r="AY56" s="131">
        <f>'SO 001.N - Všeobecné polo...'!J38</f>
        <v>0</v>
      </c>
      <c r="AZ56" s="131">
        <f>'SO 001.N - Všeobecné polo...'!F35</f>
        <v>0</v>
      </c>
      <c r="BA56" s="131">
        <f>'SO 001.N - Všeobecné polo...'!F36</f>
        <v>0</v>
      </c>
      <c r="BB56" s="131">
        <f>'SO 001.N - Všeobecné polo...'!F37</f>
        <v>0</v>
      </c>
      <c r="BC56" s="131">
        <f>'SO 001.N - Všeobecné polo...'!F38</f>
        <v>0</v>
      </c>
      <c r="BD56" s="133">
        <f>'SO 001.N - Všeobecné polo...'!F39</f>
        <v>0</v>
      </c>
      <c r="BE56" s="4"/>
      <c r="BT56" s="134" t="s">
        <v>85</v>
      </c>
      <c r="BV56" s="134" t="s">
        <v>78</v>
      </c>
      <c r="BW56" s="134" t="s">
        <v>90</v>
      </c>
      <c r="BX56" s="134" t="s">
        <v>84</v>
      </c>
      <c r="CL56" s="134" t="s">
        <v>19</v>
      </c>
    </row>
    <row r="57" s="4" customFormat="1" ht="23.25" customHeight="1">
      <c r="A57" s="125" t="s">
        <v>86</v>
      </c>
      <c r="B57" s="64"/>
      <c r="C57" s="126"/>
      <c r="D57" s="126"/>
      <c r="E57" s="127" t="s">
        <v>91</v>
      </c>
      <c r="F57" s="127"/>
      <c r="G57" s="127"/>
      <c r="H57" s="127"/>
      <c r="I57" s="127"/>
      <c r="J57" s="126"/>
      <c r="K57" s="127" t="s">
        <v>92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'SO 001.U - Všeobecné polo...'!J32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89</v>
      </c>
      <c r="AR57" s="66"/>
      <c r="AS57" s="130">
        <v>0</v>
      </c>
      <c r="AT57" s="131">
        <f>ROUND(SUM(AV57:AW57),2)</f>
        <v>0</v>
      </c>
      <c r="AU57" s="132">
        <f>'SO 001.U - Všeobecné polo...'!P86</f>
        <v>0</v>
      </c>
      <c r="AV57" s="131">
        <f>'SO 001.U - Všeobecné polo...'!J35</f>
        <v>0</v>
      </c>
      <c r="AW57" s="131">
        <f>'SO 001.U - Všeobecné polo...'!J36</f>
        <v>0</v>
      </c>
      <c r="AX57" s="131">
        <f>'SO 001.U - Všeobecné polo...'!J37</f>
        <v>0</v>
      </c>
      <c r="AY57" s="131">
        <f>'SO 001.U - Všeobecné polo...'!J38</f>
        <v>0</v>
      </c>
      <c r="AZ57" s="131">
        <f>'SO 001.U - Všeobecné polo...'!F35</f>
        <v>0</v>
      </c>
      <c r="BA57" s="131">
        <f>'SO 001.U - Všeobecné polo...'!F36</f>
        <v>0</v>
      </c>
      <c r="BB57" s="131">
        <f>'SO 001.U - Všeobecné polo...'!F37</f>
        <v>0</v>
      </c>
      <c r="BC57" s="131">
        <f>'SO 001.U - Všeobecné polo...'!F38</f>
        <v>0</v>
      </c>
      <c r="BD57" s="133">
        <f>'SO 001.U - Všeobecné polo...'!F39</f>
        <v>0</v>
      </c>
      <c r="BE57" s="4"/>
      <c r="BT57" s="134" t="s">
        <v>85</v>
      </c>
      <c r="BV57" s="134" t="s">
        <v>78</v>
      </c>
      <c r="BW57" s="134" t="s">
        <v>93</v>
      </c>
      <c r="BX57" s="134" t="s">
        <v>84</v>
      </c>
      <c r="CL57" s="134" t="s">
        <v>19</v>
      </c>
    </row>
    <row r="58" s="7" customFormat="1" ht="16.5" customHeight="1">
      <c r="A58" s="7"/>
      <c r="B58" s="112"/>
      <c r="C58" s="113"/>
      <c r="D58" s="114" t="s">
        <v>94</v>
      </c>
      <c r="E58" s="114"/>
      <c r="F58" s="114"/>
      <c r="G58" s="114"/>
      <c r="H58" s="114"/>
      <c r="I58" s="115"/>
      <c r="J58" s="114" t="s">
        <v>95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ROUND(SUM(AG59:AG60),2)</f>
        <v>0</v>
      </c>
      <c r="AH58" s="115"/>
      <c r="AI58" s="115"/>
      <c r="AJ58" s="115"/>
      <c r="AK58" s="115"/>
      <c r="AL58" s="115"/>
      <c r="AM58" s="115"/>
      <c r="AN58" s="117">
        <f>SUM(AG58,AT58)</f>
        <v>0</v>
      </c>
      <c r="AO58" s="115"/>
      <c r="AP58" s="115"/>
      <c r="AQ58" s="118" t="s">
        <v>82</v>
      </c>
      <c r="AR58" s="119"/>
      <c r="AS58" s="120">
        <f>ROUND(SUM(AS59:AS60),2)</f>
        <v>0</v>
      </c>
      <c r="AT58" s="121">
        <f>ROUND(SUM(AV58:AW58),2)</f>
        <v>0</v>
      </c>
      <c r="AU58" s="122">
        <f>ROUND(SUM(AU59:AU60),5)</f>
        <v>0</v>
      </c>
      <c r="AV58" s="121">
        <f>ROUND(AZ58*L29,2)</f>
        <v>0</v>
      </c>
      <c r="AW58" s="121">
        <f>ROUND(BA58*L30,2)</f>
        <v>0</v>
      </c>
      <c r="AX58" s="121">
        <f>ROUND(BB58*L29,2)</f>
        <v>0</v>
      </c>
      <c r="AY58" s="121">
        <f>ROUND(BC58*L30,2)</f>
        <v>0</v>
      </c>
      <c r="AZ58" s="121">
        <f>ROUND(SUM(AZ59:AZ60),2)</f>
        <v>0</v>
      </c>
      <c r="BA58" s="121">
        <f>ROUND(SUM(BA59:BA60),2)</f>
        <v>0</v>
      </c>
      <c r="BB58" s="121">
        <f>ROUND(SUM(BB59:BB60),2)</f>
        <v>0</v>
      </c>
      <c r="BC58" s="121">
        <f>ROUND(SUM(BC59:BC60),2)</f>
        <v>0</v>
      </c>
      <c r="BD58" s="123">
        <f>ROUND(SUM(BD59:BD60),2)</f>
        <v>0</v>
      </c>
      <c r="BE58" s="7"/>
      <c r="BS58" s="124" t="s">
        <v>75</v>
      </c>
      <c r="BT58" s="124" t="s">
        <v>83</v>
      </c>
      <c r="BU58" s="124" t="s">
        <v>77</v>
      </c>
      <c r="BV58" s="124" t="s">
        <v>78</v>
      </c>
      <c r="BW58" s="124" t="s">
        <v>96</v>
      </c>
      <c r="BX58" s="124" t="s">
        <v>5</v>
      </c>
      <c r="CL58" s="124" t="s">
        <v>19</v>
      </c>
      <c r="CM58" s="124" t="s">
        <v>85</v>
      </c>
    </row>
    <row r="59" s="4" customFormat="1" ht="23.25" customHeight="1">
      <c r="A59" s="125" t="s">
        <v>86</v>
      </c>
      <c r="B59" s="64"/>
      <c r="C59" s="126"/>
      <c r="D59" s="126"/>
      <c r="E59" s="127" t="s">
        <v>97</v>
      </c>
      <c r="F59" s="127"/>
      <c r="G59" s="127"/>
      <c r="H59" s="127"/>
      <c r="I59" s="127"/>
      <c r="J59" s="126"/>
      <c r="K59" s="127" t="s">
        <v>98</v>
      </c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>
        <f>'SO 101.U - Komunikace - u...'!J32</f>
        <v>0</v>
      </c>
      <c r="AH59" s="126"/>
      <c r="AI59" s="126"/>
      <c r="AJ59" s="126"/>
      <c r="AK59" s="126"/>
      <c r="AL59" s="126"/>
      <c r="AM59" s="126"/>
      <c r="AN59" s="128">
        <f>SUM(AG59,AT59)</f>
        <v>0</v>
      </c>
      <c r="AO59" s="126"/>
      <c r="AP59" s="126"/>
      <c r="AQ59" s="129" t="s">
        <v>89</v>
      </c>
      <c r="AR59" s="66"/>
      <c r="AS59" s="130">
        <v>0</v>
      </c>
      <c r="AT59" s="131">
        <f>ROUND(SUM(AV59:AW59),2)</f>
        <v>0</v>
      </c>
      <c r="AU59" s="132">
        <f>'SO 101.U - Komunikace - u...'!P94</f>
        <v>0</v>
      </c>
      <c r="AV59" s="131">
        <f>'SO 101.U - Komunikace - u...'!J35</f>
        <v>0</v>
      </c>
      <c r="AW59" s="131">
        <f>'SO 101.U - Komunikace - u...'!J36</f>
        <v>0</v>
      </c>
      <c r="AX59" s="131">
        <f>'SO 101.U - Komunikace - u...'!J37</f>
        <v>0</v>
      </c>
      <c r="AY59" s="131">
        <f>'SO 101.U - Komunikace - u...'!J38</f>
        <v>0</v>
      </c>
      <c r="AZ59" s="131">
        <f>'SO 101.U - Komunikace - u...'!F35</f>
        <v>0</v>
      </c>
      <c r="BA59" s="131">
        <f>'SO 101.U - Komunikace - u...'!F36</f>
        <v>0</v>
      </c>
      <c r="BB59" s="131">
        <f>'SO 101.U - Komunikace - u...'!F37</f>
        <v>0</v>
      </c>
      <c r="BC59" s="131">
        <f>'SO 101.U - Komunikace - u...'!F38</f>
        <v>0</v>
      </c>
      <c r="BD59" s="133">
        <f>'SO 101.U - Komunikace - u...'!F39</f>
        <v>0</v>
      </c>
      <c r="BE59" s="4"/>
      <c r="BT59" s="134" t="s">
        <v>85</v>
      </c>
      <c r="BV59" s="134" t="s">
        <v>78</v>
      </c>
      <c r="BW59" s="134" t="s">
        <v>99</v>
      </c>
      <c r="BX59" s="134" t="s">
        <v>96</v>
      </c>
      <c r="CL59" s="134" t="s">
        <v>19</v>
      </c>
    </row>
    <row r="60" s="4" customFormat="1" ht="23.25" customHeight="1">
      <c r="A60" s="125" t="s">
        <v>86</v>
      </c>
      <c r="B60" s="64"/>
      <c r="C60" s="126"/>
      <c r="D60" s="126"/>
      <c r="E60" s="127" t="s">
        <v>100</v>
      </c>
      <c r="F60" s="127"/>
      <c r="G60" s="127"/>
      <c r="H60" s="127"/>
      <c r="I60" s="127"/>
      <c r="J60" s="126"/>
      <c r="K60" s="127" t="s">
        <v>101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'SO 101.N - Komunikace - n...'!J32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89</v>
      </c>
      <c r="AR60" s="66"/>
      <c r="AS60" s="130">
        <v>0</v>
      </c>
      <c r="AT60" s="131">
        <f>ROUND(SUM(AV60:AW60),2)</f>
        <v>0</v>
      </c>
      <c r="AU60" s="132">
        <f>'SO 101.N - Komunikace - n...'!P88</f>
        <v>0</v>
      </c>
      <c r="AV60" s="131">
        <f>'SO 101.N - Komunikace - n...'!J35</f>
        <v>0</v>
      </c>
      <c r="AW60" s="131">
        <f>'SO 101.N - Komunikace - n...'!J36</f>
        <v>0</v>
      </c>
      <c r="AX60" s="131">
        <f>'SO 101.N - Komunikace - n...'!J37</f>
        <v>0</v>
      </c>
      <c r="AY60" s="131">
        <f>'SO 101.N - Komunikace - n...'!J38</f>
        <v>0</v>
      </c>
      <c r="AZ60" s="131">
        <f>'SO 101.N - Komunikace - n...'!F35</f>
        <v>0</v>
      </c>
      <c r="BA60" s="131">
        <f>'SO 101.N - Komunikace - n...'!F36</f>
        <v>0</v>
      </c>
      <c r="BB60" s="131">
        <f>'SO 101.N - Komunikace - n...'!F37</f>
        <v>0</v>
      </c>
      <c r="BC60" s="131">
        <f>'SO 101.N - Komunikace - n...'!F38</f>
        <v>0</v>
      </c>
      <c r="BD60" s="133">
        <f>'SO 101.N - Komunikace - n...'!F39</f>
        <v>0</v>
      </c>
      <c r="BE60" s="4"/>
      <c r="BT60" s="134" t="s">
        <v>85</v>
      </c>
      <c r="BV60" s="134" t="s">
        <v>78</v>
      </c>
      <c r="BW60" s="134" t="s">
        <v>102</v>
      </c>
      <c r="BX60" s="134" t="s">
        <v>96</v>
      </c>
      <c r="CL60" s="134" t="s">
        <v>19</v>
      </c>
    </row>
    <row r="61" s="7" customFormat="1" ht="16.5" customHeight="1">
      <c r="A61" s="7"/>
      <c r="B61" s="112"/>
      <c r="C61" s="113"/>
      <c r="D61" s="114" t="s">
        <v>103</v>
      </c>
      <c r="E61" s="114"/>
      <c r="F61" s="114"/>
      <c r="G61" s="114"/>
      <c r="H61" s="114"/>
      <c r="I61" s="115"/>
      <c r="J61" s="114" t="s">
        <v>104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6">
        <f>ROUND(SUM(AG62:AG63),2)</f>
        <v>0</v>
      </c>
      <c r="AH61" s="115"/>
      <c r="AI61" s="115"/>
      <c r="AJ61" s="115"/>
      <c r="AK61" s="115"/>
      <c r="AL61" s="115"/>
      <c r="AM61" s="115"/>
      <c r="AN61" s="117">
        <f>SUM(AG61,AT61)</f>
        <v>0</v>
      </c>
      <c r="AO61" s="115"/>
      <c r="AP61" s="115"/>
      <c r="AQ61" s="118" t="s">
        <v>82</v>
      </c>
      <c r="AR61" s="119"/>
      <c r="AS61" s="120">
        <f>ROUND(SUM(AS62:AS63),2)</f>
        <v>0</v>
      </c>
      <c r="AT61" s="121">
        <f>ROUND(SUM(AV61:AW61),2)</f>
        <v>0</v>
      </c>
      <c r="AU61" s="122">
        <f>ROUND(SUM(AU62:AU63),5)</f>
        <v>0</v>
      </c>
      <c r="AV61" s="121">
        <f>ROUND(AZ61*L29,2)</f>
        <v>0</v>
      </c>
      <c r="AW61" s="121">
        <f>ROUND(BA61*L30,2)</f>
        <v>0</v>
      </c>
      <c r="AX61" s="121">
        <f>ROUND(BB61*L29,2)</f>
        <v>0</v>
      </c>
      <c r="AY61" s="121">
        <f>ROUND(BC61*L30,2)</f>
        <v>0</v>
      </c>
      <c r="AZ61" s="121">
        <f>ROUND(SUM(AZ62:AZ63),2)</f>
        <v>0</v>
      </c>
      <c r="BA61" s="121">
        <f>ROUND(SUM(BA62:BA63),2)</f>
        <v>0</v>
      </c>
      <c r="BB61" s="121">
        <f>ROUND(SUM(BB62:BB63),2)</f>
        <v>0</v>
      </c>
      <c r="BC61" s="121">
        <f>ROUND(SUM(BC62:BC63),2)</f>
        <v>0</v>
      </c>
      <c r="BD61" s="123">
        <f>ROUND(SUM(BD62:BD63),2)</f>
        <v>0</v>
      </c>
      <c r="BE61" s="7"/>
      <c r="BS61" s="124" t="s">
        <v>75</v>
      </c>
      <c r="BT61" s="124" t="s">
        <v>83</v>
      </c>
      <c r="BU61" s="124" t="s">
        <v>77</v>
      </c>
      <c r="BV61" s="124" t="s">
        <v>78</v>
      </c>
      <c r="BW61" s="124" t="s">
        <v>105</v>
      </c>
      <c r="BX61" s="124" t="s">
        <v>5</v>
      </c>
      <c r="CL61" s="124" t="s">
        <v>19</v>
      </c>
      <c r="CM61" s="124" t="s">
        <v>85</v>
      </c>
    </row>
    <row r="62" s="4" customFormat="1" ht="23.25" customHeight="1">
      <c r="A62" s="125" t="s">
        <v>86</v>
      </c>
      <c r="B62" s="64"/>
      <c r="C62" s="126"/>
      <c r="D62" s="126"/>
      <c r="E62" s="127" t="s">
        <v>106</v>
      </c>
      <c r="F62" s="127"/>
      <c r="G62" s="127"/>
      <c r="H62" s="127"/>
      <c r="I62" s="127"/>
      <c r="J62" s="126"/>
      <c r="K62" s="127" t="s">
        <v>107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'SO 401.N - Veřejné osvětl...'!J32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89</v>
      </c>
      <c r="AR62" s="66"/>
      <c r="AS62" s="130">
        <v>0</v>
      </c>
      <c r="AT62" s="131">
        <f>ROUND(SUM(AV62:AW62),2)</f>
        <v>0</v>
      </c>
      <c r="AU62" s="132">
        <f>'SO 401.N - Veřejné osvětl...'!P87</f>
        <v>0</v>
      </c>
      <c r="AV62" s="131">
        <f>'SO 401.N - Veřejné osvětl...'!J35</f>
        <v>0</v>
      </c>
      <c r="AW62" s="131">
        <f>'SO 401.N - Veřejné osvětl...'!J36</f>
        <v>0</v>
      </c>
      <c r="AX62" s="131">
        <f>'SO 401.N - Veřejné osvětl...'!J37</f>
        <v>0</v>
      </c>
      <c r="AY62" s="131">
        <f>'SO 401.N - Veřejné osvětl...'!J38</f>
        <v>0</v>
      </c>
      <c r="AZ62" s="131">
        <f>'SO 401.N - Veřejné osvětl...'!F35</f>
        <v>0</v>
      </c>
      <c r="BA62" s="131">
        <f>'SO 401.N - Veřejné osvětl...'!F36</f>
        <v>0</v>
      </c>
      <c r="BB62" s="131">
        <f>'SO 401.N - Veřejné osvětl...'!F37</f>
        <v>0</v>
      </c>
      <c r="BC62" s="131">
        <f>'SO 401.N - Veřejné osvětl...'!F38</f>
        <v>0</v>
      </c>
      <c r="BD62" s="133">
        <f>'SO 401.N - Veřejné osvětl...'!F39</f>
        <v>0</v>
      </c>
      <c r="BE62" s="4"/>
      <c r="BT62" s="134" t="s">
        <v>85</v>
      </c>
      <c r="BV62" s="134" t="s">
        <v>78</v>
      </c>
      <c r="BW62" s="134" t="s">
        <v>108</v>
      </c>
      <c r="BX62" s="134" t="s">
        <v>105</v>
      </c>
      <c r="CL62" s="134" t="s">
        <v>19</v>
      </c>
    </row>
    <row r="63" s="4" customFormat="1" ht="23.25" customHeight="1">
      <c r="A63" s="125" t="s">
        <v>86</v>
      </c>
      <c r="B63" s="64"/>
      <c r="C63" s="126"/>
      <c r="D63" s="126"/>
      <c r="E63" s="127" t="s">
        <v>109</v>
      </c>
      <c r="F63" s="127"/>
      <c r="G63" s="127"/>
      <c r="H63" s="127"/>
      <c r="I63" s="127"/>
      <c r="J63" s="126"/>
      <c r="K63" s="127" t="s">
        <v>110</v>
      </c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8">
        <f>'SO 401.U - Veřejné osvětl...'!J32</f>
        <v>0</v>
      </c>
      <c r="AH63" s="126"/>
      <c r="AI63" s="126"/>
      <c r="AJ63" s="126"/>
      <c r="AK63" s="126"/>
      <c r="AL63" s="126"/>
      <c r="AM63" s="126"/>
      <c r="AN63" s="128">
        <f>SUM(AG63,AT63)</f>
        <v>0</v>
      </c>
      <c r="AO63" s="126"/>
      <c r="AP63" s="126"/>
      <c r="AQ63" s="129" t="s">
        <v>89</v>
      </c>
      <c r="AR63" s="66"/>
      <c r="AS63" s="135">
        <v>0</v>
      </c>
      <c r="AT63" s="136">
        <f>ROUND(SUM(AV63:AW63),2)</f>
        <v>0</v>
      </c>
      <c r="AU63" s="137">
        <f>'SO 401.U - Veřejné osvětl...'!P87</f>
        <v>0</v>
      </c>
      <c r="AV63" s="136">
        <f>'SO 401.U - Veřejné osvětl...'!J35</f>
        <v>0</v>
      </c>
      <c r="AW63" s="136">
        <f>'SO 401.U - Veřejné osvětl...'!J36</f>
        <v>0</v>
      </c>
      <c r="AX63" s="136">
        <f>'SO 401.U - Veřejné osvětl...'!J37</f>
        <v>0</v>
      </c>
      <c r="AY63" s="136">
        <f>'SO 401.U - Veřejné osvětl...'!J38</f>
        <v>0</v>
      </c>
      <c r="AZ63" s="136">
        <f>'SO 401.U - Veřejné osvětl...'!F35</f>
        <v>0</v>
      </c>
      <c r="BA63" s="136">
        <f>'SO 401.U - Veřejné osvětl...'!F36</f>
        <v>0</v>
      </c>
      <c r="BB63" s="136">
        <f>'SO 401.U - Veřejné osvětl...'!F37</f>
        <v>0</v>
      </c>
      <c r="BC63" s="136">
        <f>'SO 401.U - Veřejné osvětl...'!F38</f>
        <v>0</v>
      </c>
      <c r="BD63" s="138">
        <f>'SO 401.U - Veřejné osvětl...'!F39</f>
        <v>0</v>
      </c>
      <c r="BE63" s="4"/>
      <c r="BT63" s="134" t="s">
        <v>85</v>
      </c>
      <c r="BV63" s="134" t="s">
        <v>78</v>
      </c>
      <c r="BW63" s="134" t="s">
        <v>111</v>
      </c>
      <c r="BX63" s="134" t="s">
        <v>105</v>
      </c>
      <c r="CL63" s="134" t="s">
        <v>19</v>
      </c>
    </row>
    <row r="64" s="2" customFormat="1" ht="30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5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45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</sheetData>
  <sheetProtection sheet="1" formatColumns="0" formatRows="0" objects="1" scenarios="1" spinCount="100000" saltValue="k4HoT5vvq1LPd3ZasU60UXBn7drdyTSCdSU+T2UfSo6EKHjI2R+2XYGawNL75VbVCrQc2+aOGRQDly6pRmBQMg==" hashValue="IQTvBY/1qtNS89eE9CU1d9WKDE++oHx50Q5nSErPGLk0h2kS0gZwnOZZV//HRgi2PT6dyj1jFP4ED9NbdUu6CQ==" algorithmName="SHA-512" password="CC35"/>
  <mergeCells count="74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N62:AP62"/>
    <mergeCell ref="AG62:AM62"/>
    <mergeCell ref="E62:I62"/>
    <mergeCell ref="K62:AF62"/>
    <mergeCell ref="AN63:AP63"/>
    <mergeCell ref="AG63:AM63"/>
    <mergeCell ref="E63:I63"/>
    <mergeCell ref="K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 001.N - Všeobecné polo...'!C2" display="/"/>
    <hyperlink ref="A57" location="'SO 001.U - Všeobecné polo...'!C2" display="/"/>
    <hyperlink ref="A59" location="'SO 101.U - Komunikace - u...'!C2" display="/"/>
    <hyperlink ref="A60" location="'SO 101.N - Komunikace - n...'!C2" display="/"/>
    <hyperlink ref="A62" location="'SO 401.N - Veřejné osvětl...'!C2" display="/"/>
    <hyperlink ref="A63" location="'SO 401.U - Veřejné osvětl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85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Bezpečné přecházení přes I/32, Nouzov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114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116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15. 1. 2022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39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ROUND(J86,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ROUND((SUM(BE86:BE101)),  2)</f>
        <v>0</v>
      </c>
      <c r="G35" s="39"/>
      <c r="H35" s="39"/>
      <c r="I35" s="158">
        <v>0.20999999999999999</v>
      </c>
      <c r="J35" s="157">
        <f>ROUND(((SUM(BE86:BE101))*I35),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ROUND((SUM(BF86:BF101)),  2)</f>
        <v>0</v>
      </c>
      <c r="G36" s="39"/>
      <c r="H36" s="39"/>
      <c r="I36" s="158">
        <v>0.14999999999999999</v>
      </c>
      <c r="J36" s="157">
        <f>ROUND(((SUM(BF86:BF101))*I36),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ROUND((SUM(BG86:BG101)),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ROUND((SUM(BH86:BH101)),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ROUND((SUM(BI86:BI101)),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Bezpečné přecházení přes I/32, Nouzov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001.N - Všeobecné položky - neuznatelné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Nouzov</v>
      </c>
      <c r="G56" s="41"/>
      <c r="H56" s="41"/>
      <c r="I56" s="33" t="s">
        <v>23</v>
      </c>
      <c r="J56" s="73" t="str">
        <f>IF(J14="","",J14)</f>
        <v>15. 1. 2022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40.05" customHeight="1">
      <c r="A58" s="39"/>
      <c r="B58" s="40"/>
      <c r="C58" s="33" t="s">
        <v>25</v>
      </c>
      <c r="D58" s="41"/>
      <c r="E58" s="41"/>
      <c r="F58" s="28" t="str">
        <f>E17</f>
        <v>Obec Chotěšice, Chotěšice 29, 289 01 Dymokury</v>
      </c>
      <c r="G58" s="41"/>
      <c r="H58" s="41"/>
      <c r="I58" s="33" t="s">
        <v>33</v>
      </c>
      <c r="J58" s="37" t="str">
        <f>E23</f>
        <v>PRODIN a.s., K Vápence 2745, 530 02 Pardubice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Bc. Jakub Zítka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118</v>
      </c>
      <c r="D61" s="172"/>
      <c r="E61" s="172"/>
      <c r="F61" s="172"/>
      <c r="G61" s="172"/>
      <c r="H61" s="172"/>
      <c r="I61" s="172"/>
      <c r="J61" s="173" t="s">
        <v>119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J86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120</v>
      </c>
    </row>
    <row r="64" s="9" customFormat="1" ht="24.96" customHeight="1">
      <c r="A64" s="9"/>
      <c r="B64" s="175"/>
      <c r="C64" s="176"/>
      <c r="D64" s="177" t="s">
        <v>121</v>
      </c>
      <c r="E64" s="178"/>
      <c r="F64" s="178"/>
      <c r="G64" s="178"/>
      <c r="H64" s="178"/>
      <c r="I64" s="178"/>
      <c r="J64" s="179">
        <f>J87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122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Bezpečné přecházení přes I/32, Nouzov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1" customFormat="1" ht="12" customHeight="1">
      <c r="B75" s="22"/>
      <c r="C75" s="33" t="s">
        <v>113</v>
      </c>
      <c r="D75" s="23"/>
      <c r="E75" s="23"/>
      <c r="F75" s="23"/>
      <c r="G75" s="23"/>
      <c r="H75" s="23"/>
      <c r="I75" s="23"/>
      <c r="J75" s="23"/>
      <c r="K75" s="23"/>
      <c r="L75" s="21"/>
    </row>
    <row r="76" s="2" customFormat="1" ht="16.5" customHeight="1">
      <c r="A76" s="39"/>
      <c r="B76" s="40"/>
      <c r="C76" s="41"/>
      <c r="D76" s="41"/>
      <c r="E76" s="170" t="s">
        <v>114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115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E11</f>
        <v>SO 001.N - Všeobecné položky - neuznatelné náklady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F14</f>
        <v>Nouzov</v>
      </c>
      <c r="G80" s="41"/>
      <c r="H80" s="41"/>
      <c r="I80" s="33" t="s">
        <v>23</v>
      </c>
      <c r="J80" s="73" t="str">
        <f>IF(J14="","",J14)</f>
        <v>15. 1. 2022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40.05" customHeight="1">
      <c r="A82" s="39"/>
      <c r="B82" s="40"/>
      <c r="C82" s="33" t="s">
        <v>25</v>
      </c>
      <c r="D82" s="41"/>
      <c r="E82" s="41"/>
      <c r="F82" s="28" t="str">
        <f>E17</f>
        <v>Obec Chotěšice, Chotěšice 29, 289 01 Dymokury</v>
      </c>
      <c r="G82" s="41"/>
      <c r="H82" s="41"/>
      <c r="I82" s="33" t="s">
        <v>33</v>
      </c>
      <c r="J82" s="37" t="str">
        <f>E23</f>
        <v>PRODIN a.s., K Vápence 2745, 530 02 Pardubice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IF(E20="","",E20)</f>
        <v>Vyplň údaj</v>
      </c>
      <c r="G83" s="41"/>
      <c r="H83" s="41"/>
      <c r="I83" s="33" t="s">
        <v>38</v>
      </c>
      <c r="J83" s="37" t="str">
        <f>E26</f>
        <v xml:space="preserve">Bc. Jakub Zítka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0" customFormat="1" ht="29.28" customHeight="1">
      <c r="A85" s="181"/>
      <c r="B85" s="182"/>
      <c r="C85" s="183" t="s">
        <v>123</v>
      </c>
      <c r="D85" s="184" t="s">
        <v>61</v>
      </c>
      <c r="E85" s="184" t="s">
        <v>57</v>
      </c>
      <c r="F85" s="184" t="s">
        <v>58</v>
      </c>
      <c r="G85" s="184" t="s">
        <v>124</v>
      </c>
      <c r="H85" s="184" t="s">
        <v>125</v>
      </c>
      <c r="I85" s="184" t="s">
        <v>126</v>
      </c>
      <c r="J85" s="184" t="s">
        <v>119</v>
      </c>
      <c r="K85" s="185" t="s">
        <v>127</v>
      </c>
      <c r="L85" s="186"/>
      <c r="M85" s="93" t="s">
        <v>19</v>
      </c>
      <c r="N85" s="94" t="s">
        <v>46</v>
      </c>
      <c r="O85" s="94" t="s">
        <v>128</v>
      </c>
      <c r="P85" s="94" t="s">
        <v>129</v>
      </c>
      <c r="Q85" s="94" t="s">
        <v>130</v>
      </c>
      <c r="R85" s="94" t="s">
        <v>131</v>
      </c>
      <c r="S85" s="94" t="s">
        <v>132</v>
      </c>
      <c r="T85" s="95" t="s">
        <v>133</v>
      </c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</row>
    <row r="86" s="2" customFormat="1" ht="22.8" customHeight="1">
      <c r="A86" s="39"/>
      <c r="B86" s="40"/>
      <c r="C86" s="100" t="s">
        <v>134</v>
      </c>
      <c r="D86" s="41"/>
      <c r="E86" s="41"/>
      <c r="F86" s="41"/>
      <c r="G86" s="41"/>
      <c r="H86" s="41"/>
      <c r="I86" s="41"/>
      <c r="J86" s="187">
        <f>BK86</f>
        <v>0</v>
      </c>
      <c r="K86" s="41"/>
      <c r="L86" s="45"/>
      <c r="M86" s="96"/>
      <c r="N86" s="188"/>
      <c r="O86" s="97"/>
      <c r="P86" s="189">
        <f>P87</f>
        <v>0</v>
      </c>
      <c r="Q86" s="97"/>
      <c r="R86" s="189">
        <f>R87</f>
        <v>0</v>
      </c>
      <c r="S86" s="97"/>
      <c r="T86" s="190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75</v>
      </c>
      <c r="AU86" s="18" t="s">
        <v>120</v>
      </c>
      <c r="BK86" s="191">
        <f>BK87</f>
        <v>0</v>
      </c>
    </row>
    <row r="87" s="11" customFormat="1" ht="25.92" customHeight="1">
      <c r="A87" s="11"/>
      <c r="B87" s="192"/>
      <c r="C87" s="193"/>
      <c r="D87" s="194" t="s">
        <v>75</v>
      </c>
      <c r="E87" s="195" t="s">
        <v>135</v>
      </c>
      <c r="F87" s="195" t="s">
        <v>136</v>
      </c>
      <c r="G87" s="193"/>
      <c r="H87" s="193"/>
      <c r="I87" s="196"/>
      <c r="J87" s="197">
        <f>BK87</f>
        <v>0</v>
      </c>
      <c r="K87" s="193"/>
      <c r="L87" s="198"/>
      <c r="M87" s="199"/>
      <c r="N87" s="200"/>
      <c r="O87" s="200"/>
      <c r="P87" s="201">
        <f>SUM(P88:P101)</f>
        <v>0</v>
      </c>
      <c r="Q87" s="200"/>
      <c r="R87" s="201">
        <f>SUM(R88:R101)</f>
        <v>0</v>
      </c>
      <c r="S87" s="200"/>
      <c r="T87" s="202">
        <f>SUM(T88:T101)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3" t="s">
        <v>137</v>
      </c>
      <c r="AT87" s="204" t="s">
        <v>75</v>
      </c>
      <c r="AU87" s="204" t="s">
        <v>76</v>
      </c>
      <c r="AY87" s="203" t="s">
        <v>138</v>
      </c>
      <c r="BK87" s="205">
        <f>SUM(BK88:BK101)</f>
        <v>0</v>
      </c>
    </row>
    <row r="88" s="2" customFormat="1" ht="16.5" customHeight="1">
      <c r="A88" s="39"/>
      <c r="B88" s="40"/>
      <c r="C88" s="206" t="s">
        <v>83</v>
      </c>
      <c r="D88" s="206" t="s">
        <v>139</v>
      </c>
      <c r="E88" s="207" t="s">
        <v>140</v>
      </c>
      <c r="F88" s="208" t="s">
        <v>141</v>
      </c>
      <c r="G88" s="209" t="s">
        <v>142</v>
      </c>
      <c r="H88" s="210">
        <v>1</v>
      </c>
      <c r="I88" s="211"/>
      <c r="J88" s="212">
        <f>ROUND(I88*H88,2)</f>
        <v>0</v>
      </c>
      <c r="K88" s="208" t="s">
        <v>19</v>
      </c>
      <c r="L88" s="45"/>
      <c r="M88" s="213" t="s">
        <v>19</v>
      </c>
      <c r="N88" s="214" t="s">
        <v>47</v>
      </c>
      <c r="O88" s="85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7" t="s">
        <v>143</v>
      </c>
      <c r="AT88" s="217" t="s">
        <v>139</v>
      </c>
      <c r="AU88" s="217" t="s">
        <v>83</v>
      </c>
      <c r="AY88" s="18" t="s">
        <v>138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8" t="s">
        <v>83</v>
      </c>
      <c r="BK88" s="218">
        <f>ROUND(I88*H88,2)</f>
        <v>0</v>
      </c>
      <c r="BL88" s="18" t="s">
        <v>143</v>
      </c>
      <c r="BM88" s="217" t="s">
        <v>144</v>
      </c>
    </row>
    <row r="89" s="2" customFormat="1">
      <c r="A89" s="39"/>
      <c r="B89" s="40"/>
      <c r="C89" s="41"/>
      <c r="D89" s="219" t="s">
        <v>145</v>
      </c>
      <c r="E89" s="41"/>
      <c r="F89" s="220" t="s">
        <v>146</v>
      </c>
      <c r="G89" s="41"/>
      <c r="H89" s="41"/>
      <c r="I89" s="221"/>
      <c r="J89" s="41"/>
      <c r="K89" s="41"/>
      <c r="L89" s="45"/>
      <c r="M89" s="222"/>
      <c r="N89" s="223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145</v>
      </c>
      <c r="AU89" s="18" t="s">
        <v>83</v>
      </c>
    </row>
    <row r="90" s="12" customFormat="1">
      <c r="A90" s="12"/>
      <c r="B90" s="224"/>
      <c r="C90" s="225"/>
      <c r="D90" s="219" t="s">
        <v>147</v>
      </c>
      <c r="E90" s="226" t="s">
        <v>19</v>
      </c>
      <c r="F90" s="227" t="s">
        <v>148</v>
      </c>
      <c r="G90" s="225"/>
      <c r="H90" s="228">
        <v>1</v>
      </c>
      <c r="I90" s="229"/>
      <c r="J90" s="225"/>
      <c r="K90" s="225"/>
      <c r="L90" s="230"/>
      <c r="M90" s="231"/>
      <c r="N90" s="232"/>
      <c r="O90" s="232"/>
      <c r="P90" s="232"/>
      <c r="Q90" s="232"/>
      <c r="R90" s="232"/>
      <c r="S90" s="232"/>
      <c r="T90" s="233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T90" s="234" t="s">
        <v>147</v>
      </c>
      <c r="AU90" s="234" t="s">
        <v>83</v>
      </c>
      <c r="AV90" s="12" t="s">
        <v>85</v>
      </c>
      <c r="AW90" s="12" t="s">
        <v>37</v>
      </c>
      <c r="AX90" s="12" t="s">
        <v>83</v>
      </c>
      <c r="AY90" s="234" t="s">
        <v>138</v>
      </c>
    </row>
    <row r="91" s="2" customFormat="1" ht="16.5" customHeight="1">
      <c r="A91" s="39"/>
      <c r="B91" s="40"/>
      <c r="C91" s="206" t="s">
        <v>85</v>
      </c>
      <c r="D91" s="206" t="s">
        <v>139</v>
      </c>
      <c r="E91" s="207" t="s">
        <v>149</v>
      </c>
      <c r="F91" s="208" t="s">
        <v>150</v>
      </c>
      <c r="G91" s="209" t="s">
        <v>142</v>
      </c>
      <c r="H91" s="210">
        <v>1</v>
      </c>
      <c r="I91" s="211"/>
      <c r="J91" s="212">
        <f>ROUND(I91*H91,2)</f>
        <v>0</v>
      </c>
      <c r="K91" s="208" t="s">
        <v>19</v>
      </c>
      <c r="L91" s="45"/>
      <c r="M91" s="213" t="s">
        <v>19</v>
      </c>
      <c r="N91" s="214" t="s">
        <v>47</v>
      </c>
      <c r="O91" s="85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7" t="s">
        <v>143</v>
      </c>
      <c r="AT91" s="217" t="s">
        <v>139</v>
      </c>
      <c r="AU91" s="217" t="s">
        <v>83</v>
      </c>
      <c r="AY91" s="18" t="s">
        <v>138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8" t="s">
        <v>83</v>
      </c>
      <c r="BK91" s="218">
        <f>ROUND(I91*H91,2)</f>
        <v>0</v>
      </c>
      <c r="BL91" s="18" t="s">
        <v>143</v>
      </c>
      <c r="BM91" s="217" t="s">
        <v>151</v>
      </c>
    </row>
    <row r="92" s="2" customFormat="1">
      <c r="A92" s="39"/>
      <c r="B92" s="40"/>
      <c r="C92" s="41"/>
      <c r="D92" s="219" t="s">
        <v>145</v>
      </c>
      <c r="E92" s="41"/>
      <c r="F92" s="220" t="s">
        <v>150</v>
      </c>
      <c r="G92" s="41"/>
      <c r="H92" s="41"/>
      <c r="I92" s="221"/>
      <c r="J92" s="41"/>
      <c r="K92" s="41"/>
      <c r="L92" s="45"/>
      <c r="M92" s="222"/>
      <c r="N92" s="223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145</v>
      </c>
      <c r="AU92" s="18" t="s">
        <v>83</v>
      </c>
    </row>
    <row r="93" s="12" customFormat="1">
      <c r="A93" s="12"/>
      <c r="B93" s="224"/>
      <c r="C93" s="225"/>
      <c r="D93" s="219" t="s">
        <v>147</v>
      </c>
      <c r="E93" s="226" t="s">
        <v>19</v>
      </c>
      <c r="F93" s="227" t="s">
        <v>152</v>
      </c>
      <c r="G93" s="225"/>
      <c r="H93" s="228">
        <v>1</v>
      </c>
      <c r="I93" s="229"/>
      <c r="J93" s="225"/>
      <c r="K93" s="225"/>
      <c r="L93" s="230"/>
      <c r="M93" s="231"/>
      <c r="N93" s="232"/>
      <c r="O93" s="232"/>
      <c r="P93" s="232"/>
      <c r="Q93" s="232"/>
      <c r="R93" s="232"/>
      <c r="S93" s="232"/>
      <c r="T93" s="233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4" t="s">
        <v>147</v>
      </c>
      <c r="AU93" s="234" t="s">
        <v>83</v>
      </c>
      <c r="AV93" s="12" t="s">
        <v>85</v>
      </c>
      <c r="AW93" s="12" t="s">
        <v>37</v>
      </c>
      <c r="AX93" s="12" t="s">
        <v>83</v>
      </c>
      <c r="AY93" s="234" t="s">
        <v>138</v>
      </c>
    </row>
    <row r="94" s="2" customFormat="1" ht="16.5" customHeight="1">
      <c r="A94" s="39"/>
      <c r="B94" s="40"/>
      <c r="C94" s="206" t="s">
        <v>153</v>
      </c>
      <c r="D94" s="206" t="s">
        <v>139</v>
      </c>
      <c r="E94" s="207" t="s">
        <v>154</v>
      </c>
      <c r="F94" s="208" t="s">
        <v>155</v>
      </c>
      <c r="G94" s="209" t="s">
        <v>142</v>
      </c>
      <c r="H94" s="210">
        <v>1</v>
      </c>
      <c r="I94" s="211"/>
      <c r="J94" s="212">
        <f>ROUND(I94*H94,2)</f>
        <v>0</v>
      </c>
      <c r="K94" s="208" t="s">
        <v>19</v>
      </c>
      <c r="L94" s="45"/>
      <c r="M94" s="213" t="s">
        <v>19</v>
      </c>
      <c r="N94" s="214" t="s">
        <v>47</v>
      </c>
      <c r="O94" s="85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7" t="s">
        <v>143</v>
      </c>
      <c r="AT94" s="217" t="s">
        <v>139</v>
      </c>
      <c r="AU94" s="217" t="s">
        <v>83</v>
      </c>
      <c r="AY94" s="18" t="s">
        <v>138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83</v>
      </c>
      <c r="BK94" s="218">
        <f>ROUND(I94*H94,2)</f>
        <v>0</v>
      </c>
      <c r="BL94" s="18" t="s">
        <v>143</v>
      </c>
      <c r="BM94" s="217" t="s">
        <v>156</v>
      </c>
    </row>
    <row r="95" s="2" customFormat="1">
      <c r="A95" s="39"/>
      <c r="B95" s="40"/>
      <c r="C95" s="41"/>
      <c r="D95" s="219" t="s">
        <v>145</v>
      </c>
      <c r="E95" s="41"/>
      <c r="F95" s="220" t="s">
        <v>155</v>
      </c>
      <c r="G95" s="41"/>
      <c r="H95" s="41"/>
      <c r="I95" s="221"/>
      <c r="J95" s="41"/>
      <c r="K95" s="41"/>
      <c r="L95" s="45"/>
      <c r="M95" s="222"/>
      <c r="N95" s="223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145</v>
      </c>
      <c r="AU95" s="18" t="s">
        <v>83</v>
      </c>
    </row>
    <row r="96" s="12" customFormat="1">
      <c r="A96" s="12"/>
      <c r="B96" s="224"/>
      <c r="C96" s="225"/>
      <c r="D96" s="219" t="s">
        <v>147</v>
      </c>
      <c r="E96" s="226" t="s">
        <v>19</v>
      </c>
      <c r="F96" s="227" t="s">
        <v>157</v>
      </c>
      <c r="G96" s="225"/>
      <c r="H96" s="228">
        <v>1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34" t="s">
        <v>147</v>
      </c>
      <c r="AU96" s="234" t="s">
        <v>83</v>
      </c>
      <c r="AV96" s="12" t="s">
        <v>85</v>
      </c>
      <c r="AW96" s="12" t="s">
        <v>37</v>
      </c>
      <c r="AX96" s="12" t="s">
        <v>83</v>
      </c>
      <c r="AY96" s="234" t="s">
        <v>138</v>
      </c>
    </row>
    <row r="97" s="2" customFormat="1" ht="16.5" customHeight="1">
      <c r="A97" s="39"/>
      <c r="B97" s="40"/>
      <c r="C97" s="206" t="s">
        <v>158</v>
      </c>
      <c r="D97" s="206" t="s">
        <v>139</v>
      </c>
      <c r="E97" s="207" t="s">
        <v>159</v>
      </c>
      <c r="F97" s="208" t="s">
        <v>160</v>
      </c>
      <c r="G97" s="209" t="s">
        <v>161</v>
      </c>
      <c r="H97" s="210">
        <v>1</v>
      </c>
      <c r="I97" s="211"/>
      <c r="J97" s="212">
        <f>ROUND(I97*H97,2)</f>
        <v>0</v>
      </c>
      <c r="K97" s="208" t="s">
        <v>19</v>
      </c>
      <c r="L97" s="45"/>
      <c r="M97" s="213" t="s">
        <v>19</v>
      </c>
      <c r="N97" s="214" t="s">
        <v>47</v>
      </c>
      <c r="O97" s="85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143</v>
      </c>
      <c r="AT97" s="217" t="s">
        <v>139</v>
      </c>
      <c r="AU97" s="217" t="s">
        <v>83</v>
      </c>
      <c r="AY97" s="18" t="s">
        <v>138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83</v>
      </c>
      <c r="BK97" s="218">
        <f>ROUND(I97*H97,2)</f>
        <v>0</v>
      </c>
      <c r="BL97" s="18" t="s">
        <v>143</v>
      </c>
      <c r="BM97" s="217" t="s">
        <v>162</v>
      </c>
    </row>
    <row r="98" s="2" customFormat="1">
      <c r="A98" s="39"/>
      <c r="B98" s="40"/>
      <c r="C98" s="41"/>
      <c r="D98" s="219" t="s">
        <v>145</v>
      </c>
      <c r="E98" s="41"/>
      <c r="F98" s="220" t="s">
        <v>163</v>
      </c>
      <c r="G98" s="41"/>
      <c r="H98" s="41"/>
      <c r="I98" s="221"/>
      <c r="J98" s="41"/>
      <c r="K98" s="41"/>
      <c r="L98" s="45"/>
      <c r="M98" s="222"/>
      <c r="N98" s="223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145</v>
      </c>
      <c r="AU98" s="18" t="s">
        <v>83</v>
      </c>
    </row>
    <row r="99" s="2" customFormat="1" ht="16.5" customHeight="1">
      <c r="A99" s="39"/>
      <c r="B99" s="40"/>
      <c r="C99" s="206" t="s">
        <v>137</v>
      </c>
      <c r="D99" s="206" t="s">
        <v>139</v>
      </c>
      <c r="E99" s="207" t="s">
        <v>164</v>
      </c>
      <c r="F99" s="208" t="s">
        <v>165</v>
      </c>
      <c r="G99" s="209" t="s">
        <v>161</v>
      </c>
      <c r="H99" s="210">
        <v>4</v>
      </c>
      <c r="I99" s="211"/>
      <c r="J99" s="212">
        <f>ROUND(I99*H99,2)</f>
        <v>0</v>
      </c>
      <c r="K99" s="208" t="s">
        <v>19</v>
      </c>
      <c r="L99" s="45"/>
      <c r="M99" s="213" t="s">
        <v>19</v>
      </c>
      <c r="N99" s="214" t="s">
        <v>47</v>
      </c>
      <c r="O99" s="85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7" t="s">
        <v>143</v>
      </c>
      <c r="AT99" s="217" t="s">
        <v>139</v>
      </c>
      <c r="AU99" s="217" t="s">
        <v>83</v>
      </c>
      <c r="AY99" s="18" t="s">
        <v>138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83</v>
      </c>
      <c r="BK99" s="218">
        <f>ROUND(I99*H99,2)</f>
        <v>0</v>
      </c>
      <c r="BL99" s="18" t="s">
        <v>143</v>
      </c>
      <c r="BM99" s="217" t="s">
        <v>166</v>
      </c>
    </row>
    <row r="100" s="2" customFormat="1">
      <c r="A100" s="39"/>
      <c r="B100" s="40"/>
      <c r="C100" s="41"/>
      <c r="D100" s="219" t="s">
        <v>145</v>
      </c>
      <c r="E100" s="41"/>
      <c r="F100" s="220" t="s">
        <v>165</v>
      </c>
      <c r="G100" s="41"/>
      <c r="H100" s="41"/>
      <c r="I100" s="221"/>
      <c r="J100" s="41"/>
      <c r="K100" s="41"/>
      <c r="L100" s="45"/>
      <c r="M100" s="222"/>
      <c r="N100" s="223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145</v>
      </c>
      <c r="AU100" s="18" t="s">
        <v>83</v>
      </c>
    </row>
    <row r="101" s="12" customFormat="1">
      <c r="A101" s="12"/>
      <c r="B101" s="224"/>
      <c r="C101" s="225"/>
      <c r="D101" s="219" t="s">
        <v>147</v>
      </c>
      <c r="E101" s="226" t="s">
        <v>19</v>
      </c>
      <c r="F101" s="227" t="s">
        <v>167</v>
      </c>
      <c r="G101" s="225"/>
      <c r="H101" s="228">
        <v>4</v>
      </c>
      <c r="I101" s="229"/>
      <c r="J101" s="225"/>
      <c r="K101" s="225"/>
      <c r="L101" s="230"/>
      <c r="M101" s="235"/>
      <c r="N101" s="236"/>
      <c r="O101" s="236"/>
      <c r="P101" s="236"/>
      <c r="Q101" s="236"/>
      <c r="R101" s="236"/>
      <c r="S101" s="236"/>
      <c r="T101" s="237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4" t="s">
        <v>147</v>
      </c>
      <c r="AU101" s="234" t="s">
        <v>83</v>
      </c>
      <c r="AV101" s="12" t="s">
        <v>85</v>
      </c>
      <c r="AW101" s="12" t="s">
        <v>37</v>
      </c>
      <c r="AX101" s="12" t="s">
        <v>83</v>
      </c>
      <c r="AY101" s="234" t="s">
        <v>138</v>
      </c>
    </row>
    <row r="102" s="2" customFormat="1" ht="6.96" customHeight="1">
      <c r="A102" s="39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45"/>
      <c r="M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</sheetData>
  <sheetProtection sheet="1" autoFilter="0" formatColumns="0" formatRows="0" objects="1" scenarios="1" spinCount="100000" saltValue="CGLs6921FTFmr2VvJU/kOzh/T9RJ2wMjwPyP4CWQhBX1wwMfSkYyAZAq5uNQQWxJzDSXzybifsPEPIYkIXxjBg==" hashValue="m3CtEvBOjeHlx75aPuc3o8UTV0eatKAU8LXoQVi4ydzs4RvdqP8i9TPzFAuR02AxU8E+lrWTnd3sa6y78dE50g==" algorithmName="SHA-512" password="CC35"/>
  <autoFilter ref="C85:K1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85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Bezpečné přecházení přes I/32, Nouzov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114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168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15. 1. 2022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39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ROUND(J86,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ROUND((SUM(BE86:BE94)),  2)</f>
        <v>0</v>
      </c>
      <c r="G35" s="39"/>
      <c r="H35" s="39"/>
      <c r="I35" s="158">
        <v>0.20999999999999999</v>
      </c>
      <c r="J35" s="157">
        <f>ROUND(((SUM(BE86:BE94))*I35),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ROUND((SUM(BF86:BF94)),  2)</f>
        <v>0</v>
      </c>
      <c r="G36" s="39"/>
      <c r="H36" s="39"/>
      <c r="I36" s="158">
        <v>0.14999999999999999</v>
      </c>
      <c r="J36" s="157">
        <f>ROUND(((SUM(BF86:BF94))*I36),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ROUND((SUM(BG86:BG94)),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ROUND((SUM(BH86:BH94)),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ROUND((SUM(BI86:BI94)),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Bezpečné přecházení přes I/32, Nouzov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114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001.U - Všeobecné položky - uznatelné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Nouzov</v>
      </c>
      <c r="G56" s="41"/>
      <c r="H56" s="41"/>
      <c r="I56" s="33" t="s">
        <v>23</v>
      </c>
      <c r="J56" s="73" t="str">
        <f>IF(J14="","",J14)</f>
        <v>15. 1. 2022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40.05" customHeight="1">
      <c r="A58" s="39"/>
      <c r="B58" s="40"/>
      <c r="C58" s="33" t="s">
        <v>25</v>
      </c>
      <c r="D58" s="41"/>
      <c r="E58" s="41"/>
      <c r="F58" s="28" t="str">
        <f>E17</f>
        <v>Obec Chotěšice, Chotěšice 29, 289 01 Dymokury</v>
      </c>
      <c r="G58" s="41"/>
      <c r="H58" s="41"/>
      <c r="I58" s="33" t="s">
        <v>33</v>
      </c>
      <c r="J58" s="37" t="str">
        <f>E23</f>
        <v>PRODIN a.s., K Vápence 2745, 530 02 Pardubice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Bc. Jakub Zítka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118</v>
      </c>
      <c r="D61" s="172"/>
      <c r="E61" s="172"/>
      <c r="F61" s="172"/>
      <c r="G61" s="172"/>
      <c r="H61" s="172"/>
      <c r="I61" s="172"/>
      <c r="J61" s="173" t="s">
        <v>119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J86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120</v>
      </c>
    </row>
    <row r="64" s="9" customFormat="1" ht="24.96" customHeight="1">
      <c r="A64" s="9"/>
      <c r="B64" s="175"/>
      <c r="C64" s="176"/>
      <c r="D64" s="177" t="s">
        <v>121</v>
      </c>
      <c r="E64" s="178"/>
      <c r="F64" s="178"/>
      <c r="G64" s="178"/>
      <c r="H64" s="178"/>
      <c r="I64" s="178"/>
      <c r="J64" s="179">
        <f>J87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122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Bezpečné přecházení přes I/32, Nouzov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1" customFormat="1" ht="12" customHeight="1">
      <c r="B75" s="22"/>
      <c r="C75" s="33" t="s">
        <v>113</v>
      </c>
      <c r="D75" s="23"/>
      <c r="E75" s="23"/>
      <c r="F75" s="23"/>
      <c r="G75" s="23"/>
      <c r="H75" s="23"/>
      <c r="I75" s="23"/>
      <c r="J75" s="23"/>
      <c r="K75" s="23"/>
      <c r="L75" s="21"/>
    </row>
    <row r="76" s="2" customFormat="1" ht="16.5" customHeight="1">
      <c r="A76" s="39"/>
      <c r="B76" s="40"/>
      <c r="C76" s="41"/>
      <c r="D76" s="41"/>
      <c r="E76" s="170" t="s">
        <v>114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115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E11</f>
        <v>SO 001.U - Všeobecné položky - uznatelné náklady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F14</f>
        <v>Nouzov</v>
      </c>
      <c r="G80" s="41"/>
      <c r="H80" s="41"/>
      <c r="I80" s="33" t="s">
        <v>23</v>
      </c>
      <c r="J80" s="73" t="str">
        <f>IF(J14="","",J14)</f>
        <v>15. 1. 2022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40.05" customHeight="1">
      <c r="A82" s="39"/>
      <c r="B82" s="40"/>
      <c r="C82" s="33" t="s">
        <v>25</v>
      </c>
      <c r="D82" s="41"/>
      <c r="E82" s="41"/>
      <c r="F82" s="28" t="str">
        <f>E17</f>
        <v>Obec Chotěšice, Chotěšice 29, 289 01 Dymokury</v>
      </c>
      <c r="G82" s="41"/>
      <c r="H82" s="41"/>
      <c r="I82" s="33" t="s">
        <v>33</v>
      </c>
      <c r="J82" s="37" t="str">
        <f>E23</f>
        <v>PRODIN a.s., K Vápence 2745, 530 02 Pardubice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IF(E20="","",E20)</f>
        <v>Vyplň údaj</v>
      </c>
      <c r="G83" s="41"/>
      <c r="H83" s="41"/>
      <c r="I83" s="33" t="s">
        <v>38</v>
      </c>
      <c r="J83" s="37" t="str">
        <f>E26</f>
        <v xml:space="preserve">Bc. Jakub Zítka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0" customFormat="1" ht="29.28" customHeight="1">
      <c r="A85" s="181"/>
      <c r="B85" s="182"/>
      <c r="C85" s="183" t="s">
        <v>123</v>
      </c>
      <c r="D85" s="184" t="s">
        <v>61</v>
      </c>
      <c r="E85" s="184" t="s">
        <v>57</v>
      </c>
      <c r="F85" s="184" t="s">
        <v>58</v>
      </c>
      <c r="G85" s="184" t="s">
        <v>124</v>
      </c>
      <c r="H85" s="184" t="s">
        <v>125</v>
      </c>
      <c r="I85" s="184" t="s">
        <v>126</v>
      </c>
      <c r="J85" s="184" t="s">
        <v>119</v>
      </c>
      <c r="K85" s="185" t="s">
        <v>127</v>
      </c>
      <c r="L85" s="186"/>
      <c r="M85" s="93" t="s">
        <v>19</v>
      </c>
      <c r="N85" s="94" t="s">
        <v>46</v>
      </c>
      <c r="O85" s="94" t="s">
        <v>128</v>
      </c>
      <c r="P85" s="94" t="s">
        <v>129</v>
      </c>
      <c r="Q85" s="94" t="s">
        <v>130</v>
      </c>
      <c r="R85" s="94" t="s">
        <v>131</v>
      </c>
      <c r="S85" s="94" t="s">
        <v>132</v>
      </c>
      <c r="T85" s="95" t="s">
        <v>133</v>
      </c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</row>
    <row r="86" s="2" customFormat="1" ht="22.8" customHeight="1">
      <c r="A86" s="39"/>
      <c r="B86" s="40"/>
      <c r="C86" s="100" t="s">
        <v>134</v>
      </c>
      <c r="D86" s="41"/>
      <c r="E86" s="41"/>
      <c r="F86" s="41"/>
      <c r="G86" s="41"/>
      <c r="H86" s="41"/>
      <c r="I86" s="41"/>
      <c r="J86" s="187">
        <f>BK86</f>
        <v>0</v>
      </c>
      <c r="K86" s="41"/>
      <c r="L86" s="45"/>
      <c r="M86" s="96"/>
      <c r="N86" s="188"/>
      <c r="O86" s="97"/>
      <c r="P86" s="189">
        <f>P87</f>
        <v>0</v>
      </c>
      <c r="Q86" s="97"/>
      <c r="R86" s="189">
        <f>R87</f>
        <v>0</v>
      </c>
      <c r="S86" s="97"/>
      <c r="T86" s="190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75</v>
      </c>
      <c r="AU86" s="18" t="s">
        <v>120</v>
      </c>
      <c r="BK86" s="191">
        <f>BK87</f>
        <v>0</v>
      </c>
    </row>
    <row r="87" s="11" customFormat="1" ht="25.92" customHeight="1">
      <c r="A87" s="11"/>
      <c r="B87" s="192"/>
      <c r="C87" s="193"/>
      <c r="D87" s="194" t="s">
        <v>75</v>
      </c>
      <c r="E87" s="195" t="s">
        <v>135</v>
      </c>
      <c r="F87" s="195" t="s">
        <v>136</v>
      </c>
      <c r="G87" s="193"/>
      <c r="H87" s="193"/>
      <c r="I87" s="196"/>
      <c r="J87" s="197">
        <f>BK87</f>
        <v>0</v>
      </c>
      <c r="K87" s="193"/>
      <c r="L87" s="198"/>
      <c r="M87" s="199"/>
      <c r="N87" s="200"/>
      <c r="O87" s="200"/>
      <c r="P87" s="201">
        <f>SUM(P88:P94)</f>
        <v>0</v>
      </c>
      <c r="Q87" s="200"/>
      <c r="R87" s="201">
        <f>SUM(R88:R94)</f>
        <v>0</v>
      </c>
      <c r="S87" s="200"/>
      <c r="T87" s="202">
        <f>SUM(T88:T94)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3" t="s">
        <v>137</v>
      </c>
      <c r="AT87" s="204" t="s">
        <v>75</v>
      </c>
      <c r="AU87" s="204" t="s">
        <v>76</v>
      </c>
      <c r="AY87" s="203" t="s">
        <v>138</v>
      </c>
      <c r="BK87" s="205">
        <f>SUM(BK88:BK94)</f>
        <v>0</v>
      </c>
    </row>
    <row r="88" s="2" customFormat="1" ht="16.5" customHeight="1">
      <c r="A88" s="39"/>
      <c r="B88" s="40"/>
      <c r="C88" s="206" t="s">
        <v>83</v>
      </c>
      <c r="D88" s="206" t="s">
        <v>139</v>
      </c>
      <c r="E88" s="207" t="s">
        <v>169</v>
      </c>
      <c r="F88" s="208" t="s">
        <v>170</v>
      </c>
      <c r="G88" s="209" t="s">
        <v>142</v>
      </c>
      <c r="H88" s="210">
        <v>1</v>
      </c>
      <c r="I88" s="211"/>
      <c r="J88" s="212">
        <f>ROUND(I88*H88,2)</f>
        <v>0</v>
      </c>
      <c r="K88" s="208" t="s">
        <v>19</v>
      </c>
      <c r="L88" s="45"/>
      <c r="M88" s="213" t="s">
        <v>19</v>
      </c>
      <c r="N88" s="214" t="s">
        <v>47</v>
      </c>
      <c r="O88" s="85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7" t="s">
        <v>143</v>
      </c>
      <c r="AT88" s="217" t="s">
        <v>139</v>
      </c>
      <c r="AU88" s="217" t="s">
        <v>83</v>
      </c>
      <c r="AY88" s="18" t="s">
        <v>138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8" t="s">
        <v>83</v>
      </c>
      <c r="BK88" s="218">
        <f>ROUND(I88*H88,2)</f>
        <v>0</v>
      </c>
      <c r="BL88" s="18" t="s">
        <v>143</v>
      </c>
      <c r="BM88" s="217" t="s">
        <v>171</v>
      </c>
    </row>
    <row r="89" s="2" customFormat="1">
      <c r="A89" s="39"/>
      <c r="B89" s="40"/>
      <c r="C89" s="41"/>
      <c r="D89" s="219" t="s">
        <v>145</v>
      </c>
      <c r="E89" s="41"/>
      <c r="F89" s="220" t="s">
        <v>172</v>
      </c>
      <c r="G89" s="41"/>
      <c r="H89" s="41"/>
      <c r="I89" s="221"/>
      <c r="J89" s="41"/>
      <c r="K89" s="41"/>
      <c r="L89" s="45"/>
      <c r="M89" s="222"/>
      <c r="N89" s="223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145</v>
      </c>
      <c r="AU89" s="18" t="s">
        <v>83</v>
      </c>
    </row>
    <row r="90" s="12" customFormat="1">
      <c r="A90" s="12"/>
      <c r="B90" s="224"/>
      <c r="C90" s="225"/>
      <c r="D90" s="219" t="s">
        <v>147</v>
      </c>
      <c r="E90" s="226" t="s">
        <v>19</v>
      </c>
      <c r="F90" s="227" t="s">
        <v>173</v>
      </c>
      <c r="G90" s="225"/>
      <c r="H90" s="228">
        <v>1</v>
      </c>
      <c r="I90" s="229"/>
      <c r="J90" s="225"/>
      <c r="K90" s="225"/>
      <c r="L90" s="230"/>
      <c r="M90" s="231"/>
      <c r="N90" s="232"/>
      <c r="O90" s="232"/>
      <c r="P90" s="232"/>
      <c r="Q90" s="232"/>
      <c r="R90" s="232"/>
      <c r="S90" s="232"/>
      <c r="T90" s="233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T90" s="234" t="s">
        <v>147</v>
      </c>
      <c r="AU90" s="234" t="s">
        <v>83</v>
      </c>
      <c r="AV90" s="12" t="s">
        <v>85</v>
      </c>
      <c r="AW90" s="12" t="s">
        <v>37</v>
      </c>
      <c r="AX90" s="12" t="s">
        <v>83</v>
      </c>
      <c r="AY90" s="234" t="s">
        <v>138</v>
      </c>
    </row>
    <row r="91" s="2" customFormat="1" ht="24.15" customHeight="1">
      <c r="A91" s="39"/>
      <c r="B91" s="40"/>
      <c r="C91" s="206" t="s">
        <v>85</v>
      </c>
      <c r="D91" s="206" t="s">
        <v>139</v>
      </c>
      <c r="E91" s="207" t="s">
        <v>174</v>
      </c>
      <c r="F91" s="208" t="s">
        <v>175</v>
      </c>
      <c r="G91" s="209" t="s">
        <v>176</v>
      </c>
      <c r="H91" s="210">
        <v>1</v>
      </c>
      <c r="I91" s="211"/>
      <c r="J91" s="212">
        <f>ROUND(I91*H91,2)</f>
        <v>0</v>
      </c>
      <c r="K91" s="208" t="s">
        <v>19</v>
      </c>
      <c r="L91" s="45"/>
      <c r="M91" s="213" t="s">
        <v>19</v>
      </c>
      <c r="N91" s="214" t="s">
        <v>47</v>
      </c>
      <c r="O91" s="85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7" t="s">
        <v>143</v>
      </c>
      <c r="AT91" s="217" t="s">
        <v>139</v>
      </c>
      <c r="AU91" s="217" t="s">
        <v>83</v>
      </c>
      <c r="AY91" s="18" t="s">
        <v>138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8" t="s">
        <v>83</v>
      </c>
      <c r="BK91" s="218">
        <f>ROUND(I91*H91,2)</f>
        <v>0</v>
      </c>
      <c r="BL91" s="18" t="s">
        <v>143</v>
      </c>
      <c r="BM91" s="217" t="s">
        <v>177</v>
      </c>
    </row>
    <row r="92" s="2" customFormat="1">
      <c r="A92" s="39"/>
      <c r="B92" s="40"/>
      <c r="C92" s="41"/>
      <c r="D92" s="219" t="s">
        <v>145</v>
      </c>
      <c r="E92" s="41"/>
      <c r="F92" s="220" t="s">
        <v>175</v>
      </c>
      <c r="G92" s="41"/>
      <c r="H92" s="41"/>
      <c r="I92" s="221"/>
      <c r="J92" s="41"/>
      <c r="K92" s="41"/>
      <c r="L92" s="45"/>
      <c r="M92" s="222"/>
      <c r="N92" s="223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145</v>
      </c>
      <c r="AU92" s="18" t="s">
        <v>83</v>
      </c>
    </row>
    <row r="93" s="2" customFormat="1" ht="16.5" customHeight="1">
      <c r="A93" s="39"/>
      <c r="B93" s="40"/>
      <c r="C93" s="206" t="s">
        <v>153</v>
      </c>
      <c r="D93" s="206" t="s">
        <v>139</v>
      </c>
      <c r="E93" s="207" t="s">
        <v>178</v>
      </c>
      <c r="F93" s="208" t="s">
        <v>179</v>
      </c>
      <c r="G93" s="209" t="s">
        <v>142</v>
      </c>
      <c r="H93" s="210">
        <v>1</v>
      </c>
      <c r="I93" s="211"/>
      <c r="J93" s="212">
        <f>ROUND(I93*H93,2)</f>
        <v>0</v>
      </c>
      <c r="K93" s="208" t="s">
        <v>19</v>
      </c>
      <c r="L93" s="45"/>
      <c r="M93" s="213" t="s">
        <v>19</v>
      </c>
      <c r="N93" s="214" t="s">
        <v>47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143</v>
      </c>
      <c r="AT93" s="217" t="s">
        <v>139</v>
      </c>
      <c r="AU93" s="217" t="s">
        <v>83</v>
      </c>
      <c r="AY93" s="18" t="s">
        <v>138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83</v>
      </c>
      <c r="BK93" s="218">
        <f>ROUND(I93*H93,2)</f>
        <v>0</v>
      </c>
      <c r="BL93" s="18" t="s">
        <v>143</v>
      </c>
      <c r="BM93" s="217" t="s">
        <v>180</v>
      </c>
    </row>
    <row r="94" s="2" customFormat="1">
      <c r="A94" s="39"/>
      <c r="B94" s="40"/>
      <c r="C94" s="41"/>
      <c r="D94" s="219" t="s">
        <v>145</v>
      </c>
      <c r="E94" s="41"/>
      <c r="F94" s="220" t="s">
        <v>179</v>
      </c>
      <c r="G94" s="41"/>
      <c r="H94" s="41"/>
      <c r="I94" s="221"/>
      <c r="J94" s="41"/>
      <c r="K94" s="41"/>
      <c r="L94" s="45"/>
      <c r="M94" s="238"/>
      <c r="N94" s="239"/>
      <c r="O94" s="240"/>
      <c r="P94" s="240"/>
      <c r="Q94" s="240"/>
      <c r="R94" s="240"/>
      <c r="S94" s="240"/>
      <c r="T94" s="241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145</v>
      </c>
      <c r="AU94" s="18" t="s">
        <v>83</v>
      </c>
    </row>
    <row r="95" s="2" customFormat="1" ht="6.96" customHeight="1">
      <c r="A95" s="39"/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45"/>
      <c r="M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</sheetData>
  <sheetProtection sheet="1" autoFilter="0" formatColumns="0" formatRows="0" objects="1" scenarios="1" spinCount="100000" saltValue="Jpa24mbFQvu/m1Z5j08IjionHjLvMr6WcrNVeFxrI4W4lo6PHHim9MQ8dfMJP/pWHqBG0kglTBOmfMDuluQKLA==" hashValue="H0I4VEtlQg0ghgu/pzIav+q3zmlBh/6Hj6XTci6UWe5+a+9DM6InZZb/vVAqGlVUVzFZeWDtz6Dr6YTSVpJrFQ==" algorithmName="SHA-512" password="CC35"/>
  <autoFilter ref="C85:K9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85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Bezpečné přecházení přes I/32, Nouzov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181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182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15. 1. 2022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39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ROUND(J94,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ROUND((SUM(BE94:BE426)),  2)</f>
        <v>0</v>
      </c>
      <c r="G35" s="39"/>
      <c r="H35" s="39"/>
      <c r="I35" s="158">
        <v>0.20999999999999999</v>
      </c>
      <c r="J35" s="157">
        <f>ROUND(((SUM(BE94:BE426))*I35),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ROUND((SUM(BF94:BF426)),  2)</f>
        <v>0</v>
      </c>
      <c r="G36" s="39"/>
      <c r="H36" s="39"/>
      <c r="I36" s="158">
        <v>0.14999999999999999</v>
      </c>
      <c r="J36" s="157">
        <f>ROUND(((SUM(BF94:BF426))*I36),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ROUND((SUM(BG94:BG426)),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ROUND((SUM(BH94:BH426)),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ROUND((SUM(BI94:BI426)),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Bezpečné přecházení přes I/32, Nouzov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101.U - Komunikace - uznatelné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Nouzov</v>
      </c>
      <c r="G56" s="41"/>
      <c r="H56" s="41"/>
      <c r="I56" s="33" t="s">
        <v>23</v>
      </c>
      <c r="J56" s="73" t="str">
        <f>IF(J14="","",J14)</f>
        <v>15. 1. 2022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40.05" customHeight="1">
      <c r="A58" s="39"/>
      <c r="B58" s="40"/>
      <c r="C58" s="33" t="s">
        <v>25</v>
      </c>
      <c r="D58" s="41"/>
      <c r="E58" s="41"/>
      <c r="F58" s="28" t="str">
        <f>E17</f>
        <v>Obec Chotěšice, Chotěšice 29, 289 01 Dymokury</v>
      </c>
      <c r="G58" s="41"/>
      <c r="H58" s="41"/>
      <c r="I58" s="33" t="s">
        <v>33</v>
      </c>
      <c r="J58" s="37" t="str">
        <f>E23</f>
        <v>PRODIN a.s., K Vápence 2745, 530 02 Pardubice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Bc. Jakub Zítka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118</v>
      </c>
      <c r="D61" s="172"/>
      <c r="E61" s="172"/>
      <c r="F61" s="172"/>
      <c r="G61" s="172"/>
      <c r="H61" s="172"/>
      <c r="I61" s="172"/>
      <c r="J61" s="173" t="s">
        <v>119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J94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120</v>
      </c>
    </row>
    <row r="64" s="9" customFormat="1" ht="24.96" customHeight="1">
      <c r="A64" s="9"/>
      <c r="B64" s="175"/>
      <c r="C64" s="176"/>
      <c r="D64" s="177" t="s">
        <v>183</v>
      </c>
      <c r="E64" s="178"/>
      <c r="F64" s="178"/>
      <c r="G64" s="178"/>
      <c r="H64" s="178"/>
      <c r="I64" s="178"/>
      <c r="J64" s="179">
        <f>J95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3" customFormat="1" ht="19.92" customHeight="1">
      <c r="A65" s="13"/>
      <c r="B65" s="242"/>
      <c r="C65" s="126"/>
      <c r="D65" s="243" t="s">
        <v>184</v>
      </c>
      <c r="E65" s="244"/>
      <c r="F65" s="244"/>
      <c r="G65" s="244"/>
      <c r="H65" s="244"/>
      <c r="I65" s="244"/>
      <c r="J65" s="245">
        <f>J96</f>
        <v>0</v>
      </c>
      <c r="K65" s="126"/>
      <c r="L65" s="246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13" customFormat="1" ht="19.92" customHeight="1">
      <c r="A66" s="13"/>
      <c r="B66" s="242"/>
      <c r="C66" s="126"/>
      <c r="D66" s="243" t="s">
        <v>185</v>
      </c>
      <c r="E66" s="244"/>
      <c r="F66" s="244"/>
      <c r="G66" s="244"/>
      <c r="H66" s="244"/>
      <c r="I66" s="244"/>
      <c r="J66" s="245">
        <f>J168</f>
        <v>0</v>
      </c>
      <c r="K66" s="126"/>
      <c r="L66" s="246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="13" customFormat="1" ht="19.92" customHeight="1">
      <c r="A67" s="13"/>
      <c r="B67" s="242"/>
      <c r="C67" s="126"/>
      <c r="D67" s="243" t="s">
        <v>186</v>
      </c>
      <c r="E67" s="244"/>
      <c r="F67" s="244"/>
      <c r="G67" s="244"/>
      <c r="H67" s="244"/>
      <c r="I67" s="244"/>
      <c r="J67" s="245">
        <f>J180</f>
        <v>0</v>
      </c>
      <c r="K67" s="126"/>
      <c r="L67" s="246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="13" customFormat="1" ht="19.92" customHeight="1">
      <c r="A68" s="13"/>
      <c r="B68" s="242"/>
      <c r="C68" s="126"/>
      <c r="D68" s="243" t="s">
        <v>187</v>
      </c>
      <c r="E68" s="244"/>
      <c r="F68" s="244"/>
      <c r="G68" s="244"/>
      <c r="H68" s="244"/>
      <c r="I68" s="244"/>
      <c r="J68" s="245">
        <f>J194</f>
        <v>0</v>
      </c>
      <c r="K68" s="126"/>
      <c r="L68" s="246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="13" customFormat="1" ht="19.92" customHeight="1">
      <c r="A69" s="13"/>
      <c r="B69" s="242"/>
      <c r="C69" s="126"/>
      <c r="D69" s="243" t="s">
        <v>188</v>
      </c>
      <c r="E69" s="244"/>
      <c r="F69" s="244"/>
      <c r="G69" s="244"/>
      <c r="H69" s="244"/>
      <c r="I69" s="244"/>
      <c r="J69" s="245">
        <f>J238</f>
        <v>0</v>
      </c>
      <c r="K69" s="126"/>
      <c r="L69" s="246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="13" customFormat="1" ht="19.92" customHeight="1">
      <c r="A70" s="13"/>
      <c r="B70" s="242"/>
      <c r="C70" s="126"/>
      <c r="D70" s="243" t="s">
        <v>189</v>
      </c>
      <c r="E70" s="244"/>
      <c r="F70" s="244"/>
      <c r="G70" s="244"/>
      <c r="H70" s="244"/>
      <c r="I70" s="244"/>
      <c r="J70" s="245">
        <f>J253</f>
        <v>0</v>
      </c>
      <c r="K70" s="126"/>
      <c r="L70" s="246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="13" customFormat="1" ht="19.92" customHeight="1">
      <c r="A71" s="13"/>
      <c r="B71" s="242"/>
      <c r="C71" s="126"/>
      <c r="D71" s="243" t="s">
        <v>190</v>
      </c>
      <c r="E71" s="244"/>
      <c r="F71" s="244"/>
      <c r="G71" s="244"/>
      <c r="H71" s="244"/>
      <c r="I71" s="244"/>
      <c r="J71" s="245">
        <f>J380</f>
        <v>0</v>
      </c>
      <c r="K71" s="126"/>
      <c r="L71" s="246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="13" customFormat="1" ht="19.92" customHeight="1">
      <c r="A72" s="13"/>
      <c r="B72" s="242"/>
      <c r="C72" s="126"/>
      <c r="D72" s="243" t="s">
        <v>191</v>
      </c>
      <c r="E72" s="244"/>
      <c r="F72" s="244"/>
      <c r="G72" s="244"/>
      <c r="H72" s="244"/>
      <c r="I72" s="244"/>
      <c r="J72" s="245">
        <f>J422</f>
        <v>0</v>
      </c>
      <c r="K72" s="126"/>
      <c r="L72" s="246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122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70" t="str">
        <f>E7</f>
        <v>Bezpečné přecházení přes I/32, Nouzov</v>
      </c>
      <c r="F82" s="33"/>
      <c r="G82" s="33"/>
      <c r="H82" s="33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" customFormat="1" ht="12" customHeight="1">
      <c r="B83" s="22"/>
      <c r="C83" s="33" t="s">
        <v>113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2" customFormat="1" ht="16.5" customHeight="1">
      <c r="A84" s="39"/>
      <c r="B84" s="40"/>
      <c r="C84" s="41"/>
      <c r="D84" s="41"/>
      <c r="E84" s="170" t="s">
        <v>181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115</v>
      </c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E11</f>
        <v>SO 101.U - Komunikace - uznatelné náklady</v>
      </c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F14</f>
        <v>Nouzov</v>
      </c>
      <c r="G88" s="41"/>
      <c r="H88" s="41"/>
      <c r="I88" s="33" t="s">
        <v>23</v>
      </c>
      <c r="J88" s="73" t="str">
        <f>IF(J14="","",J14)</f>
        <v>15. 1. 2022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40.05" customHeight="1">
      <c r="A90" s="39"/>
      <c r="B90" s="40"/>
      <c r="C90" s="33" t="s">
        <v>25</v>
      </c>
      <c r="D90" s="41"/>
      <c r="E90" s="41"/>
      <c r="F90" s="28" t="str">
        <f>E17</f>
        <v>Obec Chotěšice, Chotěšice 29, 289 01 Dymokury</v>
      </c>
      <c r="G90" s="41"/>
      <c r="H90" s="41"/>
      <c r="I90" s="33" t="s">
        <v>33</v>
      </c>
      <c r="J90" s="37" t="str">
        <f>E23</f>
        <v>PRODIN a.s., K Vápence 2745, 530 02 Pardubice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31</v>
      </c>
      <c r="D91" s="41"/>
      <c r="E91" s="41"/>
      <c r="F91" s="28" t="str">
        <f>IF(E20="","",E20)</f>
        <v>Vyplň údaj</v>
      </c>
      <c r="G91" s="41"/>
      <c r="H91" s="41"/>
      <c r="I91" s="33" t="s">
        <v>38</v>
      </c>
      <c r="J91" s="37" t="str">
        <f>E26</f>
        <v xml:space="preserve">Bc. Jakub Zítka 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0" customFormat="1" ht="29.28" customHeight="1">
      <c r="A93" s="181"/>
      <c r="B93" s="182"/>
      <c r="C93" s="183" t="s">
        <v>123</v>
      </c>
      <c r="D93" s="184" t="s">
        <v>61</v>
      </c>
      <c r="E93" s="184" t="s">
        <v>57</v>
      </c>
      <c r="F93" s="184" t="s">
        <v>58</v>
      </c>
      <c r="G93" s="184" t="s">
        <v>124</v>
      </c>
      <c r="H93" s="184" t="s">
        <v>125</v>
      </c>
      <c r="I93" s="184" t="s">
        <v>126</v>
      </c>
      <c r="J93" s="184" t="s">
        <v>119</v>
      </c>
      <c r="K93" s="185" t="s">
        <v>127</v>
      </c>
      <c r="L93" s="186"/>
      <c r="M93" s="93" t="s">
        <v>19</v>
      </c>
      <c r="N93" s="94" t="s">
        <v>46</v>
      </c>
      <c r="O93" s="94" t="s">
        <v>128</v>
      </c>
      <c r="P93" s="94" t="s">
        <v>129</v>
      </c>
      <c r="Q93" s="94" t="s">
        <v>130</v>
      </c>
      <c r="R93" s="94" t="s">
        <v>131</v>
      </c>
      <c r="S93" s="94" t="s">
        <v>132</v>
      </c>
      <c r="T93" s="95" t="s">
        <v>133</v>
      </c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</row>
    <row r="94" s="2" customFormat="1" ht="22.8" customHeight="1">
      <c r="A94" s="39"/>
      <c r="B94" s="40"/>
      <c r="C94" s="100" t="s">
        <v>134</v>
      </c>
      <c r="D94" s="41"/>
      <c r="E94" s="41"/>
      <c r="F94" s="41"/>
      <c r="G94" s="41"/>
      <c r="H94" s="41"/>
      <c r="I94" s="41"/>
      <c r="J94" s="187">
        <f>BK94</f>
        <v>0</v>
      </c>
      <c r="K94" s="41"/>
      <c r="L94" s="45"/>
      <c r="M94" s="96"/>
      <c r="N94" s="188"/>
      <c r="O94" s="97"/>
      <c r="P94" s="189">
        <f>P95</f>
        <v>0</v>
      </c>
      <c r="Q94" s="97"/>
      <c r="R94" s="189">
        <f>R95</f>
        <v>508.04747964999996</v>
      </c>
      <c r="S94" s="97"/>
      <c r="T94" s="190">
        <f>T95</f>
        <v>484.96200000000005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75</v>
      </c>
      <c r="AU94" s="18" t="s">
        <v>120</v>
      </c>
      <c r="BK94" s="191">
        <f>BK95</f>
        <v>0</v>
      </c>
    </row>
    <row r="95" s="11" customFormat="1" ht="25.92" customHeight="1">
      <c r="A95" s="11"/>
      <c r="B95" s="192"/>
      <c r="C95" s="193"/>
      <c r="D95" s="194" t="s">
        <v>75</v>
      </c>
      <c r="E95" s="195" t="s">
        <v>192</v>
      </c>
      <c r="F95" s="195" t="s">
        <v>193</v>
      </c>
      <c r="G95" s="193"/>
      <c r="H95" s="193"/>
      <c r="I95" s="196"/>
      <c r="J95" s="197">
        <f>BK95</f>
        <v>0</v>
      </c>
      <c r="K95" s="193"/>
      <c r="L95" s="198"/>
      <c r="M95" s="199"/>
      <c r="N95" s="200"/>
      <c r="O95" s="200"/>
      <c r="P95" s="201">
        <f>P96+P168+P180+P194+P238+P253+P380+P422</f>
        <v>0</v>
      </c>
      <c r="Q95" s="200"/>
      <c r="R95" s="201">
        <f>R96+R168+R180+R194+R238+R253+R380+R422</f>
        <v>508.04747964999996</v>
      </c>
      <c r="S95" s="200"/>
      <c r="T95" s="202">
        <f>T96+T168+T180+T194+T238+T253+T380+T422</f>
        <v>484.96200000000005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203" t="s">
        <v>83</v>
      </c>
      <c r="AT95" s="204" t="s">
        <v>75</v>
      </c>
      <c r="AU95" s="204" t="s">
        <v>76</v>
      </c>
      <c r="AY95" s="203" t="s">
        <v>138</v>
      </c>
      <c r="BK95" s="205">
        <f>BK96+BK168+BK180+BK194+BK238+BK253+BK380+BK422</f>
        <v>0</v>
      </c>
    </row>
    <row r="96" s="11" customFormat="1" ht="22.8" customHeight="1">
      <c r="A96" s="11"/>
      <c r="B96" s="192"/>
      <c r="C96" s="193"/>
      <c r="D96" s="194" t="s">
        <v>75</v>
      </c>
      <c r="E96" s="247" t="s">
        <v>83</v>
      </c>
      <c r="F96" s="247" t="s">
        <v>194</v>
      </c>
      <c r="G96" s="193"/>
      <c r="H96" s="193"/>
      <c r="I96" s="196"/>
      <c r="J96" s="248">
        <f>BK96</f>
        <v>0</v>
      </c>
      <c r="K96" s="193"/>
      <c r="L96" s="198"/>
      <c r="M96" s="199"/>
      <c r="N96" s="200"/>
      <c r="O96" s="200"/>
      <c r="P96" s="201">
        <f>SUM(P97:P167)</f>
        <v>0</v>
      </c>
      <c r="Q96" s="200"/>
      <c r="R96" s="201">
        <f>SUM(R97:R167)</f>
        <v>16.81184442</v>
      </c>
      <c r="S96" s="200"/>
      <c r="T96" s="202">
        <f>SUM(T97:T167)</f>
        <v>471.14800000000002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203" t="s">
        <v>83</v>
      </c>
      <c r="AT96" s="204" t="s">
        <v>75</v>
      </c>
      <c r="AU96" s="204" t="s">
        <v>83</v>
      </c>
      <c r="AY96" s="203" t="s">
        <v>138</v>
      </c>
      <c r="BK96" s="205">
        <f>SUM(BK97:BK167)</f>
        <v>0</v>
      </c>
    </row>
    <row r="97" s="2" customFormat="1" ht="16.5" customHeight="1">
      <c r="A97" s="39"/>
      <c r="B97" s="40"/>
      <c r="C97" s="206" t="s">
        <v>83</v>
      </c>
      <c r="D97" s="206" t="s">
        <v>139</v>
      </c>
      <c r="E97" s="207" t="s">
        <v>195</v>
      </c>
      <c r="F97" s="208" t="s">
        <v>196</v>
      </c>
      <c r="G97" s="209" t="s">
        <v>197</v>
      </c>
      <c r="H97" s="210">
        <v>406</v>
      </c>
      <c r="I97" s="211"/>
      <c r="J97" s="212">
        <f>ROUND(I97*H97,2)</f>
        <v>0</v>
      </c>
      <c r="K97" s="208" t="s">
        <v>198</v>
      </c>
      <c r="L97" s="45"/>
      <c r="M97" s="213" t="s">
        <v>19</v>
      </c>
      <c r="N97" s="214" t="s">
        <v>47</v>
      </c>
      <c r="O97" s="85"/>
      <c r="P97" s="215">
        <f>O97*H97</f>
        <v>0</v>
      </c>
      <c r="Q97" s="215">
        <v>0</v>
      </c>
      <c r="R97" s="215">
        <f>Q97*H97</f>
        <v>0</v>
      </c>
      <c r="S97" s="215">
        <v>0.44</v>
      </c>
      <c r="T97" s="216">
        <f>S97*H97</f>
        <v>178.64000000000002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158</v>
      </c>
      <c r="AT97" s="217" t="s">
        <v>139</v>
      </c>
      <c r="AU97" s="217" t="s">
        <v>85</v>
      </c>
      <c r="AY97" s="18" t="s">
        <v>138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83</v>
      </c>
      <c r="BK97" s="218">
        <f>ROUND(I97*H97,2)</f>
        <v>0</v>
      </c>
      <c r="BL97" s="18" t="s">
        <v>158</v>
      </c>
      <c r="BM97" s="217" t="s">
        <v>199</v>
      </c>
    </row>
    <row r="98" s="2" customFormat="1">
      <c r="A98" s="39"/>
      <c r="B98" s="40"/>
      <c r="C98" s="41"/>
      <c r="D98" s="219" t="s">
        <v>145</v>
      </c>
      <c r="E98" s="41"/>
      <c r="F98" s="220" t="s">
        <v>200</v>
      </c>
      <c r="G98" s="41"/>
      <c r="H98" s="41"/>
      <c r="I98" s="221"/>
      <c r="J98" s="41"/>
      <c r="K98" s="41"/>
      <c r="L98" s="45"/>
      <c r="M98" s="222"/>
      <c r="N98" s="223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145</v>
      </c>
      <c r="AU98" s="18" t="s">
        <v>85</v>
      </c>
    </row>
    <row r="99" s="2" customFormat="1">
      <c r="A99" s="39"/>
      <c r="B99" s="40"/>
      <c r="C99" s="41"/>
      <c r="D99" s="249" t="s">
        <v>201</v>
      </c>
      <c r="E99" s="41"/>
      <c r="F99" s="250" t="s">
        <v>202</v>
      </c>
      <c r="G99" s="41"/>
      <c r="H99" s="41"/>
      <c r="I99" s="221"/>
      <c r="J99" s="41"/>
      <c r="K99" s="41"/>
      <c r="L99" s="45"/>
      <c r="M99" s="222"/>
      <c r="N99" s="223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201</v>
      </c>
      <c r="AU99" s="18" t="s">
        <v>85</v>
      </c>
    </row>
    <row r="100" s="14" customFormat="1">
      <c r="A100" s="14"/>
      <c r="B100" s="251"/>
      <c r="C100" s="252"/>
      <c r="D100" s="219" t="s">
        <v>147</v>
      </c>
      <c r="E100" s="253" t="s">
        <v>19</v>
      </c>
      <c r="F100" s="254" t="s">
        <v>203</v>
      </c>
      <c r="G100" s="252"/>
      <c r="H100" s="253" t="s">
        <v>19</v>
      </c>
      <c r="I100" s="255"/>
      <c r="J100" s="252"/>
      <c r="K100" s="252"/>
      <c r="L100" s="256"/>
      <c r="M100" s="257"/>
      <c r="N100" s="258"/>
      <c r="O100" s="258"/>
      <c r="P100" s="258"/>
      <c r="Q100" s="258"/>
      <c r="R100" s="258"/>
      <c r="S100" s="258"/>
      <c r="T100" s="259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0" t="s">
        <v>147</v>
      </c>
      <c r="AU100" s="260" t="s">
        <v>85</v>
      </c>
      <c r="AV100" s="14" t="s">
        <v>83</v>
      </c>
      <c r="AW100" s="14" t="s">
        <v>37</v>
      </c>
      <c r="AX100" s="14" t="s">
        <v>76</v>
      </c>
      <c r="AY100" s="260" t="s">
        <v>138</v>
      </c>
    </row>
    <row r="101" s="12" customFormat="1">
      <c r="A101" s="12"/>
      <c r="B101" s="224"/>
      <c r="C101" s="225"/>
      <c r="D101" s="219" t="s">
        <v>147</v>
      </c>
      <c r="E101" s="226" t="s">
        <v>19</v>
      </c>
      <c r="F101" s="227" t="s">
        <v>204</v>
      </c>
      <c r="G101" s="225"/>
      <c r="H101" s="228">
        <v>406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4" t="s">
        <v>147</v>
      </c>
      <c r="AU101" s="234" t="s">
        <v>85</v>
      </c>
      <c r="AV101" s="12" t="s">
        <v>85</v>
      </c>
      <c r="AW101" s="12" t="s">
        <v>37</v>
      </c>
      <c r="AX101" s="12" t="s">
        <v>83</v>
      </c>
      <c r="AY101" s="234" t="s">
        <v>138</v>
      </c>
    </row>
    <row r="102" s="2" customFormat="1" ht="16.5" customHeight="1">
      <c r="A102" s="39"/>
      <c r="B102" s="40"/>
      <c r="C102" s="206" t="s">
        <v>85</v>
      </c>
      <c r="D102" s="206" t="s">
        <v>139</v>
      </c>
      <c r="E102" s="207" t="s">
        <v>205</v>
      </c>
      <c r="F102" s="208" t="s">
        <v>206</v>
      </c>
      <c r="G102" s="209" t="s">
        <v>197</v>
      </c>
      <c r="H102" s="210">
        <v>211</v>
      </c>
      <c r="I102" s="211"/>
      <c r="J102" s="212">
        <f>ROUND(I102*H102,2)</f>
        <v>0</v>
      </c>
      <c r="K102" s="208" t="s">
        <v>198</v>
      </c>
      <c r="L102" s="45"/>
      <c r="M102" s="213" t="s">
        <v>19</v>
      </c>
      <c r="N102" s="214" t="s">
        <v>47</v>
      </c>
      <c r="O102" s="85"/>
      <c r="P102" s="215">
        <f>O102*H102</f>
        <v>0</v>
      </c>
      <c r="Q102" s="215">
        <v>0</v>
      </c>
      <c r="R102" s="215">
        <f>Q102*H102</f>
        <v>0</v>
      </c>
      <c r="S102" s="215">
        <v>0.098000000000000004</v>
      </c>
      <c r="T102" s="216">
        <f>S102*H102</f>
        <v>20.678000000000001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7" t="s">
        <v>158</v>
      </c>
      <c r="AT102" s="217" t="s">
        <v>139</v>
      </c>
      <c r="AU102" s="217" t="s">
        <v>85</v>
      </c>
      <c r="AY102" s="18" t="s">
        <v>138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8" t="s">
        <v>83</v>
      </c>
      <c r="BK102" s="218">
        <f>ROUND(I102*H102,2)</f>
        <v>0</v>
      </c>
      <c r="BL102" s="18" t="s">
        <v>158</v>
      </c>
      <c r="BM102" s="217" t="s">
        <v>207</v>
      </c>
    </row>
    <row r="103" s="2" customFormat="1">
      <c r="A103" s="39"/>
      <c r="B103" s="40"/>
      <c r="C103" s="41"/>
      <c r="D103" s="219" t="s">
        <v>145</v>
      </c>
      <c r="E103" s="41"/>
      <c r="F103" s="220" t="s">
        <v>208</v>
      </c>
      <c r="G103" s="41"/>
      <c r="H103" s="41"/>
      <c r="I103" s="221"/>
      <c r="J103" s="41"/>
      <c r="K103" s="41"/>
      <c r="L103" s="45"/>
      <c r="M103" s="222"/>
      <c r="N103" s="223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145</v>
      </c>
      <c r="AU103" s="18" t="s">
        <v>85</v>
      </c>
    </row>
    <row r="104" s="2" customFormat="1">
      <c r="A104" s="39"/>
      <c r="B104" s="40"/>
      <c r="C104" s="41"/>
      <c r="D104" s="249" t="s">
        <v>201</v>
      </c>
      <c r="E104" s="41"/>
      <c r="F104" s="250" t="s">
        <v>209</v>
      </c>
      <c r="G104" s="41"/>
      <c r="H104" s="41"/>
      <c r="I104" s="221"/>
      <c r="J104" s="41"/>
      <c r="K104" s="41"/>
      <c r="L104" s="45"/>
      <c r="M104" s="222"/>
      <c r="N104" s="223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201</v>
      </c>
      <c r="AU104" s="18" t="s">
        <v>85</v>
      </c>
    </row>
    <row r="105" s="12" customFormat="1">
      <c r="A105" s="12"/>
      <c r="B105" s="224"/>
      <c r="C105" s="225"/>
      <c r="D105" s="219" t="s">
        <v>147</v>
      </c>
      <c r="E105" s="226" t="s">
        <v>19</v>
      </c>
      <c r="F105" s="227" t="s">
        <v>210</v>
      </c>
      <c r="G105" s="225"/>
      <c r="H105" s="228">
        <v>211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4" t="s">
        <v>147</v>
      </c>
      <c r="AU105" s="234" t="s">
        <v>85</v>
      </c>
      <c r="AV105" s="12" t="s">
        <v>85</v>
      </c>
      <c r="AW105" s="12" t="s">
        <v>37</v>
      </c>
      <c r="AX105" s="12" t="s">
        <v>83</v>
      </c>
      <c r="AY105" s="234" t="s">
        <v>138</v>
      </c>
    </row>
    <row r="106" s="2" customFormat="1" ht="16.5" customHeight="1">
      <c r="A106" s="39"/>
      <c r="B106" s="40"/>
      <c r="C106" s="206" t="s">
        <v>153</v>
      </c>
      <c r="D106" s="206" t="s">
        <v>139</v>
      </c>
      <c r="E106" s="207" t="s">
        <v>211</v>
      </c>
      <c r="F106" s="208" t="s">
        <v>212</v>
      </c>
      <c r="G106" s="209" t="s">
        <v>197</v>
      </c>
      <c r="H106" s="210">
        <v>29</v>
      </c>
      <c r="I106" s="211"/>
      <c r="J106" s="212">
        <f>ROUND(I106*H106,2)</f>
        <v>0</v>
      </c>
      <c r="K106" s="208" t="s">
        <v>198</v>
      </c>
      <c r="L106" s="45"/>
      <c r="M106" s="213" t="s">
        <v>19</v>
      </c>
      <c r="N106" s="214" t="s">
        <v>47</v>
      </c>
      <c r="O106" s="85"/>
      <c r="P106" s="215">
        <f>O106*H106</f>
        <v>0</v>
      </c>
      <c r="Q106" s="215">
        <v>0</v>
      </c>
      <c r="R106" s="215">
        <f>Q106*H106</f>
        <v>0</v>
      </c>
      <c r="S106" s="215">
        <v>0.32500000000000001</v>
      </c>
      <c r="T106" s="216">
        <f>S106*H106</f>
        <v>9.4250000000000007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158</v>
      </c>
      <c r="AT106" s="217" t="s">
        <v>139</v>
      </c>
      <c r="AU106" s="217" t="s">
        <v>85</v>
      </c>
      <c r="AY106" s="18" t="s">
        <v>138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83</v>
      </c>
      <c r="BK106" s="218">
        <f>ROUND(I106*H106,2)</f>
        <v>0</v>
      </c>
      <c r="BL106" s="18" t="s">
        <v>158</v>
      </c>
      <c r="BM106" s="217" t="s">
        <v>213</v>
      </c>
    </row>
    <row r="107" s="2" customFormat="1">
      <c r="A107" s="39"/>
      <c r="B107" s="40"/>
      <c r="C107" s="41"/>
      <c r="D107" s="219" t="s">
        <v>145</v>
      </c>
      <c r="E107" s="41"/>
      <c r="F107" s="220" t="s">
        <v>214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145</v>
      </c>
      <c r="AU107" s="18" t="s">
        <v>85</v>
      </c>
    </row>
    <row r="108" s="2" customFormat="1">
      <c r="A108" s="39"/>
      <c r="B108" s="40"/>
      <c r="C108" s="41"/>
      <c r="D108" s="249" t="s">
        <v>201</v>
      </c>
      <c r="E108" s="41"/>
      <c r="F108" s="250" t="s">
        <v>215</v>
      </c>
      <c r="G108" s="41"/>
      <c r="H108" s="41"/>
      <c r="I108" s="221"/>
      <c r="J108" s="41"/>
      <c r="K108" s="41"/>
      <c r="L108" s="45"/>
      <c r="M108" s="222"/>
      <c r="N108" s="223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201</v>
      </c>
      <c r="AU108" s="18" t="s">
        <v>85</v>
      </c>
    </row>
    <row r="109" s="12" customFormat="1">
      <c r="A109" s="12"/>
      <c r="B109" s="224"/>
      <c r="C109" s="225"/>
      <c r="D109" s="219" t="s">
        <v>147</v>
      </c>
      <c r="E109" s="226" t="s">
        <v>19</v>
      </c>
      <c r="F109" s="227" t="s">
        <v>216</v>
      </c>
      <c r="G109" s="225"/>
      <c r="H109" s="228">
        <v>26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34" t="s">
        <v>147</v>
      </c>
      <c r="AU109" s="234" t="s">
        <v>85</v>
      </c>
      <c r="AV109" s="12" t="s">
        <v>85</v>
      </c>
      <c r="AW109" s="12" t="s">
        <v>37</v>
      </c>
      <c r="AX109" s="12" t="s">
        <v>76</v>
      </c>
      <c r="AY109" s="234" t="s">
        <v>138</v>
      </c>
    </row>
    <row r="110" s="12" customFormat="1">
      <c r="A110" s="12"/>
      <c r="B110" s="224"/>
      <c r="C110" s="225"/>
      <c r="D110" s="219" t="s">
        <v>147</v>
      </c>
      <c r="E110" s="226" t="s">
        <v>19</v>
      </c>
      <c r="F110" s="227" t="s">
        <v>217</v>
      </c>
      <c r="G110" s="225"/>
      <c r="H110" s="228">
        <v>3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4" t="s">
        <v>147</v>
      </c>
      <c r="AU110" s="234" t="s">
        <v>85</v>
      </c>
      <c r="AV110" s="12" t="s">
        <v>85</v>
      </c>
      <c r="AW110" s="12" t="s">
        <v>37</v>
      </c>
      <c r="AX110" s="12" t="s">
        <v>76</v>
      </c>
      <c r="AY110" s="234" t="s">
        <v>138</v>
      </c>
    </row>
    <row r="111" s="15" customFormat="1">
      <c r="A111" s="15"/>
      <c r="B111" s="261"/>
      <c r="C111" s="262"/>
      <c r="D111" s="219" t="s">
        <v>147</v>
      </c>
      <c r="E111" s="263" t="s">
        <v>19</v>
      </c>
      <c r="F111" s="264" t="s">
        <v>218</v>
      </c>
      <c r="G111" s="262"/>
      <c r="H111" s="265">
        <v>29</v>
      </c>
      <c r="I111" s="266"/>
      <c r="J111" s="262"/>
      <c r="K111" s="262"/>
      <c r="L111" s="267"/>
      <c r="M111" s="268"/>
      <c r="N111" s="269"/>
      <c r="O111" s="269"/>
      <c r="P111" s="269"/>
      <c r="Q111" s="269"/>
      <c r="R111" s="269"/>
      <c r="S111" s="269"/>
      <c r="T111" s="270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71" t="s">
        <v>147</v>
      </c>
      <c r="AU111" s="271" t="s">
        <v>85</v>
      </c>
      <c r="AV111" s="15" t="s">
        <v>158</v>
      </c>
      <c r="AW111" s="15" t="s">
        <v>37</v>
      </c>
      <c r="AX111" s="15" t="s">
        <v>83</v>
      </c>
      <c r="AY111" s="271" t="s">
        <v>138</v>
      </c>
    </row>
    <row r="112" s="2" customFormat="1" ht="21.75" customHeight="1">
      <c r="A112" s="39"/>
      <c r="B112" s="40"/>
      <c r="C112" s="206" t="s">
        <v>158</v>
      </c>
      <c r="D112" s="206" t="s">
        <v>139</v>
      </c>
      <c r="E112" s="207" t="s">
        <v>219</v>
      </c>
      <c r="F112" s="208" t="s">
        <v>220</v>
      </c>
      <c r="G112" s="209" t="s">
        <v>197</v>
      </c>
      <c r="H112" s="210">
        <v>406</v>
      </c>
      <c r="I112" s="211"/>
      <c r="J112" s="212">
        <f>ROUND(I112*H112,2)</f>
        <v>0</v>
      </c>
      <c r="K112" s="208" t="s">
        <v>198</v>
      </c>
      <c r="L112" s="45"/>
      <c r="M112" s="213" t="s">
        <v>19</v>
      </c>
      <c r="N112" s="214" t="s">
        <v>47</v>
      </c>
      <c r="O112" s="85"/>
      <c r="P112" s="215">
        <f>O112*H112</f>
        <v>0</v>
      </c>
      <c r="Q112" s="215">
        <v>0.00023607000000000001</v>
      </c>
      <c r="R112" s="215">
        <f>Q112*H112</f>
        <v>0.09584442</v>
      </c>
      <c r="S112" s="215">
        <v>0.46000000000000002</v>
      </c>
      <c r="T112" s="216">
        <f>S112*H112</f>
        <v>186.76000000000002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7" t="s">
        <v>158</v>
      </c>
      <c r="AT112" s="217" t="s">
        <v>139</v>
      </c>
      <c r="AU112" s="217" t="s">
        <v>85</v>
      </c>
      <c r="AY112" s="18" t="s">
        <v>138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8" t="s">
        <v>83</v>
      </c>
      <c r="BK112" s="218">
        <f>ROUND(I112*H112,2)</f>
        <v>0</v>
      </c>
      <c r="BL112" s="18" t="s">
        <v>158</v>
      </c>
      <c r="BM112" s="217" t="s">
        <v>221</v>
      </c>
    </row>
    <row r="113" s="2" customFormat="1">
      <c r="A113" s="39"/>
      <c r="B113" s="40"/>
      <c r="C113" s="41"/>
      <c r="D113" s="219" t="s">
        <v>145</v>
      </c>
      <c r="E113" s="41"/>
      <c r="F113" s="220" t="s">
        <v>222</v>
      </c>
      <c r="G113" s="41"/>
      <c r="H113" s="41"/>
      <c r="I113" s="221"/>
      <c r="J113" s="41"/>
      <c r="K113" s="41"/>
      <c r="L113" s="45"/>
      <c r="M113" s="222"/>
      <c r="N113" s="223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145</v>
      </c>
      <c r="AU113" s="18" t="s">
        <v>85</v>
      </c>
    </row>
    <row r="114" s="2" customFormat="1">
      <c r="A114" s="39"/>
      <c r="B114" s="40"/>
      <c r="C114" s="41"/>
      <c r="D114" s="249" t="s">
        <v>201</v>
      </c>
      <c r="E114" s="41"/>
      <c r="F114" s="250" t="s">
        <v>223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201</v>
      </c>
      <c r="AU114" s="18" t="s">
        <v>85</v>
      </c>
    </row>
    <row r="115" s="12" customFormat="1">
      <c r="A115" s="12"/>
      <c r="B115" s="224"/>
      <c r="C115" s="225"/>
      <c r="D115" s="219" t="s">
        <v>147</v>
      </c>
      <c r="E115" s="226" t="s">
        <v>19</v>
      </c>
      <c r="F115" s="227" t="s">
        <v>224</v>
      </c>
      <c r="G115" s="225"/>
      <c r="H115" s="228">
        <v>406</v>
      </c>
      <c r="I115" s="229"/>
      <c r="J115" s="225"/>
      <c r="K115" s="225"/>
      <c r="L115" s="230"/>
      <c r="M115" s="231"/>
      <c r="N115" s="232"/>
      <c r="O115" s="232"/>
      <c r="P115" s="232"/>
      <c r="Q115" s="232"/>
      <c r="R115" s="232"/>
      <c r="S115" s="232"/>
      <c r="T115" s="233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34" t="s">
        <v>147</v>
      </c>
      <c r="AU115" s="234" t="s">
        <v>85</v>
      </c>
      <c r="AV115" s="12" t="s">
        <v>85</v>
      </c>
      <c r="AW115" s="12" t="s">
        <v>37</v>
      </c>
      <c r="AX115" s="12" t="s">
        <v>83</v>
      </c>
      <c r="AY115" s="234" t="s">
        <v>138</v>
      </c>
    </row>
    <row r="116" s="2" customFormat="1" ht="16.5" customHeight="1">
      <c r="A116" s="39"/>
      <c r="B116" s="40"/>
      <c r="C116" s="206" t="s">
        <v>137</v>
      </c>
      <c r="D116" s="206" t="s">
        <v>139</v>
      </c>
      <c r="E116" s="207" t="s">
        <v>225</v>
      </c>
      <c r="F116" s="208" t="s">
        <v>226</v>
      </c>
      <c r="G116" s="209" t="s">
        <v>227</v>
      </c>
      <c r="H116" s="210">
        <v>369</v>
      </c>
      <c r="I116" s="211"/>
      <c r="J116" s="212">
        <f>ROUND(I116*H116,2)</f>
        <v>0</v>
      </c>
      <c r="K116" s="208" t="s">
        <v>198</v>
      </c>
      <c r="L116" s="45"/>
      <c r="M116" s="213" t="s">
        <v>19</v>
      </c>
      <c r="N116" s="214" t="s">
        <v>47</v>
      </c>
      <c r="O116" s="85"/>
      <c r="P116" s="215">
        <f>O116*H116</f>
        <v>0</v>
      </c>
      <c r="Q116" s="215">
        <v>0</v>
      </c>
      <c r="R116" s="215">
        <f>Q116*H116</f>
        <v>0</v>
      </c>
      <c r="S116" s="215">
        <v>0.20499999999999999</v>
      </c>
      <c r="T116" s="216">
        <f>S116*H116</f>
        <v>75.644999999999996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7" t="s">
        <v>158</v>
      </c>
      <c r="AT116" s="217" t="s">
        <v>139</v>
      </c>
      <c r="AU116" s="217" t="s">
        <v>85</v>
      </c>
      <c r="AY116" s="18" t="s">
        <v>138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8" t="s">
        <v>83</v>
      </c>
      <c r="BK116" s="218">
        <f>ROUND(I116*H116,2)</f>
        <v>0</v>
      </c>
      <c r="BL116" s="18" t="s">
        <v>158</v>
      </c>
      <c r="BM116" s="217" t="s">
        <v>228</v>
      </c>
    </row>
    <row r="117" s="2" customFormat="1">
      <c r="A117" s="39"/>
      <c r="B117" s="40"/>
      <c r="C117" s="41"/>
      <c r="D117" s="219" t="s">
        <v>145</v>
      </c>
      <c r="E117" s="41"/>
      <c r="F117" s="220" t="s">
        <v>229</v>
      </c>
      <c r="G117" s="41"/>
      <c r="H117" s="41"/>
      <c r="I117" s="221"/>
      <c r="J117" s="41"/>
      <c r="K117" s="41"/>
      <c r="L117" s="45"/>
      <c r="M117" s="222"/>
      <c r="N117" s="223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145</v>
      </c>
      <c r="AU117" s="18" t="s">
        <v>85</v>
      </c>
    </row>
    <row r="118" s="2" customFormat="1">
      <c r="A118" s="39"/>
      <c r="B118" s="40"/>
      <c r="C118" s="41"/>
      <c r="D118" s="249" t="s">
        <v>201</v>
      </c>
      <c r="E118" s="41"/>
      <c r="F118" s="250" t="s">
        <v>230</v>
      </c>
      <c r="G118" s="41"/>
      <c r="H118" s="41"/>
      <c r="I118" s="221"/>
      <c r="J118" s="41"/>
      <c r="K118" s="41"/>
      <c r="L118" s="45"/>
      <c r="M118" s="222"/>
      <c r="N118" s="223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201</v>
      </c>
      <c r="AU118" s="18" t="s">
        <v>85</v>
      </c>
    </row>
    <row r="119" s="12" customFormat="1">
      <c r="A119" s="12"/>
      <c r="B119" s="224"/>
      <c r="C119" s="225"/>
      <c r="D119" s="219" t="s">
        <v>147</v>
      </c>
      <c r="E119" s="226" t="s">
        <v>19</v>
      </c>
      <c r="F119" s="227" t="s">
        <v>231</v>
      </c>
      <c r="G119" s="225"/>
      <c r="H119" s="228">
        <v>158</v>
      </c>
      <c r="I119" s="229"/>
      <c r="J119" s="225"/>
      <c r="K119" s="225"/>
      <c r="L119" s="230"/>
      <c r="M119" s="231"/>
      <c r="N119" s="232"/>
      <c r="O119" s="232"/>
      <c r="P119" s="232"/>
      <c r="Q119" s="232"/>
      <c r="R119" s="232"/>
      <c r="S119" s="232"/>
      <c r="T119" s="233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34" t="s">
        <v>147</v>
      </c>
      <c r="AU119" s="234" t="s">
        <v>85</v>
      </c>
      <c r="AV119" s="12" t="s">
        <v>85</v>
      </c>
      <c r="AW119" s="12" t="s">
        <v>37</v>
      </c>
      <c r="AX119" s="12" t="s">
        <v>76</v>
      </c>
      <c r="AY119" s="234" t="s">
        <v>138</v>
      </c>
    </row>
    <row r="120" s="12" customFormat="1">
      <c r="A120" s="12"/>
      <c r="B120" s="224"/>
      <c r="C120" s="225"/>
      <c r="D120" s="219" t="s">
        <v>147</v>
      </c>
      <c r="E120" s="226" t="s">
        <v>19</v>
      </c>
      <c r="F120" s="227" t="s">
        <v>232</v>
      </c>
      <c r="G120" s="225"/>
      <c r="H120" s="228">
        <v>211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34" t="s">
        <v>147</v>
      </c>
      <c r="AU120" s="234" t="s">
        <v>85</v>
      </c>
      <c r="AV120" s="12" t="s">
        <v>85</v>
      </c>
      <c r="AW120" s="12" t="s">
        <v>37</v>
      </c>
      <c r="AX120" s="12" t="s">
        <v>76</v>
      </c>
      <c r="AY120" s="234" t="s">
        <v>138</v>
      </c>
    </row>
    <row r="121" s="15" customFormat="1">
      <c r="A121" s="15"/>
      <c r="B121" s="261"/>
      <c r="C121" s="262"/>
      <c r="D121" s="219" t="s">
        <v>147</v>
      </c>
      <c r="E121" s="263" t="s">
        <v>19</v>
      </c>
      <c r="F121" s="264" t="s">
        <v>218</v>
      </c>
      <c r="G121" s="262"/>
      <c r="H121" s="265">
        <v>369</v>
      </c>
      <c r="I121" s="266"/>
      <c r="J121" s="262"/>
      <c r="K121" s="262"/>
      <c r="L121" s="267"/>
      <c r="M121" s="268"/>
      <c r="N121" s="269"/>
      <c r="O121" s="269"/>
      <c r="P121" s="269"/>
      <c r="Q121" s="269"/>
      <c r="R121" s="269"/>
      <c r="S121" s="269"/>
      <c r="T121" s="270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71" t="s">
        <v>147</v>
      </c>
      <c r="AU121" s="271" t="s">
        <v>85</v>
      </c>
      <c r="AV121" s="15" t="s">
        <v>158</v>
      </c>
      <c r="AW121" s="15" t="s">
        <v>37</v>
      </c>
      <c r="AX121" s="15" t="s">
        <v>83</v>
      </c>
      <c r="AY121" s="271" t="s">
        <v>138</v>
      </c>
    </row>
    <row r="122" s="2" customFormat="1" ht="21.75" customHeight="1">
      <c r="A122" s="39"/>
      <c r="B122" s="40"/>
      <c r="C122" s="206" t="s">
        <v>233</v>
      </c>
      <c r="D122" s="206" t="s">
        <v>139</v>
      </c>
      <c r="E122" s="207" t="s">
        <v>234</v>
      </c>
      <c r="F122" s="208" t="s">
        <v>235</v>
      </c>
      <c r="G122" s="209" t="s">
        <v>236</v>
      </c>
      <c r="H122" s="210">
        <v>33</v>
      </c>
      <c r="I122" s="211"/>
      <c r="J122" s="212">
        <f>ROUND(I122*H122,2)</f>
        <v>0</v>
      </c>
      <c r="K122" s="208" t="s">
        <v>198</v>
      </c>
      <c r="L122" s="45"/>
      <c r="M122" s="213" t="s">
        <v>19</v>
      </c>
      <c r="N122" s="214" t="s">
        <v>47</v>
      </c>
      <c r="O122" s="85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7" t="s">
        <v>158</v>
      </c>
      <c r="AT122" s="217" t="s">
        <v>139</v>
      </c>
      <c r="AU122" s="217" t="s">
        <v>85</v>
      </c>
      <c r="AY122" s="18" t="s">
        <v>138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83</v>
      </c>
      <c r="BK122" s="218">
        <f>ROUND(I122*H122,2)</f>
        <v>0</v>
      </c>
      <c r="BL122" s="18" t="s">
        <v>158</v>
      </c>
      <c r="BM122" s="217" t="s">
        <v>237</v>
      </c>
    </row>
    <row r="123" s="2" customFormat="1">
      <c r="A123" s="39"/>
      <c r="B123" s="40"/>
      <c r="C123" s="41"/>
      <c r="D123" s="219" t="s">
        <v>145</v>
      </c>
      <c r="E123" s="41"/>
      <c r="F123" s="220" t="s">
        <v>238</v>
      </c>
      <c r="G123" s="41"/>
      <c r="H123" s="41"/>
      <c r="I123" s="221"/>
      <c r="J123" s="41"/>
      <c r="K123" s="41"/>
      <c r="L123" s="45"/>
      <c r="M123" s="222"/>
      <c r="N123" s="223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145</v>
      </c>
      <c r="AU123" s="18" t="s">
        <v>85</v>
      </c>
    </row>
    <row r="124" s="2" customFormat="1">
      <c r="A124" s="39"/>
      <c r="B124" s="40"/>
      <c r="C124" s="41"/>
      <c r="D124" s="249" t="s">
        <v>201</v>
      </c>
      <c r="E124" s="41"/>
      <c r="F124" s="250" t="s">
        <v>239</v>
      </c>
      <c r="G124" s="41"/>
      <c r="H124" s="41"/>
      <c r="I124" s="221"/>
      <c r="J124" s="41"/>
      <c r="K124" s="41"/>
      <c r="L124" s="45"/>
      <c r="M124" s="222"/>
      <c r="N124" s="223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201</v>
      </c>
      <c r="AU124" s="18" t="s">
        <v>85</v>
      </c>
    </row>
    <row r="125" s="12" customFormat="1">
      <c r="A125" s="12"/>
      <c r="B125" s="224"/>
      <c r="C125" s="225"/>
      <c r="D125" s="219" t="s">
        <v>147</v>
      </c>
      <c r="E125" s="226" t="s">
        <v>19</v>
      </c>
      <c r="F125" s="227" t="s">
        <v>240</v>
      </c>
      <c r="G125" s="225"/>
      <c r="H125" s="228">
        <v>3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4" t="s">
        <v>147</v>
      </c>
      <c r="AU125" s="234" t="s">
        <v>85</v>
      </c>
      <c r="AV125" s="12" t="s">
        <v>85</v>
      </c>
      <c r="AW125" s="12" t="s">
        <v>37</v>
      </c>
      <c r="AX125" s="12" t="s">
        <v>76</v>
      </c>
      <c r="AY125" s="234" t="s">
        <v>138</v>
      </c>
    </row>
    <row r="126" s="12" customFormat="1">
      <c r="A126" s="12"/>
      <c r="B126" s="224"/>
      <c r="C126" s="225"/>
      <c r="D126" s="219" t="s">
        <v>147</v>
      </c>
      <c r="E126" s="226" t="s">
        <v>19</v>
      </c>
      <c r="F126" s="227" t="s">
        <v>241</v>
      </c>
      <c r="G126" s="225"/>
      <c r="H126" s="228">
        <v>15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4" t="s">
        <v>147</v>
      </c>
      <c r="AU126" s="234" t="s">
        <v>85</v>
      </c>
      <c r="AV126" s="12" t="s">
        <v>85</v>
      </c>
      <c r="AW126" s="12" t="s">
        <v>37</v>
      </c>
      <c r="AX126" s="12" t="s">
        <v>76</v>
      </c>
      <c r="AY126" s="234" t="s">
        <v>138</v>
      </c>
    </row>
    <row r="127" s="12" customFormat="1">
      <c r="A127" s="12"/>
      <c r="B127" s="224"/>
      <c r="C127" s="225"/>
      <c r="D127" s="219" t="s">
        <v>147</v>
      </c>
      <c r="E127" s="226" t="s">
        <v>19</v>
      </c>
      <c r="F127" s="227" t="s">
        <v>242</v>
      </c>
      <c r="G127" s="225"/>
      <c r="H127" s="228">
        <v>15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4" t="s">
        <v>147</v>
      </c>
      <c r="AU127" s="234" t="s">
        <v>85</v>
      </c>
      <c r="AV127" s="12" t="s">
        <v>85</v>
      </c>
      <c r="AW127" s="12" t="s">
        <v>37</v>
      </c>
      <c r="AX127" s="12" t="s">
        <v>76</v>
      </c>
      <c r="AY127" s="234" t="s">
        <v>138</v>
      </c>
    </row>
    <row r="128" s="15" customFormat="1">
      <c r="A128" s="15"/>
      <c r="B128" s="261"/>
      <c r="C128" s="262"/>
      <c r="D128" s="219" t="s">
        <v>147</v>
      </c>
      <c r="E128" s="263" t="s">
        <v>19</v>
      </c>
      <c r="F128" s="264" t="s">
        <v>218</v>
      </c>
      <c r="G128" s="262"/>
      <c r="H128" s="265">
        <v>33</v>
      </c>
      <c r="I128" s="266"/>
      <c r="J128" s="262"/>
      <c r="K128" s="262"/>
      <c r="L128" s="267"/>
      <c r="M128" s="268"/>
      <c r="N128" s="269"/>
      <c r="O128" s="269"/>
      <c r="P128" s="269"/>
      <c r="Q128" s="269"/>
      <c r="R128" s="269"/>
      <c r="S128" s="269"/>
      <c r="T128" s="27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1" t="s">
        <v>147</v>
      </c>
      <c r="AU128" s="271" t="s">
        <v>85</v>
      </c>
      <c r="AV128" s="15" t="s">
        <v>158</v>
      </c>
      <c r="AW128" s="15" t="s">
        <v>37</v>
      </c>
      <c r="AX128" s="15" t="s">
        <v>83</v>
      </c>
      <c r="AY128" s="271" t="s">
        <v>138</v>
      </c>
    </row>
    <row r="129" s="2" customFormat="1" ht="21.75" customHeight="1">
      <c r="A129" s="39"/>
      <c r="B129" s="40"/>
      <c r="C129" s="206" t="s">
        <v>243</v>
      </c>
      <c r="D129" s="206" t="s">
        <v>139</v>
      </c>
      <c r="E129" s="207" t="s">
        <v>244</v>
      </c>
      <c r="F129" s="208" t="s">
        <v>245</v>
      </c>
      <c r="G129" s="209" t="s">
        <v>236</v>
      </c>
      <c r="H129" s="210">
        <v>33</v>
      </c>
      <c r="I129" s="211"/>
      <c r="J129" s="212">
        <f>ROUND(I129*H129,2)</f>
        <v>0</v>
      </c>
      <c r="K129" s="208" t="s">
        <v>198</v>
      </c>
      <c r="L129" s="45"/>
      <c r="M129" s="213" t="s">
        <v>19</v>
      </c>
      <c r="N129" s="214" t="s">
        <v>47</v>
      </c>
      <c r="O129" s="85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7" t="s">
        <v>158</v>
      </c>
      <c r="AT129" s="217" t="s">
        <v>139</v>
      </c>
      <c r="AU129" s="217" t="s">
        <v>85</v>
      </c>
      <c r="AY129" s="18" t="s">
        <v>138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83</v>
      </c>
      <c r="BK129" s="218">
        <f>ROUND(I129*H129,2)</f>
        <v>0</v>
      </c>
      <c r="BL129" s="18" t="s">
        <v>158</v>
      </c>
      <c r="BM129" s="217" t="s">
        <v>246</v>
      </c>
    </row>
    <row r="130" s="2" customFormat="1">
      <c r="A130" s="39"/>
      <c r="B130" s="40"/>
      <c r="C130" s="41"/>
      <c r="D130" s="219" t="s">
        <v>145</v>
      </c>
      <c r="E130" s="41"/>
      <c r="F130" s="220" t="s">
        <v>247</v>
      </c>
      <c r="G130" s="41"/>
      <c r="H130" s="41"/>
      <c r="I130" s="221"/>
      <c r="J130" s="41"/>
      <c r="K130" s="41"/>
      <c r="L130" s="45"/>
      <c r="M130" s="222"/>
      <c r="N130" s="223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145</v>
      </c>
      <c r="AU130" s="18" t="s">
        <v>85</v>
      </c>
    </row>
    <row r="131" s="2" customFormat="1">
      <c r="A131" s="39"/>
      <c r="B131" s="40"/>
      <c r="C131" s="41"/>
      <c r="D131" s="249" t="s">
        <v>201</v>
      </c>
      <c r="E131" s="41"/>
      <c r="F131" s="250" t="s">
        <v>248</v>
      </c>
      <c r="G131" s="41"/>
      <c r="H131" s="41"/>
      <c r="I131" s="221"/>
      <c r="J131" s="41"/>
      <c r="K131" s="41"/>
      <c r="L131" s="45"/>
      <c r="M131" s="222"/>
      <c r="N131" s="223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201</v>
      </c>
      <c r="AU131" s="18" t="s">
        <v>85</v>
      </c>
    </row>
    <row r="132" s="12" customFormat="1">
      <c r="A132" s="12"/>
      <c r="B132" s="224"/>
      <c r="C132" s="225"/>
      <c r="D132" s="219" t="s">
        <v>147</v>
      </c>
      <c r="E132" s="226" t="s">
        <v>19</v>
      </c>
      <c r="F132" s="227" t="s">
        <v>249</v>
      </c>
      <c r="G132" s="225"/>
      <c r="H132" s="228">
        <v>33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34" t="s">
        <v>147</v>
      </c>
      <c r="AU132" s="234" t="s">
        <v>85</v>
      </c>
      <c r="AV132" s="12" t="s">
        <v>85</v>
      </c>
      <c r="AW132" s="12" t="s">
        <v>37</v>
      </c>
      <c r="AX132" s="12" t="s">
        <v>76</v>
      </c>
      <c r="AY132" s="234" t="s">
        <v>138</v>
      </c>
    </row>
    <row r="133" s="15" customFormat="1">
      <c r="A133" s="15"/>
      <c r="B133" s="261"/>
      <c r="C133" s="262"/>
      <c r="D133" s="219" t="s">
        <v>147</v>
      </c>
      <c r="E133" s="263" t="s">
        <v>19</v>
      </c>
      <c r="F133" s="264" t="s">
        <v>218</v>
      </c>
      <c r="G133" s="262"/>
      <c r="H133" s="265">
        <v>33</v>
      </c>
      <c r="I133" s="266"/>
      <c r="J133" s="262"/>
      <c r="K133" s="262"/>
      <c r="L133" s="267"/>
      <c r="M133" s="268"/>
      <c r="N133" s="269"/>
      <c r="O133" s="269"/>
      <c r="P133" s="269"/>
      <c r="Q133" s="269"/>
      <c r="R133" s="269"/>
      <c r="S133" s="269"/>
      <c r="T133" s="27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1" t="s">
        <v>147</v>
      </c>
      <c r="AU133" s="271" t="s">
        <v>85</v>
      </c>
      <c r="AV133" s="15" t="s">
        <v>158</v>
      </c>
      <c r="AW133" s="15" t="s">
        <v>37</v>
      </c>
      <c r="AX133" s="15" t="s">
        <v>83</v>
      </c>
      <c r="AY133" s="271" t="s">
        <v>138</v>
      </c>
    </row>
    <row r="134" s="2" customFormat="1" ht="24.15" customHeight="1">
      <c r="A134" s="39"/>
      <c r="B134" s="40"/>
      <c r="C134" s="206" t="s">
        <v>250</v>
      </c>
      <c r="D134" s="206" t="s">
        <v>139</v>
      </c>
      <c r="E134" s="207" t="s">
        <v>251</v>
      </c>
      <c r="F134" s="208" t="s">
        <v>252</v>
      </c>
      <c r="G134" s="209" t="s">
        <v>236</v>
      </c>
      <c r="H134" s="210">
        <v>330</v>
      </c>
      <c r="I134" s="211"/>
      <c r="J134" s="212">
        <f>ROUND(I134*H134,2)</f>
        <v>0</v>
      </c>
      <c r="K134" s="208" t="s">
        <v>198</v>
      </c>
      <c r="L134" s="45"/>
      <c r="M134" s="213" t="s">
        <v>19</v>
      </c>
      <c r="N134" s="214" t="s">
        <v>47</v>
      </c>
      <c r="O134" s="85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7" t="s">
        <v>158</v>
      </c>
      <c r="AT134" s="217" t="s">
        <v>139</v>
      </c>
      <c r="AU134" s="217" t="s">
        <v>85</v>
      </c>
      <c r="AY134" s="18" t="s">
        <v>138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8" t="s">
        <v>83</v>
      </c>
      <c r="BK134" s="218">
        <f>ROUND(I134*H134,2)</f>
        <v>0</v>
      </c>
      <c r="BL134" s="18" t="s">
        <v>158</v>
      </c>
      <c r="BM134" s="217" t="s">
        <v>253</v>
      </c>
    </row>
    <row r="135" s="2" customFormat="1">
      <c r="A135" s="39"/>
      <c r="B135" s="40"/>
      <c r="C135" s="41"/>
      <c r="D135" s="219" t="s">
        <v>145</v>
      </c>
      <c r="E135" s="41"/>
      <c r="F135" s="220" t="s">
        <v>254</v>
      </c>
      <c r="G135" s="41"/>
      <c r="H135" s="41"/>
      <c r="I135" s="221"/>
      <c r="J135" s="41"/>
      <c r="K135" s="41"/>
      <c r="L135" s="45"/>
      <c r="M135" s="222"/>
      <c r="N135" s="223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145</v>
      </c>
      <c r="AU135" s="18" t="s">
        <v>85</v>
      </c>
    </row>
    <row r="136" s="2" customFormat="1">
      <c r="A136" s="39"/>
      <c r="B136" s="40"/>
      <c r="C136" s="41"/>
      <c r="D136" s="249" t="s">
        <v>201</v>
      </c>
      <c r="E136" s="41"/>
      <c r="F136" s="250" t="s">
        <v>255</v>
      </c>
      <c r="G136" s="41"/>
      <c r="H136" s="41"/>
      <c r="I136" s="221"/>
      <c r="J136" s="41"/>
      <c r="K136" s="41"/>
      <c r="L136" s="45"/>
      <c r="M136" s="222"/>
      <c r="N136" s="223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201</v>
      </c>
      <c r="AU136" s="18" t="s">
        <v>85</v>
      </c>
    </row>
    <row r="137" s="12" customFormat="1">
      <c r="A137" s="12"/>
      <c r="B137" s="224"/>
      <c r="C137" s="225"/>
      <c r="D137" s="219" t="s">
        <v>147</v>
      </c>
      <c r="E137" s="226" t="s">
        <v>19</v>
      </c>
      <c r="F137" s="227" t="s">
        <v>256</v>
      </c>
      <c r="G137" s="225"/>
      <c r="H137" s="228">
        <v>330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4" t="s">
        <v>147</v>
      </c>
      <c r="AU137" s="234" t="s">
        <v>85</v>
      </c>
      <c r="AV137" s="12" t="s">
        <v>85</v>
      </c>
      <c r="AW137" s="12" t="s">
        <v>37</v>
      </c>
      <c r="AX137" s="12" t="s">
        <v>83</v>
      </c>
      <c r="AY137" s="234" t="s">
        <v>138</v>
      </c>
    </row>
    <row r="138" s="2" customFormat="1" ht="16.5" customHeight="1">
      <c r="A138" s="39"/>
      <c r="B138" s="40"/>
      <c r="C138" s="206" t="s">
        <v>257</v>
      </c>
      <c r="D138" s="206" t="s">
        <v>139</v>
      </c>
      <c r="E138" s="207" t="s">
        <v>258</v>
      </c>
      <c r="F138" s="208" t="s">
        <v>259</v>
      </c>
      <c r="G138" s="209" t="s">
        <v>260</v>
      </c>
      <c r="H138" s="210">
        <v>56.100000000000001</v>
      </c>
      <c r="I138" s="211"/>
      <c r="J138" s="212">
        <f>ROUND(I138*H138,2)</f>
        <v>0</v>
      </c>
      <c r="K138" s="208" t="s">
        <v>198</v>
      </c>
      <c r="L138" s="45"/>
      <c r="M138" s="213" t="s">
        <v>19</v>
      </c>
      <c r="N138" s="214" t="s">
        <v>47</v>
      </c>
      <c r="O138" s="85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7" t="s">
        <v>158</v>
      </c>
      <c r="AT138" s="217" t="s">
        <v>139</v>
      </c>
      <c r="AU138" s="217" t="s">
        <v>85</v>
      </c>
      <c r="AY138" s="18" t="s">
        <v>138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83</v>
      </c>
      <c r="BK138" s="218">
        <f>ROUND(I138*H138,2)</f>
        <v>0</v>
      </c>
      <c r="BL138" s="18" t="s">
        <v>158</v>
      </c>
      <c r="BM138" s="217" t="s">
        <v>261</v>
      </c>
    </row>
    <row r="139" s="2" customFormat="1">
      <c r="A139" s="39"/>
      <c r="B139" s="40"/>
      <c r="C139" s="41"/>
      <c r="D139" s="219" t="s">
        <v>145</v>
      </c>
      <c r="E139" s="41"/>
      <c r="F139" s="220" t="s">
        <v>262</v>
      </c>
      <c r="G139" s="41"/>
      <c r="H139" s="41"/>
      <c r="I139" s="221"/>
      <c r="J139" s="41"/>
      <c r="K139" s="41"/>
      <c r="L139" s="45"/>
      <c r="M139" s="222"/>
      <c r="N139" s="223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145</v>
      </c>
      <c r="AU139" s="18" t="s">
        <v>85</v>
      </c>
    </row>
    <row r="140" s="2" customFormat="1">
      <c r="A140" s="39"/>
      <c r="B140" s="40"/>
      <c r="C140" s="41"/>
      <c r="D140" s="249" t="s">
        <v>201</v>
      </c>
      <c r="E140" s="41"/>
      <c r="F140" s="250" t="s">
        <v>263</v>
      </c>
      <c r="G140" s="41"/>
      <c r="H140" s="41"/>
      <c r="I140" s="221"/>
      <c r="J140" s="41"/>
      <c r="K140" s="41"/>
      <c r="L140" s="45"/>
      <c r="M140" s="222"/>
      <c r="N140" s="223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201</v>
      </c>
      <c r="AU140" s="18" t="s">
        <v>85</v>
      </c>
    </row>
    <row r="141" s="12" customFormat="1">
      <c r="A141" s="12"/>
      <c r="B141" s="224"/>
      <c r="C141" s="225"/>
      <c r="D141" s="219" t="s">
        <v>147</v>
      </c>
      <c r="E141" s="226" t="s">
        <v>19</v>
      </c>
      <c r="F141" s="227" t="s">
        <v>264</v>
      </c>
      <c r="G141" s="225"/>
      <c r="H141" s="228">
        <v>56.100000000000001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4" t="s">
        <v>147</v>
      </c>
      <c r="AU141" s="234" t="s">
        <v>85</v>
      </c>
      <c r="AV141" s="12" t="s">
        <v>85</v>
      </c>
      <c r="AW141" s="12" t="s">
        <v>37</v>
      </c>
      <c r="AX141" s="12" t="s">
        <v>83</v>
      </c>
      <c r="AY141" s="234" t="s">
        <v>138</v>
      </c>
    </row>
    <row r="142" s="2" customFormat="1" ht="16.5" customHeight="1">
      <c r="A142" s="39"/>
      <c r="B142" s="40"/>
      <c r="C142" s="206" t="s">
        <v>265</v>
      </c>
      <c r="D142" s="206" t="s">
        <v>139</v>
      </c>
      <c r="E142" s="207" t="s">
        <v>266</v>
      </c>
      <c r="F142" s="208" t="s">
        <v>267</v>
      </c>
      <c r="G142" s="209" t="s">
        <v>236</v>
      </c>
      <c r="H142" s="210">
        <v>33</v>
      </c>
      <c r="I142" s="211"/>
      <c r="J142" s="212">
        <f>ROUND(I142*H142,2)</f>
        <v>0</v>
      </c>
      <c r="K142" s="208" t="s">
        <v>198</v>
      </c>
      <c r="L142" s="45"/>
      <c r="M142" s="213" t="s">
        <v>19</v>
      </c>
      <c r="N142" s="214" t="s">
        <v>47</v>
      </c>
      <c r="O142" s="85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7" t="s">
        <v>158</v>
      </c>
      <c r="AT142" s="217" t="s">
        <v>139</v>
      </c>
      <c r="AU142" s="217" t="s">
        <v>85</v>
      </c>
      <c r="AY142" s="18" t="s">
        <v>138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8" t="s">
        <v>83</v>
      </c>
      <c r="BK142" s="218">
        <f>ROUND(I142*H142,2)</f>
        <v>0</v>
      </c>
      <c r="BL142" s="18" t="s">
        <v>158</v>
      </c>
      <c r="BM142" s="217" t="s">
        <v>268</v>
      </c>
    </row>
    <row r="143" s="2" customFormat="1">
      <c r="A143" s="39"/>
      <c r="B143" s="40"/>
      <c r="C143" s="41"/>
      <c r="D143" s="219" t="s">
        <v>145</v>
      </c>
      <c r="E143" s="41"/>
      <c r="F143" s="220" t="s">
        <v>269</v>
      </c>
      <c r="G143" s="41"/>
      <c r="H143" s="41"/>
      <c r="I143" s="221"/>
      <c r="J143" s="41"/>
      <c r="K143" s="41"/>
      <c r="L143" s="45"/>
      <c r="M143" s="222"/>
      <c r="N143" s="223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145</v>
      </c>
      <c r="AU143" s="18" t="s">
        <v>85</v>
      </c>
    </row>
    <row r="144" s="2" customFormat="1">
      <c r="A144" s="39"/>
      <c r="B144" s="40"/>
      <c r="C144" s="41"/>
      <c r="D144" s="249" t="s">
        <v>201</v>
      </c>
      <c r="E144" s="41"/>
      <c r="F144" s="250" t="s">
        <v>270</v>
      </c>
      <c r="G144" s="41"/>
      <c r="H144" s="41"/>
      <c r="I144" s="221"/>
      <c r="J144" s="41"/>
      <c r="K144" s="41"/>
      <c r="L144" s="45"/>
      <c r="M144" s="222"/>
      <c r="N144" s="223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201</v>
      </c>
      <c r="AU144" s="18" t="s">
        <v>85</v>
      </c>
    </row>
    <row r="145" s="12" customFormat="1">
      <c r="A145" s="12"/>
      <c r="B145" s="224"/>
      <c r="C145" s="225"/>
      <c r="D145" s="219" t="s">
        <v>147</v>
      </c>
      <c r="E145" s="226" t="s">
        <v>19</v>
      </c>
      <c r="F145" s="227" t="s">
        <v>271</v>
      </c>
      <c r="G145" s="225"/>
      <c r="H145" s="228">
        <v>33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4" t="s">
        <v>147</v>
      </c>
      <c r="AU145" s="234" t="s">
        <v>85</v>
      </c>
      <c r="AV145" s="12" t="s">
        <v>85</v>
      </c>
      <c r="AW145" s="12" t="s">
        <v>37</v>
      </c>
      <c r="AX145" s="12" t="s">
        <v>83</v>
      </c>
      <c r="AY145" s="234" t="s">
        <v>138</v>
      </c>
    </row>
    <row r="146" s="2" customFormat="1" ht="16.5" customHeight="1">
      <c r="A146" s="39"/>
      <c r="B146" s="40"/>
      <c r="C146" s="206" t="s">
        <v>272</v>
      </c>
      <c r="D146" s="206" t="s">
        <v>139</v>
      </c>
      <c r="E146" s="207" t="s">
        <v>273</v>
      </c>
      <c r="F146" s="208" t="s">
        <v>274</v>
      </c>
      <c r="G146" s="209" t="s">
        <v>236</v>
      </c>
      <c r="H146" s="210">
        <v>18.597999999999999</v>
      </c>
      <c r="I146" s="211"/>
      <c r="J146" s="212">
        <f>ROUND(I146*H146,2)</f>
        <v>0</v>
      </c>
      <c r="K146" s="208" t="s">
        <v>198</v>
      </c>
      <c r="L146" s="45"/>
      <c r="M146" s="213" t="s">
        <v>19</v>
      </c>
      <c r="N146" s="214" t="s">
        <v>47</v>
      </c>
      <c r="O146" s="85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7" t="s">
        <v>158</v>
      </c>
      <c r="AT146" s="217" t="s">
        <v>139</v>
      </c>
      <c r="AU146" s="217" t="s">
        <v>85</v>
      </c>
      <c r="AY146" s="18" t="s">
        <v>138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83</v>
      </c>
      <c r="BK146" s="218">
        <f>ROUND(I146*H146,2)</f>
        <v>0</v>
      </c>
      <c r="BL146" s="18" t="s">
        <v>158</v>
      </c>
      <c r="BM146" s="217" t="s">
        <v>275</v>
      </c>
    </row>
    <row r="147" s="2" customFormat="1">
      <c r="A147" s="39"/>
      <c r="B147" s="40"/>
      <c r="C147" s="41"/>
      <c r="D147" s="219" t="s">
        <v>145</v>
      </c>
      <c r="E147" s="41"/>
      <c r="F147" s="220" t="s">
        <v>276</v>
      </c>
      <c r="G147" s="41"/>
      <c r="H147" s="41"/>
      <c r="I147" s="221"/>
      <c r="J147" s="41"/>
      <c r="K147" s="41"/>
      <c r="L147" s="45"/>
      <c r="M147" s="222"/>
      <c r="N147" s="223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145</v>
      </c>
      <c r="AU147" s="18" t="s">
        <v>85</v>
      </c>
    </row>
    <row r="148" s="2" customFormat="1">
      <c r="A148" s="39"/>
      <c r="B148" s="40"/>
      <c r="C148" s="41"/>
      <c r="D148" s="249" t="s">
        <v>201</v>
      </c>
      <c r="E148" s="41"/>
      <c r="F148" s="250" t="s">
        <v>277</v>
      </c>
      <c r="G148" s="41"/>
      <c r="H148" s="41"/>
      <c r="I148" s="221"/>
      <c r="J148" s="41"/>
      <c r="K148" s="41"/>
      <c r="L148" s="45"/>
      <c r="M148" s="222"/>
      <c r="N148" s="223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201</v>
      </c>
      <c r="AU148" s="18" t="s">
        <v>85</v>
      </c>
    </row>
    <row r="149" s="12" customFormat="1">
      <c r="A149" s="12"/>
      <c r="B149" s="224"/>
      <c r="C149" s="225"/>
      <c r="D149" s="219" t="s">
        <v>147</v>
      </c>
      <c r="E149" s="226" t="s">
        <v>19</v>
      </c>
      <c r="F149" s="227" t="s">
        <v>278</v>
      </c>
      <c r="G149" s="225"/>
      <c r="H149" s="228">
        <v>4.5179999999999998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4" t="s">
        <v>147</v>
      </c>
      <c r="AU149" s="234" t="s">
        <v>85</v>
      </c>
      <c r="AV149" s="12" t="s">
        <v>85</v>
      </c>
      <c r="AW149" s="12" t="s">
        <v>37</v>
      </c>
      <c r="AX149" s="12" t="s">
        <v>76</v>
      </c>
      <c r="AY149" s="234" t="s">
        <v>138</v>
      </c>
    </row>
    <row r="150" s="12" customFormat="1">
      <c r="A150" s="12"/>
      <c r="B150" s="224"/>
      <c r="C150" s="225"/>
      <c r="D150" s="219" t="s">
        <v>147</v>
      </c>
      <c r="E150" s="226" t="s">
        <v>19</v>
      </c>
      <c r="F150" s="227" t="s">
        <v>279</v>
      </c>
      <c r="G150" s="225"/>
      <c r="H150" s="228">
        <v>14.08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34" t="s">
        <v>147</v>
      </c>
      <c r="AU150" s="234" t="s">
        <v>85</v>
      </c>
      <c r="AV150" s="12" t="s">
        <v>85</v>
      </c>
      <c r="AW150" s="12" t="s">
        <v>37</v>
      </c>
      <c r="AX150" s="12" t="s">
        <v>76</v>
      </c>
      <c r="AY150" s="234" t="s">
        <v>138</v>
      </c>
    </row>
    <row r="151" s="15" customFormat="1">
      <c r="A151" s="15"/>
      <c r="B151" s="261"/>
      <c r="C151" s="262"/>
      <c r="D151" s="219" t="s">
        <v>147</v>
      </c>
      <c r="E151" s="263" t="s">
        <v>19</v>
      </c>
      <c r="F151" s="264" t="s">
        <v>218</v>
      </c>
      <c r="G151" s="262"/>
      <c r="H151" s="265">
        <v>18.597999999999999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1" t="s">
        <v>147</v>
      </c>
      <c r="AU151" s="271" t="s">
        <v>85</v>
      </c>
      <c r="AV151" s="15" t="s">
        <v>158</v>
      </c>
      <c r="AW151" s="15" t="s">
        <v>37</v>
      </c>
      <c r="AX151" s="15" t="s">
        <v>83</v>
      </c>
      <c r="AY151" s="271" t="s">
        <v>138</v>
      </c>
    </row>
    <row r="152" s="2" customFormat="1" ht="16.5" customHeight="1">
      <c r="A152" s="39"/>
      <c r="B152" s="40"/>
      <c r="C152" s="272" t="s">
        <v>280</v>
      </c>
      <c r="D152" s="272" t="s">
        <v>281</v>
      </c>
      <c r="E152" s="273" t="s">
        <v>282</v>
      </c>
      <c r="F152" s="274" t="s">
        <v>283</v>
      </c>
      <c r="G152" s="275" t="s">
        <v>260</v>
      </c>
      <c r="H152" s="276">
        <v>9.0359999999999996</v>
      </c>
      <c r="I152" s="277"/>
      <c r="J152" s="278">
        <f>ROUND(I152*H152,2)</f>
        <v>0</v>
      </c>
      <c r="K152" s="274" t="s">
        <v>198</v>
      </c>
      <c r="L152" s="279"/>
      <c r="M152" s="280" t="s">
        <v>19</v>
      </c>
      <c r="N152" s="281" t="s">
        <v>47</v>
      </c>
      <c r="O152" s="85"/>
      <c r="P152" s="215">
        <f>O152*H152</f>
        <v>0</v>
      </c>
      <c r="Q152" s="215">
        <v>1</v>
      </c>
      <c r="R152" s="215">
        <f>Q152*H152</f>
        <v>9.0359999999999996</v>
      </c>
      <c r="S152" s="215">
        <v>0</v>
      </c>
      <c r="T152" s="21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7" t="s">
        <v>250</v>
      </c>
      <c r="AT152" s="217" t="s">
        <v>281</v>
      </c>
      <c r="AU152" s="217" t="s">
        <v>85</v>
      </c>
      <c r="AY152" s="18" t="s">
        <v>138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83</v>
      </c>
      <c r="BK152" s="218">
        <f>ROUND(I152*H152,2)</f>
        <v>0</v>
      </c>
      <c r="BL152" s="18" t="s">
        <v>158</v>
      </c>
      <c r="BM152" s="217" t="s">
        <v>284</v>
      </c>
    </row>
    <row r="153" s="2" customFormat="1">
      <c r="A153" s="39"/>
      <c r="B153" s="40"/>
      <c r="C153" s="41"/>
      <c r="D153" s="219" t="s">
        <v>145</v>
      </c>
      <c r="E153" s="41"/>
      <c r="F153" s="220" t="s">
        <v>283</v>
      </c>
      <c r="G153" s="41"/>
      <c r="H153" s="41"/>
      <c r="I153" s="221"/>
      <c r="J153" s="41"/>
      <c r="K153" s="41"/>
      <c r="L153" s="45"/>
      <c r="M153" s="222"/>
      <c r="N153" s="223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145</v>
      </c>
      <c r="AU153" s="18" t="s">
        <v>85</v>
      </c>
    </row>
    <row r="154" s="12" customFormat="1">
      <c r="A154" s="12"/>
      <c r="B154" s="224"/>
      <c r="C154" s="225"/>
      <c r="D154" s="219" t="s">
        <v>147</v>
      </c>
      <c r="E154" s="226" t="s">
        <v>19</v>
      </c>
      <c r="F154" s="227" t="s">
        <v>285</v>
      </c>
      <c r="G154" s="225"/>
      <c r="H154" s="228">
        <v>4.5179999999999998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34" t="s">
        <v>147</v>
      </c>
      <c r="AU154" s="234" t="s">
        <v>85</v>
      </c>
      <c r="AV154" s="12" t="s">
        <v>85</v>
      </c>
      <c r="AW154" s="12" t="s">
        <v>37</v>
      </c>
      <c r="AX154" s="12" t="s">
        <v>76</v>
      </c>
      <c r="AY154" s="234" t="s">
        <v>138</v>
      </c>
    </row>
    <row r="155" s="12" customFormat="1">
      <c r="A155" s="12"/>
      <c r="B155" s="224"/>
      <c r="C155" s="225"/>
      <c r="D155" s="219" t="s">
        <v>147</v>
      </c>
      <c r="E155" s="226" t="s">
        <v>19</v>
      </c>
      <c r="F155" s="227" t="s">
        <v>286</v>
      </c>
      <c r="G155" s="225"/>
      <c r="H155" s="228">
        <v>9.0359999999999996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4" t="s">
        <v>147</v>
      </c>
      <c r="AU155" s="234" t="s">
        <v>85</v>
      </c>
      <c r="AV155" s="12" t="s">
        <v>85</v>
      </c>
      <c r="AW155" s="12" t="s">
        <v>37</v>
      </c>
      <c r="AX155" s="12" t="s">
        <v>83</v>
      </c>
      <c r="AY155" s="234" t="s">
        <v>138</v>
      </c>
    </row>
    <row r="156" s="2" customFormat="1" ht="16.5" customHeight="1">
      <c r="A156" s="39"/>
      <c r="B156" s="40"/>
      <c r="C156" s="206" t="s">
        <v>287</v>
      </c>
      <c r="D156" s="206" t="s">
        <v>139</v>
      </c>
      <c r="E156" s="207" t="s">
        <v>288</v>
      </c>
      <c r="F156" s="208" t="s">
        <v>289</v>
      </c>
      <c r="G156" s="209" t="s">
        <v>236</v>
      </c>
      <c r="H156" s="210">
        <v>3.8399999999999999</v>
      </c>
      <c r="I156" s="211"/>
      <c r="J156" s="212">
        <f>ROUND(I156*H156,2)</f>
        <v>0</v>
      </c>
      <c r="K156" s="208" t="s">
        <v>198</v>
      </c>
      <c r="L156" s="45"/>
      <c r="M156" s="213" t="s">
        <v>19</v>
      </c>
      <c r="N156" s="214" t="s">
        <v>47</v>
      </c>
      <c r="O156" s="85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7" t="s">
        <v>158</v>
      </c>
      <c r="AT156" s="217" t="s">
        <v>139</v>
      </c>
      <c r="AU156" s="217" t="s">
        <v>85</v>
      </c>
      <c r="AY156" s="18" t="s">
        <v>138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8" t="s">
        <v>83</v>
      </c>
      <c r="BK156" s="218">
        <f>ROUND(I156*H156,2)</f>
        <v>0</v>
      </c>
      <c r="BL156" s="18" t="s">
        <v>158</v>
      </c>
      <c r="BM156" s="217" t="s">
        <v>290</v>
      </c>
    </row>
    <row r="157" s="2" customFormat="1">
      <c r="A157" s="39"/>
      <c r="B157" s="40"/>
      <c r="C157" s="41"/>
      <c r="D157" s="219" t="s">
        <v>145</v>
      </c>
      <c r="E157" s="41"/>
      <c r="F157" s="220" t="s">
        <v>291</v>
      </c>
      <c r="G157" s="41"/>
      <c r="H157" s="41"/>
      <c r="I157" s="221"/>
      <c r="J157" s="41"/>
      <c r="K157" s="41"/>
      <c r="L157" s="45"/>
      <c r="M157" s="222"/>
      <c r="N157" s="223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145</v>
      </c>
      <c r="AU157" s="18" t="s">
        <v>85</v>
      </c>
    </row>
    <row r="158" s="2" customFormat="1">
      <c r="A158" s="39"/>
      <c r="B158" s="40"/>
      <c r="C158" s="41"/>
      <c r="D158" s="249" t="s">
        <v>201</v>
      </c>
      <c r="E158" s="41"/>
      <c r="F158" s="250" t="s">
        <v>292</v>
      </c>
      <c r="G158" s="41"/>
      <c r="H158" s="41"/>
      <c r="I158" s="221"/>
      <c r="J158" s="41"/>
      <c r="K158" s="41"/>
      <c r="L158" s="45"/>
      <c r="M158" s="222"/>
      <c r="N158" s="223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201</v>
      </c>
      <c r="AU158" s="18" t="s">
        <v>85</v>
      </c>
    </row>
    <row r="159" s="12" customFormat="1">
      <c r="A159" s="12"/>
      <c r="B159" s="224"/>
      <c r="C159" s="225"/>
      <c r="D159" s="219" t="s">
        <v>147</v>
      </c>
      <c r="E159" s="226" t="s">
        <v>19</v>
      </c>
      <c r="F159" s="227" t="s">
        <v>293</v>
      </c>
      <c r="G159" s="225"/>
      <c r="H159" s="228">
        <v>3.8399999999999999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4" t="s">
        <v>147</v>
      </c>
      <c r="AU159" s="234" t="s">
        <v>85</v>
      </c>
      <c r="AV159" s="12" t="s">
        <v>85</v>
      </c>
      <c r="AW159" s="12" t="s">
        <v>37</v>
      </c>
      <c r="AX159" s="12" t="s">
        <v>76</v>
      </c>
      <c r="AY159" s="234" t="s">
        <v>138</v>
      </c>
    </row>
    <row r="160" s="15" customFormat="1">
      <c r="A160" s="15"/>
      <c r="B160" s="261"/>
      <c r="C160" s="262"/>
      <c r="D160" s="219" t="s">
        <v>147</v>
      </c>
      <c r="E160" s="263" t="s">
        <v>19</v>
      </c>
      <c r="F160" s="264" t="s">
        <v>218</v>
      </c>
      <c r="G160" s="262"/>
      <c r="H160" s="265">
        <v>3.8399999999999999</v>
      </c>
      <c r="I160" s="266"/>
      <c r="J160" s="262"/>
      <c r="K160" s="262"/>
      <c r="L160" s="267"/>
      <c r="M160" s="268"/>
      <c r="N160" s="269"/>
      <c r="O160" s="269"/>
      <c r="P160" s="269"/>
      <c r="Q160" s="269"/>
      <c r="R160" s="269"/>
      <c r="S160" s="269"/>
      <c r="T160" s="27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1" t="s">
        <v>147</v>
      </c>
      <c r="AU160" s="271" t="s">
        <v>85</v>
      </c>
      <c r="AV160" s="15" t="s">
        <v>158</v>
      </c>
      <c r="AW160" s="15" t="s">
        <v>37</v>
      </c>
      <c r="AX160" s="15" t="s">
        <v>83</v>
      </c>
      <c r="AY160" s="271" t="s">
        <v>138</v>
      </c>
    </row>
    <row r="161" s="2" customFormat="1" ht="16.5" customHeight="1">
      <c r="A161" s="39"/>
      <c r="B161" s="40"/>
      <c r="C161" s="272" t="s">
        <v>294</v>
      </c>
      <c r="D161" s="272" t="s">
        <v>281</v>
      </c>
      <c r="E161" s="273" t="s">
        <v>295</v>
      </c>
      <c r="F161" s="274" t="s">
        <v>296</v>
      </c>
      <c r="G161" s="275" t="s">
        <v>260</v>
      </c>
      <c r="H161" s="276">
        <v>7.6799999999999997</v>
      </c>
      <c r="I161" s="277"/>
      <c r="J161" s="278">
        <f>ROUND(I161*H161,2)</f>
        <v>0</v>
      </c>
      <c r="K161" s="274" t="s">
        <v>198</v>
      </c>
      <c r="L161" s="279"/>
      <c r="M161" s="280" t="s">
        <v>19</v>
      </c>
      <c r="N161" s="281" t="s">
        <v>47</v>
      </c>
      <c r="O161" s="85"/>
      <c r="P161" s="215">
        <f>O161*H161</f>
        <v>0</v>
      </c>
      <c r="Q161" s="215">
        <v>1</v>
      </c>
      <c r="R161" s="215">
        <f>Q161*H161</f>
        <v>7.6799999999999997</v>
      </c>
      <c r="S161" s="215">
        <v>0</v>
      </c>
      <c r="T161" s="21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7" t="s">
        <v>250</v>
      </c>
      <c r="AT161" s="217" t="s">
        <v>281</v>
      </c>
      <c r="AU161" s="217" t="s">
        <v>85</v>
      </c>
      <c r="AY161" s="18" t="s">
        <v>138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8" t="s">
        <v>83</v>
      </c>
      <c r="BK161" s="218">
        <f>ROUND(I161*H161,2)</f>
        <v>0</v>
      </c>
      <c r="BL161" s="18" t="s">
        <v>158</v>
      </c>
      <c r="BM161" s="217" t="s">
        <v>297</v>
      </c>
    </row>
    <row r="162" s="2" customFormat="1">
      <c r="A162" s="39"/>
      <c r="B162" s="40"/>
      <c r="C162" s="41"/>
      <c r="D162" s="219" t="s">
        <v>145</v>
      </c>
      <c r="E162" s="41"/>
      <c r="F162" s="220" t="s">
        <v>296</v>
      </c>
      <c r="G162" s="41"/>
      <c r="H162" s="41"/>
      <c r="I162" s="221"/>
      <c r="J162" s="41"/>
      <c r="K162" s="41"/>
      <c r="L162" s="45"/>
      <c r="M162" s="222"/>
      <c r="N162" s="223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145</v>
      </c>
      <c r="AU162" s="18" t="s">
        <v>85</v>
      </c>
    </row>
    <row r="163" s="12" customFormat="1">
      <c r="A163" s="12"/>
      <c r="B163" s="224"/>
      <c r="C163" s="225"/>
      <c r="D163" s="219" t="s">
        <v>147</v>
      </c>
      <c r="E163" s="226" t="s">
        <v>19</v>
      </c>
      <c r="F163" s="227" t="s">
        <v>298</v>
      </c>
      <c r="G163" s="225"/>
      <c r="H163" s="228">
        <v>7.6799999999999997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4" t="s">
        <v>147</v>
      </c>
      <c r="AU163" s="234" t="s">
        <v>85</v>
      </c>
      <c r="AV163" s="12" t="s">
        <v>85</v>
      </c>
      <c r="AW163" s="12" t="s">
        <v>37</v>
      </c>
      <c r="AX163" s="12" t="s">
        <v>83</v>
      </c>
      <c r="AY163" s="234" t="s">
        <v>138</v>
      </c>
    </row>
    <row r="164" s="2" customFormat="1" ht="16.5" customHeight="1">
      <c r="A164" s="39"/>
      <c r="B164" s="40"/>
      <c r="C164" s="206" t="s">
        <v>8</v>
      </c>
      <c r="D164" s="206" t="s">
        <v>139</v>
      </c>
      <c r="E164" s="207" t="s">
        <v>299</v>
      </c>
      <c r="F164" s="208" t="s">
        <v>300</v>
      </c>
      <c r="G164" s="209" t="s">
        <v>197</v>
      </c>
      <c r="H164" s="210">
        <v>305</v>
      </c>
      <c r="I164" s="211"/>
      <c r="J164" s="212">
        <f>ROUND(I164*H164,2)</f>
        <v>0</v>
      </c>
      <c r="K164" s="208" t="s">
        <v>198</v>
      </c>
      <c r="L164" s="45"/>
      <c r="M164" s="213" t="s">
        <v>19</v>
      </c>
      <c r="N164" s="214" t="s">
        <v>47</v>
      </c>
      <c r="O164" s="85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7" t="s">
        <v>158</v>
      </c>
      <c r="AT164" s="217" t="s">
        <v>139</v>
      </c>
      <c r="AU164" s="217" t="s">
        <v>85</v>
      </c>
      <c r="AY164" s="18" t="s">
        <v>138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8" t="s">
        <v>83</v>
      </c>
      <c r="BK164" s="218">
        <f>ROUND(I164*H164,2)</f>
        <v>0</v>
      </c>
      <c r="BL164" s="18" t="s">
        <v>158</v>
      </c>
      <c r="BM164" s="217" t="s">
        <v>301</v>
      </c>
    </row>
    <row r="165" s="2" customFormat="1">
      <c r="A165" s="39"/>
      <c r="B165" s="40"/>
      <c r="C165" s="41"/>
      <c r="D165" s="219" t="s">
        <v>145</v>
      </c>
      <c r="E165" s="41"/>
      <c r="F165" s="220" t="s">
        <v>302</v>
      </c>
      <c r="G165" s="41"/>
      <c r="H165" s="41"/>
      <c r="I165" s="221"/>
      <c r="J165" s="41"/>
      <c r="K165" s="41"/>
      <c r="L165" s="45"/>
      <c r="M165" s="222"/>
      <c r="N165" s="223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145</v>
      </c>
      <c r="AU165" s="18" t="s">
        <v>85</v>
      </c>
    </row>
    <row r="166" s="2" customFormat="1">
      <c r="A166" s="39"/>
      <c r="B166" s="40"/>
      <c r="C166" s="41"/>
      <c r="D166" s="249" t="s">
        <v>201</v>
      </c>
      <c r="E166" s="41"/>
      <c r="F166" s="250" t="s">
        <v>303</v>
      </c>
      <c r="G166" s="41"/>
      <c r="H166" s="41"/>
      <c r="I166" s="221"/>
      <c r="J166" s="41"/>
      <c r="K166" s="41"/>
      <c r="L166" s="45"/>
      <c r="M166" s="222"/>
      <c r="N166" s="223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201</v>
      </c>
      <c r="AU166" s="18" t="s">
        <v>85</v>
      </c>
    </row>
    <row r="167" s="12" customFormat="1">
      <c r="A167" s="12"/>
      <c r="B167" s="224"/>
      <c r="C167" s="225"/>
      <c r="D167" s="219" t="s">
        <v>147</v>
      </c>
      <c r="E167" s="226" t="s">
        <v>19</v>
      </c>
      <c r="F167" s="227" t="s">
        <v>304</v>
      </c>
      <c r="G167" s="225"/>
      <c r="H167" s="228">
        <v>305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4" t="s">
        <v>147</v>
      </c>
      <c r="AU167" s="234" t="s">
        <v>85</v>
      </c>
      <c r="AV167" s="12" t="s">
        <v>85</v>
      </c>
      <c r="AW167" s="12" t="s">
        <v>37</v>
      </c>
      <c r="AX167" s="12" t="s">
        <v>83</v>
      </c>
      <c r="AY167" s="234" t="s">
        <v>138</v>
      </c>
    </row>
    <row r="168" s="11" customFormat="1" ht="22.8" customHeight="1">
      <c r="A168" s="11"/>
      <c r="B168" s="192"/>
      <c r="C168" s="193"/>
      <c r="D168" s="194" t="s">
        <v>75</v>
      </c>
      <c r="E168" s="247" t="s">
        <v>85</v>
      </c>
      <c r="F168" s="247" t="s">
        <v>305</v>
      </c>
      <c r="G168" s="193"/>
      <c r="H168" s="193"/>
      <c r="I168" s="196"/>
      <c r="J168" s="248">
        <f>BK168</f>
        <v>0</v>
      </c>
      <c r="K168" s="193"/>
      <c r="L168" s="198"/>
      <c r="M168" s="199"/>
      <c r="N168" s="200"/>
      <c r="O168" s="200"/>
      <c r="P168" s="201">
        <f>SUM(P169:P179)</f>
        <v>0</v>
      </c>
      <c r="Q168" s="200"/>
      <c r="R168" s="201">
        <f>SUM(R169:R179)</f>
        <v>24.47744745</v>
      </c>
      <c r="S168" s="200"/>
      <c r="T168" s="202">
        <f>SUM(T169:T179)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203" t="s">
        <v>83</v>
      </c>
      <c r="AT168" s="204" t="s">
        <v>75</v>
      </c>
      <c r="AU168" s="204" t="s">
        <v>83</v>
      </c>
      <c r="AY168" s="203" t="s">
        <v>138</v>
      </c>
      <c r="BK168" s="205">
        <f>SUM(BK169:BK179)</f>
        <v>0</v>
      </c>
    </row>
    <row r="169" s="2" customFormat="1" ht="16.5" customHeight="1">
      <c r="A169" s="39"/>
      <c r="B169" s="40"/>
      <c r="C169" s="206" t="s">
        <v>306</v>
      </c>
      <c r="D169" s="206" t="s">
        <v>139</v>
      </c>
      <c r="E169" s="207" t="s">
        <v>307</v>
      </c>
      <c r="F169" s="208" t="s">
        <v>308</v>
      </c>
      <c r="G169" s="209" t="s">
        <v>236</v>
      </c>
      <c r="H169" s="210">
        <v>15</v>
      </c>
      <c r="I169" s="211"/>
      <c r="J169" s="212">
        <f>ROUND(I169*H169,2)</f>
        <v>0</v>
      </c>
      <c r="K169" s="208" t="s">
        <v>198</v>
      </c>
      <c r="L169" s="45"/>
      <c r="M169" s="213" t="s">
        <v>19</v>
      </c>
      <c r="N169" s="214" t="s">
        <v>47</v>
      </c>
      <c r="O169" s="85"/>
      <c r="P169" s="215">
        <f>O169*H169</f>
        <v>0</v>
      </c>
      <c r="Q169" s="215">
        <v>1.6299999999999999</v>
      </c>
      <c r="R169" s="215">
        <f>Q169*H169</f>
        <v>24.449999999999999</v>
      </c>
      <c r="S169" s="215">
        <v>0</v>
      </c>
      <c r="T169" s="21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7" t="s">
        <v>158</v>
      </c>
      <c r="AT169" s="217" t="s">
        <v>139</v>
      </c>
      <c r="AU169" s="217" t="s">
        <v>85</v>
      </c>
      <c r="AY169" s="18" t="s">
        <v>138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8" t="s">
        <v>83</v>
      </c>
      <c r="BK169" s="218">
        <f>ROUND(I169*H169,2)</f>
        <v>0</v>
      </c>
      <c r="BL169" s="18" t="s">
        <v>158</v>
      </c>
      <c r="BM169" s="217" t="s">
        <v>309</v>
      </c>
    </row>
    <row r="170" s="2" customFormat="1">
      <c r="A170" s="39"/>
      <c r="B170" s="40"/>
      <c r="C170" s="41"/>
      <c r="D170" s="219" t="s">
        <v>145</v>
      </c>
      <c r="E170" s="41"/>
      <c r="F170" s="220" t="s">
        <v>310</v>
      </c>
      <c r="G170" s="41"/>
      <c r="H170" s="41"/>
      <c r="I170" s="221"/>
      <c r="J170" s="41"/>
      <c r="K170" s="41"/>
      <c r="L170" s="45"/>
      <c r="M170" s="222"/>
      <c r="N170" s="223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145</v>
      </c>
      <c r="AU170" s="18" t="s">
        <v>85</v>
      </c>
    </row>
    <row r="171" s="2" customFormat="1">
      <c r="A171" s="39"/>
      <c r="B171" s="40"/>
      <c r="C171" s="41"/>
      <c r="D171" s="249" t="s">
        <v>201</v>
      </c>
      <c r="E171" s="41"/>
      <c r="F171" s="250" t="s">
        <v>311</v>
      </c>
      <c r="G171" s="41"/>
      <c r="H171" s="41"/>
      <c r="I171" s="221"/>
      <c r="J171" s="41"/>
      <c r="K171" s="41"/>
      <c r="L171" s="45"/>
      <c r="M171" s="222"/>
      <c r="N171" s="223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201</v>
      </c>
      <c r="AU171" s="18" t="s">
        <v>85</v>
      </c>
    </row>
    <row r="172" s="12" customFormat="1">
      <c r="A172" s="12"/>
      <c r="B172" s="224"/>
      <c r="C172" s="225"/>
      <c r="D172" s="219" t="s">
        <v>147</v>
      </c>
      <c r="E172" s="226" t="s">
        <v>19</v>
      </c>
      <c r="F172" s="227" t="s">
        <v>8</v>
      </c>
      <c r="G172" s="225"/>
      <c r="H172" s="228">
        <v>15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4" t="s">
        <v>147</v>
      </c>
      <c r="AU172" s="234" t="s">
        <v>85</v>
      </c>
      <c r="AV172" s="12" t="s">
        <v>85</v>
      </c>
      <c r="AW172" s="12" t="s">
        <v>37</v>
      </c>
      <c r="AX172" s="12" t="s">
        <v>83</v>
      </c>
      <c r="AY172" s="234" t="s">
        <v>138</v>
      </c>
    </row>
    <row r="173" s="2" customFormat="1" ht="16.5" customHeight="1">
      <c r="A173" s="39"/>
      <c r="B173" s="40"/>
      <c r="C173" s="206" t="s">
        <v>312</v>
      </c>
      <c r="D173" s="206" t="s">
        <v>139</v>
      </c>
      <c r="E173" s="207" t="s">
        <v>313</v>
      </c>
      <c r="F173" s="208" t="s">
        <v>314</v>
      </c>
      <c r="G173" s="209" t="s">
        <v>197</v>
      </c>
      <c r="H173" s="210">
        <v>41</v>
      </c>
      <c r="I173" s="211"/>
      <c r="J173" s="212">
        <f>ROUND(I173*H173,2)</f>
        <v>0</v>
      </c>
      <c r="K173" s="208" t="s">
        <v>198</v>
      </c>
      <c r="L173" s="45"/>
      <c r="M173" s="213" t="s">
        <v>19</v>
      </c>
      <c r="N173" s="214" t="s">
        <v>47</v>
      </c>
      <c r="O173" s="85"/>
      <c r="P173" s="215">
        <f>O173*H173</f>
        <v>0</v>
      </c>
      <c r="Q173" s="215">
        <v>0.00030945000000000001</v>
      </c>
      <c r="R173" s="215">
        <f>Q173*H173</f>
        <v>0.012687450000000001</v>
      </c>
      <c r="S173" s="215">
        <v>0</v>
      </c>
      <c r="T173" s="21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7" t="s">
        <v>158</v>
      </c>
      <c r="AT173" s="217" t="s">
        <v>139</v>
      </c>
      <c r="AU173" s="217" t="s">
        <v>85</v>
      </c>
      <c r="AY173" s="18" t="s">
        <v>138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8" t="s">
        <v>83</v>
      </c>
      <c r="BK173" s="218">
        <f>ROUND(I173*H173,2)</f>
        <v>0</v>
      </c>
      <c r="BL173" s="18" t="s">
        <v>158</v>
      </c>
      <c r="BM173" s="217" t="s">
        <v>315</v>
      </c>
    </row>
    <row r="174" s="2" customFormat="1">
      <c r="A174" s="39"/>
      <c r="B174" s="40"/>
      <c r="C174" s="41"/>
      <c r="D174" s="219" t="s">
        <v>145</v>
      </c>
      <c r="E174" s="41"/>
      <c r="F174" s="220" t="s">
        <v>316</v>
      </c>
      <c r="G174" s="41"/>
      <c r="H174" s="41"/>
      <c r="I174" s="221"/>
      <c r="J174" s="41"/>
      <c r="K174" s="41"/>
      <c r="L174" s="45"/>
      <c r="M174" s="222"/>
      <c r="N174" s="223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145</v>
      </c>
      <c r="AU174" s="18" t="s">
        <v>85</v>
      </c>
    </row>
    <row r="175" s="2" customFormat="1">
      <c r="A175" s="39"/>
      <c r="B175" s="40"/>
      <c r="C175" s="41"/>
      <c r="D175" s="249" t="s">
        <v>201</v>
      </c>
      <c r="E175" s="41"/>
      <c r="F175" s="250" t="s">
        <v>317</v>
      </c>
      <c r="G175" s="41"/>
      <c r="H175" s="41"/>
      <c r="I175" s="221"/>
      <c r="J175" s="41"/>
      <c r="K175" s="41"/>
      <c r="L175" s="45"/>
      <c r="M175" s="222"/>
      <c r="N175" s="223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201</v>
      </c>
      <c r="AU175" s="18" t="s">
        <v>85</v>
      </c>
    </row>
    <row r="176" s="12" customFormat="1">
      <c r="A176" s="12"/>
      <c r="B176" s="224"/>
      <c r="C176" s="225"/>
      <c r="D176" s="219" t="s">
        <v>147</v>
      </c>
      <c r="E176" s="226" t="s">
        <v>19</v>
      </c>
      <c r="F176" s="227" t="s">
        <v>318</v>
      </c>
      <c r="G176" s="225"/>
      <c r="H176" s="228">
        <v>41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4" t="s">
        <v>147</v>
      </c>
      <c r="AU176" s="234" t="s">
        <v>85</v>
      </c>
      <c r="AV176" s="12" t="s">
        <v>85</v>
      </c>
      <c r="AW176" s="12" t="s">
        <v>37</v>
      </c>
      <c r="AX176" s="12" t="s">
        <v>83</v>
      </c>
      <c r="AY176" s="234" t="s">
        <v>138</v>
      </c>
    </row>
    <row r="177" s="2" customFormat="1" ht="16.5" customHeight="1">
      <c r="A177" s="39"/>
      <c r="B177" s="40"/>
      <c r="C177" s="272" t="s">
        <v>319</v>
      </c>
      <c r="D177" s="272" t="s">
        <v>281</v>
      </c>
      <c r="E177" s="273" t="s">
        <v>320</v>
      </c>
      <c r="F177" s="274" t="s">
        <v>321</v>
      </c>
      <c r="G177" s="275" t="s">
        <v>19</v>
      </c>
      <c r="H177" s="276">
        <v>49.200000000000003</v>
      </c>
      <c r="I177" s="277"/>
      <c r="J177" s="278">
        <f>ROUND(I177*H177,2)</f>
        <v>0</v>
      </c>
      <c r="K177" s="274" t="s">
        <v>322</v>
      </c>
      <c r="L177" s="279"/>
      <c r="M177" s="280" t="s">
        <v>19</v>
      </c>
      <c r="N177" s="281" t="s">
        <v>47</v>
      </c>
      <c r="O177" s="85"/>
      <c r="P177" s="215">
        <f>O177*H177</f>
        <v>0</v>
      </c>
      <c r="Q177" s="215">
        <v>0.00029999999999999997</v>
      </c>
      <c r="R177" s="215">
        <f>Q177*H177</f>
        <v>0.014759999999999999</v>
      </c>
      <c r="S177" s="215">
        <v>0</v>
      </c>
      <c r="T177" s="21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7" t="s">
        <v>250</v>
      </c>
      <c r="AT177" s="217" t="s">
        <v>281</v>
      </c>
      <c r="AU177" s="217" t="s">
        <v>85</v>
      </c>
      <c r="AY177" s="18" t="s">
        <v>138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8" t="s">
        <v>83</v>
      </c>
      <c r="BK177" s="218">
        <f>ROUND(I177*H177,2)</f>
        <v>0</v>
      </c>
      <c r="BL177" s="18" t="s">
        <v>158</v>
      </c>
      <c r="BM177" s="217" t="s">
        <v>323</v>
      </c>
    </row>
    <row r="178" s="2" customFormat="1">
      <c r="A178" s="39"/>
      <c r="B178" s="40"/>
      <c r="C178" s="41"/>
      <c r="D178" s="219" t="s">
        <v>145</v>
      </c>
      <c r="E178" s="41"/>
      <c r="F178" s="220" t="s">
        <v>321</v>
      </c>
      <c r="G178" s="41"/>
      <c r="H178" s="41"/>
      <c r="I178" s="221"/>
      <c r="J178" s="41"/>
      <c r="K178" s="41"/>
      <c r="L178" s="45"/>
      <c r="M178" s="222"/>
      <c r="N178" s="223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145</v>
      </c>
      <c r="AU178" s="18" t="s">
        <v>85</v>
      </c>
    </row>
    <row r="179" s="12" customFormat="1">
      <c r="A179" s="12"/>
      <c r="B179" s="224"/>
      <c r="C179" s="225"/>
      <c r="D179" s="219" t="s">
        <v>147</v>
      </c>
      <c r="E179" s="226" t="s">
        <v>19</v>
      </c>
      <c r="F179" s="227" t="s">
        <v>324</v>
      </c>
      <c r="G179" s="225"/>
      <c r="H179" s="228">
        <v>49.200000000000003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4" t="s">
        <v>147</v>
      </c>
      <c r="AU179" s="234" t="s">
        <v>85</v>
      </c>
      <c r="AV179" s="12" t="s">
        <v>85</v>
      </c>
      <c r="AW179" s="12" t="s">
        <v>37</v>
      </c>
      <c r="AX179" s="12" t="s">
        <v>83</v>
      </c>
      <c r="AY179" s="234" t="s">
        <v>138</v>
      </c>
    </row>
    <row r="180" s="11" customFormat="1" ht="22.8" customHeight="1">
      <c r="A180" s="11"/>
      <c r="B180" s="192"/>
      <c r="C180" s="193"/>
      <c r="D180" s="194" t="s">
        <v>75</v>
      </c>
      <c r="E180" s="247" t="s">
        <v>158</v>
      </c>
      <c r="F180" s="247" t="s">
        <v>325</v>
      </c>
      <c r="G180" s="193"/>
      <c r="H180" s="193"/>
      <c r="I180" s="196"/>
      <c r="J180" s="248">
        <f>BK180</f>
        <v>0</v>
      </c>
      <c r="K180" s="193"/>
      <c r="L180" s="198"/>
      <c r="M180" s="199"/>
      <c r="N180" s="200"/>
      <c r="O180" s="200"/>
      <c r="P180" s="201">
        <f>SUM(P181:P193)</f>
        <v>0</v>
      </c>
      <c r="Q180" s="200"/>
      <c r="R180" s="201">
        <f>SUM(R181:R193)</f>
        <v>55.109589239999998</v>
      </c>
      <c r="S180" s="200"/>
      <c r="T180" s="202">
        <f>SUM(T181:T193)</f>
        <v>0</v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R180" s="203" t="s">
        <v>83</v>
      </c>
      <c r="AT180" s="204" t="s">
        <v>75</v>
      </c>
      <c r="AU180" s="204" t="s">
        <v>83</v>
      </c>
      <c r="AY180" s="203" t="s">
        <v>138</v>
      </c>
      <c r="BK180" s="205">
        <f>SUM(BK181:BK193)</f>
        <v>0</v>
      </c>
    </row>
    <row r="181" s="2" customFormat="1" ht="16.5" customHeight="1">
      <c r="A181" s="39"/>
      <c r="B181" s="40"/>
      <c r="C181" s="206" t="s">
        <v>326</v>
      </c>
      <c r="D181" s="206" t="s">
        <v>139</v>
      </c>
      <c r="E181" s="207" t="s">
        <v>327</v>
      </c>
      <c r="F181" s="208" t="s">
        <v>328</v>
      </c>
      <c r="G181" s="209" t="s">
        <v>197</v>
      </c>
      <c r="H181" s="210">
        <v>252.654</v>
      </c>
      <c r="I181" s="211"/>
      <c r="J181" s="212">
        <f>ROUND(I181*H181,2)</f>
        <v>0</v>
      </c>
      <c r="K181" s="208" t="s">
        <v>198</v>
      </c>
      <c r="L181" s="45"/>
      <c r="M181" s="213" t="s">
        <v>19</v>
      </c>
      <c r="N181" s="214" t="s">
        <v>47</v>
      </c>
      <c r="O181" s="85"/>
      <c r="P181" s="215">
        <f>O181*H181</f>
        <v>0</v>
      </c>
      <c r="Q181" s="215">
        <v>0.20266000000000001</v>
      </c>
      <c r="R181" s="215">
        <f>Q181*H181</f>
        <v>51.20285964</v>
      </c>
      <c r="S181" s="215">
        <v>0</v>
      </c>
      <c r="T181" s="21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7" t="s">
        <v>158</v>
      </c>
      <c r="AT181" s="217" t="s">
        <v>139</v>
      </c>
      <c r="AU181" s="217" t="s">
        <v>85</v>
      </c>
      <c r="AY181" s="18" t="s">
        <v>138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8" t="s">
        <v>83</v>
      </c>
      <c r="BK181" s="218">
        <f>ROUND(I181*H181,2)</f>
        <v>0</v>
      </c>
      <c r="BL181" s="18" t="s">
        <v>158</v>
      </c>
      <c r="BM181" s="217" t="s">
        <v>329</v>
      </c>
    </row>
    <row r="182" s="2" customFormat="1">
      <c r="A182" s="39"/>
      <c r="B182" s="40"/>
      <c r="C182" s="41"/>
      <c r="D182" s="219" t="s">
        <v>145</v>
      </c>
      <c r="E182" s="41"/>
      <c r="F182" s="220" t="s">
        <v>330</v>
      </c>
      <c r="G182" s="41"/>
      <c r="H182" s="41"/>
      <c r="I182" s="221"/>
      <c r="J182" s="41"/>
      <c r="K182" s="41"/>
      <c r="L182" s="45"/>
      <c r="M182" s="222"/>
      <c r="N182" s="223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145</v>
      </c>
      <c r="AU182" s="18" t="s">
        <v>85</v>
      </c>
    </row>
    <row r="183" s="2" customFormat="1">
      <c r="A183" s="39"/>
      <c r="B183" s="40"/>
      <c r="C183" s="41"/>
      <c r="D183" s="249" t="s">
        <v>201</v>
      </c>
      <c r="E183" s="41"/>
      <c r="F183" s="250" t="s">
        <v>331</v>
      </c>
      <c r="G183" s="41"/>
      <c r="H183" s="41"/>
      <c r="I183" s="221"/>
      <c r="J183" s="41"/>
      <c r="K183" s="41"/>
      <c r="L183" s="45"/>
      <c r="M183" s="222"/>
      <c r="N183" s="223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201</v>
      </c>
      <c r="AU183" s="18" t="s">
        <v>85</v>
      </c>
    </row>
    <row r="184" s="14" customFormat="1">
      <c r="A184" s="14"/>
      <c r="B184" s="251"/>
      <c r="C184" s="252"/>
      <c r="D184" s="219" t="s">
        <v>147</v>
      </c>
      <c r="E184" s="253" t="s">
        <v>19</v>
      </c>
      <c r="F184" s="254" t="s">
        <v>332</v>
      </c>
      <c r="G184" s="252"/>
      <c r="H184" s="253" t="s">
        <v>19</v>
      </c>
      <c r="I184" s="255"/>
      <c r="J184" s="252"/>
      <c r="K184" s="252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147</v>
      </c>
      <c r="AU184" s="260" t="s">
        <v>85</v>
      </c>
      <c r="AV184" s="14" t="s">
        <v>83</v>
      </c>
      <c r="AW184" s="14" t="s">
        <v>37</v>
      </c>
      <c r="AX184" s="14" t="s">
        <v>76</v>
      </c>
      <c r="AY184" s="260" t="s">
        <v>138</v>
      </c>
    </row>
    <row r="185" s="12" customFormat="1">
      <c r="A185" s="12"/>
      <c r="B185" s="224"/>
      <c r="C185" s="225"/>
      <c r="D185" s="219" t="s">
        <v>147</v>
      </c>
      <c r="E185" s="226" t="s">
        <v>19</v>
      </c>
      <c r="F185" s="227" t="s">
        <v>333</v>
      </c>
      <c r="G185" s="225"/>
      <c r="H185" s="228">
        <v>252.654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34" t="s">
        <v>147</v>
      </c>
      <c r="AU185" s="234" t="s">
        <v>85</v>
      </c>
      <c r="AV185" s="12" t="s">
        <v>85</v>
      </c>
      <c r="AW185" s="12" t="s">
        <v>37</v>
      </c>
      <c r="AX185" s="12" t="s">
        <v>83</v>
      </c>
      <c r="AY185" s="234" t="s">
        <v>138</v>
      </c>
    </row>
    <row r="186" s="2" customFormat="1" ht="16.5" customHeight="1">
      <c r="A186" s="39"/>
      <c r="B186" s="40"/>
      <c r="C186" s="206" t="s">
        <v>334</v>
      </c>
      <c r="D186" s="206" t="s">
        <v>139</v>
      </c>
      <c r="E186" s="207" t="s">
        <v>335</v>
      </c>
      <c r="F186" s="208" t="s">
        <v>336</v>
      </c>
      <c r="G186" s="209" t="s">
        <v>236</v>
      </c>
      <c r="H186" s="210">
        <v>1.28</v>
      </c>
      <c r="I186" s="211"/>
      <c r="J186" s="212">
        <f>ROUND(I186*H186,2)</f>
        <v>0</v>
      </c>
      <c r="K186" s="208" t="s">
        <v>198</v>
      </c>
      <c r="L186" s="45"/>
      <c r="M186" s="213" t="s">
        <v>19</v>
      </c>
      <c r="N186" s="214" t="s">
        <v>47</v>
      </c>
      <c r="O186" s="85"/>
      <c r="P186" s="215">
        <f>O186*H186</f>
        <v>0</v>
      </c>
      <c r="Q186" s="215">
        <v>1.8907700000000001</v>
      </c>
      <c r="R186" s="215">
        <f>Q186*H186</f>
        <v>2.4201855999999999</v>
      </c>
      <c r="S186" s="215">
        <v>0</v>
      </c>
      <c r="T186" s="21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7" t="s">
        <v>158</v>
      </c>
      <c r="AT186" s="217" t="s">
        <v>139</v>
      </c>
      <c r="AU186" s="217" t="s">
        <v>85</v>
      </c>
      <c r="AY186" s="18" t="s">
        <v>138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83</v>
      </c>
      <c r="BK186" s="218">
        <f>ROUND(I186*H186,2)</f>
        <v>0</v>
      </c>
      <c r="BL186" s="18" t="s">
        <v>158</v>
      </c>
      <c r="BM186" s="217" t="s">
        <v>337</v>
      </c>
    </row>
    <row r="187" s="2" customFormat="1">
      <c r="A187" s="39"/>
      <c r="B187" s="40"/>
      <c r="C187" s="41"/>
      <c r="D187" s="219" t="s">
        <v>145</v>
      </c>
      <c r="E187" s="41"/>
      <c r="F187" s="220" t="s">
        <v>338</v>
      </c>
      <c r="G187" s="41"/>
      <c r="H187" s="41"/>
      <c r="I187" s="221"/>
      <c r="J187" s="41"/>
      <c r="K187" s="41"/>
      <c r="L187" s="45"/>
      <c r="M187" s="222"/>
      <c r="N187" s="223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145</v>
      </c>
      <c r="AU187" s="18" t="s">
        <v>85</v>
      </c>
    </row>
    <row r="188" s="2" customFormat="1">
      <c r="A188" s="39"/>
      <c r="B188" s="40"/>
      <c r="C188" s="41"/>
      <c r="D188" s="249" t="s">
        <v>201</v>
      </c>
      <c r="E188" s="41"/>
      <c r="F188" s="250" t="s">
        <v>339</v>
      </c>
      <c r="G188" s="41"/>
      <c r="H188" s="41"/>
      <c r="I188" s="221"/>
      <c r="J188" s="41"/>
      <c r="K188" s="41"/>
      <c r="L188" s="45"/>
      <c r="M188" s="222"/>
      <c r="N188" s="223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201</v>
      </c>
      <c r="AU188" s="18" t="s">
        <v>85</v>
      </c>
    </row>
    <row r="189" s="12" customFormat="1">
      <c r="A189" s="12"/>
      <c r="B189" s="224"/>
      <c r="C189" s="225"/>
      <c r="D189" s="219" t="s">
        <v>147</v>
      </c>
      <c r="E189" s="226" t="s">
        <v>19</v>
      </c>
      <c r="F189" s="227" t="s">
        <v>340</v>
      </c>
      <c r="G189" s="225"/>
      <c r="H189" s="228">
        <v>1.28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4" t="s">
        <v>147</v>
      </c>
      <c r="AU189" s="234" t="s">
        <v>85</v>
      </c>
      <c r="AV189" s="12" t="s">
        <v>85</v>
      </c>
      <c r="AW189" s="12" t="s">
        <v>37</v>
      </c>
      <c r="AX189" s="12" t="s">
        <v>83</v>
      </c>
      <c r="AY189" s="234" t="s">
        <v>138</v>
      </c>
    </row>
    <row r="190" s="2" customFormat="1" ht="16.5" customHeight="1">
      <c r="A190" s="39"/>
      <c r="B190" s="40"/>
      <c r="C190" s="206" t="s">
        <v>7</v>
      </c>
      <c r="D190" s="206" t="s">
        <v>139</v>
      </c>
      <c r="E190" s="207" t="s">
        <v>341</v>
      </c>
      <c r="F190" s="208" t="s">
        <v>342</v>
      </c>
      <c r="G190" s="209" t="s">
        <v>197</v>
      </c>
      <c r="H190" s="210">
        <v>2</v>
      </c>
      <c r="I190" s="211"/>
      <c r="J190" s="212">
        <f>ROUND(I190*H190,2)</f>
        <v>0</v>
      </c>
      <c r="K190" s="208" t="s">
        <v>198</v>
      </c>
      <c r="L190" s="45"/>
      <c r="M190" s="213" t="s">
        <v>19</v>
      </c>
      <c r="N190" s="214" t="s">
        <v>47</v>
      </c>
      <c r="O190" s="85"/>
      <c r="P190" s="215">
        <f>O190*H190</f>
        <v>0</v>
      </c>
      <c r="Q190" s="215">
        <v>0.74327200000000004</v>
      </c>
      <c r="R190" s="215">
        <f>Q190*H190</f>
        <v>1.4865440000000001</v>
      </c>
      <c r="S190" s="215">
        <v>0</v>
      </c>
      <c r="T190" s="21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7" t="s">
        <v>158</v>
      </c>
      <c r="AT190" s="217" t="s">
        <v>139</v>
      </c>
      <c r="AU190" s="217" t="s">
        <v>85</v>
      </c>
      <c r="AY190" s="18" t="s">
        <v>138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8" t="s">
        <v>83</v>
      </c>
      <c r="BK190" s="218">
        <f>ROUND(I190*H190,2)</f>
        <v>0</v>
      </c>
      <c r="BL190" s="18" t="s">
        <v>158</v>
      </c>
      <c r="BM190" s="217" t="s">
        <v>343</v>
      </c>
    </row>
    <row r="191" s="2" customFormat="1">
      <c r="A191" s="39"/>
      <c r="B191" s="40"/>
      <c r="C191" s="41"/>
      <c r="D191" s="219" t="s">
        <v>145</v>
      </c>
      <c r="E191" s="41"/>
      <c r="F191" s="220" t="s">
        <v>344</v>
      </c>
      <c r="G191" s="41"/>
      <c r="H191" s="41"/>
      <c r="I191" s="221"/>
      <c r="J191" s="41"/>
      <c r="K191" s="41"/>
      <c r="L191" s="45"/>
      <c r="M191" s="222"/>
      <c r="N191" s="223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145</v>
      </c>
      <c r="AU191" s="18" t="s">
        <v>85</v>
      </c>
    </row>
    <row r="192" s="2" customFormat="1">
      <c r="A192" s="39"/>
      <c r="B192" s="40"/>
      <c r="C192" s="41"/>
      <c r="D192" s="249" t="s">
        <v>201</v>
      </c>
      <c r="E192" s="41"/>
      <c r="F192" s="250" t="s">
        <v>345</v>
      </c>
      <c r="G192" s="41"/>
      <c r="H192" s="41"/>
      <c r="I192" s="221"/>
      <c r="J192" s="41"/>
      <c r="K192" s="41"/>
      <c r="L192" s="45"/>
      <c r="M192" s="222"/>
      <c r="N192" s="223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201</v>
      </c>
      <c r="AU192" s="18" t="s">
        <v>85</v>
      </c>
    </row>
    <row r="193" s="12" customFormat="1">
      <c r="A193" s="12"/>
      <c r="B193" s="224"/>
      <c r="C193" s="225"/>
      <c r="D193" s="219" t="s">
        <v>147</v>
      </c>
      <c r="E193" s="226" t="s">
        <v>19</v>
      </c>
      <c r="F193" s="227" t="s">
        <v>346</v>
      </c>
      <c r="G193" s="225"/>
      <c r="H193" s="228">
        <v>2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34" t="s">
        <v>147</v>
      </c>
      <c r="AU193" s="234" t="s">
        <v>85</v>
      </c>
      <c r="AV193" s="12" t="s">
        <v>85</v>
      </c>
      <c r="AW193" s="12" t="s">
        <v>37</v>
      </c>
      <c r="AX193" s="12" t="s">
        <v>83</v>
      </c>
      <c r="AY193" s="234" t="s">
        <v>138</v>
      </c>
    </row>
    <row r="194" s="11" customFormat="1" ht="22.8" customHeight="1">
      <c r="A194" s="11"/>
      <c r="B194" s="192"/>
      <c r="C194" s="193"/>
      <c r="D194" s="194" t="s">
        <v>75</v>
      </c>
      <c r="E194" s="247" t="s">
        <v>137</v>
      </c>
      <c r="F194" s="247" t="s">
        <v>347</v>
      </c>
      <c r="G194" s="193"/>
      <c r="H194" s="193"/>
      <c r="I194" s="196"/>
      <c r="J194" s="248">
        <f>BK194</f>
        <v>0</v>
      </c>
      <c r="K194" s="193"/>
      <c r="L194" s="198"/>
      <c r="M194" s="199"/>
      <c r="N194" s="200"/>
      <c r="O194" s="200"/>
      <c r="P194" s="201">
        <f>SUM(P195:P237)</f>
        <v>0</v>
      </c>
      <c r="Q194" s="200"/>
      <c r="R194" s="201">
        <f>SUM(R195:R237)</f>
        <v>316.81793887999999</v>
      </c>
      <c r="S194" s="200"/>
      <c r="T194" s="202">
        <f>SUM(T195:T237)</f>
        <v>0</v>
      </c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R194" s="203" t="s">
        <v>83</v>
      </c>
      <c r="AT194" s="204" t="s">
        <v>75</v>
      </c>
      <c r="AU194" s="204" t="s">
        <v>83</v>
      </c>
      <c r="AY194" s="203" t="s">
        <v>138</v>
      </c>
      <c r="BK194" s="205">
        <f>SUM(BK195:BK237)</f>
        <v>0</v>
      </c>
    </row>
    <row r="195" s="2" customFormat="1" ht="16.5" customHeight="1">
      <c r="A195" s="39"/>
      <c r="B195" s="40"/>
      <c r="C195" s="206" t="s">
        <v>348</v>
      </c>
      <c r="D195" s="206" t="s">
        <v>139</v>
      </c>
      <c r="E195" s="207" t="s">
        <v>349</v>
      </c>
      <c r="F195" s="208" t="s">
        <v>350</v>
      </c>
      <c r="G195" s="209" t="s">
        <v>197</v>
      </c>
      <c r="H195" s="210">
        <v>252.654</v>
      </c>
      <c r="I195" s="211"/>
      <c r="J195" s="212">
        <f>ROUND(I195*H195,2)</f>
        <v>0</v>
      </c>
      <c r="K195" s="208" t="s">
        <v>198</v>
      </c>
      <c r="L195" s="45"/>
      <c r="M195" s="213" t="s">
        <v>19</v>
      </c>
      <c r="N195" s="214" t="s">
        <v>47</v>
      </c>
      <c r="O195" s="85"/>
      <c r="P195" s="215">
        <f>O195*H195</f>
        <v>0</v>
      </c>
      <c r="Q195" s="215">
        <v>0.34499999999999997</v>
      </c>
      <c r="R195" s="215">
        <f>Q195*H195</f>
        <v>87.165629999999993</v>
      </c>
      <c r="S195" s="215">
        <v>0</v>
      </c>
      <c r="T195" s="216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7" t="s">
        <v>158</v>
      </c>
      <c r="AT195" s="217" t="s">
        <v>139</v>
      </c>
      <c r="AU195" s="217" t="s">
        <v>85</v>
      </c>
      <c r="AY195" s="18" t="s">
        <v>138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8" t="s">
        <v>83</v>
      </c>
      <c r="BK195" s="218">
        <f>ROUND(I195*H195,2)</f>
        <v>0</v>
      </c>
      <c r="BL195" s="18" t="s">
        <v>158</v>
      </c>
      <c r="BM195" s="217" t="s">
        <v>351</v>
      </c>
    </row>
    <row r="196" s="2" customFormat="1">
      <c r="A196" s="39"/>
      <c r="B196" s="40"/>
      <c r="C196" s="41"/>
      <c r="D196" s="219" t="s">
        <v>145</v>
      </c>
      <c r="E196" s="41"/>
      <c r="F196" s="220" t="s">
        <v>352</v>
      </c>
      <c r="G196" s="41"/>
      <c r="H196" s="41"/>
      <c r="I196" s="221"/>
      <c r="J196" s="41"/>
      <c r="K196" s="41"/>
      <c r="L196" s="45"/>
      <c r="M196" s="222"/>
      <c r="N196" s="223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145</v>
      </c>
      <c r="AU196" s="18" t="s">
        <v>85</v>
      </c>
    </row>
    <row r="197" s="2" customFormat="1">
      <c r="A197" s="39"/>
      <c r="B197" s="40"/>
      <c r="C197" s="41"/>
      <c r="D197" s="249" t="s">
        <v>201</v>
      </c>
      <c r="E197" s="41"/>
      <c r="F197" s="250" t="s">
        <v>353</v>
      </c>
      <c r="G197" s="41"/>
      <c r="H197" s="41"/>
      <c r="I197" s="221"/>
      <c r="J197" s="41"/>
      <c r="K197" s="41"/>
      <c r="L197" s="45"/>
      <c r="M197" s="222"/>
      <c r="N197" s="223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201</v>
      </c>
      <c r="AU197" s="18" t="s">
        <v>85</v>
      </c>
    </row>
    <row r="198" s="12" customFormat="1">
      <c r="A198" s="12"/>
      <c r="B198" s="224"/>
      <c r="C198" s="225"/>
      <c r="D198" s="219" t="s">
        <v>147</v>
      </c>
      <c r="E198" s="226" t="s">
        <v>19</v>
      </c>
      <c r="F198" s="227" t="s">
        <v>333</v>
      </c>
      <c r="G198" s="225"/>
      <c r="H198" s="228">
        <v>252.654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34" t="s">
        <v>147</v>
      </c>
      <c r="AU198" s="234" t="s">
        <v>85</v>
      </c>
      <c r="AV198" s="12" t="s">
        <v>85</v>
      </c>
      <c r="AW198" s="12" t="s">
        <v>37</v>
      </c>
      <c r="AX198" s="12" t="s">
        <v>83</v>
      </c>
      <c r="AY198" s="234" t="s">
        <v>138</v>
      </c>
    </row>
    <row r="199" s="2" customFormat="1" ht="16.5" customHeight="1">
      <c r="A199" s="39"/>
      <c r="B199" s="40"/>
      <c r="C199" s="206" t="s">
        <v>354</v>
      </c>
      <c r="D199" s="206" t="s">
        <v>139</v>
      </c>
      <c r="E199" s="207" t="s">
        <v>355</v>
      </c>
      <c r="F199" s="208" t="s">
        <v>356</v>
      </c>
      <c r="G199" s="209" t="s">
        <v>197</v>
      </c>
      <c r="H199" s="210">
        <v>483.5</v>
      </c>
      <c r="I199" s="211"/>
      <c r="J199" s="212">
        <f>ROUND(I199*H199,2)</f>
        <v>0</v>
      </c>
      <c r="K199" s="208" t="s">
        <v>198</v>
      </c>
      <c r="L199" s="45"/>
      <c r="M199" s="213" t="s">
        <v>19</v>
      </c>
      <c r="N199" s="214" t="s">
        <v>47</v>
      </c>
      <c r="O199" s="85"/>
      <c r="P199" s="215">
        <f>O199*H199</f>
        <v>0</v>
      </c>
      <c r="Q199" s="215">
        <v>0.21099999999999999</v>
      </c>
      <c r="R199" s="215">
        <f>Q199*H199</f>
        <v>102.0185</v>
      </c>
      <c r="S199" s="215">
        <v>0</v>
      </c>
      <c r="T199" s="21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7" t="s">
        <v>158</v>
      </c>
      <c r="AT199" s="217" t="s">
        <v>139</v>
      </c>
      <c r="AU199" s="217" t="s">
        <v>85</v>
      </c>
      <c r="AY199" s="18" t="s">
        <v>138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83</v>
      </c>
      <c r="BK199" s="218">
        <f>ROUND(I199*H199,2)</f>
        <v>0</v>
      </c>
      <c r="BL199" s="18" t="s">
        <v>158</v>
      </c>
      <c r="BM199" s="217" t="s">
        <v>357</v>
      </c>
    </row>
    <row r="200" s="2" customFormat="1">
      <c r="A200" s="39"/>
      <c r="B200" s="40"/>
      <c r="C200" s="41"/>
      <c r="D200" s="219" t="s">
        <v>145</v>
      </c>
      <c r="E200" s="41"/>
      <c r="F200" s="220" t="s">
        <v>358</v>
      </c>
      <c r="G200" s="41"/>
      <c r="H200" s="41"/>
      <c r="I200" s="221"/>
      <c r="J200" s="41"/>
      <c r="K200" s="41"/>
      <c r="L200" s="45"/>
      <c r="M200" s="222"/>
      <c r="N200" s="223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145</v>
      </c>
      <c r="AU200" s="18" t="s">
        <v>85</v>
      </c>
    </row>
    <row r="201" s="2" customFormat="1">
      <c r="A201" s="39"/>
      <c r="B201" s="40"/>
      <c r="C201" s="41"/>
      <c r="D201" s="249" t="s">
        <v>201</v>
      </c>
      <c r="E201" s="41"/>
      <c r="F201" s="250" t="s">
        <v>359</v>
      </c>
      <c r="G201" s="41"/>
      <c r="H201" s="41"/>
      <c r="I201" s="221"/>
      <c r="J201" s="41"/>
      <c r="K201" s="41"/>
      <c r="L201" s="45"/>
      <c r="M201" s="222"/>
      <c r="N201" s="223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201</v>
      </c>
      <c r="AU201" s="18" t="s">
        <v>85</v>
      </c>
    </row>
    <row r="202" s="12" customFormat="1">
      <c r="A202" s="12"/>
      <c r="B202" s="224"/>
      <c r="C202" s="225"/>
      <c r="D202" s="219" t="s">
        <v>147</v>
      </c>
      <c r="E202" s="226" t="s">
        <v>19</v>
      </c>
      <c r="F202" s="227" t="s">
        <v>360</v>
      </c>
      <c r="G202" s="225"/>
      <c r="H202" s="228">
        <v>483.5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34" t="s">
        <v>147</v>
      </c>
      <c r="AU202" s="234" t="s">
        <v>85</v>
      </c>
      <c r="AV202" s="12" t="s">
        <v>85</v>
      </c>
      <c r="AW202" s="12" t="s">
        <v>37</v>
      </c>
      <c r="AX202" s="12" t="s">
        <v>83</v>
      </c>
      <c r="AY202" s="234" t="s">
        <v>138</v>
      </c>
    </row>
    <row r="203" s="2" customFormat="1" ht="16.5" customHeight="1">
      <c r="A203" s="39"/>
      <c r="B203" s="40"/>
      <c r="C203" s="206" t="s">
        <v>361</v>
      </c>
      <c r="D203" s="206" t="s">
        <v>139</v>
      </c>
      <c r="E203" s="207" t="s">
        <v>362</v>
      </c>
      <c r="F203" s="208" t="s">
        <v>363</v>
      </c>
      <c r="G203" s="209" t="s">
        <v>197</v>
      </c>
      <c r="H203" s="210">
        <v>52.5</v>
      </c>
      <c r="I203" s="211"/>
      <c r="J203" s="212">
        <f>ROUND(I203*H203,2)</f>
        <v>0</v>
      </c>
      <c r="K203" s="208" t="s">
        <v>19</v>
      </c>
      <c r="L203" s="45"/>
      <c r="M203" s="213" t="s">
        <v>19</v>
      </c>
      <c r="N203" s="214" t="s">
        <v>47</v>
      </c>
      <c r="O203" s="85"/>
      <c r="P203" s="215">
        <f>O203*H203</f>
        <v>0</v>
      </c>
      <c r="Q203" s="215">
        <v>0.32400000000000001</v>
      </c>
      <c r="R203" s="215">
        <f>Q203*H203</f>
        <v>17.010000000000002</v>
      </c>
      <c r="S203" s="215">
        <v>0</v>
      </c>
      <c r="T203" s="21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7" t="s">
        <v>158</v>
      </c>
      <c r="AT203" s="217" t="s">
        <v>139</v>
      </c>
      <c r="AU203" s="217" t="s">
        <v>85</v>
      </c>
      <c r="AY203" s="18" t="s">
        <v>138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83</v>
      </c>
      <c r="BK203" s="218">
        <f>ROUND(I203*H203,2)</f>
        <v>0</v>
      </c>
      <c r="BL203" s="18" t="s">
        <v>158</v>
      </c>
      <c r="BM203" s="217" t="s">
        <v>364</v>
      </c>
    </row>
    <row r="204" s="2" customFormat="1">
      <c r="A204" s="39"/>
      <c r="B204" s="40"/>
      <c r="C204" s="41"/>
      <c r="D204" s="219" t="s">
        <v>145</v>
      </c>
      <c r="E204" s="41"/>
      <c r="F204" s="220" t="s">
        <v>363</v>
      </c>
      <c r="G204" s="41"/>
      <c r="H204" s="41"/>
      <c r="I204" s="221"/>
      <c r="J204" s="41"/>
      <c r="K204" s="41"/>
      <c r="L204" s="45"/>
      <c r="M204" s="222"/>
      <c r="N204" s="223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145</v>
      </c>
      <c r="AU204" s="18" t="s">
        <v>85</v>
      </c>
    </row>
    <row r="205" s="12" customFormat="1">
      <c r="A205" s="12"/>
      <c r="B205" s="224"/>
      <c r="C205" s="225"/>
      <c r="D205" s="219" t="s">
        <v>147</v>
      </c>
      <c r="E205" s="226" t="s">
        <v>19</v>
      </c>
      <c r="F205" s="227" t="s">
        <v>365</v>
      </c>
      <c r="G205" s="225"/>
      <c r="H205" s="228">
        <v>52.5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4" t="s">
        <v>147</v>
      </c>
      <c r="AU205" s="234" t="s">
        <v>85</v>
      </c>
      <c r="AV205" s="12" t="s">
        <v>85</v>
      </c>
      <c r="AW205" s="12" t="s">
        <v>37</v>
      </c>
      <c r="AX205" s="12" t="s">
        <v>83</v>
      </c>
      <c r="AY205" s="234" t="s">
        <v>138</v>
      </c>
    </row>
    <row r="206" s="2" customFormat="1" ht="16.5" customHeight="1">
      <c r="A206" s="39"/>
      <c r="B206" s="40"/>
      <c r="C206" s="206" t="s">
        <v>366</v>
      </c>
      <c r="D206" s="206" t="s">
        <v>139</v>
      </c>
      <c r="E206" s="207" t="s">
        <v>367</v>
      </c>
      <c r="F206" s="208" t="s">
        <v>368</v>
      </c>
      <c r="G206" s="209" t="s">
        <v>197</v>
      </c>
      <c r="H206" s="210">
        <v>483.5</v>
      </c>
      <c r="I206" s="211"/>
      <c r="J206" s="212">
        <f>ROUND(I206*H206,2)</f>
        <v>0</v>
      </c>
      <c r="K206" s="208" t="s">
        <v>198</v>
      </c>
      <c r="L206" s="45"/>
      <c r="M206" s="213" t="s">
        <v>19</v>
      </c>
      <c r="N206" s="214" t="s">
        <v>47</v>
      </c>
      <c r="O206" s="85"/>
      <c r="P206" s="215">
        <f>O206*H206</f>
        <v>0</v>
      </c>
      <c r="Q206" s="215">
        <v>0.0056100000000000004</v>
      </c>
      <c r="R206" s="215">
        <f>Q206*H206</f>
        <v>2.7124350000000002</v>
      </c>
      <c r="S206" s="215">
        <v>0</v>
      </c>
      <c r="T206" s="21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7" t="s">
        <v>158</v>
      </c>
      <c r="AT206" s="217" t="s">
        <v>139</v>
      </c>
      <c r="AU206" s="217" t="s">
        <v>85</v>
      </c>
      <c r="AY206" s="18" t="s">
        <v>138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8" t="s">
        <v>83</v>
      </c>
      <c r="BK206" s="218">
        <f>ROUND(I206*H206,2)</f>
        <v>0</v>
      </c>
      <c r="BL206" s="18" t="s">
        <v>158</v>
      </c>
      <c r="BM206" s="217" t="s">
        <v>369</v>
      </c>
    </row>
    <row r="207" s="2" customFormat="1">
      <c r="A207" s="39"/>
      <c r="B207" s="40"/>
      <c r="C207" s="41"/>
      <c r="D207" s="219" t="s">
        <v>145</v>
      </c>
      <c r="E207" s="41"/>
      <c r="F207" s="220" t="s">
        <v>370</v>
      </c>
      <c r="G207" s="41"/>
      <c r="H207" s="41"/>
      <c r="I207" s="221"/>
      <c r="J207" s="41"/>
      <c r="K207" s="41"/>
      <c r="L207" s="45"/>
      <c r="M207" s="222"/>
      <c r="N207" s="223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145</v>
      </c>
      <c r="AU207" s="18" t="s">
        <v>85</v>
      </c>
    </row>
    <row r="208" s="2" customFormat="1">
      <c r="A208" s="39"/>
      <c r="B208" s="40"/>
      <c r="C208" s="41"/>
      <c r="D208" s="249" t="s">
        <v>201</v>
      </c>
      <c r="E208" s="41"/>
      <c r="F208" s="250" t="s">
        <v>371</v>
      </c>
      <c r="G208" s="41"/>
      <c r="H208" s="41"/>
      <c r="I208" s="221"/>
      <c r="J208" s="41"/>
      <c r="K208" s="41"/>
      <c r="L208" s="45"/>
      <c r="M208" s="222"/>
      <c r="N208" s="223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201</v>
      </c>
      <c r="AU208" s="18" t="s">
        <v>85</v>
      </c>
    </row>
    <row r="209" s="12" customFormat="1">
      <c r="A209" s="12"/>
      <c r="B209" s="224"/>
      <c r="C209" s="225"/>
      <c r="D209" s="219" t="s">
        <v>147</v>
      </c>
      <c r="E209" s="226" t="s">
        <v>19</v>
      </c>
      <c r="F209" s="227" t="s">
        <v>360</v>
      </c>
      <c r="G209" s="225"/>
      <c r="H209" s="228">
        <v>483.5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234" t="s">
        <v>147</v>
      </c>
      <c r="AU209" s="234" t="s">
        <v>85</v>
      </c>
      <c r="AV209" s="12" t="s">
        <v>85</v>
      </c>
      <c r="AW209" s="12" t="s">
        <v>37</v>
      </c>
      <c r="AX209" s="12" t="s">
        <v>83</v>
      </c>
      <c r="AY209" s="234" t="s">
        <v>138</v>
      </c>
    </row>
    <row r="210" s="2" customFormat="1" ht="16.5" customHeight="1">
      <c r="A210" s="39"/>
      <c r="B210" s="40"/>
      <c r="C210" s="206" t="s">
        <v>372</v>
      </c>
      <c r="D210" s="206" t="s">
        <v>139</v>
      </c>
      <c r="E210" s="207" t="s">
        <v>373</v>
      </c>
      <c r="F210" s="208" t="s">
        <v>374</v>
      </c>
      <c r="G210" s="209" t="s">
        <v>197</v>
      </c>
      <c r="H210" s="210">
        <v>483.5</v>
      </c>
      <c r="I210" s="211"/>
      <c r="J210" s="212">
        <f>ROUND(I210*H210,2)</f>
        <v>0</v>
      </c>
      <c r="K210" s="208" t="s">
        <v>198</v>
      </c>
      <c r="L210" s="45"/>
      <c r="M210" s="213" t="s">
        <v>19</v>
      </c>
      <c r="N210" s="214" t="s">
        <v>47</v>
      </c>
      <c r="O210" s="85"/>
      <c r="P210" s="215">
        <f>O210*H210</f>
        <v>0</v>
      </c>
      <c r="Q210" s="215">
        <v>0.00051000000000000004</v>
      </c>
      <c r="R210" s="215">
        <f>Q210*H210</f>
        <v>0.24658500000000003</v>
      </c>
      <c r="S210" s="215">
        <v>0</v>
      </c>
      <c r="T210" s="21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7" t="s">
        <v>158</v>
      </c>
      <c r="AT210" s="217" t="s">
        <v>139</v>
      </c>
      <c r="AU210" s="217" t="s">
        <v>85</v>
      </c>
      <c r="AY210" s="18" t="s">
        <v>138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8" t="s">
        <v>83</v>
      </c>
      <c r="BK210" s="218">
        <f>ROUND(I210*H210,2)</f>
        <v>0</v>
      </c>
      <c r="BL210" s="18" t="s">
        <v>158</v>
      </c>
      <c r="BM210" s="217" t="s">
        <v>375</v>
      </c>
    </row>
    <row r="211" s="2" customFormat="1">
      <c r="A211" s="39"/>
      <c r="B211" s="40"/>
      <c r="C211" s="41"/>
      <c r="D211" s="219" t="s">
        <v>145</v>
      </c>
      <c r="E211" s="41"/>
      <c r="F211" s="220" t="s">
        <v>376</v>
      </c>
      <c r="G211" s="41"/>
      <c r="H211" s="41"/>
      <c r="I211" s="221"/>
      <c r="J211" s="41"/>
      <c r="K211" s="41"/>
      <c r="L211" s="45"/>
      <c r="M211" s="222"/>
      <c r="N211" s="223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145</v>
      </c>
      <c r="AU211" s="18" t="s">
        <v>85</v>
      </c>
    </row>
    <row r="212" s="2" customFormat="1">
      <c r="A212" s="39"/>
      <c r="B212" s="40"/>
      <c r="C212" s="41"/>
      <c r="D212" s="249" t="s">
        <v>201</v>
      </c>
      <c r="E212" s="41"/>
      <c r="F212" s="250" t="s">
        <v>377</v>
      </c>
      <c r="G212" s="41"/>
      <c r="H212" s="41"/>
      <c r="I212" s="221"/>
      <c r="J212" s="41"/>
      <c r="K212" s="41"/>
      <c r="L212" s="45"/>
      <c r="M212" s="222"/>
      <c r="N212" s="223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201</v>
      </c>
      <c r="AU212" s="18" t="s">
        <v>85</v>
      </c>
    </row>
    <row r="213" s="12" customFormat="1">
      <c r="A213" s="12"/>
      <c r="B213" s="224"/>
      <c r="C213" s="225"/>
      <c r="D213" s="219" t="s">
        <v>147</v>
      </c>
      <c r="E213" s="226" t="s">
        <v>19</v>
      </c>
      <c r="F213" s="227" t="s">
        <v>360</v>
      </c>
      <c r="G213" s="225"/>
      <c r="H213" s="228">
        <v>483.5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234" t="s">
        <v>147</v>
      </c>
      <c r="AU213" s="234" t="s">
        <v>85</v>
      </c>
      <c r="AV213" s="12" t="s">
        <v>85</v>
      </c>
      <c r="AW213" s="12" t="s">
        <v>37</v>
      </c>
      <c r="AX213" s="12" t="s">
        <v>83</v>
      </c>
      <c r="AY213" s="234" t="s">
        <v>138</v>
      </c>
    </row>
    <row r="214" s="2" customFormat="1" ht="21.75" customHeight="1">
      <c r="A214" s="39"/>
      <c r="B214" s="40"/>
      <c r="C214" s="206" t="s">
        <v>378</v>
      </c>
      <c r="D214" s="206" t="s">
        <v>139</v>
      </c>
      <c r="E214" s="207" t="s">
        <v>379</v>
      </c>
      <c r="F214" s="208" t="s">
        <v>380</v>
      </c>
      <c r="G214" s="209" t="s">
        <v>197</v>
      </c>
      <c r="H214" s="210">
        <v>483.5</v>
      </c>
      <c r="I214" s="211"/>
      <c r="J214" s="212">
        <f>ROUND(I214*H214,2)</f>
        <v>0</v>
      </c>
      <c r="K214" s="208" t="s">
        <v>198</v>
      </c>
      <c r="L214" s="45"/>
      <c r="M214" s="213" t="s">
        <v>19</v>
      </c>
      <c r="N214" s="214" t="s">
        <v>47</v>
      </c>
      <c r="O214" s="85"/>
      <c r="P214" s="215">
        <f>O214*H214</f>
        <v>0</v>
      </c>
      <c r="Q214" s="215">
        <v>0.10373</v>
      </c>
      <c r="R214" s="215">
        <f>Q214*H214</f>
        <v>50.153455000000001</v>
      </c>
      <c r="S214" s="215">
        <v>0</v>
      </c>
      <c r="T214" s="21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7" t="s">
        <v>158</v>
      </c>
      <c r="AT214" s="217" t="s">
        <v>139</v>
      </c>
      <c r="AU214" s="217" t="s">
        <v>85</v>
      </c>
      <c r="AY214" s="18" t="s">
        <v>138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8" t="s">
        <v>83</v>
      </c>
      <c r="BK214" s="218">
        <f>ROUND(I214*H214,2)</f>
        <v>0</v>
      </c>
      <c r="BL214" s="18" t="s">
        <v>158</v>
      </c>
      <c r="BM214" s="217" t="s">
        <v>381</v>
      </c>
    </row>
    <row r="215" s="2" customFormat="1">
      <c r="A215" s="39"/>
      <c r="B215" s="40"/>
      <c r="C215" s="41"/>
      <c r="D215" s="219" t="s">
        <v>145</v>
      </c>
      <c r="E215" s="41"/>
      <c r="F215" s="220" t="s">
        <v>382</v>
      </c>
      <c r="G215" s="41"/>
      <c r="H215" s="41"/>
      <c r="I215" s="221"/>
      <c r="J215" s="41"/>
      <c r="K215" s="41"/>
      <c r="L215" s="45"/>
      <c r="M215" s="222"/>
      <c r="N215" s="223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145</v>
      </c>
      <c r="AU215" s="18" t="s">
        <v>85</v>
      </c>
    </row>
    <row r="216" s="2" customFormat="1">
      <c r="A216" s="39"/>
      <c r="B216" s="40"/>
      <c r="C216" s="41"/>
      <c r="D216" s="249" t="s">
        <v>201</v>
      </c>
      <c r="E216" s="41"/>
      <c r="F216" s="250" t="s">
        <v>383</v>
      </c>
      <c r="G216" s="41"/>
      <c r="H216" s="41"/>
      <c r="I216" s="221"/>
      <c r="J216" s="41"/>
      <c r="K216" s="41"/>
      <c r="L216" s="45"/>
      <c r="M216" s="222"/>
      <c r="N216" s="223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201</v>
      </c>
      <c r="AU216" s="18" t="s">
        <v>85</v>
      </c>
    </row>
    <row r="217" s="12" customFormat="1">
      <c r="A217" s="12"/>
      <c r="B217" s="224"/>
      <c r="C217" s="225"/>
      <c r="D217" s="219" t="s">
        <v>147</v>
      </c>
      <c r="E217" s="226" t="s">
        <v>19</v>
      </c>
      <c r="F217" s="227" t="s">
        <v>360</v>
      </c>
      <c r="G217" s="225"/>
      <c r="H217" s="228">
        <v>483.5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T217" s="234" t="s">
        <v>147</v>
      </c>
      <c r="AU217" s="234" t="s">
        <v>85</v>
      </c>
      <c r="AV217" s="12" t="s">
        <v>85</v>
      </c>
      <c r="AW217" s="12" t="s">
        <v>37</v>
      </c>
      <c r="AX217" s="12" t="s">
        <v>83</v>
      </c>
      <c r="AY217" s="234" t="s">
        <v>138</v>
      </c>
    </row>
    <row r="218" s="2" customFormat="1" ht="16.5" customHeight="1">
      <c r="A218" s="39"/>
      <c r="B218" s="40"/>
      <c r="C218" s="206" t="s">
        <v>384</v>
      </c>
      <c r="D218" s="206" t="s">
        <v>139</v>
      </c>
      <c r="E218" s="207" t="s">
        <v>385</v>
      </c>
      <c r="F218" s="208" t="s">
        <v>386</v>
      </c>
      <c r="G218" s="209" t="s">
        <v>197</v>
      </c>
      <c r="H218" s="210">
        <v>261.154</v>
      </c>
      <c r="I218" s="211"/>
      <c r="J218" s="212">
        <f>ROUND(I218*H218,2)</f>
        <v>0</v>
      </c>
      <c r="K218" s="208" t="s">
        <v>198</v>
      </c>
      <c r="L218" s="45"/>
      <c r="M218" s="213" t="s">
        <v>19</v>
      </c>
      <c r="N218" s="214" t="s">
        <v>47</v>
      </c>
      <c r="O218" s="85"/>
      <c r="P218" s="215">
        <f>O218*H218</f>
        <v>0</v>
      </c>
      <c r="Q218" s="215">
        <v>0.089219999999999994</v>
      </c>
      <c r="R218" s="215">
        <f>Q218*H218</f>
        <v>23.300159879999999</v>
      </c>
      <c r="S218" s="215">
        <v>0</v>
      </c>
      <c r="T218" s="21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7" t="s">
        <v>158</v>
      </c>
      <c r="AT218" s="217" t="s">
        <v>139</v>
      </c>
      <c r="AU218" s="217" t="s">
        <v>85</v>
      </c>
      <c r="AY218" s="18" t="s">
        <v>138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8" t="s">
        <v>83</v>
      </c>
      <c r="BK218" s="218">
        <f>ROUND(I218*H218,2)</f>
        <v>0</v>
      </c>
      <c r="BL218" s="18" t="s">
        <v>158</v>
      </c>
      <c r="BM218" s="217" t="s">
        <v>387</v>
      </c>
    </row>
    <row r="219" s="2" customFormat="1">
      <c r="A219" s="39"/>
      <c r="B219" s="40"/>
      <c r="C219" s="41"/>
      <c r="D219" s="219" t="s">
        <v>145</v>
      </c>
      <c r="E219" s="41"/>
      <c r="F219" s="220" t="s">
        <v>388</v>
      </c>
      <c r="G219" s="41"/>
      <c r="H219" s="41"/>
      <c r="I219" s="221"/>
      <c r="J219" s="41"/>
      <c r="K219" s="41"/>
      <c r="L219" s="45"/>
      <c r="M219" s="222"/>
      <c r="N219" s="223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145</v>
      </c>
      <c r="AU219" s="18" t="s">
        <v>85</v>
      </c>
    </row>
    <row r="220" s="2" customFormat="1">
      <c r="A220" s="39"/>
      <c r="B220" s="40"/>
      <c r="C220" s="41"/>
      <c r="D220" s="249" t="s">
        <v>201</v>
      </c>
      <c r="E220" s="41"/>
      <c r="F220" s="250" t="s">
        <v>389</v>
      </c>
      <c r="G220" s="41"/>
      <c r="H220" s="41"/>
      <c r="I220" s="221"/>
      <c r="J220" s="41"/>
      <c r="K220" s="41"/>
      <c r="L220" s="45"/>
      <c r="M220" s="222"/>
      <c r="N220" s="223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201</v>
      </c>
      <c r="AU220" s="18" t="s">
        <v>85</v>
      </c>
    </row>
    <row r="221" s="12" customFormat="1">
      <c r="A221" s="12"/>
      <c r="B221" s="224"/>
      <c r="C221" s="225"/>
      <c r="D221" s="219" t="s">
        <v>147</v>
      </c>
      <c r="E221" s="226" t="s">
        <v>19</v>
      </c>
      <c r="F221" s="227" t="s">
        <v>390</v>
      </c>
      <c r="G221" s="225"/>
      <c r="H221" s="228">
        <v>261.154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T221" s="234" t="s">
        <v>147</v>
      </c>
      <c r="AU221" s="234" t="s">
        <v>85</v>
      </c>
      <c r="AV221" s="12" t="s">
        <v>85</v>
      </c>
      <c r="AW221" s="12" t="s">
        <v>37</v>
      </c>
      <c r="AX221" s="12" t="s">
        <v>83</v>
      </c>
      <c r="AY221" s="234" t="s">
        <v>138</v>
      </c>
    </row>
    <row r="222" s="2" customFormat="1" ht="16.5" customHeight="1">
      <c r="A222" s="39"/>
      <c r="B222" s="40"/>
      <c r="C222" s="272" t="s">
        <v>391</v>
      </c>
      <c r="D222" s="272" t="s">
        <v>281</v>
      </c>
      <c r="E222" s="273" t="s">
        <v>392</v>
      </c>
      <c r="F222" s="274" t="s">
        <v>393</v>
      </c>
      <c r="G222" s="275" t="s">
        <v>197</v>
      </c>
      <c r="H222" s="276">
        <v>8.5</v>
      </c>
      <c r="I222" s="277"/>
      <c r="J222" s="278">
        <f>ROUND(I222*H222,2)</f>
        <v>0</v>
      </c>
      <c r="K222" s="274" t="s">
        <v>19</v>
      </c>
      <c r="L222" s="279"/>
      <c r="M222" s="280" t="s">
        <v>19</v>
      </c>
      <c r="N222" s="281" t="s">
        <v>47</v>
      </c>
      <c r="O222" s="85"/>
      <c r="P222" s="215">
        <f>O222*H222</f>
        <v>0</v>
      </c>
      <c r="Q222" s="215">
        <v>0.13100000000000001</v>
      </c>
      <c r="R222" s="215">
        <f>Q222*H222</f>
        <v>1.1135000000000002</v>
      </c>
      <c r="S222" s="215">
        <v>0</v>
      </c>
      <c r="T222" s="21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7" t="s">
        <v>250</v>
      </c>
      <c r="AT222" s="217" t="s">
        <v>281</v>
      </c>
      <c r="AU222" s="217" t="s">
        <v>85</v>
      </c>
      <c r="AY222" s="18" t="s">
        <v>138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8" t="s">
        <v>83</v>
      </c>
      <c r="BK222" s="218">
        <f>ROUND(I222*H222,2)</f>
        <v>0</v>
      </c>
      <c r="BL222" s="18" t="s">
        <v>158</v>
      </c>
      <c r="BM222" s="217" t="s">
        <v>394</v>
      </c>
    </row>
    <row r="223" s="2" customFormat="1">
      <c r="A223" s="39"/>
      <c r="B223" s="40"/>
      <c r="C223" s="41"/>
      <c r="D223" s="219" t="s">
        <v>145</v>
      </c>
      <c r="E223" s="41"/>
      <c r="F223" s="220" t="s">
        <v>393</v>
      </c>
      <c r="G223" s="41"/>
      <c r="H223" s="41"/>
      <c r="I223" s="221"/>
      <c r="J223" s="41"/>
      <c r="K223" s="41"/>
      <c r="L223" s="45"/>
      <c r="M223" s="222"/>
      <c r="N223" s="223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145</v>
      </c>
      <c r="AU223" s="18" t="s">
        <v>85</v>
      </c>
    </row>
    <row r="224" s="14" customFormat="1">
      <c r="A224" s="14"/>
      <c r="B224" s="251"/>
      <c r="C224" s="252"/>
      <c r="D224" s="219" t="s">
        <v>147</v>
      </c>
      <c r="E224" s="253" t="s">
        <v>19</v>
      </c>
      <c r="F224" s="254" t="s">
        <v>395</v>
      </c>
      <c r="G224" s="252"/>
      <c r="H224" s="253" t="s">
        <v>19</v>
      </c>
      <c r="I224" s="255"/>
      <c r="J224" s="252"/>
      <c r="K224" s="252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147</v>
      </c>
      <c r="AU224" s="260" t="s">
        <v>85</v>
      </c>
      <c r="AV224" s="14" t="s">
        <v>83</v>
      </c>
      <c r="AW224" s="14" t="s">
        <v>37</v>
      </c>
      <c r="AX224" s="14" t="s">
        <v>76</v>
      </c>
      <c r="AY224" s="260" t="s">
        <v>138</v>
      </c>
    </row>
    <row r="225" s="12" customFormat="1">
      <c r="A225" s="12"/>
      <c r="B225" s="224"/>
      <c r="C225" s="225"/>
      <c r="D225" s="219" t="s">
        <v>147</v>
      </c>
      <c r="E225" s="226" t="s">
        <v>19</v>
      </c>
      <c r="F225" s="227" t="s">
        <v>396</v>
      </c>
      <c r="G225" s="225"/>
      <c r="H225" s="228">
        <v>8.5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T225" s="234" t="s">
        <v>147</v>
      </c>
      <c r="AU225" s="234" t="s">
        <v>85</v>
      </c>
      <c r="AV225" s="12" t="s">
        <v>85</v>
      </c>
      <c r="AW225" s="12" t="s">
        <v>37</v>
      </c>
      <c r="AX225" s="12" t="s">
        <v>83</v>
      </c>
      <c r="AY225" s="234" t="s">
        <v>138</v>
      </c>
    </row>
    <row r="226" s="2" customFormat="1" ht="16.5" customHeight="1">
      <c r="A226" s="39"/>
      <c r="B226" s="40"/>
      <c r="C226" s="272" t="s">
        <v>397</v>
      </c>
      <c r="D226" s="272" t="s">
        <v>281</v>
      </c>
      <c r="E226" s="273" t="s">
        <v>398</v>
      </c>
      <c r="F226" s="274" t="s">
        <v>399</v>
      </c>
      <c r="G226" s="275" t="s">
        <v>197</v>
      </c>
      <c r="H226" s="276">
        <v>7.1399999999999997</v>
      </c>
      <c r="I226" s="277"/>
      <c r="J226" s="278">
        <f>ROUND(I226*H226,2)</f>
        <v>0</v>
      </c>
      <c r="K226" s="274" t="s">
        <v>198</v>
      </c>
      <c r="L226" s="279"/>
      <c r="M226" s="280" t="s">
        <v>19</v>
      </c>
      <c r="N226" s="281" t="s">
        <v>47</v>
      </c>
      <c r="O226" s="85"/>
      <c r="P226" s="215">
        <f>O226*H226</f>
        <v>0</v>
      </c>
      <c r="Q226" s="215">
        <v>0.13100000000000001</v>
      </c>
      <c r="R226" s="215">
        <f>Q226*H226</f>
        <v>0.93533999999999995</v>
      </c>
      <c r="S226" s="215">
        <v>0</v>
      </c>
      <c r="T226" s="21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7" t="s">
        <v>250</v>
      </c>
      <c r="AT226" s="217" t="s">
        <v>281</v>
      </c>
      <c r="AU226" s="217" t="s">
        <v>85</v>
      </c>
      <c r="AY226" s="18" t="s">
        <v>138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83</v>
      </c>
      <c r="BK226" s="218">
        <f>ROUND(I226*H226,2)</f>
        <v>0</v>
      </c>
      <c r="BL226" s="18" t="s">
        <v>158</v>
      </c>
      <c r="BM226" s="217" t="s">
        <v>400</v>
      </c>
    </row>
    <row r="227" s="2" customFormat="1">
      <c r="A227" s="39"/>
      <c r="B227" s="40"/>
      <c r="C227" s="41"/>
      <c r="D227" s="219" t="s">
        <v>145</v>
      </c>
      <c r="E227" s="41"/>
      <c r="F227" s="220" t="s">
        <v>399</v>
      </c>
      <c r="G227" s="41"/>
      <c r="H227" s="41"/>
      <c r="I227" s="221"/>
      <c r="J227" s="41"/>
      <c r="K227" s="41"/>
      <c r="L227" s="45"/>
      <c r="M227" s="222"/>
      <c r="N227" s="223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145</v>
      </c>
      <c r="AU227" s="18" t="s">
        <v>85</v>
      </c>
    </row>
    <row r="228" s="12" customFormat="1">
      <c r="A228" s="12"/>
      <c r="B228" s="224"/>
      <c r="C228" s="225"/>
      <c r="D228" s="219" t="s">
        <v>147</v>
      </c>
      <c r="E228" s="226" t="s">
        <v>19</v>
      </c>
      <c r="F228" s="227" t="s">
        <v>401</v>
      </c>
      <c r="G228" s="225"/>
      <c r="H228" s="228">
        <v>7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234" t="s">
        <v>147</v>
      </c>
      <c r="AU228" s="234" t="s">
        <v>85</v>
      </c>
      <c r="AV228" s="12" t="s">
        <v>85</v>
      </c>
      <c r="AW228" s="12" t="s">
        <v>37</v>
      </c>
      <c r="AX228" s="12" t="s">
        <v>76</v>
      </c>
      <c r="AY228" s="234" t="s">
        <v>138</v>
      </c>
    </row>
    <row r="229" s="12" customFormat="1">
      <c r="A229" s="12"/>
      <c r="B229" s="224"/>
      <c r="C229" s="225"/>
      <c r="D229" s="219" t="s">
        <v>147</v>
      </c>
      <c r="E229" s="226" t="s">
        <v>19</v>
      </c>
      <c r="F229" s="227" t="s">
        <v>402</v>
      </c>
      <c r="G229" s="225"/>
      <c r="H229" s="228">
        <v>7.1399999999999997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4" t="s">
        <v>147</v>
      </c>
      <c r="AU229" s="234" t="s">
        <v>85</v>
      </c>
      <c r="AV229" s="12" t="s">
        <v>85</v>
      </c>
      <c r="AW229" s="12" t="s">
        <v>37</v>
      </c>
      <c r="AX229" s="12" t="s">
        <v>83</v>
      </c>
      <c r="AY229" s="234" t="s">
        <v>138</v>
      </c>
    </row>
    <row r="230" s="2" customFormat="1" ht="16.5" customHeight="1">
      <c r="A230" s="39"/>
      <c r="B230" s="40"/>
      <c r="C230" s="272" t="s">
        <v>403</v>
      </c>
      <c r="D230" s="272" t="s">
        <v>281</v>
      </c>
      <c r="E230" s="273" t="s">
        <v>404</v>
      </c>
      <c r="F230" s="274" t="s">
        <v>405</v>
      </c>
      <c r="G230" s="275" t="s">
        <v>197</v>
      </c>
      <c r="H230" s="276">
        <v>234.59999999999999</v>
      </c>
      <c r="I230" s="277"/>
      <c r="J230" s="278">
        <f>ROUND(I230*H230,2)</f>
        <v>0</v>
      </c>
      <c r="K230" s="274" t="s">
        <v>198</v>
      </c>
      <c r="L230" s="279"/>
      <c r="M230" s="280" t="s">
        <v>19</v>
      </c>
      <c r="N230" s="281" t="s">
        <v>47</v>
      </c>
      <c r="O230" s="85"/>
      <c r="P230" s="215">
        <f>O230*H230</f>
        <v>0</v>
      </c>
      <c r="Q230" s="215">
        <v>0.13100000000000001</v>
      </c>
      <c r="R230" s="215">
        <f>Q230*H230</f>
        <v>30.732600000000001</v>
      </c>
      <c r="S230" s="215">
        <v>0</v>
      </c>
      <c r="T230" s="21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7" t="s">
        <v>250</v>
      </c>
      <c r="AT230" s="217" t="s">
        <v>281</v>
      </c>
      <c r="AU230" s="217" t="s">
        <v>85</v>
      </c>
      <c r="AY230" s="18" t="s">
        <v>138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8" t="s">
        <v>83</v>
      </c>
      <c r="BK230" s="218">
        <f>ROUND(I230*H230,2)</f>
        <v>0</v>
      </c>
      <c r="BL230" s="18" t="s">
        <v>158</v>
      </c>
      <c r="BM230" s="217" t="s">
        <v>406</v>
      </c>
    </row>
    <row r="231" s="2" customFormat="1">
      <c r="A231" s="39"/>
      <c r="B231" s="40"/>
      <c r="C231" s="41"/>
      <c r="D231" s="219" t="s">
        <v>145</v>
      </c>
      <c r="E231" s="41"/>
      <c r="F231" s="220" t="s">
        <v>405</v>
      </c>
      <c r="G231" s="41"/>
      <c r="H231" s="41"/>
      <c r="I231" s="221"/>
      <c r="J231" s="41"/>
      <c r="K231" s="41"/>
      <c r="L231" s="45"/>
      <c r="M231" s="222"/>
      <c r="N231" s="223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145</v>
      </c>
      <c r="AU231" s="18" t="s">
        <v>85</v>
      </c>
    </row>
    <row r="232" s="12" customFormat="1">
      <c r="A232" s="12"/>
      <c r="B232" s="224"/>
      <c r="C232" s="225"/>
      <c r="D232" s="219" t="s">
        <v>147</v>
      </c>
      <c r="E232" s="226" t="s">
        <v>19</v>
      </c>
      <c r="F232" s="227" t="s">
        <v>407</v>
      </c>
      <c r="G232" s="225"/>
      <c r="H232" s="228">
        <v>230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4" t="s">
        <v>147</v>
      </c>
      <c r="AU232" s="234" t="s">
        <v>85</v>
      </c>
      <c r="AV232" s="12" t="s">
        <v>85</v>
      </c>
      <c r="AW232" s="12" t="s">
        <v>37</v>
      </c>
      <c r="AX232" s="12" t="s">
        <v>76</v>
      </c>
      <c r="AY232" s="234" t="s">
        <v>138</v>
      </c>
    </row>
    <row r="233" s="12" customFormat="1">
      <c r="A233" s="12"/>
      <c r="B233" s="224"/>
      <c r="C233" s="225"/>
      <c r="D233" s="219" t="s">
        <v>147</v>
      </c>
      <c r="E233" s="226" t="s">
        <v>19</v>
      </c>
      <c r="F233" s="227" t="s">
        <v>408</v>
      </c>
      <c r="G233" s="225"/>
      <c r="H233" s="228">
        <v>234.59999999999999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234" t="s">
        <v>147</v>
      </c>
      <c r="AU233" s="234" t="s">
        <v>85</v>
      </c>
      <c r="AV233" s="12" t="s">
        <v>85</v>
      </c>
      <c r="AW233" s="12" t="s">
        <v>37</v>
      </c>
      <c r="AX233" s="12" t="s">
        <v>83</v>
      </c>
      <c r="AY233" s="234" t="s">
        <v>138</v>
      </c>
    </row>
    <row r="234" s="2" customFormat="1" ht="16.5" customHeight="1">
      <c r="A234" s="39"/>
      <c r="B234" s="40"/>
      <c r="C234" s="272" t="s">
        <v>409</v>
      </c>
      <c r="D234" s="272" t="s">
        <v>281</v>
      </c>
      <c r="E234" s="273" t="s">
        <v>410</v>
      </c>
      <c r="F234" s="274" t="s">
        <v>411</v>
      </c>
      <c r="G234" s="275" t="s">
        <v>197</v>
      </c>
      <c r="H234" s="276">
        <v>10.914</v>
      </c>
      <c r="I234" s="277"/>
      <c r="J234" s="278">
        <f>ROUND(I234*H234,2)</f>
        <v>0</v>
      </c>
      <c r="K234" s="274" t="s">
        <v>198</v>
      </c>
      <c r="L234" s="279"/>
      <c r="M234" s="280" t="s">
        <v>19</v>
      </c>
      <c r="N234" s="281" t="s">
        <v>47</v>
      </c>
      <c r="O234" s="85"/>
      <c r="P234" s="215">
        <f>O234*H234</f>
        <v>0</v>
      </c>
      <c r="Q234" s="215">
        <v>0.13100000000000001</v>
      </c>
      <c r="R234" s="215">
        <f>Q234*H234</f>
        <v>1.4297340000000001</v>
      </c>
      <c r="S234" s="215">
        <v>0</v>
      </c>
      <c r="T234" s="21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7" t="s">
        <v>250</v>
      </c>
      <c r="AT234" s="217" t="s">
        <v>281</v>
      </c>
      <c r="AU234" s="217" t="s">
        <v>85</v>
      </c>
      <c r="AY234" s="18" t="s">
        <v>138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8" t="s">
        <v>83</v>
      </c>
      <c r="BK234" s="218">
        <f>ROUND(I234*H234,2)</f>
        <v>0</v>
      </c>
      <c r="BL234" s="18" t="s">
        <v>158</v>
      </c>
      <c r="BM234" s="217" t="s">
        <v>412</v>
      </c>
    </row>
    <row r="235" s="2" customFormat="1">
      <c r="A235" s="39"/>
      <c r="B235" s="40"/>
      <c r="C235" s="41"/>
      <c r="D235" s="219" t="s">
        <v>145</v>
      </c>
      <c r="E235" s="41"/>
      <c r="F235" s="220" t="s">
        <v>411</v>
      </c>
      <c r="G235" s="41"/>
      <c r="H235" s="41"/>
      <c r="I235" s="221"/>
      <c r="J235" s="41"/>
      <c r="K235" s="41"/>
      <c r="L235" s="45"/>
      <c r="M235" s="222"/>
      <c r="N235" s="223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145</v>
      </c>
      <c r="AU235" s="18" t="s">
        <v>85</v>
      </c>
    </row>
    <row r="236" s="12" customFormat="1">
      <c r="A236" s="12"/>
      <c r="B236" s="224"/>
      <c r="C236" s="225"/>
      <c r="D236" s="219" t="s">
        <v>147</v>
      </c>
      <c r="E236" s="226" t="s">
        <v>19</v>
      </c>
      <c r="F236" s="227" t="s">
        <v>413</v>
      </c>
      <c r="G236" s="225"/>
      <c r="H236" s="228">
        <v>10.699999999999999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4" t="s">
        <v>147</v>
      </c>
      <c r="AU236" s="234" t="s">
        <v>85</v>
      </c>
      <c r="AV236" s="12" t="s">
        <v>85</v>
      </c>
      <c r="AW236" s="12" t="s">
        <v>37</v>
      </c>
      <c r="AX236" s="12" t="s">
        <v>76</v>
      </c>
      <c r="AY236" s="234" t="s">
        <v>138</v>
      </c>
    </row>
    <row r="237" s="12" customFormat="1">
      <c r="A237" s="12"/>
      <c r="B237" s="224"/>
      <c r="C237" s="225"/>
      <c r="D237" s="219" t="s">
        <v>147</v>
      </c>
      <c r="E237" s="226" t="s">
        <v>19</v>
      </c>
      <c r="F237" s="227" t="s">
        <v>414</v>
      </c>
      <c r="G237" s="225"/>
      <c r="H237" s="228">
        <v>10.914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T237" s="234" t="s">
        <v>147</v>
      </c>
      <c r="AU237" s="234" t="s">
        <v>85</v>
      </c>
      <c r="AV237" s="12" t="s">
        <v>85</v>
      </c>
      <c r="AW237" s="12" t="s">
        <v>37</v>
      </c>
      <c r="AX237" s="12" t="s">
        <v>83</v>
      </c>
      <c r="AY237" s="234" t="s">
        <v>138</v>
      </c>
    </row>
    <row r="238" s="11" customFormat="1" ht="22.8" customHeight="1">
      <c r="A238" s="11"/>
      <c r="B238" s="192"/>
      <c r="C238" s="193"/>
      <c r="D238" s="194" t="s">
        <v>75</v>
      </c>
      <c r="E238" s="247" t="s">
        <v>250</v>
      </c>
      <c r="F238" s="247" t="s">
        <v>415</v>
      </c>
      <c r="G238" s="193"/>
      <c r="H238" s="193"/>
      <c r="I238" s="196"/>
      <c r="J238" s="248">
        <f>BK238</f>
        <v>0</v>
      </c>
      <c r="K238" s="193"/>
      <c r="L238" s="198"/>
      <c r="M238" s="199"/>
      <c r="N238" s="200"/>
      <c r="O238" s="200"/>
      <c r="P238" s="201">
        <f>SUM(P239:P252)</f>
        <v>0</v>
      </c>
      <c r="Q238" s="200"/>
      <c r="R238" s="201">
        <f>SUM(R239:R252)</f>
        <v>0.21775660000000002</v>
      </c>
      <c r="S238" s="200"/>
      <c r="T238" s="202">
        <f>SUM(T239:T252)</f>
        <v>0.92000000000000004</v>
      </c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R238" s="203" t="s">
        <v>83</v>
      </c>
      <c r="AT238" s="204" t="s">
        <v>75</v>
      </c>
      <c r="AU238" s="204" t="s">
        <v>83</v>
      </c>
      <c r="AY238" s="203" t="s">
        <v>138</v>
      </c>
      <c r="BK238" s="205">
        <f>SUM(BK239:BK252)</f>
        <v>0</v>
      </c>
    </row>
    <row r="239" s="2" customFormat="1" ht="16.5" customHeight="1">
      <c r="A239" s="39"/>
      <c r="B239" s="40"/>
      <c r="C239" s="206" t="s">
        <v>271</v>
      </c>
      <c r="D239" s="206" t="s">
        <v>139</v>
      </c>
      <c r="E239" s="207" t="s">
        <v>416</v>
      </c>
      <c r="F239" s="208" t="s">
        <v>417</v>
      </c>
      <c r="G239" s="209" t="s">
        <v>227</v>
      </c>
      <c r="H239" s="210">
        <v>16</v>
      </c>
      <c r="I239" s="211"/>
      <c r="J239" s="212">
        <f>ROUND(I239*H239,2)</f>
        <v>0</v>
      </c>
      <c r="K239" s="208" t="s">
        <v>198</v>
      </c>
      <c r="L239" s="45"/>
      <c r="M239" s="213" t="s">
        <v>19</v>
      </c>
      <c r="N239" s="214" t="s">
        <v>47</v>
      </c>
      <c r="O239" s="85"/>
      <c r="P239" s="215">
        <f>O239*H239</f>
        <v>0</v>
      </c>
      <c r="Q239" s="215">
        <v>0.0044007999999999999</v>
      </c>
      <c r="R239" s="215">
        <f>Q239*H239</f>
        <v>0.070412799999999998</v>
      </c>
      <c r="S239" s="215">
        <v>0</v>
      </c>
      <c r="T239" s="21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7" t="s">
        <v>158</v>
      </c>
      <c r="AT239" s="217" t="s">
        <v>139</v>
      </c>
      <c r="AU239" s="217" t="s">
        <v>85</v>
      </c>
      <c r="AY239" s="18" t="s">
        <v>138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8" t="s">
        <v>83</v>
      </c>
      <c r="BK239" s="218">
        <f>ROUND(I239*H239,2)</f>
        <v>0</v>
      </c>
      <c r="BL239" s="18" t="s">
        <v>158</v>
      </c>
      <c r="BM239" s="217" t="s">
        <v>418</v>
      </c>
    </row>
    <row r="240" s="2" customFormat="1">
      <c r="A240" s="39"/>
      <c r="B240" s="40"/>
      <c r="C240" s="41"/>
      <c r="D240" s="219" t="s">
        <v>145</v>
      </c>
      <c r="E240" s="41"/>
      <c r="F240" s="220" t="s">
        <v>419</v>
      </c>
      <c r="G240" s="41"/>
      <c r="H240" s="41"/>
      <c r="I240" s="221"/>
      <c r="J240" s="41"/>
      <c r="K240" s="41"/>
      <c r="L240" s="45"/>
      <c r="M240" s="222"/>
      <c r="N240" s="223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145</v>
      </c>
      <c r="AU240" s="18" t="s">
        <v>85</v>
      </c>
    </row>
    <row r="241" s="2" customFormat="1">
      <c r="A241" s="39"/>
      <c r="B241" s="40"/>
      <c r="C241" s="41"/>
      <c r="D241" s="249" t="s">
        <v>201</v>
      </c>
      <c r="E241" s="41"/>
      <c r="F241" s="250" t="s">
        <v>420</v>
      </c>
      <c r="G241" s="41"/>
      <c r="H241" s="41"/>
      <c r="I241" s="221"/>
      <c r="J241" s="41"/>
      <c r="K241" s="41"/>
      <c r="L241" s="45"/>
      <c r="M241" s="222"/>
      <c r="N241" s="223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201</v>
      </c>
      <c r="AU241" s="18" t="s">
        <v>85</v>
      </c>
    </row>
    <row r="242" s="12" customFormat="1">
      <c r="A242" s="12"/>
      <c r="B242" s="224"/>
      <c r="C242" s="225"/>
      <c r="D242" s="219" t="s">
        <v>147</v>
      </c>
      <c r="E242" s="226" t="s">
        <v>19</v>
      </c>
      <c r="F242" s="227" t="s">
        <v>421</v>
      </c>
      <c r="G242" s="225"/>
      <c r="H242" s="228">
        <v>16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T242" s="234" t="s">
        <v>147</v>
      </c>
      <c r="AU242" s="234" t="s">
        <v>85</v>
      </c>
      <c r="AV242" s="12" t="s">
        <v>85</v>
      </c>
      <c r="AW242" s="12" t="s">
        <v>37</v>
      </c>
      <c r="AX242" s="12" t="s">
        <v>83</v>
      </c>
      <c r="AY242" s="234" t="s">
        <v>138</v>
      </c>
    </row>
    <row r="243" s="2" customFormat="1" ht="16.5" customHeight="1">
      <c r="A243" s="39"/>
      <c r="B243" s="40"/>
      <c r="C243" s="206" t="s">
        <v>422</v>
      </c>
      <c r="D243" s="206" t="s">
        <v>139</v>
      </c>
      <c r="E243" s="207" t="s">
        <v>423</v>
      </c>
      <c r="F243" s="208" t="s">
        <v>424</v>
      </c>
      <c r="G243" s="209" t="s">
        <v>161</v>
      </c>
      <c r="H243" s="210">
        <v>2</v>
      </c>
      <c r="I243" s="211"/>
      <c r="J243" s="212">
        <f>ROUND(I243*H243,2)</f>
        <v>0</v>
      </c>
      <c r="K243" s="208" t="s">
        <v>198</v>
      </c>
      <c r="L243" s="45"/>
      <c r="M243" s="213" t="s">
        <v>19</v>
      </c>
      <c r="N243" s="214" t="s">
        <v>47</v>
      </c>
      <c r="O243" s="85"/>
      <c r="P243" s="215">
        <f>O243*H243</f>
        <v>0</v>
      </c>
      <c r="Q243" s="215">
        <v>1.9E-06</v>
      </c>
      <c r="R243" s="215">
        <f>Q243*H243</f>
        <v>3.8E-06</v>
      </c>
      <c r="S243" s="215">
        <v>0</v>
      </c>
      <c r="T243" s="21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7" t="s">
        <v>158</v>
      </c>
      <c r="AT243" s="217" t="s">
        <v>139</v>
      </c>
      <c r="AU243" s="217" t="s">
        <v>85</v>
      </c>
      <c r="AY243" s="18" t="s">
        <v>138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8" t="s">
        <v>83</v>
      </c>
      <c r="BK243" s="218">
        <f>ROUND(I243*H243,2)</f>
        <v>0</v>
      </c>
      <c r="BL243" s="18" t="s">
        <v>158</v>
      </c>
      <c r="BM243" s="217" t="s">
        <v>425</v>
      </c>
    </row>
    <row r="244" s="2" customFormat="1">
      <c r="A244" s="39"/>
      <c r="B244" s="40"/>
      <c r="C244" s="41"/>
      <c r="D244" s="219" t="s">
        <v>145</v>
      </c>
      <c r="E244" s="41"/>
      <c r="F244" s="220" t="s">
        <v>426</v>
      </c>
      <c r="G244" s="41"/>
      <c r="H244" s="41"/>
      <c r="I244" s="221"/>
      <c r="J244" s="41"/>
      <c r="K244" s="41"/>
      <c r="L244" s="45"/>
      <c r="M244" s="222"/>
      <c r="N244" s="223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145</v>
      </c>
      <c r="AU244" s="18" t="s">
        <v>85</v>
      </c>
    </row>
    <row r="245" s="2" customFormat="1">
      <c r="A245" s="39"/>
      <c r="B245" s="40"/>
      <c r="C245" s="41"/>
      <c r="D245" s="249" t="s">
        <v>201</v>
      </c>
      <c r="E245" s="41"/>
      <c r="F245" s="250" t="s">
        <v>427</v>
      </c>
      <c r="G245" s="41"/>
      <c r="H245" s="41"/>
      <c r="I245" s="221"/>
      <c r="J245" s="41"/>
      <c r="K245" s="41"/>
      <c r="L245" s="45"/>
      <c r="M245" s="222"/>
      <c r="N245" s="223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201</v>
      </c>
      <c r="AU245" s="18" t="s">
        <v>85</v>
      </c>
    </row>
    <row r="246" s="2" customFormat="1" ht="16.5" customHeight="1">
      <c r="A246" s="39"/>
      <c r="B246" s="40"/>
      <c r="C246" s="272" t="s">
        <v>428</v>
      </c>
      <c r="D246" s="272" t="s">
        <v>281</v>
      </c>
      <c r="E246" s="273" t="s">
        <v>429</v>
      </c>
      <c r="F246" s="274" t="s">
        <v>430</v>
      </c>
      <c r="G246" s="275" t="s">
        <v>161</v>
      </c>
      <c r="H246" s="276">
        <v>2</v>
      </c>
      <c r="I246" s="277"/>
      <c r="J246" s="278">
        <f>ROUND(I246*H246,2)</f>
        <v>0</v>
      </c>
      <c r="K246" s="274" t="s">
        <v>198</v>
      </c>
      <c r="L246" s="279"/>
      <c r="M246" s="280" t="s">
        <v>19</v>
      </c>
      <c r="N246" s="281" t="s">
        <v>47</v>
      </c>
      <c r="O246" s="85"/>
      <c r="P246" s="215">
        <f>O246*H246</f>
        <v>0</v>
      </c>
      <c r="Q246" s="215">
        <v>0.0011999999999999999</v>
      </c>
      <c r="R246" s="215">
        <f>Q246*H246</f>
        <v>0.0023999999999999998</v>
      </c>
      <c r="S246" s="215">
        <v>0</v>
      </c>
      <c r="T246" s="21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7" t="s">
        <v>250</v>
      </c>
      <c r="AT246" s="217" t="s">
        <v>281</v>
      </c>
      <c r="AU246" s="217" t="s">
        <v>85</v>
      </c>
      <c r="AY246" s="18" t="s">
        <v>138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8" t="s">
        <v>83</v>
      </c>
      <c r="BK246" s="218">
        <f>ROUND(I246*H246,2)</f>
        <v>0</v>
      </c>
      <c r="BL246" s="18" t="s">
        <v>158</v>
      </c>
      <c r="BM246" s="217" t="s">
        <v>431</v>
      </c>
    </row>
    <row r="247" s="2" customFormat="1">
      <c r="A247" s="39"/>
      <c r="B247" s="40"/>
      <c r="C247" s="41"/>
      <c r="D247" s="219" t="s">
        <v>145</v>
      </c>
      <c r="E247" s="41"/>
      <c r="F247" s="220" t="s">
        <v>430</v>
      </c>
      <c r="G247" s="41"/>
      <c r="H247" s="41"/>
      <c r="I247" s="221"/>
      <c r="J247" s="41"/>
      <c r="K247" s="41"/>
      <c r="L247" s="45"/>
      <c r="M247" s="222"/>
      <c r="N247" s="223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145</v>
      </c>
      <c r="AU247" s="18" t="s">
        <v>85</v>
      </c>
    </row>
    <row r="248" s="2" customFormat="1" ht="16.5" customHeight="1">
      <c r="A248" s="39"/>
      <c r="B248" s="40"/>
      <c r="C248" s="206" t="s">
        <v>432</v>
      </c>
      <c r="D248" s="206" t="s">
        <v>139</v>
      </c>
      <c r="E248" s="207" t="s">
        <v>433</v>
      </c>
      <c r="F248" s="208" t="s">
        <v>434</v>
      </c>
      <c r="G248" s="209" t="s">
        <v>161</v>
      </c>
      <c r="H248" s="210">
        <v>1</v>
      </c>
      <c r="I248" s="211"/>
      <c r="J248" s="212">
        <f>ROUND(I248*H248,2)</f>
        <v>0</v>
      </c>
      <c r="K248" s="208" t="s">
        <v>19</v>
      </c>
      <c r="L248" s="45"/>
      <c r="M248" s="213" t="s">
        <v>19</v>
      </c>
      <c r="N248" s="214" t="s">
        <v>47</v>
      </c>
      <c r="O248" s="85"/>
      <c r="P248" s="215">
        <f>O248*H248</f>
        <v>0</v>
      </c>
      <c r="Q248" s="215">
        <v>0</v>
      </c>
      <c r="R248" s="215">
        <f>Q248*H248</f>
        <v>0</v>
      </c>
      <c r="S248" s="215">
        <v>0.92000000000000004</v>
      </c>
      <c r="T248" s="216">
        <f>S248*H248</f>
        <v>0.92000000000000004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7" t="s">
        <v>158</v>
      </c>
      <c r="AT248" s="217" t="s">
        <v>139</v>
      </c>
      <c r="AU248" s="217" t="s">
        <v>85</v>
      </c>
      <c r="AY248" s="18" t="s">
        <v>138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8" t="s">
        <v>83</v>
      </c>
      <c r="BK248" s="218">
        <f>ROUND(I248*H248,2)</f>
        <v>0</v>
      </c>
      <c r="BL248" s="18" t="s">
        <v>158</v>
      </c>
      <c r="BM248" s="217" t="s">
        <v>435</v>
      </c>
    </row>
    <row r="249" s="2" customFormat="1">
      <c r="A249" s="39"/>
      <c r="B249" s="40"/>
      <c r="C249" s="41"/>
      <c r="D249" s="219" t="s">
        <v>145</v>
      </c>
      <c r="E249" s="41"/>
      <c r="F249" s="220" t="s">
        <v>436</v>
      </c>
      <c r="G249" s="41"/>
      <c r="H249" s="41"/>
      <c r="I249" s="221"/>
      <c r="J249" s="41"/>
      <c r="K249" s="41"/>
      <c r="L249" s="45"/>
      <c r="M249" s="222"/>
      <c r="N249" s="223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145</v>
      </c>
      <c r="AU249" s="18" t="s">
        <v>85</v>
      </c>
    </row>
    <row r="250" s="12" customFormat="1">
      <c r="A250" s="12"/>
      <c r="B250" s="224"/>
      <c r="C250" s="225"/>
      <c r="D250" s="219" t="s">
        <v>147</v>
      </c>
      <c r="E250" s="226" t="s">
        <v>19</v>
      </c>
      <c r="F250" s="227" t="s">
        <v>83</v>
      </c>
      <c r="G250" s="225"/>
      <c r="H250" s="228">
        <v>1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T250" s="234" t="s">
        <v>147</v>
      </c>
      <c r="AU250" s="234" t="s">
        <v>85</v>
      </c>
      <c r="AV250" s="12" t="s">
        <v>85</v>
      </c>
      <c r="AW250" s="12" t="s">
        <v>37</v>
      </c>
      <c r="AX250" s="12" t="s">
        <v>83</v>
      </c>
      <c r="AY250" s="234" t="s">
        <v>138</v>
      </c>
    </row>
    <row r="251" s="2" customFormat="1" ht="16.5" customHeight="1">
      <c r="A251" s="39"/>
      <c r="B251" s="40"/>
      <c r="C251" s="206" t="s">
        <v>437</v>
      </c>
      <c r="D251" s="206" t="s">
        <v>139</v>
      </c>
      <c r="E251" s="207" t="s">
        <v>438</v>
      </c>
      <c r="F251" s="208" t="s">
        <v>439</v>
      </c>
      <c r="G251" s="209" t="s">
        <v>161</v>
      </c>
      <c r="H251" s="210">
        <v>1</v>
      </c>
      <c r="I251" s="211"/>
      <c r="J251" s="212">
        <f>ROUND(I251*H251,2)</f>
        <v>0</v>
      </c>
      <c r="K251" s="208" t="s">
        <v>19</v>
      </c>
      <c r="L251" s="45"/>
      <c r="M251" s="213" t="s">
        <v>19</v>
      </c>
      <c r="N251" s="214" t="s">
        <v>47</v>
      </c>
      <c r="O251" s="85"/>
      <c r="P251" s="215">
        <f>O251*H251</f>
        <v>0</v>
      </c>
      <c r="Q251" s="215">
        <v>0.14494000000000001</v>
      </c>
      <c r="R251" s="215">
        <f>Q251*H251</f>
        <v>0.14494000000000001</v>
      </c>
      <c r="S251" s="215">
        <v>0</v>
      </c>
      <c r="T251" s="21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7" t="s">
        <v>158</v>
      </c>
      <c r="AT251" s="217" t="s">
        <v>139</v>
      </c>
      <c r="AU251" s="217" t="s">
        <v>85</v>
      </c>
      <c r="AY251" s="18" t="s">
        <v>138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8" t="s">
        <v>83</v>
      </c>
      <c r="BK251" s="218">
        <f>ROUND(I251*H251,2)</f>
        <v>0</v>
      </c>
      <c r="BL251" s="18" t="s">
        <v>158</v>
      </c>
      <c r="BM251" s="217" t="s">
        <v>440</v>
      </c>
    </row>
    <row r="252" s="2" customFormat="1">
      <c r="A252" s="39"/>
      <c r="B252" s="40"/>
      <c r="C252" s="41"/>
      <c r="D252" s="219" t="s">
        <v>145</v>
      </c>
      <c r="E252" s="41"/>
      <c r="F252" s="220" t="s">
        <v>441</v>
      </c>
      <c r="G252" s="41"/>
      <c r="H252" s="41"/>
      <c r="I252" s="221"/>
      <c r="J252" s="41"/>
      <c r="K252" s="41"/>
      <c r="L252" s="45"/>
      <c r="M252" s="222"/>
      <c r="N252" s="223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145</v>
      </c>
      <c r="AU252" s="18" t="s">
        <v>85</v>
      </c>
    </row>
    <row r="253" s="11" customFormat="1" ht="22.8" customHeight="1">
      <c r="A253" s="11"/>
      <c r="B253" s="192"/>
      <c r="C253" s="193"/>
      <c r="D253" s="194" t="s">
        <v>75</v>
      </c>
      <c r="E253" s="247" t="s">
        <v>257</v>
      </c>
      <c r="F253" s="247" t="s">
        <v>442</v>
      </c>
      <c r="G253" s="193"/>
      <c r="H253" s="193"/>
      <c r="I253" s="196"/>
      <c r="J253" s="248">
        <f>BK253</f>
        <v>0</v>
      </c>
      <c r="K253" s="193"/>
      <c r="L253" s="198"/>
      <c r="M253" s="199"/>
      <c r="N253" s="200"/>
      <c r="O253" s="200"/>
      <c r="P253" s="201">
        <f>SUM(P254:P379)</f>
        <v>0</v>
      </c>
      <c r="Q253" s="200"/>
      <c r="R253" s="201">
        <f>SUM(R254:R379)</f>
        <v>94.612903059999994</v>
      </c>
      <c r="S253" s="200"/>
      <c r="T253" s="202">
        <f>SUM(T254:T379)</f>
        <v>12.894</v>
      </c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R253" s="203" t="s">
        <v>83</v>
      </c>
      <c r="AT253" s="204" t="s">
        <v>75</v>
      </c>
      <c r="AU253" s="204" t="s">
        <v>83</v>
      </c>
      <c r="AY253" s="203" t="s">
        <v>138</v>
      </c>
      <c r="BK253" s="205">
        <f>SUM(BK254:BK379)</f>
        <v>0</v>
      </c>
    </row>
    <row r="254" s="2" customFormat="1" ht="16.5" customHeight="1">
      <c r="A254" s="39"/>
      <c r="B254" s="40"/>
      <c r="C254" s="206" t="s">
        <v>443</v>
      </c>
      <c r="D254" s="206" t="s">
        <v>139</v>
      </c>
      <c r="E254" s="207" t="s">
        <v>444</v>
      </c>
      <c r="F254" s="208" t="s">
        <v>445</v>
      </c>
      <c r="G254" s="209" t="s">
        <v>227</v>
      </c>
      <c r="H254" s="210">
        <v>26</v>
      </c>
      <c r="I254" s="211"/>
      <c r="J254" s="212">
        <f>ROUND(I254*H254,2)</f>
        <v>0</v>
      </c>
      <c r="K254" s="208" t="s">
        <v>198</v>
      </c>
      <c r="L254" s="45"/>
      <c r="M254" s="213" t="s">
        <v>19</v>
      </c>
      <c r="N254" s="214" t="s">
        <v>47</v>
      </c>
      <c r="O254" s="85"/>
      <c r="P254" s="215">
        <f>O254*H254</f>
        <v>0</v>
      </c>
      <c r="Q254" s="215">
        <v>0.029999999999999999</v>
      </c>
      <c r="R254" s="215">
        <f>Q254*H254</f>
        <v>0.78000000000000003</v>
      </c>
      <c r="S254" s="215">
        <v>0</v>
      </c>
      <c r="T254" s="21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7" t="s">
        <v>158</v>
      </c>
      <c r="AT254" s="217" t="s">
        <v>139</v>
      </c>
      <c r="AU254" s="217" t="s">
        <v>85</v>
      </c>
      <c r="AY254" s="18" t="s">
        <v>138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8" t="s">
        <v>83</v>
      </c>
      <c r="BK254" s="218">
        <f>ROUND(I254*H254,2)</f>
        <v>0</v>
      </c>
      <c r="BL254" s="18" t="s">
        <v>158</v>
      </c>
      <c r="BM254" s="217" t="s">
        <v>446</v>
      </c>
    </row>
    <row r="255" s="2" customFormat="1">
      <c r="A255" s="39"/>
      <c r="B255" s="40"/>
      <c r="C255" s="41"/>
      <c r="D255" s="219" t="s">
        <v>145</v>
      </c>
      <c r="E255" s="41"/>
      <c r="F255" s="220" t="s">
        <v>447</v>
      </c>
      <c r="G255" s="41"/>
      <c r="H255" s="41"/>
      <c r="I255" s="221"/>
      <c r="J255" s="41"/>
      <c r="K255" s="41"/>
      <c r="L255" s="45"/>
      <c r="M255" s="222"/>
      <c r="N255" s="223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145</v>
      </c>
      <c r="AU255" s="18" t="s">
        <v>85</v>
      </c>
    </row>
    <row r="256" s="2" customFormat="1">
      <c r="A256" s="39"/>
      <c r="B256" s="40"/>
      <c r="C256" s="41"/>
      <c r="D256" s="249" t="s">
        <v>201</v>
      </c>
      <c r="E256" s="41"/>
      <c r="F256" s="250" t="s">
        <v>448</v>
      </c>
      <c r="G256" s="41"/>
      <c r="H256" s="41"/>
      <c r="I256" s="221"/>
      <c r="J256" s="41"/>
      <c r="K256" s="41"/>
      <c r="L256" s="45"/>
      <c r="M256" s="222"/>
      <c r="N256" s="223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201</v>
      </c>
      <c r="AU256" s="18" t="s">
        <v>85</v>
      </c>
    </row>
    <row r="257" s="14" customFormat="1">
      <c r="A257" s="14"/>
      <c r="B257" s="251"/>
      <c r="C257" s="252"/>
      <c r="D257" s="219" t="s">
        <v>147</v>
      </c>
      <c r="E257" s="253" t="s">
        <v>19</v>
      </c>
      <c r="F257" s="254" t="s">
        <v>449</v>
      </c>
      <c r="G257" s="252"/>
      <c r="H257" s="253" t="s">
        <v>19</v>
      </c>
      <c r="I257" s="255"/>
      <c r="J257" s="252"/>
      <c r="K257" s="252"/>
      <c r="L257" s="256"/>
      <c r="M257" s="257"/>
      <c r="N257" s="258"/>
      <c r="O257" s="258"/>
      <c r="P257" s="258"/>
      <c r="Q257" s="258"/>
      <c r="R257" s="258"/>
      <c r="S257" s="258"/>
      <c r="T257" s="25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0" t="s">
        <v>147</v>
      </c>
      <c r="AU257" s="260" t="s">
        <v>85</v>
      </c>
      <c r="AV257" s="14" t="s">
        <v>83</v>
      </c>
      <c r="AW257" s="14" t="s">
        <v>37</v>
      </c>
      <c r="AX257" s="14" t="s">
        <v>76</v>
      </c>
      <c r="AY257" s="260" t="s">
        <v>138</v>
      </c>
    </row>
    <row r="258" s="12" customFormat="1">
      <c r="A258" s="12"/>
      <c r="B258" s="224"/>
      <c r="C258" s="225"/>
      <c r="D258" s="219" t="s">
        <v>147</v>
      </c>
      <c r="E258" s="226" t="s">
        <v>19</v>
      </c>
      <c r="F258" s="227" t="s">
        <v>372</v>
      </c>
      <c r="G258" s="225"/>
      <c r="H258" s="228">
        <v>26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4" t="s">
        <v>147</v>
      </c>
      <c r="AU258" s="234" t="s">
        <v>85</v>
      </c>
      <c r="AV258" s="12" t="s">
        <v>85</v>
      </c>
      <c r="AW258" s="12" t="s">
        <v>37</v>
      </c>
      <c r="AX258" s="12" t="s">
        <v>83</v>
      </c>
      <c r="AY258" s="234" t="s">
        <v>138</v>
      </c>
    </row>
    <row r="259" s="2" customFormat="1" ht="16.5" customHeight="1">
      <c r="A259" s="39"/>
      <c r="B259" s="40"/>
      <c r="C259" s="206" t="s">
        <v>450</v>
      </c>
      <c r="D259" s="206" t="s">
        <v>139</v>
      </c>
      <c r="E259" s="207" t="s">
        <v>451</v>
      </c>
      <c r="F259" s="208" t="s">
        <v>452</v>
      </c>
      <c r="G259" s="209" t="s">
        <v>161</v>
      </c>
      <c r="H259" s="210">
        <v>6</v>
      </c>
      <c r="I259" s="211"/>
      <c r="J259" s="212">
        <f>ROUND(I259*H259,2)</f>
        <v>0</v>
      </c>
      <c r="K259" s="208" t="s">
        <v>198</v>
      </c>
      <c r="L259" s="45"/>
      <c r="M259" s="213" t="s">
        <v>19</v>
      </c>
      <c r="N259" s="214" t="s">
        <v>47</v>
      </c>
      <c r="O259" s="85"/>
      <c r="P259" s="215">
        <f>O259*H259</f>
        <v>0</v>
      </c>
      <c r="Q259" s="215">
        <v>0.00069999999999999999</v>
      </c>
      <c r="R259" s="215">
        <f>Q259*H259</f>
        <v>0.0041999999999999997</v>
      </c>
      <c r="S259" s="215">
        <v>0</v>
      </c>
      <c r="T259" s="21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7" t="s">
        <v>158</v>
      </c>
      <c r="AT259" s="217" t="s">
        <v>139</v>
      </c>
      <c r="AU259" s="217" t="s">
        <v>85</v>
      </c>
      <c r="AY259" s="18" t="s">
        <v>138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8" t="s">
        <v>83</v>
      </c>
      <c r="BK259" s="218">
        <f>ROUND(I259*H259,2)</f>
        <v>0</v>
      </c>
      <c r="BL259" s="18" t="s">
        <v>158</v>
      </c>
      <c r="BM259" s="217" t="s">
        <v>453</v>
      </c>
    </row>
    <row r="260" s="2" customFormat="1">
      <c r="A260" s="39"/>
      <c r="B260" s="40"/>
      <c r="C260" s="41"/>
      <c r="D260" s="219" t="s">
        <v>145</v>
      </c>
      <c r="E260" s="41"/>
      <c r="F260" s="220" t="s">
        <v>454</v>
      </c>
      <c r="G260" s="41"/>
      <c r="H260" s="41"/>
      <c r="I260" s="221"/>
      <c r="J260" s="41"/>
      <c r="K260" s="41"/>
      <c r="L260" s="45"/>
      <c r="M260" s="222"/>
      <c r="N260" s="223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145</v>
      </c>
      <c r="AU260" s="18" t="s">
        <v>85</v>
      </c>
    </row>
    <row r="261" s="2" customFormat="1">
      <c r="A261" s="39"/>
      <c r="B261" s="40"/>
      <c r="C261" s="41"/>
      <c r="D261" s="249" t="s">
        <v>201</v>
      </c>
      <c r="E261" s="41"/>
      <c r="F261" s="250" t="s">
        <v>455</v>
      </c>
      <c r="G261" s="41"/>
      <c r="H261" s="41"/>
      <c r="I261" s="221"/>
      <c r="J261" s="41"/>
      <c r="K261" s="41"/>
      <c r="L261" s="45"/>
      <c r="M261" s="222"/>
      <c r="N261" s="223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201</v>
      </c>
      <c r="AU261" s="18" t="s">
        <v>85</v>
      </c>
    </row>
    <row r="262" s="12" customFormat="1">
      <c r="A262" s="12"/>
      <c r="B262" s="224"/>
      <c r="C262" s="225"/>
      <c r="D262" s="219" t="s">
        <v>147</v>
      </c>
      <c r="E262" s="226" t="s">
        <v>19</v>
      </c>
      <c r="F262" s="227" t="s">
        <v>456</v>
      </c>
      <c r="G262" s="225"/>
      <c r="H262" s="228">
        <v>2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34" t="s">
        <v>147</v>
      </c>
      <c r="AU262" s="234" t="s">
        <v>85</v>
      </c>
      <c r="AV262" s="12" t="s">
        <v>85</v>
      </c>
      <c r="AW262" s="12" t="s">
        <v>37</v>
      </c>
      <c r="AX262" s="12" t="s">
        <v>76</v>
      </c>
      <c r="AY262" s="234" t="s">
        <v>138</v>
      </c>
    </row>
    <row r="263" s="12" customFormat="1">
      <c r="A263" s="12"/>
      <c r="B263" s="224"/>
      <c r="C263" s="225"/>
      <c r="D263" s="219" t="s">
        <v>147</v>
      </c>
      <c r="E263" s="226" t="s">
        <v>19</v>
      </c>
      <c r="F263" s="227" t="s">
        <v>457</v>
      </c>
      <c r="G263" s="225"/>
      <c r="H263" s="228">
        <v>2</v>
      </c>
      <c r="I263" s="229"/>
      <c r="J263" s="225"/>
      <c r="K263" s="225"/>
      <c r="L263" s="230"/>
      <c r="M263" s="231"/>
      <c r="N263" s="232"/>
      <c r="O263" s="232"/>
      <c r="P263" s="232"/>
      <c r="Q263" s="232"/>
      <c r="R263" s="232"/>
      <c r="S263" s="232"/>
      <c r="T263" s="233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T263" s="234" t="s">
        <v>147</v>
      </c>
      <c r="AU263" s="234" t="s">
        <v>85</v>
      </c>
      <c r="AV263" s="12" t="s">
        <v>85</v>
      </c>
      <c r="AW263" s="12" t="s">
        <v>37</v>
      </c>
      <c r="AX263" s="12" t="s">
        <v>76</v>
      </c>
      <c r="AY263" s="234" t="s">
        <v>138</v>
      </c>
    </row>
    <row r="264" s="12" customFormat="1">
      <c r="A264" s="12"/>
      <c r="B264" s="224"/>
      <c r="C264" s="225"/>
      <c r="D264" s="219" t="s">
        <v>147</v>
      </c>
      <c r="E264" s="226" t="s">
        <v>19</v>
      </c>
      <c r="F264" s="227" t="s">
        <v>458</v>
      </c>
      <c r="G264" s="225"/>
      <c r="H264" s="228">
        <v>2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T264" s="234" t="s">
        <v>147</v>
      </c>
      <c r="AU264" s="234" t="s">
        <v>85</v>
      </c>
      <c r="AV264" s="12" t="s">
        <v>85</v>
      </c>
      <c r="AW264" s="12" t="s">
        <v>37</v>
      </c>
      <c r="AX264" s="12" t="s">
        <v>76</v>
      </c>
      <c r="AY264" s="234" t="s">
        <v>138</v>
      </c>
    </row>
    <row r="265" s="15" customFormat="1">
      <c r="A265" s="15"/>
      <c r="B265" s="261"/>
      <c r="C265" s="262"/>
      <c r="D265" s="219" t="s">
        <v>147</v>
      </c>
      <c r="E265" s="263" t="s">
        <v>19</v>
      </c>
      <c r="F265" s="264" t="s">
        <v>218</v>
      </c>
      <c r="G265" s="262"/>
      <c r="H265" s="265">
        <v>6</v>
      </c>
      <c r="I265" s="266"/>
      <c r="J265" s="262"/>
      <c r="K265" s="262"/>
      <c r="L265" s="267"/>
      <c r="M265" s="268"/>
      <c r="N265" s="269"/>
      <c r="O265" s="269"/>
      <c r="P265" s="269"/>
      <c r="Q265" s="269"/>
      <c r="R265" s="269"/>
      <c r="S265" s="269"/>
      <c r="T265" s="270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1" t="s">
        <v>147</v>
      </c>
      <c r="AU265" s="271" t="s">
        <v>85</v>
      </c>
      <c r="AV265" s="15" t="s">
        <v>158</v>
      </c>
      <c r="AW265" s="15" t="s">
        <v>37</v>
      </c>
      <c r="AX265" s="15" t="s">
        <v>83</v>
      </c>
      <c r="AY265" s="271" t="s">
        <v>138</v>
      </c>
    </row>
    <row r="266" s="2" customFormat="1" ht="16.5" customHeight="1">
      <c r="A266" s="39"/>
      <c r="B266" s="40"/>
      <c r="C266" s="272" t="s">
        <v>459</v>
      </c>
      <c r="D266" s="272" t="s">
        <v>281</v>
      </c>
      <c r="E266" s="273" t="s">
        <v>460</v>
      </c>
      <c r="F266" s="274" t="s">
        <v>461</v>
      </c>
      <c r="G266" s="275" t="s">
        <v>161</v>
      </c>
      <c r="H266" s="276">
        <v>2</v>
      </c>
      <c r="I266" s="277"/>
      <c r="J266" s="278">
        <f>ROUND(I266*H266,2)</f>
        <v>0</v>
      </c>
      <c r="K266" s="274" t="s">
        <v>198</v>
      </c>
      <c r="L266" s="279"/>
      <c r="M266" s="280" t="s">
        <v>19</v>
      </c>
      <c r="N266" s="281" t="s">
        <v>47</v>
      </c>
      <c r="O266" s="85"/>
      <c r="P266" s="215">
        <f>O266*H266</f>
        <v>0</v>
      </c>
      <c r="Q266" s="215">
        <v>0.0050000000000000001</v>
      </c>
      <c r="R266" s="215">
        <f>Q266*H266</f>
        <v>0.01</v>
      </c>
      <c r="S266" s="215">
        <v>0</v>
      </c>
      <c r="T266" s="21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7" t="s">
        <v>250</v>
      </c>
      <c r="AT266" s="217" t="s">
        <v>281</v>
      </c>
      <c r="AU266" s="217" t="s">
        <v>85</v>
      </c>
      <c r="AY266" s="18" t="s">
        <v>138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8" t="s">
        <v>83</v>
      </c>
      <c r="BK266" s="218">
        <f>ROUND(I266*H266,2)</f>
        <v>0</v>
      </c>
      <c r="BL266" s="18" t="s">
        <v>158</v>
      </c>
      <c r="BM266" s="217" t="s">
        <v>462</v>
      </c>
    </row>
    <row r="267" s="2" customFormat="1">
      <c r="A267" s="39"/>
      <c r="B267" s="40"/>
      <c r="C267" s="41"/>
      <c r="D267" s="219" t="s">
        <v>145</v>
      </c>
      <c r="E267" s="41"/>
      <c r="F267" s="220" t="s">
        <v>461</v>
      </c>
      <c r="G267" s="41"/>
      <c r="H267" s="41"/>
      <c r="I267" s="221"/>
      <c r="J267" s="41"/>
      <c r="K267" s="41"/>
      <c r="L267" s="45"/>
      <c r="M267" s="222"/>
      <c r="N267" s="223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145</v>
      </c>
      <c r="AU267" s="18" t="s">
        <v>85</v>
      </c>
    </row>
    <row r="268" s="12" customFormat="1">
      <c r="A268" s="12"/>
      <c r="B268" s="224"/>
      <c r="C268" s="225"/>
      <c r="D268" s="219" t="s">
        <v>147</v>
      </c>
      <c r="E268" s="226" t="s">
        <v>19</v>
      </c>
      <c r="F268" s="227" t="s">
        <v>456</v>
      </c>
      <c r="G268" s="225"/>
      <c r="H268" s="228">
        <v>2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T268" s="234" t="s">
        <v>147</v>
      </c>
      <c r="AU268" s="234" t="s">
        <v>85</v>
      </c>
      <c r="AV268" s="12" t="s">
        <v>85</v>
      </c>
      <c r="AW268" s="12" t="s">
        <v>37</v>
      </c>
      <c r="AX268" s="12" t="s">
        <v>83</v>
      </c>
      <c r="AY268" s="234" t="s">
        <v>138</v>
      </c>
    </row>
    <row r="269" s="2" customFormat="1" ht="16.5" customHeight="1">
      <c r="A269" s="39"/>
      <c r="B269" s="40"/>
      <c r="C269" s="272" t="s">
        <v>463</v>
      </c>
      <c r="D269" s="272" t="s">
        <v>281</v>
      </c>
      <c r="E269" s="273" t="s">
        <v>464</v>
      </c>
      <c r="F269" s="274" t="s">
        <v>465</v>
      </c>
      <c r="G269" s="275" t="s">
        <v>161</v>
      </c>
      <c r="H269" s="276">
        <v>2</v>
      </c>
      <c r="I269" s="277"/>
      <c r="J269" s="278">
        <f>ROUND(I269*H269,2)</f>
        <v>0</v>
      </c>
      <c r="K269" s="274" t="s">
        <v>198</v>
      </c>
      <c r="L269" s="279"/>
      <c r="M269" s="280" t="s">
        <v>19</v>
      </c>
      <c r="N269" s="281" t="s">
        <v>47</v>
      </c>
      <c r="O269" s="85"/>
      <c r="P269" s="215">
        <f>O269*H269</f>
        <v>0</v>
      </c>
      <c r="Q269" s="215">
        <v>0.0040000000000000001</v>
      </c>
      <c r="R269" s="215">
        <f>Q269*H269</f>
        <v>0.0080000000000000002</v>
      </c>
      <c r="S269" s="215">
        <v>0</v>
      </c>
      <c r="T269" s="21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7" t="s">
        <v>250</v>
      </c>
      <c r="AT269" s="217" t="s">
        <v>281</v>
      </c>
      <c r="AU269" s="217" t="s">
        <v>85</v>
      </c>
      <c r="AY269" s="18" t="s">
        <v>138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8" t="s">
        <v>83</v>
      </c>
      <c r="BK269" s="218">
        <f>ROUND(I269*H269,2)</f>
        <v>0</v>
      </c>
      <c r="BL269" s="18" t="s">
        <v>158</v>
      </c>
      <c r="BM269" s="217" t="s">
        <v>466</v>
      </c>
    </row>
    <row r="270" s="2" customFormat="1">
      <c r="A270" s="39"/>
      <c r="B270" s="40"/>
      <c r="C270" s="41"/>
      <c r="D270" s="219" t="s">
        <v>145</v>
      </c>
      <c r="E270" s="41"/>
      <c r="F270" s="220" t="s">
        <v>465</v>
      </c>
      <c r="G270" s="41"/>
      <c r="H270" s="41"/>
      <c r="I270" s="221"/>
      <c r="J270" s="41"/>
      <c r="K270" s="41"/>
      <c r="L270" s="45"/>
      <c r="M270" s="222"/>
      <c r="N270" s="223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145</v>
      </c>
      <c r="AU270" s="18" t="s">
        <v>85</v>
      </c>
    </row>
    <row r="271" s="12" customFormat="1">
      <c r="A271" s="12"/>
      <c r="B271" s="224"/>
      <c r="C271" s="225"/>
      <c r="D271" s="219" t="s">
        <v>147</v>
      </c>
      <c r="E271" s="226" t="s">
        <v>19</v>
      </c>
      <c r="F271" s="227" t="s">
        <v>457</v>
      </c>
      <c r="G271" s="225"/>
      <c r="H271" s="228">
        <v>2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T271" s="234" t="s">
        <v>147</v>
      </c>
      <c r="AU271" s="234" t="s">
        <v>85</v>
      </c>
      <c r="AV271" s="12" t="s">
        <v>85</v>
      </c>
      <c r="AW271" s="12" t="s">
        <v>37</v>
      </c>
      <c r="AX271" s="12" t="s">
        <v>83</v>
      </c>
      <c r="AY271" s="234" t="s">
        <v>138</v>
      </c>
    </row>
    <row r="272" s="2" customFormat="1" ht="16.5" customHeight="1">
      <c r="A272" s="39"/>
      <c r="B272" s="40"/>
      <c r="C272" s="272" t="s">
        <v>467</v>
      </c>
      <c r="D272" s="272" t="s">
        <v>281</v>
      </c>
      <c r="E272" s="273" t="s">
        <v>468</v>
      </c>
      <c r="F272" s="274" t="s">
        <v>469</v>
      </c>
      <c r="G272" s="275" t="s">
        <v>161</v>
      </c>
      <c r="H272" s="276">
        <v>2</v>
      </c>
      <c r="I272" s="277"/>
      <c r="J272" s="278">
        <f>ROUND(I272*H272,2)</f>
        <v>0</v>
      </c>
      <c r="K272" s="274" t="s">
        <v>198</v>
      </c>
      <c r="L272" s="279"/>
      <c r="M272" s="280" t="s">
        <v>19</v>
      </c>
      <c r="N272" s="281" t="s">
        <v>47</v>
      </c>
      <c r="O272" s="85"/>
      <c r="P272" s="215">
        <f>O272*H272</f>
        <v>0</v>
      </c>
      <c r="Q272" s="215">
        <v>0.0012999999999999999</v>
      </c>
      <c r="R272" s="215">
        <f>Q272*H272</f>
        <v>0.0025999999999999999</v>
      </c>
      <c r="S272" s="215">
        <v>0</v>
      </c>
      <c r="T272" s="216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7" t="s">
        <v>250</v>
      </c>
      <c r="AT272" s="217" t="s">
        <v>281</v>
      </c>
      <c r="AU272" s="217" t="s">
        <v>85</v>
      </c>
      <c r="AY272" s="18" t="s">
        <v>138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8" t="s">
        <v>83</v>
      </c>
      <c r="BK272" s="218">
        <f>ROUND(I272*H272,2)</f>
        <v>0</v>
      </c>
      <c r="BL272" s="18" t="s">
        <v>158</v>
      </c>
      <c r="BM272" s="217" t="s">
        <v>470</v>
      </c>
    </row>
    <row r="273" s="2" customFormat="1">
      <c r="A273" s="39"/>
      <c r="B273" s="40"/>
      <c r="C273" s="41"/>
      <c r="D273" s="219" t="s">
        <v>145</v>
      </c>
      <c r="E273" s="41"/>
      <c r="F273" s="220" t="s">
        <v>469</v>
      </c>
      <c r="G273" s="41"/>
      <c r="H273" s="41"/>
      <c r="I273" s="221"/>
      <c r="J273" s="41"/>
      <c r="K273" s="41"/>
      <c r="L273" s="45"/>
      <c r="M273" s="222"/>
      <c r="N273" s="223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145</v>
      </c>
      <c r="AU273" s="18" t="s">
        <v>85</v>
      </c>
    </row>
    <row r="274" s="2" customFormat="1" ht="16.5" customHeight="1">
      <c r="A274" s="39"/>
      <c r="B274" s="40"/>
      <c r="C274" s="206" t="s">
        <v>471</v>
      </c>
      <c r="D274" s="206" t="s">
        <v>139</v>
      </c>
      <c r="E274" s="207" t="s">
        <v>472</v>
      </c>
      <c r="F274" s="208" t="s">
        <v>473</v>
      </c>
      <c r="G274" s="209" t="s">
        <v>161</v>
      </c>
      <c r="H274" s="210">
        <v>6</v>
      </c>
      <c r="I274" s="211"/>
      <c r="J274" s="212">
        <f>ROUND(I274*H274,2)</f>
        <v>0</v>
      </c>
      <c r="K274" s="208" t="s">
        <v>198</v>
      </c>
      <c r="L274" s="45"/>
      <c r="M274" s="213" t="s">
        <v>19</v>
      </c>
      <c r="N274" s="214" t="s">
        <v>47</v>
      </c>
      <c r="O274" s="85"/>
      <c r="P274" s="215">
        <f>O274*H274</f>
        <v>0</v>
      </c>
      <c r="Q274" s="215">
        <v>0.11240500000000001</v>
      </c>
      <c r="R274" s="215">
        <f>Q274*H274</f>
        <v>0.67443000000000008</v>
      </c>
      <c r="S274" s="215">
        <v>0</v>
      </c>
      <c r="T274" s="21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7" t="s">
        <v>158</v>
      </c>
      <c r="AT274" s="217" t="s">
        <v>139</v>
      </c>
      <c r="AU274" s="217" t="s">
        <v>85</v>
      </c>
      <c r="AY274" s="18" t="s">
        <v>138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8" t="s">
        <v>83</v>
      </c>
      <c r="BK274" s="218">
        <f>ROUND(I274*H274,2)</f>
        <v>0</v>
      </c>
      <c r="BL274" s="18" t="s">
        <v>158</v>
      </c>
      <c r="BM274" s="217" t="s">
        <v>474</v>
      </c>
    </row>
    <row r="275" s="2" customFormat="1">
      <c r="A275" s="39"/>
      <c r="B275" s="40"/>
      <c r="C275" s="41"/>
      <c r="D275" s="219" t="s">
        <v>145</v>
      </c>
      <c r="E275" s="41"/>
      <c r="F275" s="220" t="s">
        <v>475</v>
      </c>
      <c r="G275" s="41"/>
      <c r="H275" s="41"/>
      <c r="I275" s="221"/>
      <c r="J275" s="41"/>
      <c r="K275" s="41"/>
      <c r="L275" s="45"/>
      <c r="M275" s="222"/>
      <c r="N275" s="223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145</v>
      </c>
      <c r="AU275" s="18" t="s">
        <v>85</v>
      </c>
    </row>
    <row r="276" s="2" customFormat="1">
      <c r="A276" s="39"/>
      <c r="B276" s="40"/>
      <c r="C276" s="41"/>
      <c r="D276" s="249" t="s">
        <v>201</v>
      </c>
      <c r="E276" s="41"/>
      <c r="F276" s="250" t="s">
        <v>476</v>
      </c>
      <c r="G276" s="41"/>
      <c r="H276" s="41"/>
      <c r="I276" s="221"/>
      <c r="J276" s="41"/>
      <c r="K276" s="41"/>
      <c r="L276" s="45"/>
      <c r="M276" s="222"/>
      <c r="N276" s="223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201</v>
      </c>
      <c r="AU276" s="18" t="s">
        <v>85</v>
      </c>
    </row>
    <row r="277" s="2" customFormat="1" ht="16.5" customHeight="1">
      <c r="A277" s="39"/>
      <c r="B277" s="40"/>
      <c r="C277" s="272" t="s">
        <v>477</v>
      </c>
      <c r="D277" s="272" t="s">
        <v>281</v>
      </c>
      <c r="E277" s="273" t="s">
        <v>478</v>
      </c>
      <c r="F277" s="274" t="s">
        <v>479</v>
      </c>
      <c r="G277" s="275" t="s">
        <v>161</v>
      </c>
      <c r="H277" s="276">
        <v>6</v>
      </c>
      <c r="I277" s="277"/>
      <c r="J277" s="278">
        <f>ROUND(I277*H277,2)</f>
        <v>0</v>
      </c>
      <c r="K277" s="274" t="s">
        <v>198</v>
      </c>
      <c r="L277" s="279"/>
      <c r="M277" s="280" t="s">
        <v>19</v>
      </c>
      <c r="N277" s="281" t="s">
        <v>47</v>
      </c>
      <c r="O277" s="85"/>
      <c r="P277" s="215">
        <f>O277*H277</f>
        <v>0</v>
      </c>
      <c r="Q277" s="215">
        <v>0.0061000000000000004</v>
      </c>
      <c r="R277" s="215">
        <f>Q277*H277</f>
        <v>0.036600000000000001</v>
      </c>
      <c r="S277" s="215">
        <v>0</v>
      </c>
      <c r="T277" s="21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7" t="s">
        <v>250</v>
      </c>
      <c r="AT277" s="217" t="s">
        <v>281</v>
      </c>
      <c r="AU277" s="217" t="s">
        <v>85</v>
      </c>
      <c r="AY277" s="18" t="s">
        <v>138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8" t="s">
        <v>83</v>
      </c>
      <c r="BK277" s="218">
        <f>ROUND(I277*H277,2)</f>
        <v>0</v>
      </c>
      <c r="BL277" s="18" t="s">
        <v>158</v>
      </c>
      <c r="BM277" s="217" t="s">
        <v>480</v>
      </c>
    </row>
    <row r="278" s="2" customFormat="1">
      <c r="A278" s="39"/>
      <c r="B278" s="40"/>
      <c r="C278" s="41"/>
      <c r="D278" s="219" t="s">
        <v>145</v>
      </c>
      <c r="E278" s="41"/>
      <c r="F278" s="220" t="s">
        <v>479</v>
      </c>
      <c r="G278" s="41"/>
      <c r="H278" s="41"/>
      <c r="I278" s="221"/>
      <c r="J278" s="41"/>
      <c r="K278" s="41"/>
      <c r="L278" s="45"/>
      <c r="M278" s="222"/>
      <c r="N278" s="223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145</v>
      </c>
      <c r="AU278" s="18" t="s">
        <v>85</v>
      </c>
    </row>
    <row r="279" s="2" customFormat="1" ht="16.5" customHeight="1">
      <c r="A279" s="39"/>
      <c r="B279" s="40"/>
      <c r="C279" s="272" t="s">
        <v>481</v>
      </c>
      <c r="D279" s="272" t="s">
        <v>281</v>
      </c>
      <c r="E279" s="273" t="s">
        <v>482</v>
      </c>
      <c r="F279" s="274" t="s">
        <v>483</v>
      </c>
      <c r="G279" s="275" t="s">
        <v>161</v>
      </c>
      <c r="H279" s="276">
        <v>6</v>
      </c>
      <c r="I279" s="277"/>
      <c r="J279" s="278">
        <f>ROUND(I279*H279,2)</f>
        <v>0</v>
      </c>
      <c r="K279" s="274" t="s">
        <v>484</v>
      </c>
      <c r="L279" s="279"/>
      <c r="M279" s="280" t="s">
        <v>19</v>
      </c>
      <c r="N279" s="281" t="s">
        <v>47</v>
      </c>
      <c r="O279" s="85"/>
      <c r="P279" s="215">
        <f>O279*H279</f>
        <v>0</v>
      </c>
      <c r="Q279" s="215">
        <v>0.0030000000000000001</v>
      </c>
      <c r="R279" s="215">
        <f>Q279*H279</f>
        <v>0.018000000000000002</v>
      </c>
      <c r="S279" s="215">
        <v>0</v>
      </c>
      <c r="T279" s="21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7" t="s">
        <v>250</v>
      </c>
      <c r="AT279" s="217" t="s">
        <v>281</v>
      </c>
      <c r="AU279" s="217" t="s">
        <v>85</v>
      </c>
      <c r="AY279" s="18" t="s">
        <v>138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8" t="s">
        <v>83</v>
      </c>
      <c r="BK279" s="218">
        <f>ROUND(I279*H279,2)</f>
        <v>0</v>
      </c>
      <c r="BL279" s="18" t="s">
        <v>158</v>
      </c>
      <c r="BM279" s="217" t="s">
        <v>485</v>
      </c>
    </row>
    <row r="280" s="2" customFormat="1">
      <c r="A280" s="39"/>
      <c r="B280" s="40"/>
      <c r="C280" s="41"/>
      <c r="D280" s="219" t="s">
        <v>145</v>
      </c>
      <c r="E280" s="41"/>
      <c r="F280" s="220" t="s">
        <v>483</v>
      </c>
      <c r="G280" s="41"/>
      <c r="H280" s="41"/>
      <c r="I280" s="221"/>
      <c r="J280" s="41"/>
      <c r="K280" s="41"/>
      <c r="L280" s="45"/>
      <c r="M280" s="222"/>
      <c r="N280" s="223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145</v>
      </c>
      <c r="AU280" s="18" t="s">
        <v>85</v>
      </c>
    </row>
    <row r="281" s="2" customFormat="1" ht="16.5" customHeight="1">
      <c r="A281" s="39"/>
      <c r="B281" s="40"/>
      <c r="C281" s="272" t="s">
        <v>486</v>
      </c>
      <c r="D281" s="272" t="s">
        <v>281</v>
      </c>
      <c r="E281" s="273" t="s">
        <v>487</v>
      </c>
      <c r="F281" s="274" t="s">
        <v>488</v>
      </c>
      <c r="G281" s="275" t="s">
        <v>161</v>
      </c>
      <c r="H281" s="276">
        <v>6</v>
      </c>
      <c r="I281" s="277"/>
      <c r="J281" s="278">
        <f>ROUND(I281*H281,2)</f>
        <v>0</v>
      </c>
      <c r="K281" s="274" t="s">
        <v>484</v>
      </c>
      <c r="L281" s="279"/>
      <c r="M281" s="280" t="s">
        <v>19</v>
      </c>
      <c r="N281" s="281" t="s">
        <v>47</v>
      </c>
      <c r="O281" s="85"/>
      <c r="P281" s="215">
        <f>O281*H281</f>
        <v>0</v>
      </c>
      <c r="Q281" s="215">
        <v>0.00010000000000000001</v>
      </c>
      <c r="R281" s="215">
        <f>Q281*H281</f>
        <v>0.00060000000000000006</v>
      </c>
      <c r="S281" s="215">
        <v>0</v>
      </c>
      <c r="T281" s="216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7" t="s">
        <v>250</v>
      </c>
      <c r="AT281" s="217" t="s">
        <v>281</v>
      </c>
      <c r="AU281" s="217" t="s">
        <v>85</v>
      </c>
      <c r="AY281" s="18" t="s">
        <v>138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8" t="s">
        <v>83</v>
      </c>
      <c r="BK281" s="218">
        <f>ROUND(I281*H281,2)</f>
        <v>0</v>
      </c>
      <c r="BL281" s="18" t="s">
        <v>158</v>
      </c>
      <c r="BM281" s="217" t="s">
        <v>489</v>
      </c>
    </row>
    <row r="282" s="2" customFormat="1">
      <c r="A282" s="39"/>
      <c r="B282" s="40"/>
      <c r="C282" s="41"/>
      <c r="D282" s="219" t="s">
        <v>145</v>
      </c>
      <c r="E282" s="41"/>
      <c r="F282" s="220" t="s">
        <v>488</v>
      </c>
      <c r="G282" s="41"/>
      <c r="H282" s="41"/>
      <c r="I282" s="221"/>
      <c r="J282" s="41"/>
      <c r="K282" s="41"/>
      <c r="L282" s="45"/>
      <c r="M282" s="222"/>
      <c r="N282" s="223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145</v>
      </c>
      <c r="AU282" s="18" t="s">
        <v>85</v>
      </c>
    </row>
    <row r="283" s="2" customFormat="1" ht="16.5" customHeight="1">
      <c r="A283" s="39"/>
      <c r="B283" s="40"/>
      <c r="C283" s="272" t="s">
        <v>490</v>
      </c>
      <c r="D283" s="272" t="s">
        <v>281</v>
      </c>
      <c r="E283" s="273" t="s">
        <v>491</v>
      </c>
      <c r="F283" s="274" t="s">
        <v>492</v>
      </c>
      <c r="G283" s="275" t="s">
        <v>161</v>
      </c>
      <c r="H283" s="276">
        <v>12</v>
      </c>
      <c r="I283" s="277"/>
      <c r="J283" s="278">
        <f>ROUND(I283*H283,2)</f>
        <v>0</v>
      </c>
      <c r="K283" s="274" t="s">
        <v>484</v>
      </c>
      <c r="L283" s="279"/>
      <c r="M283" s="280" t="s">
        <v>19</v>
      </c>
      <c r="N283" s="281" t="s">
        <v>47</v>
      </c>
      <c r="O283" s="85"/>
      <c r="P283" s="215">
        <f>O283*H283</f>
        <v>0</v>
      </c>
      <c r="Q283" s="215">
        <v>0.00035</v>
      </c>
      <c r="R283" s="215">
        <f>Q283*H283</f>
        <v>0.0041999999999999997</v>
      </c>
      <c r="S283" s="215">
        <v>0</v>
      </c>
      <c r="T283" s="216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7" t="s">
        <v>250</v>
      </c>
      <c r="AT283" s="217" t="s">
        <v>281</v>
      </c>
      <c r="AU283" s="217" t="s">
        <v>85</v>
      </c>
      <c r="AY283" s="18" t="s">
        <v>138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8" t="s">
        <v>83</v>
      </c>
      <c r="BK283" s="218">
        <f>ROUND(I283*H283,2)</f>
        <v>0</v>
      </c>
      <c r="BL283" s="18" t="s">
        <v>158</v>
      </c>
      <c r="BM283" s="217" t="s">
        <v>493</v>
      </c>
    </row>
    <row r="284" s="2" customFormat="1">
      <c r="A284" s="39"/>
      <c r="B284" s="40"/>
      <c r="C284" s="41"/>
      <c r="D284" s="219" t="s">
        <v>145</v>
      </c>
      <c r="E284" s="41"/>
      <c r="F284" s="220" t="s">
        <v>492</v>
      </c>
      <c r="G284" s="41"/>
      <c r="H284" s="41"/>
      <c r="I284" s="221"/>
      <c r="J284" s="41"/>
      <c r="K284" s="41"/>
      <c r="L284" s="45"/>
      <c r="M284" s="222"/>
      <c r="N284" s="223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145</v>
      </c>
      <c r="AU284" s="18" t="s">
        <v>85</v>
      </c>
    </row>
    <row r="285" s="2" customFormat="1" ht="16.5" customHeight="1">
      <c r="A285" s="39"/>
      <c r="B285" s="40"/>
      <c r="C285" s="206" t="s">
        <v>494</v>
      </c>
      <c r="D285" s="206" t="s">
        <v>139</v>
      </c>
      <c r="E285" s="207" t="s">
        <v>495</v>
      </c>
      <c r="F285" s="208" t="s">
        <v>496</v>
      </c>
      <c r="G285" s="209" t="s">
        <v>227</v>
      </c>
      <c r="H285" s="210">
        <v>16</v>
      </c>
      <c r="I285" s="211"/>
      <c r="J285" s="212">
        <f>ROUND(I285*H285,2)</f>
        <v>0</v>
      </c>
      <c r="K285" s="208" t="s">
        <v>198</v>
      </c>
      <c r="L285" s="45"/>
      <c r="M285" s="213" t="s">
        <v>19</v>
      </c>
      <c r="N285" s="214" t="s">
        <v>47</v>
      </c>
      <c r="O285" s="85"/>
      <c r="P285" s="215">
        <f>O285*H285</f>
        <v>0</v>
      </c>
      <c r="Q285" s="215">
        <v>0.00010000000000000001</v>
      </c>
      <c r="R285" s="215">
        <f>Q285*H285</f>
        <v>0.0016000000000000001</v>
      </c>
      <c r="S285" s="215">
        <v>0</v>
      </c>
      <c r="T285" s="216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7" t="s">
        <v>158</v>
      </c>
      <c r="AT285" s="217" t="s">
        <v>139</v>
      </c>
      <c r="AU285" s="217" t="s">
        <v>85</v>
      </c>
      <c r="AY285" s="18" t="s">
        <v>138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8" t="s">
        <v>83</v>
      </c>
      <c r="BK285" s="218">
        <f>ROUND(I285*H285,2)</f>
        <v>0</v>
      </c>
      <c r="BL285" s="18" t="s">
        <v>158</v>
      </c>
      <c r="BM285" s="217" t="s">
        <v>497</v>
      </c>
    </row>
    <row r="286" s="2" customFormat="1">
      <c r="A286" s="39"/>
      <c r="B286" s="40"/>
      <c r="C286" s="41"/>
      <c r="D286" s="219" t="s">
        <v>145</v>
      </c>
      <c r="E286" s="41"/>
      <c r="F286" s="220" t="s">
        <v>498</v>
      </c>
      <c r="G286" s="41"/>
      <c r="H286" s="41"/>
      <c r="I286" s="221"/>
      <c r="J286" s="41"/>
      <c r="K286" s="41"/>
      <c r="L286" s="45"/>
      <c r="M286" s="222"/>
      <c r="N286" s="223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145</v>
      </c>
      <c r="AU286" s="18" t="s">
        <v>85</v>
      </c>
    </row>
    <row r="287" s="2" customFormat="1">
      <c r="A287" s="39"/>
      <c r="B287" s="40"/>
      <c r="C287" s="41"/>
      <c r="D287" s="249" t="s">
        <v>201</v>
      </c>
      <c r="E287" s="41"/>
      <c r="F287" s="250" t="s">
        <v>499</v>
      </c>
      <c r="G287" s="41"/>
      <c r="H287" s="41"/>
      <c r="I287" s="221"/>
      <c r="J287" s="41"/>
      <c r="K287" s="41"/>
      <c r="L287" s="45"/>
      <c r="M287" s="222"/>
      <c r="N287" s="223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201</v>
      </c>
      <c r="AU287" s="18" t="s">
        <v>85</v>
      </c>
    </row>
    <row r="288" s="12" customFormat="1">
      <c r="A288" s="12"/>
      <c r="B288" s="224"/>
      <c r="C288" s="225"/>
      <c r="D288" s="219" t="s">
        <v>147</v>
      </c>
      <c r="E288" s="226" t="s">
        <v>19</v>
      </c>
      <c r="F288" s="227" t="s">
        <v>500</v>
      </c>
      <c r="G288" s="225"/>
      <c r="H288" s="228">
        <v>16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T288" s="234" t="s">
        <v>147</v>
      </c>
      <c r="AU288" s="234" t="s">
        <v>85</v>
      </c>
      <c r="AV288" s="12" t="s">
        <v>85</v>
      </c>
      <c r="AW288" s="12" t="s">
        <v>37</v>
      </c>
      <c r="AX288" s="12" t="s">
        <v>83</v>
      </c>
      <c r="AY288" s="234" t="s">
        <v>138</v>
      </c>
    </row>
    <row r="289" s="2" customFormat="1" ht="16.5" customHeight="1">
      <c r="A289" s="39"/>
      <c r="B289" s="40"/>
      <c r="C289" s="206" t="s">
        <v>501</v>
      </c>
      <c r="D289" s="206" t="s">
        <v>139</v>
      </c>
      <c r="E289" s="207" t="s">
        <v>502</v>
      </c>
      <c r="F289" s="208" t="s">
        <v>503</v>
      </c>
      <c r="G289" s="209" t="s">
        <v>227</v>
      </c>
      <c r="H289" s="210">
        <v>43</v>
      </c>
      <c r="I289" s="211"/>
      <c r="J289" s="212">
        <f>ROUND(I289*H289,2)</f>
        <v>0</v>
      </c>
      <c r="K289" s="208" t="s">
        <v>198</v>
      </c>
      <c r="L289" s="45"/>
      <c r="M289" s="213" t="s">
        <v>19</v>
      </c>
      <c r="N289" s="214" t="s">
        <v>47</v>
      </c>
      <c r="O289" s="85"/>
      <c r="P289" s="215">
        <f>O289*H289</f>
        <v>0</v>
      </c>
      <c r="Q289" s="215">
        <v>0.00020000000000000001</v>
      </c>
      <c r="R289" s="215">
        <f>Q289*H289</f>
        <v>0.0086</v>
      </c>
      <c r="S289" s="215">
        <v>0</v>
      </c>
      <c r="T289" s="21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7" t="s">
        <v>158</v>
      </c>
      <c r="AT289" s="217" t="s">
        <v>139</v>
      </c>
      <c r="AU289" s="217" t="s">
        <v>85</v>
      </c>
      <c r="AY289" s="18" t="s">
        <v>138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8" t="s">
        <v>83</v>
      </c>
      <c r="BK289" s="218">
        <f>ROUND(I289*H289,2)</f>
        <v>0</v>
      </c>
      <c r="BL289" s="18" t="s">
        <v>158</v>
      </c>
      <c r="BM289" s="217" t="s">
        <v>504</v>
      </c>
    </row>
    <row r="290" s="2" customFormat="1">
      <c r="A290" s="39"/>
      <c r="B290" s="40"/>
      <c r="C290" s="41"/>
      <c r="D290" s="219" t="s">
        <v>145</v>
      </c>
      <c r="E290" s="41"/>
      <c r="F290" s="220" t="s">
        <v>505</v>
      </c>
      <c r="G290" s="41"/>
      <c r="H290" s="41"/>
      <c r="I290" s="221"/>
      <c r="J290" s="41"/>
      <c r="K290" s="41"/>
      <c r="L290" s="45"/>
      <c r="M290" s="222"/>
      <c r="N290" s="223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145</v>
      </c>
      <c r="AU290" s="18" t="s">
        <v>85</v>
      </c>
    </row>
    <row r="291" s="2" customFormat="1">
      <c r="A291" s="39"/>
      <c r="B291" s="40"/>
      <c r="C291" s="41"/>
      <c r="D291" s="249" t="s">
        <v>201</v>
      </c>
      <c r="E291" s="41"/>
      <c r="F291" s="250" t="s">
        <v>506</v>
      </c>
      <c r="G291" s="41"/>
      <c r="H291" s="41"/>
      <c r="I291" s="221"/>
      <c r="J291" s="41"/>
      <c r="K291" s="41"/>
      <c r="L291" s="45"/>
      <c r="M291" s="222"/>
      <c r="N291" s="223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201</v>
      </c>
      <c r="AU291" s="18" t="s">
        <v>85</v>
      </c>
    </row>
    <row r="292" s="12" customFormat="1">
      <c r="A292" s="12"/>
      <c r="B292" s="224"/>
      <c r="C292" s="225"/>
      <c r="D292" s="219" t="s">
        <v>147</v>
      </c>
      <c r="E292" s="226" t="s">
        <v>19</v>
      </c>
      <c r="F292" s="227" t="s">
        <v>507</v>
      </c>
      <c r="G292" s="225"/>
      <c r="H292" s="228">
        <v>43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T292" s="234" t="s">
        <v>147</v>
      </c>
      <c r="AU292" s="234" t="s">
        <v>85</v>
      </c>
      <c r="AV292" s="12" t="s">
        <v>85</v>
      </c>
      <c r="AW292" s="12" t="s">
        <v>37</v>
      </c>
      <c r="AX292" s="12" t="s">
        <v>83</v>
      </c>
      <c r="AY292" s="234" t="s">
        <v>138</v>
      </c>
    </row>
    <row r="293" s="2" customFormat="1" ht="16.5" customHeight="1">
      <c r="A293" s="39"/>
      <c r="B293" s="40"/>
      <c r="C293" s="206" t="s">
        <v>508</v>
      </c>
      <c r="D293" s="206" t="s">
        <v>139</v>
      </c>
      <c r="E293" s="207" t="s">
        <v>509</v>
      </c>
      <c r="F293" s="208" t="s">
        <v>510</v>
      </c>
      <c r="G293" s="209" t="s">
        <v>227</v>
      </c>
      <c r="H293" s="210">
        <v>157.5</v>
      </c>
      <c r="I293" s="211"/>
      <c r="J293" s="212">
        <f>ROUND(I293*H293,2)</f>
        <v>0</v>
      </c>
      <c r="K293" s="208" t="s">
        <v>198</v>
      </c>
      <c r="L293" s="45"/>
      <c r="M293" s="213" t="s">
        <v>19</v>
      </c>
      <c r="N293" s="214" t="s">
        <v>47</v>
      </c>
      <c r="O293" s="85"/>
      <c r="P293" s="215">
        <f>O293*H293</f>
        <v>0</v>
      </c>
      <c r="Q293" s="215">
        <v>0.00010000000000000001</v>
      </c>
      <c r="R293" s="215">
        <f>Q293*H293</f>
        <v>0.01575</v>
      </c>
      <c r="S293" s="215">
        <v>0</v>
      </c>
      <c r="T293" s="216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7" t="s">
        <v>158</v>
      </c>
      <c r="AT293" s="217" t="s">
        <v>139</v>
      </c>
      <c r="AU293" s="217" t="s">
        <v>85</v>
      </c>
      <c r="AY293" s="18" t="s">
        <v>138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8" t="s">
        <v>83</v>
      </c>
      <c r="BK293" s="218">
        <f>ROUND(I293*H293,2)</f>
        <v>0</v>
      </c>
      <c r="BL293" s="18" t="s">
        <v>158</v>
      </c>
      <c r="BM293" s="217" t="s">
        <v>511</v>
      </c>
    </row>
    <row r="294" s="2" customFormat="1">
      <c r="A294" s="39"/>
      <c r="B294" s="40"/>
      <c r="C294" s="41"/>
      <c r="D294" s="219" t="s">
        <v>145</v>
      </c>
      <c r="E294" s="41"/>
      <c r="F294" s="220" t="s">
        <v>512</v>
      </c>
      <c r="G294" s="41"/>
      <c r="H294" s="41"/>
      <c r="I294" s="221"/>
      <c r="J294" s="41"/>
      <c r="K294" s="41"/>
      <c r="L294" s="45"/>
      <c r="M294" s="222"/>
      <c r="N294" s="223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145</v>
      </c>
      <c r="AU294" s="18" t="s">
        <v>85</v>
      </c>
    </row>
    <row r="295" s="2" customFormat="1">
      <c r="A295" s="39"/>
      <c r="B295" s="40"/>
      <c r="C295" s="41"/>
      <c r="D295" s="249" t="s">
        <v>201</v>
      </c>
      <c r="E295" s="41"/>
      <c r="F295" s="250" t="s">
        <v>513</v>
      </c>
      <c r="G295" s="41"/>
      <c r="H295" s="41"/>
      <c r="I295" s="221"/>
      <c r="J295" s="41"/>
      <c r="K295" s="41"/>
      <c r="L295" s="45"/>
      <c r="M295" s="222"/>
      <c r="N295" s="223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201</v>
      </c>
      <c r="AU295" s="18" t="s">
        <v>85</v>
      </c>
    </row>
    <row r="296" s="12" customFormat="1">
      <c r="A296" s="12"/>
      <c r="B296" s="224"/>
      <c r="C296" s="225"/>
      <c r="D296" s="219" t="s">
        <v>147</v>
      </c>
      <c r="E296" s="226" t="s">
        <v>19</v>
      </c>
      <c r="F296" s="227" t="s">
        <v>514</v>
      </c>
      <c r="G296" s="225"/>
      <c r="H296" s="228">
        <v>157.5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T296" s="234" t="s">
        <v>147</v>
      </c>
      <c r="AU296" s="234" t="s">
        <v>85</v>
      </c>
      <c r="AV296" s="12" t="s">
        <v>85</v>
      </c>
      <c r="AW296" s="12" t="s">
        <v>37</v>
      </c>
      <c r="AX296" s="12" t="s">
        <v>83</v>
      </c>
      <c r="AY296" s="234" t="s">
        <v>138</v>
      </c>
    </row>
    <row r="297" s="2" customFormat="1" ht="16.5" customHeight="1">
      <c r="A297" s="39"/>
      <c r="B297" s="40"/>
      <c r="C297" s="206" t="s">
        <v>515</v>
      </c>
      <c r="D297" s="206" t="s">
        <v>139</v>
      </c>
      <c r="E297" s="207" t="s">
        <v>516</v>
      </c>
      <c r="F297" s="208" t="s">
        <v>517</v>
      </c>
      <c r="G297" s="209" t="s">
        <v>197</v>
      </c>
      <c r="H297" s="210">
        <v>28.5</v>
      </c>
      <c r="I297" s="211"/>
      <c r="J297" s="212">
        <f>ROUND(I297*H297,2)</f>
        <v>0</v>
      </c>
      <c r="K297" s="208" t="s">
        <v>198</v>
      </c>
      <c r="L297" s="45"/>
      <c r="M297" s="213" t="s">
        <v>19</v>
      </c>
      <c r="N297" s="214" t="s">
        <v>47</v>
      </c>
      <c r="O297" s="85"/>
      <c r="P297" s="215">
        <f>O297*H297</f>
        <v>0</v>
      </c>
      <c r="Q297" s="215">
        <v>0.0011999999999999999</v>
      </c>
      <c r="R297" s="215">
        <f>Q297*H297</f>
        <v>0.034199999999999994</v>
      </c>
      <c r="S297" s="215">
        <v>0</v>
      </c>
      <c r="T297" s="21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7" t="s">
        <v>158</v>
      </c>
      <c r="AT297" s="217" t="s">
        <v>139</v>
      </c>
      <c r="AU297" s="217" t="s">
        <v>85</v>
      </c>
      <c r="AY297" s="18" t="s">
        <v>138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8" t="s">
        <v>83</v>
      </c>
      <c r="BK297" s="218">
        <f>ROUND(I297*H297,2)</f>
        <v>0</v>
      </c>
      <c r="BL297" s="18" t="s">
        <v>158</v>
      </c>
      <c r="BM297" s="217" t="s">
        <v>518</v>
      </c>
    </row>
    <row r="298" s="2" customFormat="1">
      <c r="A298" s="39"/>
      <c r="B298" s="40"/>
      <c r="C298" s="41"/>
      <c r="D298" s="219" t="s">
        <v>145</v>
      </c>
      <c r="E298" s="41"/>
      <c r="F298" s="220" t="s">
        <v>519</v>
      </c>
      <c r="G298" s="41"/>
      <c r="H298" s="41"/>
      <c r="I298" s="221"/>
      <c r="J298" s="41"/>
      <c r="K298" s="41"/>
      <c r="L298" s="45"/>
      <c r="M298" s="222"/>
      <c r="N298" s="223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145</v>
      </c>
      <c r="AU298" s="18" t="s">
        <v>85</v>
      </c>
    </row>
    <row r="299" s="2" customFormat="1">
      <c r="A299" s="39"/>
      <c r="B299" s="40"/>
      <c r="C299" s="41"/>
      <c r="D299" s="249" t="s">
        <v>201</v>
      </c>
      <c r="E299" s="41"/>
      <c r="F299" s="250" t="s">
        <v>520</v>
      </c>
      <c r="G299" s="41"/>
      <c r="H299" s="41"/>
      <c r="I299" s="221"/>
      <c r="J299" s="41"/>
      <c r="K299" s="41"/>
      <c r="L299" s="45"/>
      <c r="M299" s="222"/>
      <c r="N299" s="223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201</v>
      </c>
      <c r="AU299" s="18" t="s">
        <v>85</v>
      </c>
    </row>
    <row r="300" s="12" customFormat="1">
      <c r="A300" s="12"/>
      <c r="B300" s="224"/>
      <c r="C300" s="225"/>
      <c r="D300" s="219" t="s">
        <v>147</v>
      </c>
      <c r="E300" s="226" t="s">
        <v>19</v>
      </c>
      <c r="F300" s="227" t="s">
        <v>521</v>
      </c>
      <c r="G300" s="225"/>
      <c r="H300" s="228">
        <v>14.5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T300" s="234" t="s">
        <v>147</v>
      </c>
      <c r="AU300" s="234" t="s">
        <v>85</v>
      </c>
      <c r="AV300" s="12" t="s">
        <v>85</v>
      </c>
      <c r="AW300" s="12" t="s">
        <v>37</v>
      </c>
      <c r="AX300" s="12" t="s">
        <v>76</v>
      </c>
      <c r="AY300" s="234" t="s">
        <v>138</v>
      </c>
    </row>
    <row r="301" s="12" customFormat="1">
      <c r="A301" s="12"/>
      <c r="B301" s="224"/>
      <c r="C301" s="225"/>
      <c r="D301" s="219" t="s">
        <v>147</v>
      </c>
      <c r="E301" s="226" t="s">
        <v>19</v>
      </c>
      <c r="F301" s="227" t="s">
        <v>522</v>
      </c>
      <c r="G301" s="225"/>
      <c r="H301" s="228">
        <v>14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T301" s="234" t="s">
        <v>147</v>
      </c>
      <c r="AU301" s="234" t="s">
        <v>85</v>
      </c>
      <c r="AV301" s="12" t="s">
        <v>85</v>
      </c>
      <c r="AW301" s="12" t="s">
        <v>37</v>
      </c>
      <c r="AX301" s="12" t="s">
        <v>76</v>
      </c>
      <c r="AY301" s="234" t="s">
        <v>138</v>
      </c>
    </row>
    <row r="302" s="15" customFormat="1">
      <c r="A302" s="15"/>
      <c r="B302" s="261"/>
      <c r="C302" s="262"/>
      <c r="D302" s="219" t="s">
        <v>147</v>
      </c>
      <c r="E302" s="263" t="s">
        <v>19</v>
      </c>
      <c r="F302" s="264" t="s">
        <v>218</v>
      </c>
      <c r="G302" s="262"/>
      <c r="H302" s="265">
        <v>28.5</v>
      </c>
      <c r="I302" s="266"/>
      <c r="J302" s="262"/>
      <c r="K302" s="262"/>
      <c r="L302" s="267"/>
      <c r="M302" s="268"/>
      <c r="N302" s="269"/>
      <c r="O302" s="269"/>
      <c r="P302" s="269"/>
      <c r="Q302" s="269"/>
      <c r="R302" s="269"/>
      <c r="S302" s="269"/>
      <c r="T302" s="270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1" t="s">
        <v>147</v>
      </c>
      <c r="AU302" s="271" t="s">
        <v>85</v>
      </c>
      <c r="AV302" s="15" t="s">
        <v>158</v>
      </c>
      <c r="AW302" s="15" t="s">
        <v>37</v>
      </c>
      <c r="AX302" s="15" t="s">
        <v>83</v>
      </c>
      <c r="AY302" s="271" t="s">
        <v>138</v>
      </c>
    </row>
    <row r="303" s="2" customFormat="1" ht="16.5" customHeight="1">
      <c r="A303" s="39"/>
      <c r="B303" s="40"/>
      <c r="C303" s="206" t="s">
        <v>523</v>
      </c>
      <c r="D303" s="206" t="s">
        <v>139</v>
      </c>
      <c r="E303" s="207" t="s">
        <v>524</v>
      </c>
      <c r="F303" s="208" t="s">
        <v>525</v>
      </c>
      <c r="G303" s="209" t="s">
        <v>227</v>
      </c>
      <c r="H303" s="210">
        <v>16</v>
      </c>
      <c r="I303" s="211"/>
      <c r="J303" s="212">
        <f>ROUND(I303*H303,2)</f>
        <v>0</v>
      </c>
      <c r="K303" s="208" t="s">
        <v>198</v>
      </c>
      <c r="L303" s="45"/>
      <c r="M303" s="213" t="s">
        <v>19</v>
      </c>
      <c r="N303" s="214" t="s">
        <v>47</v>
      </c>
      <c r="O303" s="85"/>
      <c r="P303" s="215">
        <f>O303*H303</f>
        <v>0</v>
      </c>
      <c r="Q303" s="215">
        <v>0.00020000000000000001</v>
      </c>
      <c r="R303" s="215">
        <f>Q303*H303</f>
        <v>0.0032000000000000002</v>
      </c>
      <c r="S303" s="215">
        <v>0</v>
      </c>
      <c r="T303" s="216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7" t="s">
        <v>158</v>
      </c>
      <c r="AT303" s="217" t="s">
        <v>139</v>
      </c>
      <c r="AU303" s="217" t="s">
        <v>85</v>
      </c>
      <c r="AY303" s="18" t="s">
        <v>138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8" t="s">
        <v>83</v>
      </c>
      <c r="BK303" s="218">
        <f>ROUND(I303*H303,2)</f>
        <v>0</v>
      </c>
      <c r="BL303" s="18" t="s">
        <v>158</v>
      </c>
      <c r="BM303" s="217" t="s">
        <v>526</v>
      </c>
    </row>
    <row r="304" s="2" customFormat="1">
      <c r="A304" s="39"/>
      <c r="B304" s="40"/>
      <c r="C304" s="41"/>
      <c r="D304" s="219" t="s">
        <v>145</v>
      </c>
      <c r="E304" s="41"/>
      <c r="F304" s="220" t="s">
        <v>527</v>
      </c>
      <c r="G304" s="41"/>
      <c r="H304" s="41"/>
      <c r="I304" s="221"/>
      <c r="J304" s="41"/>
      <c r="K304" s="41"/>
      <c r="L304" s="45"/>
      <c r="M304" s="222"/>
      <c r="N304" s="223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145</v>
      </c>
      <c r="AU304" s="18" t="s">
        <v>85</v>
      </c>
    </row>
    <row r="305" s="2" customFormat="1">
      <c r="A305" s="39"/>
      <c r="B305" s="40"/>
      <c r="C305" s="41"/>
      <c r="D305" s="249" t="s">
        <v>201</v>
      </c>
      <c r="E305" s="41"/>
      <c r="F305" s="250" t="s">
        <v>528</v>
      </c>
      <c r="G305" s="41"/>
      <c r="H305" s="41"/>
      <c r="I305" s="221"/>
      <c r="J305" s="41"/>
      <c r="K305" s="41"/>
      <c r="L305" s="45"/>
      <c r="M305" s="222"/>
      <c r="N305" s="223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201</v>
      </c>
      <c r="AU305" s="18" t="s">
        <v>85</v>
      </c>
    </row>
    <row r="306" s="2" customFormat="1" ht="16.5" customHeight="1">
      <c r="A306" s="39"/>
      <c r="B306" s="40"/>
      <c r="C306" s="206" t="s">
        <v>529</v>
      </c>
      <c r="D306" s="206" t="s">
        <v>139</v>
      </c>
      <c r="E306" s="207" t="s">
        <v>530</v>
      </c>
      <c r="F306" s="208" t="s">
        <v>531</v>
      </c>
      <c r="G306" s="209" t="s">
        <v>227</v>
      </c>
      <c r="H306" s="210">
        <v>43</v>
      </c>
      <c r="I306" s="211"/>
      <c r="J306" s="212">
        <f>ROUND(I306*H306,2)</f>
        <v>0</v>
      </c>
      <c r="K306" s="208" t="s">
        <v>198</v>
      </c>
      <c r="L306" s="45"/>
      <c r="M306" s="213" t="s">
        <v>19</v>
      </c>
      <c r="N306" s="214" t="s">
        <v>47</v>
      </c>
      <c r="O306" s="85"/>
      <c r="P306" s="215">
        <f>O306*H306</f>
        <v>0</v>
      </c>
      <c r="Q306" s="215">
        <v>0.00040000000000000002</v>
      </c>
      <c r="R306" s="215">
        <f>Q306*H306</f>
        <v>0.0172</v>
      </c>
      <c r="S306" s="215">
        <v>0</v>
      </c>
      <c r="T306" s="21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7" t="s">
        <v>158</v>
      </c>
      <c r="AT306" s="217" t="s">
        <v>139</v>
      </c>
      <c r="AU306" s="217" t="s">
        <v>85</v>
      </c>
      <c r="AY306" s="18" t="s">
        <v>138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8" t="s">
        <v>83</v>
      </c>
      <c r="BK306" s="218">
        <f>ROUND(I306*H306,2)</f>
        <v>0</v>
      </c>
      <c r="BL306" s="18" t="s">
        <v>158</v>
      </c>
      <c r="BM306" s="217" t="s">
        <v>532</v>
      </c>
    </row>
    <row r="307" s="2" customFormat="1">
      <c r="A307" s="39"/>
      <c r="B307" s="40"/>
      <c r="C307" s="41"/>
      <c r="D307" s="219" t="s">
        <v>145</v>
      </c>
      <c r="E307" s="41"/>
      <c r="F307" s="220" t="s">
        <v>533</v>
      </c>
      <c r="G307" s="41"/>
      <c r="H307" s="41"/>
      <c r="I307" s="221"/>
      <c r="J307" s="41"/>
      <c r="K307" s="41"/>
      <c r="L307" s="45"/>
      <c r="M307" s="222"/>
      <c r="N307" s="223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145</v>
      </c>
      <c r="AU307" s="18" t="s">
        <v>85</v>
      </c>
    </row>
    <row r="308" s="2" customFormat="1">
      <c r="A308" s="39"/>
      <c r="B308" s="40"/>
      <c r="C308" s="41"/>
      <c r="D308" s="249" t="s">
        <v>201</v>
      </c>
      <c r="E308" s="41"/>
      <c r="F308" s="250" t="s">
        <v>534</v>
      </c>
      <c r="G308" s="41"/>
      <c r="H308" s="41"/>
      <c r="I308" s="221"/>
      <c r="J308" s="41"/>
      <c r="K308" s="41"/>
      <c r="L308" s="45"/>
      <c r="M308" s="222"/>
      <c r="N308" s="223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201</v>
      </c>
      <c r="AU308" s="18" t="s">
        <v>85</v>
      </c>
    </row>
    <row r="309" s="2" customFormat="1" ht="16.5" customHeight="1">
      <c r="A309" s="39"/>
      <c r="B309" s="40"/>
      <c r="C309" s="206" t="s">
        <v>535</v>
      </c>
      <c r="D309" s="206" t="s">
        <v>139</v>
      </c>
      <c r="E309" s="207" t="s">
        <v>536</v>
      </c>
      <c r="F309" s="208" t="s">
        <v>537</v>
      </c>
      <c r="G309" s="209" t="s">
        <v>227</v>
      </c>
      <c r="H309" s="210">
        <v>157.5</v>
      </c>
      <c r="I309" s="211"/>
      <c r="J309" s="212">
        <f>ROUND(I309*H309,2)</f>
        <v>0</v>
      </c>
      <c r="K309" s="208" t="s">
        <v>198</v>
      </c>
      <c r="L309" s="45"/>
      <c r="M309" s="213" t="s">
        <v>19</v>
      </c>
      <c r="N309" s="214" t="s">
        <v>47</v>
      </c>
      <c r="O309" s="85"/>
      <c r="P309" s="215">
        <f>O309*H309</f>
        <v>0</v>
      </c>
      <c r="Q309" s="215">
        <v>0.00013400000000000001</v>
      </c>
      <c r="R309" s="215">
        <f>Q309*H309</f>
        <v>0.021105000000000002</v>
      </c>
      <c r="S309" s="215">
        <v>0</v>
      </c>
      <c r="T309" s="216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7" t="s">
        <v>158</v>
      </c>
      <c r="AT309" s="217" t="s">
        <v>139</v>
      </c>
      <c r="AU309" s="217" t="s">
        <v>85</v>
      </c>
      <c r="AY309" s="18" t="s">
        <v>138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8" t="s">
        <v>83</v>
      </c>
      <c r="BK309" s="218">
        <f>ROUND(I309*H309,2)</f>
        <v>0</v>
      </c>
      <c r="BL309" s="18" t="s">
        <v>158</v>
      </c>
      <c r="BM309" s="217" t="s">
        <v>538</v>
      </c>
    </row>
    <row r="310" s="2" customFormat="1">
      <c r="A310" s="39"/>
      <c r="B310" s="40"/>
      <c r="C310" s="41"/>
      <c r="D310" s="219" t="s">
        <v>145</v>
      </c>
      <c r="E310" s="41"/>
      <c r="F310" s="220" t="s">
        <v>539</v>
      </c>
      <c r="G310" s="41"/>
      <c r="H310" s="41"/>
      <c r="I310" s="221"/>
      <c r="J310" s="41"/>
      <c r="K310" s="41"/>
      <c r="L310" s="45"/>
      <c r="M310" s="222"/>
      <c r="N310" s="223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145</v>
      </c>
      <c r="AU310" s="18" t="s">
        <v>85</v>
      </c>
    </row>
    <row r="311" s="2" customFormat="1">
      <c r="A311" s="39"/>
      <c r="B311" s="40"/>
      <c r="C311" s="41"/>
      <c r="D311" s="249" t="s">
        <v>201</v>
      </c>
      <c r="E311" s="41"/>
      <c r="F311" s="250" t="s">
        <v>540</v>
      </c>
      <c r="G311" s="41"/>
      <c r="H311" s="41"/>
      <c r="I311" s="221"/>
      <c r="J311" s="41"/>
      <c r="K311" s="41"/>
      <c r="L311" s="45"/>
      <c r="M311" s="222"/>
      <c r="N311" s="223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201</v>
      </c>
      <c r="AU311" s="18" t="s">
        <v>85</v>
      </c>
    </row>
    <row r="312" s="2" customFormat="1" ht="16.5" customHeight="1">
      <c r="A312" s="39"/>
      <c r="B312" s="40"/>
      <c r="C312" s="206" t="s">
        <v>541</v>
      </c>
      <c r="D312" s="206" t="s">
        <v>139</v>
      </c>
      <c r="E312" s="207" t="s">
        <v>542</v>
      </c>
      <c r="F312" s="208" t="s">
        <v>543</v>
      </c>
      <c r="G312" s="209" t="s">
        <v>197</v>
      </c>
      <c r="H312" s="210">
        <v>28.5</v>
      </c>
      <c r="I312" s="211"/>
      <c r="J312" s="212">
        <f>ROUND(I312*H312,2)</f>
        <v>0</v>
      </c>
      <c r="K312" s="208" t="s">
        <v>198</v>
      </c>
      <c r="L312" s="45"/>
      <c r="M312" s="213" t="s">
        <v>19</v>
      </c>
      <c r="N312" s="214" t="s">
        <v>47</v>
      </c>
      <c r="O312" s="85"/>
      <c r="P312" s="215">
        <f>O312*H312</f>
        <v>0</v>
      </c>
      <c r="Q312" s="215">
        <v>0.0016000000000000001</v>
      </c>
      <c r="R312" s="215">
        <f>Q312*H312</f>
        <v>0.045600000000000002</v>
      </c>
      <c r="S312" s="215">
        <v>0</v>
      </c>
      <c r="T312" s="216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7" t="s">
        <v>158</v>
      </c>
      <c r="AT312" s="217" t="s">
        <v>139</v>
      </c>
      <c r="AU312" s="217" t="s">
        <v>85</v>
      </c>
      <c r="AY312" s="18" t="s">
        <v>138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8" t="s">
        <v>83</v>
      </c>
      <c r="BK312" s="218">
        <f>ROUND(I312*H312,2)</f>
        <v>0</v>
      </c>
      <c r="BL312" s="18" t="s">
        <v>158</v>
      </c>
      <c r="BM312" s="217" t="s">
        <v>544</v>
      </c>
    </row>
    <row r="313" s="2" customFormat="1">
      <c r="A313" s="39"/>
      <c r="B313" s="40"/>
      <c r="C313" s="41"/>
      <c r="D313" s="219" t="s">
        <v>145</v>
      </c>
      <c r="E313" s="41"/>
      <c r="F313" s="220" t="s">
        <v>545</v>
      </c>
      <c r="G313" s="41"/>
      <c r="H313" s="41"/>
      <c r="I313" s="221"/>
      <c r="J313" s="41"/>
      <c r="K313" s="41"/>
      <c r="L313" s="45"/>
      <c r="M313" s="222"/>
      <c r="N313" s="223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145</v>
      </c>
      <c r="AU313" s="18" t="s">
        <v>85</v>
      </c>
    </row>
    <row r="314" s="2" customFormat="1">
      <c r="A314" s="39"/>
      <c r="B314" s="40"/>
      <c r="C314" s="41"/>
      <c r="D314" s="249" t="s">
        <v>201</v>
      </c>
      <c r="E314" s="41"/>
      <c r="F314" s="250" t="s">
        <v>546</v>
      </c>
      <c r="G314" s="41"/>
      <c r="H314" s="41"/>
      <c r="I314" s="221"/>
      <c r="J314" s="41"/>
      <c r="K314" s="41"/>
      <c r="L314" s="45"/>
      <c r="M314" s="222"/>
      <c r="N314" s="223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201</v>
      </c>
      <c r="AU314" s="18" t="s">
        <v>85</v>
      </c>
    </row>
    <row r="315" s="2" customFormat="1" ht="16.5" customHeight="1">
      <c r="A315" s="39"/>
      <c r="B315" s="40"/>
      <c r="C315" s="206" t="s">
        <v>547</v>
      </c>
      <c r="D315" s="206" t="s">
        <v>139</v>
      </c>
      <c r="E315" s="207" t="s">
        <v>548</v>
      </c>
      <c r="F315" s="208" t="s">
        <v>549</v>
      </c>
      <c r="G315" s="209" t="s">
        <v>227</v>
      </c>
      <c r="H315" s="210">
        <v>216.5</v>
      </c>
      <c r="I315" s="211"/>
      <c r="J315" s="212">
        <f>ROUND(I315*H315,2)</f>
        <v>0</v>
      </c>
      <c r="K315" s="208" t="s">
        <v>198</v>
      </c>
      <c r="L315" s="45"/>
      <c r="M315" s="213" t="s">
        <v>19</v>
      </c>
      <c r="N315" s="214" t="s">
        <v>47</v>
      </c>
      <c r="O315" s="85"/>
      <c r="P315" s="215">
        <f>O315*H315</f>
        <v>0</v>
      </c>
      <c r="Q315" s="215">
        <v>4.8799999999999999E-06</v>
      </c>
      <c r="R315" s="215">
        <f>Q315*H315</f>
        <v>0.00105652</v>
      </c>
      <c r="S315" s="215">
        <v>0</v>
      </c>
      <c r="T315" s="216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7" t="s">
        <v>158</v>
      </c>
      <c r="AT315" s="217" t="s">
        <v>139</v>
      </c>
      <c r="AU315" s="217" t="s">
        <v>85</v>
      </c>
      <c r="AY315" s="18" t="s">
        <v>138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8" t="s">
        <v>83</v>
      </c>
      <c r="BK315" s="218">
        <f>ROUND(I315*H315,2)</f>
        <v>0</v>
      </c>
      <c r="BL315" s="18" t="s">
        <v>158</v>
      </c>
      <c r="BM315" s="217" t="s">
        <v>550</v>
      </c>
    </row>
    <row r="316" s="2" customFormat="1">
      <c r="A316" s="39"/>
      <c r="B316" s="40"/>
      <c r="C316" s="41"/>
      <c r="D316" s="219" t="s">
        <v>145</v>
      </c>
      <c r="E316" s="41"/>
      <c r="F316" s="220" t="s">
        <v>551</v>
      </c>
      <c r="G316" s="41"/>
      <c r="H316" s="41"/>
      <c r="I316" s="221"/>
      <c r="J316" s="41"/>
      <c r="K316" s="41"/>
      <c r="L316" s="45"/>
      <c r="M316" s="222"/>
      <c r="N316" s="223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145</v>
      </c>
      <c r="AU316" s="18" t="s">
        <v>85</v>
      </c>
    </row>
    <row r="317" s="2" customFormat="1">
      <c r="A317" s="39"/>
      <c r="B317" s="40"/>
      <c r="C317" s="41"/>
      <c r="D317" s="249" t="s">
        <v>201</v>
      </c>
      <c r="E317" s="41"/>
      <c r="F317" s="250" t="s">
        <v>552</v>
      </c>
      <c r="G317" s="41"/>
      <c r="H317" s="41"/>
      <c r="I317" s="221"/>
      <c r="J317" s="41"/>
      <c r="K317" s="41"/>
      <c r="L317" s="45"/>
      <c r="M317" s="222"/>
      <c r="N317" s="223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201</v>
      </c>
      <c r="AU317" s="18" t="s">
        <v>85</v>
      </c>
    </row>
    <row r="318" s="12" customFormat="1">
      <c r="A318" s="12"/>
      <c r="B318" s="224"/>
      <c r="C318" s="225"/>
      <c r="D318" s="219" t="s">
        <v>147</v>
      </c>
      <c r="E318" s="226" t="s">
        <v>19</v>
      </c>
      <c r="F318" s="227" t="s">
        <v>553</v>
      </c>
      <c r="G318" s="225"/>
      <c r="H318" s="228">
        <v>216.5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T318" s="234" t="s">
        <v>147</v>
      </c>
      <c r="AU318" s="234" t="s">
        <v>85</v>
      </c>
      <c r="AV318" s="12" t="s">
        <v>85</v>
      </c>
      <c r="AW318" s="12" t="s">
        <v>37</v>
      </c>
      <c r="AX318" s="12" t="s">
        <v>83</v>
      </c>
      <c r="AY318" s="234" t="s">
        <v>138</v>
      </c>
    </row>
    <row r="319" s="2" customFormat="1" ht="16.5" customHeight="1">
      <c r="A319" s="39"/>
      <c r="B319" s="40"/>
      <c r="C319" s="206" t="s">
        <v>554</v>
      </c>
      <c r="D319" s="206" t="s">
        <v>139</v>
      </c>
      <c r="E319" s="207" t="s">
        <v>555</v>
      </c>
      <c r="F319" s="208" t="s">
        <v>556</v>
      </c>
      <c r="G319" s="209" t="s">
        <v>197</v>
      </c>
      <c r="H319" s="210">
        <v>28.5</v>
      </c>
      <c r="I319" s="211"/>
      <c r="J319" s="212">
        <f>ROUND(I319*H319,2)</f>
        <v>0</v>
      </c>
      <c r="K319" s="208" t="s">
        <v>198</v>
      </c>
      <c r="L319" s="45"/>
      <c r="M319" s="213" t="s">
        <v>19</v>
      </c>
      <c r="N319" s="214" t="s">
        <v>47</v>
      </c>
      <c r="O319" s="85"/>
      <c r="P319" s="215">
        <f>O319*H319</f>
        <v>0</v>
      </c>
      <c r="Q319" s="215">
        <v>1.22E-05</v>
      </c>
      <c r="R319" s="215">
        <f>Q319*H319</f>
        <v>0.00034769999999999999</v>
      </c>
      <c r="S319" s="215">
        <v>0</v>
      </c>
      <c r="T319" s="216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7" t="s">
        <v>158</v>
      </c>
      <c r="AT319" s="217" t="s">
        <v>139</v>
      </c>
      <c r="AU319" s="217" t="s">
        <v>85</v>
      </c>
      <c r="AY319" s="18" t="s">
        <v>138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8" t="s">
        <v>83</v>
      </c>
      <c r="BK319" s="218">
        <f>ROUND(I319*H319,2)</f>
        <v>0</v>
      </c>
      <c r="BL319" s="18" t="s">
        <v>158</v>
      </c>
      <c r="BM319" s="217" t="s">
        <v>557</v>
      </c>
    </row>
    <row r="320" s="2" customFormat="1">
      <c r="A320" s="39"/>
      <c r="B320" s="40"/>
      <c r="C320" s="41"/>
      <c r="D320" s="219" t="s">
        <v>145</v>
      </c>
      <c r="E320" s="41"/>
      <c r="F320" s="220" t="s">
        <v>558</v>
      </c>
      <c r="G320" s="41"/>
      <c r="H320" s="41"/>
      <c r="I320" s="221"/>
      <c r="J320" s="41"/>
      <c r="K320" s="41"/>
      <c r="L320" s="45"/>
      <c r="M320" s="222"/>
      <c r="N320" s="223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145</v>
      </c>
      <c r="AU320" s="18" t="s">
        <v>85</v>
      </c>
    </row>
    <row r="321" s="2" customFormat="1">
      <c r="A321" s="39"/>
      <c r="B321" s="40"/>
      <c r="C321" s="41"/>
      <c r="D321" s="249" t="s">
        <v>201</v>
      </c>
      <c r="E321" s="41"/>
      <c r="F321" s="250" t="s">
        <v>559</v>
      </c>
      <c r="G321" s="41"/>
      <c r="H321" s="41"/>
      <c r="I321" s="221"/>
      <c r="J321" s="41"/>
      <c r="K321" s="41"/>
      <c r="L321" s="45"/>
      <c r="M321" s="222"/>
      <c r="N321" s="223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201</v>
      </c>
      <c r="AU321" s="18" t="s">
        <v>85</v>
      </c>
    </row>
    <row r="322" s="12" customFormat="1">
      <c r="A322" s="12"/>
      <c r="B322" s="224"/>
      <c r="C322" s="225"/>
      <c r="D322" s="219" t="s">
        <v>147</v>
      </c>
      <c r="E322" s="226" t="s">
        <v>19</v>
      </c>
      <c r="F322" s="227" t="s">
        <v>560</v>
      </c>
      <c r="G322" s="225"/>
      <c r="H322" s="228">
        <v>28.5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T322" s="234" t="s">
        <v>147</v>
      </c>
      <c r="AU322" s="234" t="s">
        <v>85</v>
      </c>
      <c r="AV322" s="12" t="s">
        <v>85</v>
      </c>
      <c r="AW322" s="12" t="s">
        <v>37</v>
      </c>
      <c r="AX322" s="12" t="s">
        <v>83</v>
      </c>
      <c r="AY322" s="234" t="s">
        <v>138</v>
      </c>
    </row>
    <row r="323" s="2" customFormat="1" ht="16.5" customHeight="1">
      <c r="A323" s="39"/>
      <c r="B323" s="40"/>
      <c r="C323" s="206" t="s">
        <v>561</v>
      </c>
      <c r="D323" s="206" t="s">
        <v>139</v>
      </c>
      <c r="E323" s="207" t="s">
        <v>562</v>
      </c>
      <c r="F323" s="208" t="s">
        <v>563</v>
      </c>
      <c r="G323" s="209" t="s">
        <v>227</v>
      </c>
      <c r="H323" s="210">
        <v>28</v>
      </c>
      <c r="I323" s="211"/>
      <c r="J323" s="212">
        <f>ROUND(I323*H323,2)</f>
        <v>0</v>
      </c>
      <c r="K323" s="208" t="s">
        <v>198</v>
      </c>
      <c r="L323" s="45"/>
      <c r="M323" s="213" t="s">
        <v>19</v>
      </c>
      <c r="N323" s="214" t="s">
        <v>47</v>
      </c>
      <c r="O323" s="85"/>
      <c r="P323" s="215">
        <f>O323*H323</f>
        <v>0</v>
      </c>
      <c r="Q323" s="215">
        <v>0.20218871999999999</v>
      </c>
      <c r="R323" s="215">
        <f>Q323*H323</f>
        <v>5.6612841599999992</v>
      </c>
      <c r="S323" s="215">
        <v>0</v>
      </c>
      <c r="T323" s="216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7" t="s">
        <v>158</v>
      </c>
      <c r="AT323" s="217" t="s">
        <v>139</v>
      </c>
      <c r="AU323" s="217" t="s">
        <v>85</v>
      </c>
      <c r="AY323" s="18" t="s">
        <v>138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8" t="s">
        <v>83</v>
      </c>
      <c r="BK323" s="218">
        <f>ROUND(I323*H323,2)</f>
        <v>0</v>
      </c>
      <c r="BL323" s="18" t="s">
        <v>158</v>
      </c>
      <c r="BM323" s="217" t="s">
        <v>564</v>
      </c>
    </row>
    <row r="324" s="2" customFormat="1">
      <c r="A324" s="39"/>
      <c r="B324" s="40"/>
      <c r="C324" s="41"/>
      <c r="D324" s="219" t="s">
        <v>145</v>
      </c>
      <c r="E324" s="41"/>
      <c r="F324" s="220" t="s">
        <v>565</v>
      </c>
      <c r="G324" s="41"/>
      <c r="H324" s="41"/>
      <c r="I324" s="221"/>
      <c r="J324" s="41"/>
      <c r="K324" s="41"/>
      <c r="L324" s="45"/>
      <c r="M324" s="222"/>
      <c r="N324" s="223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145</v>
      </c>
      <c r="AU324" s="18" t="s">
        <v>85</v>
      </c>
    </row>
    <row r="325" s="2" customFormat="1">
      <c r="A325" s="39"/>
      <c r="B325" s="40"/>
      <c r="C325" s="41"/>
      <c r="D325" s="249" t="s">
        <v>201</v>
      </c>
      <c r="E325" s="41"/>
      <c r="F325" s="250" t="s">
        <v>566</v>
      </c>
      <c r="G325" s="41"/>
      <c r="H325" s="41"/>
      <c r="I325" s="221"/>
      <c r="J325" s="41"/>
      <c r="K325" s="41"/>
      <c r="L325" s="45"/>
      <c r="M325" s="222"/>
      <c r="N325" s="223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201</v>
      </c>
      <c r="AU325" s="18" t="s">
        <v>85</v>
      </c>
    </row>
    <row r="326" s="12" customFormat="1">
      <c r="A326" s="12"/>
      <c r="B326" s="224"/>
      <c r="C326" s="225"/>
      <c r="D326" s="219" t="s">
        <v>147</v>
      </c>
      <c r="E326" s="226" t="s">
        <v>19</v>
      </c>
      <c r="F326" s="227" t="s">
        <v>567</v>
      </c>
      <c r="G326" s="225"/>
      <c r="H326" s="228">
        <v>23</v>
      </c>
      <c r="I326" s="229"/>
      <c r="J326" s="225"/>
      <c r="K326" s="225"/>
      <c r="L326" s="230"/>
      <c r="M326" s="231"/>
      <c r="N326" s="232"/>
      <c r="O326" s="232"/>
      <c r="P326" s="232"/>
      <c r="Q326" s="232"/>
      <c r="R326" s="232"/>
      <c r="S326" s="232"/>
      <c r="T326" s="233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T326" s="234" t="s">
        <v>147</v>
      </c>
      <c r="AU326" s="234" t="s">
        <v>85</v>
      </c>
      <c r="AV326" s="12" t="s">
        <v>85</v>
      </c>
      <c r="AW326" s="12" t="s">
        <v>37</v>
      </c>
      <c r="AX326" s="12" t="s">
        <v>76</v>
      </c>
      <c r="AY326" s="234" t="s">
        <v>138</v>
      </c>
    </row>
    <row r="327" s="12" customFormat="1">
      <c r="A327" s="12"/>
      <c r="B327" s="224"/>
      <c r="C327" s="225"/>
      <c r="D327" s="219" t="s">
        <v>147</v>
      </c>
      <c r="E327" s="226" t="s">
        <v>19</v>
      </c>
      <c r="F327" s="227" t="s">
        <v>568</v>
      </c>
      <c r="G327" s="225"/>
      <c r="H327" s="228">
        <v>1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T327" s="234" t="s">
        <v>147</v>
      </c>
      <c r="AU327" s="234" t="s">
        <v>85</v>
      </c>
      <c r="AV327" s="12" t="s">
        <v>85</v>
      </c>
      <c r="AW327" s="12" t="s">
        <v>37</v>
      </c>
      <c r="AX327" s="12" t="s">
        <v>76</v>
      </c>
      <c r="AY327" s="234" t="s">
        <v>138</v>
      </c>
    </row>
    <row r="328" s="12" customFormat="1">
      <c r="A328" s="12"/>
      <c r="B328" s="224"/>
      <c r="C328" s="225"/>
      <c r="D328" s="219" t="s">
        <v>147</v>
      </c>
      <c r="E328" s="226" t="s">
        <v>19</v>
      </c>
      <c r="F328" s="227" t="s">
        <v>569</v>
      </c>
      <c r="G328" s="225"/>
      <c r="H328" s="228">
        <v>4</v>
      </c>
      <c r="I328" s="229"/>
      <c r="J328" s="225"/>
      <c r="K328" s="225"/>
      <c r="L328" s="230"/>
      <c r="M328" s="231"/>
      <c r="N328" s="232"/>
      <c r="O328" s="232"/>
      <c r="P328" s="232"/>
      <c r="Q328" s="232"/>
      <c r="R328" s="232"/>
      <c r="S328" s="232"/>
      <c r="T328" s="233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T328" s="234" t="s">
        <v>147</v>
      </c>
      <c r="AU328" s="234" t="s">
        <v>85</v>
      </c>
      <c r="AV328" s="12" t="s">
        <v>85</v>
      </c>
      <c r="AW328" s="12" t="s">
        <v>37</v>
      </c>
      <c r="AX328" s="12" t="s">
        <v>76</v>
      </c>
      <c r="AY328" s="234" t="s">
        <v>138</v>
      </c>
    </row>
    <row r="329" s="15" customFormat="1">
      <c r="A329" s="15"/>
      <c r="B329" s="261"/>
      <c r="C329" s="262"/>
      <c r="D329" s="219" t="s">
        <v>147</v>
      </c>
      <c r="E329" s="263" t="s">
        <v>19</v>
      </c>
      <c r="F329" s="264" t="s">
        <v>218</v>
      </c>
      <c r="G329" s="262"/>
      <c r="H329" s="265">
        <v>28</v>
      </c>
      <c r="I329" s="266"/>
      <c r="J329" s="262"/>
      <c r="K329" s="262"/>
      <c r="L329" s="267"/>
      <c r="M329" s="268"/>
      <c r="N329" s="269"/>
      <c r="O329" s="269"/>
      <c r="P329" s="269"/>
      <c r="Q329" s="269"/>
      <c r="R329" s="269"/>
      <c r="S329" s="269"/>
      <c r="T329" s="27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1" t="s">
        <v>147</v>
      </c>
      <c r="AU329" s="271" t="s">
        <v>85</v>
      </c>
      <c r="AV329" s="15" t="s">
        <v>158</v>
      </c>
      <c r="AW329" s="15" t="s">
        <v>37</v>
      </c>
      <c r="AX329" s="15" t="s">
        <v>83</v>
      </c>
      <c r="AY329" s="271" t="s">
        <v>138</v>
      </c>
    </row>
    <row r="330" s="2" customFormat="1" ht="16.5" customHeight="1">
      <c r="A330" s="39"/>
      <c r="B330" s="40"/>
      <c r="C330" s="272" t="s">
        <v>570</v>
      </c>
      <c r="D330" s="272" t="s">
        <v>281</v>
      </c>
      <c r="E330" s="273" t="s">
        <v>571</v>
      </c>
      <c r="F330" s="274" t="s">
        <v>572</v>
      </c>
      <c r="G330" s="275" t="s">
        <v>227</v>
      </c>
      <c r="H330" s="276">
        <v>4.0800000000000001</v>
      </c>
      <c r="I330" s="277"/>
      <c r="J330" s="278">
        <f>ROUND(I330*H330,2)</f>
        <v>0</v>
      </c>
      <c r="K330" s="274" t="s">
        <v>198</v>
      </c>
      <c r="L330" s="279"/>
      <c r="M330" s="280" t="s">
        <v>19</v>
      </c>
      <c r="N330" s="281" t="s">
        <v>47</v>
      </c>
      <c r="O330" s="85"/>
      <c r="P330" s="215">
        <f>O330*H330</f>
        <v>0</v>
      </c>
      <c r="Q330" s="215">
        <v>0.14999999999999999</v>
      </c>
      <c r="R330" s="215">
        <f>Q330*H330</f>
        <v>0.61199999999999999</v>
      </c>
      <c r="S330" s="215">
        <v>0</v>
      </c>
      <c r="T330" s="216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7" t="s">
        <v>250</v>
      </c>
      <c r="AT330" s="217" t="s">
        <v>281</v>
      </c>
      <c r="AU330" s="217" t="s">
        <v>85</v>
      </c>
      <c r="AY330" s="18" t="s">
        <v>138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8" t="s">
        <v>83</v>
      </c>
      <c r="BK330" s="218">
        <f>ROUND(I330*H330,2)</f>
        <v>0</v>
      </c>
      <c r="BL330" s="18" t="s">
        <v>158</v>
      </c>
      <c r="BM330" s="217" t="s">
        <v>573</v>
      </c>
    </row>
    <row r="331" s="2" customFormat="1">
      <c r="A331" s="39"/>
      <c r="B331" s="40"/>
      <c r="C331" s="41"/>
      <c r="D331" s="219" t="s">
        <v>145</v>
      </c>
      <c r="E331" s="41"/>
      <c r="F331" s="220" t="s">
        <v>572</v>
      </c>
      <c r="G331" s="41"/>
      <c r="H331" s="41"/>
      <c r="I331" s="221"/>
      <c r="J331" s="41"/>
      <c r="K331" s="41"/>
      <c r="L331" s="45"/>
      <c r="M331" s="222"/>
      <c r="N331" s="223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145</v>
      </c>
      <c r="AU331" s="18" t="s">
        <v>85</v>
      </c>
    </row>
    <row r="332" s="12" customFormat="1">
      <c r="A332" s="12"/>
      <c r="B332" s="224"/>
      <c r="C332" s="225"/>
      <c r="D332" s="219" t="s">
        <v>147</v>
      </c>
      <c r="E332" s="226" t="s">
        <v>19</v>
      </c>
      <c r="F332" s="227" t="s">
        <v>569</v>
      </c>
      <c r="G332" s="225"/>
      <c r="H332" s="228">
        <v>4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T332" s="234" t="s">
        <v>147</v>
      </c>
      <c r="AU332" s="234" t="s">
        <v>85</v>
      </c>
      <c r="AV332" s="12" t="s">
        <v>85</v>
      </c>
      <c r="AW332" s="12" t="s">
        <v>37</v>
      </c>
      <c r="AX332" s="12" t="s">
        <v>76</v>
      </c>
      <c r="AY332" s="234" t="s">
        <v>138</v>
      </c>
    </row>
    <row r="333" s="12" customFormat="1">
      <c r="A333" s="12"/>
      <c r="B333" s="224"/>
      <c r="C333" s="225"/>
      <c r="D333" s="219" t="s">
        <v>147</v>
      </c>
      <c r="E333" s="226" t="s">
        <v>19</v>
      </c>
      <c r="F333" s="227" t="s">
        <v>574</v>
      </c>
      <c r="G333" s="225"/>
      <c r="H333" s="228">
        <v>4.0800000000000001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T333" s="234" t="s">
        <v>147</v>
      </c>
      <c r="AU333" s="234" t="s">
        <v>85</v>
      </c>
      <c r="AV333" s="12" t="s">
        <v>85</v>
      </c>
      <c r="AW333" s="12" t="s">
        <v>37</v>
      </c>
      <c r="AX333" s="12" t="s">
        <v>83</v>
      </c>
      <c r="AY333" s="234" t="s">
        <v>138</v>
      </c>
    </row>
    <row r="334" s="2" customFormat="1" ht="16.5" customHeight="1">
      <c r="A334" s="39"/>
      <c r="B334" s="40"/>
      <c r="C334" s="272" t="s">
        <v>575</v>
      </c>
      <c r="D334" s="272" t="s">
        <v>281</v>
      </c>
      <c r="E334" s="273" t="s">
        <v>576</v>
      </c>
      <c r="F334" s="274" t="s">
        <v>577</v>
      </c>
      <c r="G334" s="275" t="s">
        <v>227</v>
      </c>
      <c r="H334" s="276">
        <v>24.48</v>
      </c>
      <c r="I334" s="277"/>
      <c r="J334" s="278">
        <f>ROUND(I334*H334,2)</f>
        <v>0</v>
      </c>
      <c r="K334" s="274" t="s">
        <v>198</v>
      </c>
      <c r="L334" s="279"/>
      <c r="M334" s="280" t="s">
        <v>19</v>
      </c>
      <c r="N334" s="281" t="s">
        <v>47</v>
      </c>
      <c r="O334" s="85"/>
      <c r="P334" s="215">
        <f>O334*H334</f>
        <v>0</v>
      </c>
      <c r="Q334" s="215">
        <v>0.22500000000000001</v>
      </c>
      <c r="R334" s="215">
        <f>Q334*H334</f>
        <v>5.508</v>
      </c>
      <c r="S334" s="215">
        <v>0</v>
      </c>
      <c r="T334" s="216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7" t="s">
        <v>250</v>
      </c>
      <c r="AT334" s="217" t="s">
        <v>281</v>
      </c>
      <c r="AU334" s="217" t="s">
        <v>85</v>
      </c>
      <c r="AY334" s="18" t="s">
        <v>138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8" t="s">
        <v>83</v>
      </c>
      <c r="BK334" s="218">
        <f>ROUND(I334*H334,2)</f>
        <v>0</v>
      </c>
      <c r="BL334" s="18" t="s">
        <v>158</v>
      </c>
      <c r="BM334" s="217" t="s">
        <v>578</v>
      </c>
    </row>
    <row r="335" s="2" customFormat="1">
      <c r="A335" s="39"/>
      <c r="B335" s="40"/>
      <c r="C335" s="41"/>
      <c r="D335" s="219" t="s">
        <v>145</v>
      </c>
      <c r="E335" s="41"/>
      <c r="F335" s="220" t="s">
        <v>577</v>
      </c>
      <c r="G335" s="41"/>
      <c r="H335" s="41"/>
      <c r="I335" s="221"/>
      <c r="J335" s="41"/>
      <c r="K335" s="41"/>
      <c r="L335" s="45"/>
      <c r="M335" s="222"/>
      <c r="N335" s="223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145</v>
      </c>
      <c r="AU335" s="18" t="s">
        <v>85</v>
      </c>
    </row>
    <row r="336" s="12" customFormat="1">
      <c r="A336" s="12"/>
      <c r="B336" s="224"/>
      <c r="C336" s="225"/>
      <c r="D336" s="219" t="s">
        <v>147</v>
      </c>
      <c r="E336" s="226" t="s">
        <v>19</v>
      </c>
      <c r="F336" s="227" t="s">
        <v>567</v>
      </c>
      <c r="G336" s="225"/>
      <c r="H336" s="228">
        <v>23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T336" s="234" t="s">
        <v>147</v>
      </c>
      <c r="AU336" s="234" t="s">
        <v>85</v>
      </c>
      <c r="AV336" s="12" t="s">
        <v>85</v>
      </c>
      <c r="AW336" s="12" t="s">
        <v>37</v>
      </c>
      <c r="AX336" s="12" t="s">
        <v>76</v>
      </c>
      <c r="AY336" s="234" t="s">
        <v>138</v>
      </c>
    </row>
    <row r="337" s="12" customFormat="1">
      <c r="A337" s="12"/>
      <c r="B337" s="224"/>
      <c r="C337" s="225"/>
      <c r="D337" s="219" t="s">
        <v>147</v>
      </c>
      <c r="E337" s="226" t="s">
        <v>19</v>
      </c>
      <c r="F337" s="227" t="s">
        <v>568</v>
      </c>
      <c r="G337" s="225"/>
      <c r="H337" s="228">
        <v>1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T337" s="234" t="s">
        <v>147</v>
      </c>
      <c r="AU337" s="234" t="s">
        <v>85</v>
      </c>
      <c r="AV337" s="12" t="s">
        <v>85</v>
      </c>
      <c r="AW337" s="12" t="s">
        <v>37</v>
      </c>
      <c r="AX337" s="12" t="s">
        <v>76</v>
      </c>
      <c r="AY337" s="234" t="s">
        <v>138</v>
      </c>
    </row>
    <row r="338" s="12" customFormat="1">
      <c r="A338" s="12"/>
      <c r="B338" s="224"/>
      <c r="C338" s="225"/>
      <c r="D338" s="219" t="s">
        <v>147</v>
      </c>
      <c r="E338" s="226" t="s">
        <v>19</v>
      </c>
      <c r="F338" s="227" t="s">
        <v>579</v>
      </c>
      <c r="G338" s="225"/>
      <c r="H338" s="228">
        <v>24.48</v>
      </c>
      <c r="I338" s="229"/>
      <c r="J338" s="225"/>
      <c r="K338" s="225"/>
      <c r="L338" s="230"/>
      <c r="M338" s="231"/>
      <c r="N338" s="232"/>
      <c r="O338" s="232"/>
      <c r="P338" s="232"/>
      <c r="Q338" s="232"/>
      <c r="R338" s="232"/>
      <c r="S338" s="232"/>
      <c r="T338" s="233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T338" s="234" t="s">
        <v>147</v>
      </c>
      <c r="AU338" s="234" t="s">
        <v>85</v>
      </c>
      <c r="AV338" s="12" t="s">
        <v>85</v>
      </c>
      <c r="AW338" s="12" t="s">
        <v>37</v>
      </c>
      <c r="AX338" s="12" t="s">
        <v>83</v>
      </c>
      <c r="AY338" s="234" t="s">
        <v>138</v>
      </c>
    </row>
    <row r="339" s="2" customFormat="1" ht="16.5" customHeight="1">
      <c r="A339" s="39"/>
      <c r="B339" s="40"/>
      <c r="C339" s="206" t="s">
        <v>580</v>
      </c>
      <c r="D339" s="206" t="s">
        <v>139</v>
      </c>
      <c r="E339" s="207" t="s">
        <v>581</v>
      </c>
      <c r="F339" s="208" t="s">
        <v>582</v>
      </c>
      <c r="G339" s="209" t="s">
        <v>227</v>
      </c>
      <c r="H339" s="210">
        <v>147.5</v>
      </c>
      <c r="I339" s="211"/>
      <c r="J339" s="212">
        <f>ROUND(I339*H339,2)</f>
        <v>0</v>
      </c>
      <c r="K339" s="208" t="s">
        <v>198</v>
      </c>
      <c r="L339" s="45"/>
      <c r="M339" s="213" t="s">
        <v>19</v>
      </c>
      <c r="N339" s="214" t="s">
        <v>47</v>
      </c>
      <c r="O339" s="85"/>
      <c r="P339" s="215">
        <f>O339*H339</f>
        <v>0</v>
      </c>
      <c r="Q339" s="215">
        <v>0.15539952000000001</v>
      </c>
      <c r="R339" s="215">
        <f>Q339*H339</f>
        <v>22.921429200000002</v>
      </c>
      <c r="S339" s="215">
        <v>0</v>
      </c>
      <c r="T339" s="216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7" t="s">
        <v>158</v>
      </c>
      <c r="AT339" s="217" t="s">
        <v>139</v>
      </c>
      <c r="AU339" s="217" t="s">
        <v>85</v>
      </c>
      <c r="AY339" s="18" t="s">
        <v>138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8" t="s">
        <v>83</v>
      </c>
      <c r="BK339" s="218">
        <f>ROUND(I339*H339,2)</f>
        <v>0</v>
      </c>
      <c r="BL339" s="18" t="s">
        <v>158</v>
      </c>
      <c r="BM339" s="217" t="s">
        <v>583</v>
      </c>
    </row>
    <row r="340" s="2" customFormat="1">
      <c r="A340" s="39"/>
      <c r="B340" s="40"/>
      <c r="C340" s="41"/>
      <c r="D340" s="219" t="s">
        <v>145</v>
      </c>
      <c r="E340" s="41"/>
      <c r="F340" s="220" t="s">
        <v>584</v>
      </c>
      <c r="G340" s="41"/>
      <c r="H340" s="41"/>
      <c r="I340" s="221"/>
      <c r="J340" s="41"/>
      <c r="K340" s="41"/>
      <c r="L340" s="45"/>
      <c r="M340" s="222"/>
      <c r="N340" s="223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145</v>
      </c>
      <c r="AU340" s="18" t="s">
        <v>85</v>
      </c>
    </row>
    <row r="341" s="2" customFormat="1">
      <c r="A341" s="39"/>
      <c r="B341" s="40"/>
      <c r="C341" s="41"/>
      <c r="D341" s="249" t="s">
        <v>201</v>
      </c>
      <c r="E341" s="41"/>
      <c r="F341" s="250" t="s">
        <v>585</v>
      </c>
      <c r="G341" s="41"/>
      <c r="H341" s="41"/>
      <c r="I341" s="221"/>
      <c r="J341" s="41"/>
      <c r="K341" s="41"/>
      <c r="L341" s="45"/>
      <c r="M341" s="222"/>
      <c r="N341" s="223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201</v>
      </c>
      <c r="AU341" s="18" t="s">
        <v>85</v>
      </c>
    </row>
    <row r="342" s="12" customFormat="1">
      <c r="A342" s="12"/>
      <c r="B342" s="224"/>
      <c r="C342" s="225"/>
      <c r="D342" s="219" t="s">
        <v>147</v>
      </c>
      <c r="E342" s="226" t="s">
        <v>19</v>
      </c>
      <c r="F342" s="227" t="s">
        <v>586</v>
      </c>
      <c r="G342" s="225"/>
      <c r="H342" s="228">
        <v>115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T342" s="234" t="s">
        <v>147</v>
      </c>
      <c r="AU342" s="234" t="s">
        <v>85</v>
      </c>
      <c r="AV342" s="12" t="s">
        <v>85</v>
      </c>
      <c r="AW342" s="12" t="s">
        <v>37</v>
      </c>
      <c r="AX342" s="12" t="s">
        <v>76</v>
      </c>
      <c r="AY342" s="234" t="s">
        <v>138</v>
      </c>
    </row>
    <row r="343" s="12" customFormat="1">
      <c r="A343" s="12"/>
      <c r="B343" s="224"/>
      <c r="C343" s="225"/>
      <c r="D343" s="219" t="s">
        <v>147</v>
      </c>
      <c r="E343" s="226" t="s">
        <v>19</v>
      </c>
      <c r="F343" s="227" t="s">
        <v>587</v>
      </c>
      <c r="G343" s="225"/>
      <c r="H343" s="228">
        <v>24.5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T343" s="234" t="s">
        <v>147</v>
      </c>
      <c r="AU343" s="234" t="s">
        <v>85</v>
      </c>
      <c r="AV343" s="12" t="s">
        <v>85</v>
      </c>
      <c r="AW343" s="12" t="s">
        <v>37</v>
      </c>
      <c r="AX343" s="12" t="s">
        <v>76</v>
      </c>
      <c r="AY343" s="234" t="s">
        <v>138</v>
      </c>
    </row>
    <row r="344" s="12" customFormat="1">
      <c r="A344" s="12"/>
      <c r="B344" s="224"/>
      <c r="C344" s="225"/>
      <c r="D344" s="219" t="s">
        <v>147</v>
      </c>
      <c r="E344" s="226" t="s">
        <v>19</v>
      </c>
      <c r="F344" s="227" t="s">
        <v>588</v>
      </c>
      <c r="G344" s="225"/>
      <c r="H344" s="228">
        <v>8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T344" s="234" t="s">
        <v>147</v>
      </c>
      <c r="AU344" s="234" t="s">
        <v>85</v>
      </c>
      <c r="AV344" s="12" t="s">
        <v>85</v>
      </c>
      <c r="AW344" s="12" t="s">
        <v>37</v>
      </c>
      <c r="AX344" s="12" t="s">
        <v>76</v>
      </c>
      <c r="AY344" s="234" t="s">
        <v>138</v>
      </c>
    </row>
    <row r="345" s="15" customFormat="1">
      <c r="A345" s="15"/>
      <c r="B345" s="261"/>
      <c r="C345" s="262"/>
      <c r="D345" s="219" t="s">
        <v>147</v>
      </c>
      <c r="E345" s="263" t="s">
        <v>19</v>
      </c>
      <c r="F345" s="264" t="s">
        <v>218</v>
      </c>
      <c r="G345" s="262"/>
      <c r="H345" s="265">
        <v>147.5</v>
      </c>
      <c r="I345" s="266"/>
      <c r="J345" s="262"/>
      <c r="K345" s="262"/>
      <c r="L345" s="267"/>
      <c r="M345" s="268"/>
      <c r="N345" s="269"/>
      <c r="O345" s="269"/>
      <c r="P345" s="269"/>
      <c r="Q345" s="269"/>
      <c r="R345" s="269"/>
      <c r="S345" s="269"/>
      <c r="T345" s="270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71" t="s">
        <v>147</v>
      </c>
      <c r="AU345" s="271" t="s">
        <v>85</v>
      </c>
      <c r="AV345" s="15" t="s">
        <v>158</v>
      </c>
      <c r="AW345" s="15" t="s">
        <v>37</v>
      </c>
      <c r="AX345" s="15" t="s">
        <v>83</v>
      </c>
      <c r="AY345" s="271" t="s">
        <v>138</v>
      </c>
    </row>
    <row r="346" s="2" customFormat="1" ht="16.5" customHeight="1">
      <c r="A346" s="39"/>
      <c r="B346" s="40"/>
      <c r="C346" s="272" t="s">
        <v>589</v>
      </c>
      <c r="D346" s="272" t="s">
        <v>281</v>
      </c>
      <c r="E346" s="273" t="s">
        <v>590</v>
      </c>
      <c r="F346" s="274" t="s">
        <v>591</v>
      </c>
      <c r="G346" s="275" t="s">
        <v>227</v>
      </c>
      <c r="H346" s="276">
        <v>115</v>
      </c>
      <c r="I346" s="277"/>
      <c r="J346" s="278">
        <f>ROUND(I346*H346,2)</f>
        <v>0</v>
      </c>
      <c r="K346" s="274" t="s">
        <v>198</v>
      </c>
      <c r="L346" s="279"/>
      <c r="M346" s="280" t="s">
        <v>19</v>
      </c>
      <c r="N346" s="281" t="s">
        <v>47</v>
      </c>
      <c r="O346" s="85"/>
      <c r="P346" s="215">
        <f>O346*H346</f>
        <v>0</v>
      </c>
      <c r="Q346" s="215">
        <v>0.080000000000000002</v>
      </c>
      <c r="R346" s="215">
        <f>Q346*H346</f>
        <v>9.2000000000000011</v>
      </c>
      <c r="S346" s="215">
        <v>0</v>
      </c>
      <c r="T346" s="216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7" t="s">
        <v>250</v>
      </c>
      <c r="AT346" s="217" t="s">
        <v>281</v>
      </c>
      <c r="AU346" s="217" t="s">
        <v>85</v>
      </c>
      <c r="AY346" s="18" t="s">
        <v>138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8" t="s">
        <v>83</v>
      </c>
      <c r="BK346" s="218">
        <f>ROUND(I346*H346,2)</f>
        <v>0</v>
      </c>
      <c r="BL346" s="18" t="s">
        <v>158</v>
      </c>
      <c r="BM346" s="217" t="s">
        <v>592</v>
      </c>
    </row>
    <row r="347" s="2" customFormat="1">
      <c r="A347" s="39"/>
      <c r="B347" s="40"/>
      <c r="C347" s="41"/>
      <c r="D347" s="219" t="s">
        <v>145</v>
      </c>
      <c r="E347" s="41"/>
      <c r="F347" s="220" t="s">
        <v>591</v>
      </c>
      <c r="G347" s="41"/>
      <c r="H347" s="41"/>
      <c r="I347" s="221"/>
      <c r="J347" s="41"/>
      <c r="K347" s="41"/>
      <c r="L347" s="45"/>
      <c r="M347" s="222"/>
      <c r="N347" s="223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145</v>
      </c>
      <c r="AU347" s="18" t="s">
        <v>85</v>
      </c>
    </row>
    <row r="348" s="12" customFormat="1">
      <c r="A348" s="12"/>
      <c r="B348" s="224"/>
      <c r="C348" s="225"/>
      <c r="D348" s="219" t="s">
        <v>147</v>
      </c>
      <c r="E348" s="226" t="s">
        <v>19</v>
      </c>
      <c r="F348" s="227" t="s">
        <v>586</v>
      </c>
      <c r="G348" s="225"/>
      <c r="H348" s="228">
        <v>115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T348" s="234" t="s">
        <v>147</v>
      </c>
      <c r="AU348" s="234" t="s">
        <v>85</v>
      </c>
      <c r="AV348" s="12" t="s">
        <v>85</v>
      </c>
      <c r="AW348" s="12" t="s">
        <v>37</v>
      </c>
      <c r="AX348" s="12" t="s">
        <v>83</v>
      </c>
      <c r="AY348" s="234" t="s">
        <v>138</v>
      </c>
    </row>
    <row r="349" s="2" customFormat="1" ht="16.5" customHeight="1">
      <c r="A349" s="39"/>
      <c r="B349" s="40"/>
      <c r="C349" s="272" t="s">
        <v>593</v>
      </c>
      <c r="D349" s="272" t="s">
        <v>281</v>
      </c>
      <c r="E349" s="273" t="s">
        <v>594</v>
      </c>
      <c r="F349" s="274" t="s">
        <v>595</v>
      </c>
      <c r="G349" s="275" t="s">
        <v>227</v>
      </c>
      <c r="H349" s="276">
        <v>8</v>
      </c>
      <c r="I349" s="277"/>
      <c r="J349" s="278">
        <f>ROUND(I349*H349,2)</f>
        <v>0</v>
      </c>
      <c r="K349" s="274" t="s">
        <v>198</v>
      </c>
      <c r="L349" s="279"/>
      <c r="M349" s="280" t="s">
        <v>19</v>
      </c>
      <c r="N349" s="281" t="s">
        <v>47</v>
      </c>
      <c r="O349" s="85"/>
      <c r="P349" s="215">
        <f>O349*H349</f>
        <v>0</v>
      </c>
      <c r="Q349" s="215">
        <v>0.065670000000000006</v>
      </c>
      <c r="R349" s="215">
        <f>Q349*H349</f>
        <v>0.52536000000000005</v>
      </c>
      <c r="S349" s="215">
        <v>0</v>
      </c>
      <c r="T349" s="216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7" t="s">
        <v>250</v>
      </c>
      <c r="AT349" s="217" t="s">
        <v>281</v>
      </c>
      <c r="AU349" s="217" t="s">
        <v>85</v>
      </c>
      <c r="AY349" s="18" t="s">
        <v>138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8" t="s">
        <v>83</v>
      </c>
      <c r="BK349" s="218">
        <f>ROUND(I349*H349,2)</f>
        <v>0</v>
      </c>
      <c r="BL349" s="18" t="s">
        <v>158</v>
      </c>
      <c r="BM349" s="217" t="s">
        <v>596</v>
      </c>
    </row>
    <row r="350" s="2" customFormat="1">
      <c r="A350" s="39"/>
      <c r="B350" s="40"/>
      <c r="C350" s="41"/>
      <c r="D350" s="219" t="s">
        <v>145</v>
      </c>
      <c r="E350" s="41"/>
      <c r="F350" s="220" t="s">
        <v>595</v>
      </c>
      <c r="G350" s="41"/>
      <c r="H350" s="41"/>
      <c r="I350" s="221"/>
      <c r="J350" s="41"/>
      <c r="K350" s="41"/>
      <c r="L350" s="45"/>
      <c r="M350" s="222"/>
      <c r="N350" s="223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145</v>
      </c>
      <c r="AU350" s="18" t="s">
        <v>85</v>
      </c>
    </row>
    <row r="351" s="12" customFormat="1">
      <c r="A351" s="12"/>
      <c r="B351" s="224"/>
      <c r="C351" s="225"/>
      <c r="D351" s="219" t="s">
        <v>147</v>
      </c>
      <c r="E351" s="226" t="s">
        <v>19</v>
      </c>
      <c r="F351" s="227" t="s">
        <v>588</v>
      </c>
      <c r="G351" s="225"/>
      <c r="H351" s="228">
        <v>8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T351" s="234" t="s">
        <v>147</v>
      </c>
      <c r="AU351" s="234" t="s">
        <v>85</v>
      </c>
      <c r="AV351" s="12" t="s">
        <v>85</v>
      </c>
      <c r="AW351" s="12" t="s">
        <v>37</v>
      </c>
      <c r="AX351" s="12" t="s">
        <v>83</v>
      </c>
      <c r="AY351" s="234" t="s">
        <v>138</v>
      </c>
    </row>
    <row r="352" s="2" customFormat="1" ht="16.5" customHeight="1">
      <c r="A352" s="39"/>
      <c r="B352" s="40"/>
      <c r="C352" s="272" t="s">
        <v>597</v>
      </c>
      <c r="D352" s="272" t="s">
        <v>281</v>
      </c>
      <c r="E352" s="273" t="s">
        <v>598</v>
      </c>
      <c r="F352" s="274" t="s">
        <v>599</v>
      </c>
      <c r="G352" s="275" t="s">
        <v>227</v>
      </c>
      <c r="H352" s="276">
        <v>24.5</v>
      </c>
      <c r="I352" s="277"/>
      <c r="J352" s="278">
        <f>ROUND(I352*H352,2)</f>
        <v>0</v>
      </c>
      <c r="K352" s="274" t="s">
        <v>198</v>
      </c>
      <c r="L352" s="279"/>
      <c r="M352" s="280" t="s">
        <v>19</v>
      </c>
      <c r="N352" s="281" t="s">
        <v>47</v>
      </c>
      <c r="O352" s="85"/>
      <c r="P352" s="215">
        <f>O352*H352</f>
        <v>0</v>
      </c>
      <c r="Q352" s="215">
        <v>0.048300000000000003</v>
      </c>
      <c r="R352" s="215">
        <f>Q352*H352</f>
        <v>1.1833500000000001</v>
      </c>
      <c r="S352" s="215">
        <v>0</v>
      </c>
      <c r="T352" s="216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7" t="s">
        <v>250</v>
      </c>
      <c r="AT352" s="217" t="s">
        <v>281</v>
      </c>
      <c r="AU352" s="217" t="s">
        <v>85</v>
      </c>
      <c r="AY352" s="18" t="s">
        <v>138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8" t="s">
        <v>83</v>
      </c>
      <c r="BK352" s="218">
        <f>ROUND(I352*H352,2)</f>
        <v>0</v>
      </c>
      <c r="BL352" s="18" t="s">
        <v>158</v>
      </c>
      <c r="BM352" s="217" t="s">
        <v>600</v>
      </c>
    </row>
    <row r="353" s="2" customFormat="1">
      <c r="A353" s="39"/>
      <c r="B353" s="40"/>
      <c r="C353" s="41"/>
      <c r="D353" s="219" t="s">
        <v>145</v>
      </c>
      <c r="E353" s="41"/>
      <c r="F353" s="220" t="s">
        <v>599</v>
      </c>
      <c r="G353" s="41"/>
      <c r="H353" s="41"/>
      <c r="I353" s="221"/>
      <c r="J353" s="41"/>
      <c r="K353" s="41"/>
      <c r="L353" s="45"/>
      <c r="M353" s="222"/>
      <c r="N353" s="223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145</v>
      </c>
      <c r="AU353" s="18" t="s">
        <v>85</v>
      </c>
    </row>
    <row r="354" s="12" customFormat="1">
      <c r="A354" s="12"/>
      <c r="B354" s="224"/>
      <c r="C354" s="225"/>
      <c r="D354" s="219" t="s">
        <v>147</v>
      </c>
      <c r="E354" s="226" t="s">
        <v>19</v>
      </c>
      <c r="F354" s="227" t="s">
        <v>601</v>
      </c>
      <c r="G354" s="225"/>
      <c r="H354" s="228">
        <v>24.5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T354" s="234" t="s">
        <v>147</v>
      </c>
      <c r="AU354" s="234" t="s">
        <v>85</v>
      </c>
      <c r="AV354" s="12" t="s">
        <v>85</v>
      </c>
      <c r="AW354" s="12" t="s">
        <v>37</v>
      </c>
      <c r="AX354" s="12" t="s">
        <v>83</v>
      </c>
      <c r="AY354" s="234" t="s">
        <v>138</v>
      </c>
    </row>
    <row r="355" s="2" customFormat="1" ht="16.5" customHeight="1">
      <c r="A355" s="39"/>
      <c r="B355" s="40"/>
      <c r="C355" s="206" t="s">
        <v>602</v>
      </c>
      <c r="D355" s="206" t="s">
        <v>139</v>
      </c>
      <c r="E355" s="207" t="s">
        <v>603</v>
      </c>
      <c r="F355" s="208" t="s">
        <v>604</v>
      </c>
      <c r="G355" s="209" t="s">
        <v>227</v>
      </c>
      <c r="H355" s="210">
        <v>174</v>
      </c>
      <c r="I355" s="211"/>
      <c r="J355" s="212">
        <f>ROUND(I355*H355,2)</f>
        <v>0</v>
      </c>
      <c r="K355" s="208" t="s">
        <v>198</v>
      </c>
      <c r="L355" s="45"/>
      <c r="M355" s="213" t="s">
        <v>19</v>
      </c>
      <c r="N355" s="214" t="s">
        <v>47</v>
      </c>
      <c r="O355" s="85"/>
      <c r="P355" s="215">
        <f>O355*H355</f>
        <v>0</v>
      </c>
      <c r="Q355" s="215">
        <v>0.12949959999999999</v>
      </c>
      <c r="R355" s="215">
        <f>Q355*H355</f>
        <v>22.532930399999998</v>
      </c>
      <c r="S355" s="215">
        <v>0</v>
      </c>
      <c r="T355" s="216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7" t="s">
        <v>158</v>
      </c>
      <c r="AT355" s="217" t="s">
        <v>139</v>
      </c>
      <c r="AU355" s="217" t="s">
        <v>85</v>
      </c>
      <c r="AY355" s="18" t="s">
        <v>138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8" t="s">
        <v>83</v>
      </c>
      <c r="BK355" s="218">
        <f>ROUND(I355*H355,2)</f>
        <v>0</v>
      </c>
      <c r="BL355" s="18" t="s">
        <v>158</v>
      </c>
      <c r="BM355" s="217" t="s">
        <v>605</v>
      </c>
    </row>
    <row r="356" s="2" customFormat="1">
      <c r="A356" s="39"/>
      <c r="B356" s="40"/>
      <c r="C356" s="41"/>
      <c r="D356" s="219" t="s">
        <v>145</v>
      </c>
      <c r="E356" s="41"/>
      <c r="F356" s="220" t="s">
        <v>606</v>
      </c>
      <c r="G356" s="41"/>
      <c r="H356" s="41"/>
      <c r="I356" s="221"/>
      <c r="J356" s="41"/>
      <c r="K356" s="41"/>
      <c r="L356" s="45"/>
      <c r="M356" s="222"/>
      <c r="N356" s="223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145</v>
      </c>
      <c r="AU356" s="18" t="s">
        <v>85</v>
      </c>
    </row>
    <row r="357" s="2" customFormat="1">
      <c r="A357" s="39"/>
      <c r="B357" s="40"/>
      <c r="C357" s="41"/>
      <c r="D357" s="249" t="s">
        <v>201</v>
      </c>
      <c r="E357" s="41"/>
      <c r="F357" s="250" t="s">
        <v>607</v>
      </c>
      <c r="G357" s="41"/>
      <c r="H357" s="41"/>
      <c r="I357" s="221"/>
      <c r="J357" s="41"/>
      <c r="K357" s="41"/>
      <c r="L357" s="45"/>
      <c r="M357" s="222"/>
      <c r="N357" s="223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201</v>
      </c>
      <c r="AU357" s="18" t="s">
        <v>85</v>
      </c>
    </row>
    <row r="358" s="12" customFormat="1">
      <c r="A358" s="12"/>
      <c r="B358" s="224"/>
      <c r="C358" s="225"/>
      <c r="D358" s="219" t="s">
        <v>147</v>
      </c>
      <c r="E358" s="226" t="s">
        <v>19</v>
      </c>
      <c r="F358" s="227" t="s">
        <v>608</v>
      </c>
      <c r="G358" s="225"/>
      <c r="H358" s="228">
        <v>174</v>
      </c>
      <c r="I358" s="229"/>
      <c r="J358" s="225"/>
      <c r="K358" s="225"/>
      <c r="L358" s="230"/>
      <c r="M358" s="231"/>
      <c r="N358" s="232"/>
      <c r="O358" s="232"/>
      <c r="P358" s="232"/>
      <c r="Q358" s="232"/>
      <c r="R358" s="232"/>
      <c r="S358" s="232"/>
      <c r="T358" s="233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T358" s="234" t="s">
        <v>147</v>
      </c>
      <c r="AU358" s="234" t="s">
        <v>85</v>
      </c>
      <c r="AV358" s="12" t="s">
        <v>85</v>
      </c>
      <c r="AW358" s="12" t="s">
        <v>37</v>
      </c>
      <c r="AX358" s="12" t="s">
        <v>83</v>
      </c>
      <c r="AY358" s="234" t="s">
        <v>138</v>
      </c>
    </row>
    <row r="359" s="2" customFormat="1" ht="16.5" customHeight="1">
      <c r="A359" s="39"/>
      <c r="B359" s="40"/>
      <c r="C359" s="272" t="s">
        <v>609</v>
      </c>
      <c r="D359" s="272" t="s">
        <v>281</v>
      </c>
      <c r="E359" s="273" t="s">
        <v>610</v>
      </c>
      <c r="F359" s="274" t="s">
        <v>611</v>
      </c>
      <c r="G359" s="275" t="s">
        <v>227</v>
      </c>
      <c r="H359" s="276">
        <v>174</v>
      </c>
      <c r="I359" s="277"/>
      <c r="J359" s="278">
        <f>ROUND(I359*H359,2)</f>
        <v>0</v>
      </c>
      <c r="K359" s="274" t="s">
        <v>198</v>
      </c>
      <c r="L359" s="279"/>
      <c r="M359" s="280" t="s">
        <v>19</v>
      </c>
      <c r="N359" s="281" t="s">
        <v>47</v>
      </c>
      <c r="O359" s="85"/>
      <c r="P359" s="215">
        <f>O359*H359</f>
        <v>0</v>
      </c>
      <c r="Q359" s="215">
        <v>0.044999999999999998</v>
      </c>
      <c r="R359" s="215">
        <f>Q359*H359</f>
        <v>7.8300000000000001</v>
      </c>
      <c r="S359" s="215">
        <v>0</v>
      </c>
      <c r="T359" s="216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7" t="s">
        <v>250</v>
      </c>
      <c r="AT359" s="217" t="s">
        <v>281</v>
      </c>
      <c r="AU359" s="217" t="s">
        <v>85</v>
      </c>
      <c r="AY359" s="18" t="s">
        <v>138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8" t="s">
        <v>83</v>
      </c>
      <c r="BK359" s="218">
        <f>ROUND(I359*H359,2)</f>
        <v>0</v>
      </c>
      <c r="BL359" s="18" t="s">
        <v>158</v>
      </c>
      <c r="BM359" s="217" t="s">
        <v>612</v>
      </c>
    </row>
    <row r="360" s="2" customFormat="1">
      <c r="A360" s="39"/>
      <c r="B360" s="40"/>
      <c r="C360" s="41"/>
      <c r="D360" s="219" t="s">
        <v>145</v>
      </c>
      <c r="E360" s="41"/>
      <c r="F360" s="220" t="s">
        <v>611</v>
      </c>
      <c r="G360" s="41"/>
      <c r="H360" s="41"/>
      <c r="I360" s="221"/>
      <c r="J360" s="41"/>
      <c r="K360" s="41"/>
      <c r="L360" s="45"/>
      <c r="M360" s="222"/>
      <c r="N360" s="223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145</v>
      </c>
      <c r="AU360" s="18" t="s">
        <v>85</v>
      </c>
    </row>
    <row r="361" s="12" customFormat="1">
      <c r="A361" s="12"/>
      <c r="B361" s="224"/>
      <c r="C361" s="225"/>
      <c r="D361" s="219" t="s">
        <v>147</v>
      </c>
      <c r="E361" s="226" t="s">
        <v>19</v>
      </c>
      <c r="F361" s="227" t="s">
        <v>608</v>
      </c>
      <c r="G361" s="225"/>
      <c r="H361" s="228">
        <v>174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T361" s="234" t="s">
        <v>147</v>
      </c>
      <c r="AU361" s="234" t="s">
        <v>85</v>
      </c>
      <c r="AV361" s="12" t="s">
        <v>85</v>
      </c>
      <c r="AW361" s="12" t="s">
        <v>37</v>
      </c>
      <c r="AX361" s="12" t="s">
        <v>83</v>
      </c>
      <c r="AY361" s="234" t="s">
        <v>138</v>
      </c>
    </row>
    <row r="362" s="2" customFormat="1" ht="16.5" customHeight="1">
      <c r="A362" s="39"/>
      <c r="B362" s="40"/>
      <c r="C362" s="206" t="s">
        <v>613</v>
      </c>
      <c r="D362" s="206" t="s">
        <v>139</v>
      </c>
      <c r="E362" s="207" t="s">
        <v>614</v>
      </c>
      <c r="F362" s="208" t="s">
        <v>615</v>
      </c>
      <c r="G362" s="209" t="s">
        <v>236</v>
      </c>
      <c r="H362" s="210">
        <v>7.5119999999999996</v>
      </c>
      <c r="I362" s="211"/>
      <c r="J362" s="212">
        <f>ROUND(I362*H362,2)</f>
        <v>0</v>
      </c>
      <c r="K362" s="208" t="s">
        <v>198</v>
      </c>
      <c r="L362" s="45"/>
      <c r="M362" s="213" t="s">
        <v>19</v>
      </c>
      <c r="N362" s="214" t="s">
        <v>47</v>
      </c>
      <c r="O362" s="85"/>
      <c r="P362" s="215">
        <f>O362*H362</f>
        <v>0</v>
      </c>
      <c r="Q362" s="215">
        <v>2.2563399999999998</v>
      </c>
      <c r="R362" s="215">
        <f>Q362*H362</f>
        <v>16.949626079999998</v>
      </c>
      <c r="S362" s="215">
        <v>0</v>
      </c>
      <c r="T362" s="216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17" t="s">
        <v>158</v>
      </c>
      <c r="AT362" s="217" t="s">
        <v>139</v>
      </c>
      <c r="AU362" s="217" t="s">
        <v>85</v>
      </c>
      <c r="AY362" s="18" t="s">
        <v>138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8" t="s">
        <v>83</v>
      </c>
      <c r="BK362" s="218">
        <f>ROUND(I362*H362,2)</f>
        <v>0</v>
      </c>
      <c r="BL362" s="18" t="s">
        <v>158</v>
      </c>
      <c r="BM362" s="217" t="s">
        <v>616</v>
      </c>
    </row>
    <row r="363" s="2" customFormat="1">
      <c r="A363" s="39"/>
      <c r="B363" s="40"/>
      <c r="C363" s="41"/>
      <c r="D363" s="219" t="s">
        <v>145</v>
      </c>
      <c r="E363" s="41"/>
      <c r="F363" s="220" t="s">
        <v>617</v>
      </c>
      <c r="G363" s="41"/>
      <c r="H363" s="41"/>
      <c r="I363" s="221"/>
      <c r="J363" s="41"/>
      <c r="K363" s="41"/>
      <c r="L363" s="45"/>
      <c r="M363" s="222"/>
      <c r="N363" s="223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145</v>
      </c>
      <c r="AU363" s="18" t="s">
        <v>85</v>
      </c>
    </row>
    <row r="364" s="2" customFormat="1">
      <c r="A364" s="39"/>
      <c r="B364" s="40"/>
      <c r="C364" s="41"/>
      <c r="D364" s="249" t="s">
        <v>201</v>
      </c>
      <c r="E364" s="41"/>
      <c r="F364" s="250" t="s">
        <v>618</v>
      </c>
      <c r="G364" s="41"/>
      <c r="H364" s="41"/>
      <c r="I364" s="221"/>
      <c r="J364" s="41"/>
      <c r="K364" s="41"/>
      <c r="L364" s="45"/>
      <c r="M364" s="222"/>
      <c r="N364" s="223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201</v>
      </c>
      <c r="AU364" s="18" t="s">
        <v>85</v>
      </c>
    </row>
    <row r="365" s="12" customFormat="1">
      <c r="A365" s="12"/>
      <c r="B365" s="224"/>
      <c r="C365" s="225"/>
      <c r="D365" s="219" t="s">
        <v>147</v>
      </c>
      <c r="E365" s="226" t="s">
        <v>19</v>
      </c>
      <c r="F365" s="227" t="s">
        <v>619</v>
      </c>
      <c r="G365" s="225"/>
      <c r="H365" s="228">
        <v>3.54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T365" s="234" t="s">
        <v>147</v>
      </c>
      <c r="AU365" s="234" t="s">
        <v>85</v>
      </c>
      <c r="AV365" s="12" t="s">
        <v>85</v>
      </c>
      <c r="AW365" s="12" t="s">
        <v>37</v>
      </c>
      <c r="AX365" s="12" t="s">
        <v>76</v>
      </c>
      <c r="AY365" s="234" t="s">
        <v>138</v>
      </c>
    </row>
    <row r="366" s="12" customFormat="1">
      <c r="A366" s="12"/>
      <c r="B366" s="224"/>
      <c r="C366" s="225"/>
      <c r="D366" s="219" t="s">
        <v>147</v>
      </c>
      <c r="E366" s="226" t="s">
        <v>19</v>
      </c>
      <c r="F366" s="227" t="s">
        <v>620</v>
      </c>
      <c r="G366" s="225"/>
      <c r="H366" s="228">
        <v>3.1320000000000001</v>
      </c>
      <c r="I366" s="229"/>
      <c r="J366" s="225"/>
      <c r="K366" s="225"/>
      <c r="L366" s="230"/>
      <c r="M366" s="231"/>
      <c r="N366" s="232"/>
      <c r="O366" s="232"/>
      <c r="P366" s="232"/>
      <c r="Q366" s="232"/>
      <c r="R366" s="232"/>
      <c r="S366" s="232"/>
      <c r="T366" s="233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T366" s="234" t="s">
        <v>147</v>
      </c>
      <c r="AU366" s="234" t="s">
        <v>85</v>
      </c>
      <c r="AV366" s="12" t="s">
        <v>85</v>
      </c>
      <c r="AW366" s="12" t="s">
        <v>37</v>
      </c>
      <c r="AX366" s="12" t="s">
        <v>76</v>
      </c>
      <c r="AY366" s="234" t="s">
        <v>138</v>
      </c>
    </row>
    <row r="367" s="12" customFormat="1">
      <c r="A367" s="12"/>
      <c r="B367" s="224"/>
      <c r="C367" s="225"/>
      <c r="D367" s="219" t="s">
        <v>147</v>
      </c>
      <c r="E367" s="226" t="s">
        <v>19</v>
      </c>
      <c r="F367" s="227" t="s">
        <v>621</v>
      </c>
      <c r="G367" s="225"/>
      <c r="H367" s="228">
        <v>0.83999999999999997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T367" s="234" t="s">
        <v>147</v>
      </c>
      <c r="AU367" s="234" t="s">
        <v>85</v>
      </c>
      <c r="AV367" s="12" t="s">
        <v>85</v>
      </c>
      <c r="AW367" s="12" t="s">
        <v>37</v>
      </c>
      <c r="AX367" s="12" t="s">
        <v>76</v>
      </c>
      <c r="AY367" s="234" t="s">
        <v>138</v>
      </c>
    </row>
    <row r="368" s="15" customFormat="1">
      <c r="A368" s="15"/>
      <c r="B368" s="261"/>
      <c r="C368" s="262"/>
      <c r="D368" s="219" t="s">
        <v>147</v>
      </c>
      <c r="E368" s="263" t="s">
        <v>19</v>
      </c>
      <c r="F368" s="264" t="s">
        <v>218</v>
      </c>
      <c r="G368" s="262"/>
      <c r="H368" s="265">
        <v>7.5120000000000005</v>
      </c>
      <c r="I368" s="266"/>
      <c r="J368" s="262"/>
      <c r="K368" s="262"/>
      <c r="L368" s="267"/>
      <c r="M368" s="268"/>
      <c r="N368" s="269"/>
      <c r="O368" s="269"/>
      <c r="P368" s="269"/>
      <c r="Q368" s="269"/>
      <c r="R368" s="269"/>
      <c r="S368" s="269"/>
      <c r="T368" s="270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1" t="s">
        <v>147</v>
      </c>
      <c r="AU368" s="271" t="s">
        <v>85</v>
      </c>
      <c r="AV368" s="15" t="s">
        <v>158</v>
      </c>
      <c r="AW368" s="15" t="s">
        <v>37</v>
      </c>
      <c r="AX368" s="15" t="s">
        <v>83</v>
      </c>
      <c r="AY368" s="271" t="s">
        <v>138</v>
      </c>
    </row>
    <row r="369" s="2" customFormat="1" ht="16.5" customHeight="1">
      <c r="A369" s="39"/>
      <c r="B369" s="40"/>
      <c r="C369" s="206" t="s">
        <v>622</v>
      </c>
      <c r="D369" s="206" t="s">
        <v>139</v>
      </c>
      <c r="E369" s="207" t="s">
        <v>623</v>
      </c>
      <c r="F369" s="208" t="s">
        <v>624</v>
      </c>
      <c r="G369" s="209" t="s">
        <v>197</v>
      </c>
      <c r="H369" s="210">
        <v>48</v>
      </c>
      <c r="I369" s="211"/>
      <c r="J369" s="212">
        <f>ROUND(I369*H369,2)</f>
        <v>0</v>
      </c>
      <c r="K369" s="208" t="s">
        <v>198</v>
      </c>
      <c r="L369" s="45"/>
      <c r="M369" s="213" t="s">
        <v>19</v>
      </c>
      <c r="N369" s="214" t="s">
        <v>47</v>
      </c>
      <c r="O369" s="85"/>
      <c r="P369" s="215">
        <f>O369*H369</f>
        <v>0</v>
      </c>
      <c r="Q369" s="215">
        <v>0</v>
      </c>
      <c r="R369" s="215">
        <f>Q369*H369</f>
        <v>0</v>
      </c>
      <c r="S369" s="215">
        <v>0.252</v>
      </c>
      <c r="T369" s="216">
        <f>S369*H369</f>
        <v>12.096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7" t="s">
        <v>158</v>
      </c>
      <c r="AT369" s="217" t="s">
        <v>139</v>
      </c>
      <c r="AU369" s="217" t="s">
        <v>85</v>
      </c>
      <c r="AY369" s="18" t="s">
        <v>138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8" t="s">
        <v>83</v>
      </c>
      <c r="BK369" s="218">
        <f>ROUND(I369*H369,2)</f>
        <v>0</v>
      </c>
      <c r="BL369" s="18" t="s">
        <v>158</v>
      </c>
      <c r="BM369" s="217" t="s">
        <v>625</v>
      </c>
    </row>
    <row r="370" s="2" customFormat="1">
      <c r="A370" s="39"/>
      <c r="B370" s="40"/>
      <c r="C370" s="41"/>
      <c r="D370" s="219" t="s">
        <v>145</v>
      </c>
      <c r="E370" s="41"/>
      <c r="F370" s="220" t="s">
        <v>626</v>
      </c>
      <c r="G370" s="41"/>
      <c r="H370" s="41"/>
      <c r="I370" s="221"/>
      <c r="J370" s="41"/>
      <c r="K370" s="41"/>
      <c r="L370" s="45"/>
      <c r="M370" s="222"/>
      <c r="N370" s="223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145</v>
      </c>
      <c r="AU370" s="18" t="s">
        <v>85</v>
      </c>
    </row>
    <row r="371" s="2" customFormat="1">
      <c r="A371" s="39"/>
      <c r="B371" s="40"/>
      <c r="C371" s="41"/>
      <c r="D371" s="249" t="s">
        <v>201</v>
      </c>
      <c r="E371" s="41"/>
      <c r="F371" s="250" t="s">
        <v>627</v>
      </c>
      <c r="G371" s="41"/>
      <c r="H371" s="41"/>
      <c r="I371" s="221"/>
      <c r="J371" s="41"/>
      <c r="K371" s="41"/>
      <c r="L371" s="45"/>
      <c r="M371" s="222"/>
      <c r="N371" s="223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201</v>
      </c>
      <c r="AU371" s="18" t="s">
        <v>85</v>
      </c>
    </row>
    <row r="372" s="12" customFormat="1">
      <c r="A372" s="12"/>
      <c r="B372" s="224"/>
      <c r="C372" s="225"/>
      <c r="D372" s="219" t="s">
        <v>147</v>
      </c>
      <c r="E372" s="226" t="s">
        <v>19</v>
      </c>
      <c r="F372" s="227" t="s">
        <v>628</v>
      </c>
      <c r="G372" s="225"/>
      <c r="H372" s="228">
        <v>48</v>
      </c>
      <c r="I372" s="229"/>
      <c r="J372" s="225"/>
      <c r="K372" s="225"/>
      <c r="L372" s="230"/>
      <c r="M372" s="231"/>
      <c r="N372" s="232"/>
      <c r="O372" s="232"/>
      <c r="P372" s="232"/>
      <c r="Q372" s="232"/>
      <c r="R372" s="232"/>
      <c r="S372" s="232"/>
      <c r="T372" s="233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T372" s="234" t="s">
        <v>147</v>
      </c>
      <c r="AU372" s="234" t="s">
        <v>85</v>
      </c>
      <c r="AV372" s="12" t="s">
        <v>85</v>
      </c>
      <c r="AW372" s="12" t="s">
        <v>37</v>
      </c>
      <c r="AX372" s="12" t="s">
        <v>83</v>
      </c>
      <c r="AY372" s="234" t="s">
        <v>138</v>
      </c>
    </row>
    <row r="373" s="2" customFormat="1" ht="16.5" customHeight="1">
      <c r="A373" s="39"/>
      <c r="B373" s="40"/>
      <c r="C373" s="206" t="s">
        <v>629</v>
      </c>
      <c r="D373" s="206" t="s">
        <v>139</v>
      </c>
      <c r="E373" s="207" t="s">
        <v>630</v>
      </c>
      <c r="F373" s="208" t="s">
        <v>631</v>
      </c>
      <c r="G373" s="209" t="s">
        <v>227</v>
      </c>
      <c r="H373" s="210">
        <v>19</v>
      </c>
      <c r="I373" s="211"/>
      <c r="J373" s="212">
        <f>ROUND(I373*H373,2)</f>
        <v>0</v>
      </c>
      <c r="K373" s="208" t="s">
        <v>198</v>
      </c>
      <c r="L373" s="45"/>
      <c r="M373" s="213" t="s">
        <v>19</v>
      </c>
      <c r="N373" s="214" t="s">
        <v>47</v>
      </c>
      <c r="O373" s="85"/>
      <c r="P373" s="215">
        <f>O373*H373</f>
        <v>0</v>
      </c>
      <c r="Q373" s="215">
        <v>8.6000000000000003E-05</v>
      </c>
      <c r="R373" s="215">
        <f>Q373*H373</f>
        <v>0.001634</v>
      </c>
      <c r="S373" s="215">
        <v>0.042000000000000003</v>
      </c>
      <c r="T373" s="216">
        <f>S373*H373</f>
        <v>0.79800000000000004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7" t="s">
        <v>158</v>
      </c>
      <c r="AT373" s="217" t="s">
        <v>139</v>
      </c>
      <c r="AU373" s="217" t="s">
        <v>85</v>
      </c>
      <c r="AY373" s="18" t="s">
        <v>138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8" t="s">
        <v>83</v>
      </c>
      <c r="BK373" s="218">
        <f>ROUND(I373*H373,2)</f>
        <v>0</v>
      </c>
      <c r="BL373" s="18" t="s">
        <v>158</v>
      </c>
      <c r="BM373" s="217" t="s">
        <v>632</v>
      </c>
    </row>
    <row r="374" s="2" customFormat="1">
      <c r="A374" s="39"/>
      <c r="B374" s="40"/>
      <c r="C374" s="41"/>
      <c r="D374" s="219" t="s">
        <v>145</v>
      </c>
      <c r="E374" s="41"/>
      <c r="F374" s="220" t="s">
        <v>633</v>
      </c>
      <c r="G374" s="41"/>
      <c r="H374" s="41"/>
      <c r="I374" s="221"/>
      <c r="J374" s="41"/>
      <c r="K374" s="41"/>
      <c r="L374" s="45"/>
      <c r="M374" s="222"/>
      <c r="N374" s="223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145</v>
      </c>
      <c r="AU374" s="18" t="s">
        <v>85</v>
      </c>
    </row>
    <row r="375" s="2" customFormat="1">
      <c r="A375" s="39"/>
      <c r="B375" s="40"/>
      <c r="C375" s="41"/>
      <c r="D375" s="249" t="s">
        <v>201</v>
      </c>
      <c r="E375" s="41"/>
      <c r="F375" s="250" t="s">
        <v>634</v>
      </c>
      <c r="G375" s="41"/>
      <c r="H375" s="41"/>
      <c r="I375" s="221"/>
      <c r="J375" s="41"/>
      <c r="K375" s="41"/>
      <c r="L375" s="45"/>
      <c r="M375" s="222"/>
      <c r="N375" s="223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201</v>
      </c>
      <c r="AU375" s="18" t="s">
        <v>85</v>
      </c>
    </row>
    <row r="376" s="12" customFormat="1">
      <c r="A376" s="12"/>
      <c r="B376" s="224"/>
      <c r="C376" s="225"/>
      <c r="D376" s="219" t="s">
        <v>147</v>
      </c>
      <c r="E376" s="226" t="s">
        <v>19</v>
      </c>
      <c r="F376" s="227" t="s">
        <v>326</v>
      </c>
      <c r="G376" s="225"/>
      <c r="H376" s="228">
        <v>19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T376" s="234" t="s">
        <v>147</v>
      </c>
      <c r="AU376" s="234" t="s">
        <v>85</v>
      </c>
      <c r="AV376" s="12" t="s">
        <v>85</v>
      </c>
      <c r="AW376" s="12" t="s">
        <v>37</v>
      </c>
      <c r="AX376" s="12" t="s">
        <v>83</v>
      </c>
      <c r="AY376" s="234" t="s">
        <v>138</v>
      </c>
    </row>
    <row r="377" s="2" customFormat="1" ht="16.5" customHeight="1">
      <c r="A377" s="39"/>
      <c r="B377" s="40"/>
      <c r="C377" s="206" t="s">
        <v>635</v>
      </c>
      <c r="D377" s="206" t="s">
        <v>139</v>
      </c>
      <c r="E377" s="207" t="s">
        <v>636</v>
      </c>
      <c r="F377" s="208" t="s">
        <v>637</v>
      </c>
      <c r="G377" s="209" t="s">
        <v>227</v>
      </c>
      <c r="H377" s="210">
        <v>30</v>
      </c>
      <c r="I377" s="211"/>
      <c r="J377" s="212">
        <f>ROUND(I377*H377,2)</f>
        <v>0</v>
      </c>
      <c r="K377" s="208" t="s">
        <v>198</v>
      </c>
      <c r="L377" s="45"/>
      <c r="M377" s="213" t="s">
        <v>19</v>
      </c>
      <c r="N377" s="214" t="s">
        <v>47</v>
      </c>
      <c r="O377" s="85"/>
      <c r="P377" s="215">
        <f>O377*H377</f>
        <v>0</v>
      </c>
      <c r="Q377" s="215">
        <v>0</v>
      </c>
      <c r="R377" s="215">
        <f>Q377*H377</f>
        <v>0</v>
      </c>
      <c r="S377" s="215">
        <v>0</v>
      </c>
      <c r="T377" s="216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7" t="s">
        <v>158</v>
      </c>
      <c r="AT377" s="217" t="s">
        <v>139</v>
      </c>
      <c r="AU377" s="217" t="s">
        <v>85</v>
      </c>
      <c r="AY377" s="18" t="s">
        <v>138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8" t="s">
        <v>83</v>
      </c>
      <c r="BK377" s="218">
        <f>ROUND(I377*H377,2)</f>
        <v>0</v>
      </c>
      <c r="BL377" s="18" t="s">
        <v>158</v>
      </c>
      <c r="BM377" s="217" t="s">
        <v>638</v>
      </c>
    </row>
    <row r="378" s="2" customFormat="1">
      <c r="A378" s="39"/>
      <c r="B378" s="40"/>
      <c r="C378" s="41"/>
      <c r="D378" s="219" t="s">
        <v>145</v>
      </c>
      <c r="E378" s="41"/>
      <c r="F378" s="220" t="s">
        <v>639</v>
      </c>
      <c r="G378" s="41"/>
      <c r="H378" s="41"/>
      <c r="I378" s="221"/>
      <c r="J378" s="41"/>
      <c r="K378" s="41"/>
      <c r="L378" s="45"/>
      <c r="M378" s="222"/>
      <c r="N378" s="223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145</v>
      </c>
      <c r="AU378" s="18" t="s">
        <v>85</v>
      </c>
    </row>
    <row r="379" s="2" customFormat="1">
      <c r="A379" s="39"/>
      <c r="B379" s="40"/>
      <c r="C379" s="41"/>
      <c r="D379" s="249" t="s">
        <v>201</v>
      </c>
      <c r="E379" s="41"/>
      <c r="F379" s="250" t="s">
        <v>640</v>
      </c>
      <c r="G379" s="41"/>
      <c r="H379" s="41"/>
      <c r="I379" s="221"/>
      <c r="J379" s="41"/>
      <c r="K379" s="41"/>
      <c r="L379" s="45"/>
      <c r="M379" s="222"/>
      <c r="N379" s="223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201</v>
      </c>
      <c r="AU379" s="18" t="s">
        <v>85</v>
      </c>
    </row>
    <row r="380" s="11" customFormat="1" ht="22.8" customHeight="1">
      <c r="A380" s="11"/>
      <c r="B380" s="192"/>
      <c r="C380" s="193"/>
      <c r="D380" s="194" t="s">
        <v>75</v>
      </c>
      <c r="E380" s="247" t="s">
        <v>641</v>
      </c>
      <c r="F380" s="247" t="s">
        <v>642</v>
      </c>
      <c r="G380" s="193"/>
      <c r="H380" s="193"/>
      <c r="I380" s="196"/>
      <c r="J380" s="248">
        <f>BK380</f>
        <v>0</v>
      </c>
      <c r="K380" s="193"/>
      <c r="L380" s="198"/>
      <c r="M380" s="199"/>
      <c r="N380" s="200"/>
      <c r="O380" s="200"/>
      <c r="P380" s="201">
        <f>SUM(P381:P421)</f>
        <v>0</v>
      </c>
      <c r="Q380" s="200"/>
      <c r="R380" s="201">
        <f>SUM(R381:R421)</f>
        <v>0</v>
      </c>
      <c r="S380" s="200"/>
      <c r="T380" s="202">
        <f>SUM(T381:T421)</f>
        <v>0</v>
      </c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R380" s="203" t="s">
        <v>83</v>
      </c>
      <c r="AT380" s="204" t="s">
        <v>75</v>
      </c>
      <c r="AU380" s="204" t="s">
        <v>83</v>
      </c>
      <c r="AY380" s="203" t="s">
        <v>138</v>
      </c>
      <c r="BK380" s="205">
        <f>SUM(BK381:BK421)</f>
        <v>0</v>
      </c>
    </row>
    <row r="381" s="2" customFormat="1" ht="16.5" customHeight="1">
      <c r="A381" s="39"/>
      <c r="B381" s="40"/>
      <c r="C381" s="206" t="s">
        <v>643</v>
      </c>
      <c r="D381" s="206" t="s">
        <v>139</v>
      </c>
      <c r="E381" s="207" t="s">
        <v>644</v>
      </c>
      <c r="F381" s="208" t="s">
        <v>645</v>
      </c>
      <c r="G381" s="209" t="s">
        <v>260</v>
      </c>
      <c r="H381" s="210">
        <v>395.375</v>
      </c>
      <c r="I381" s="211"/>
      <c r="J381" s="212">
        <f>ROUND(I381*H381,2)</f>
        <v>0</v>
      </c>
      <c r="K381" s="208" t="s">
        <v>198</v>
      </c>
      <c r="L381" s="45"/>
      <c r="M381" s="213" t="s">
        <v>19</v>
      </c>
      <c r="N381" s="214" t="s">
        <v>47</v>
      </c>
      <c r="O381" s="85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7" t="s">
        <v>158</v>
      </c>
      <c r="AT381" s="217" t="s">
        <v>139</v>
      </c>
      <c r="AU381" s="217" t="s">
        <v>85</v>
      </c>
      <c r="AY381" s="18" t="s">
        <v>138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8" t="s">
        <v>83</v>
      </c>
      <c r="BK381" s="218">
        <f>ROUND(I381*H381,2)</f>
        <v>0</v>
      </c>
      <c r="BL381" s="18" t="s">
        <v>158</v>
      </c>
      <c r="BM381" s="217" t="s">
        <v>646</v>
      </c>
    </row>
    <row r="382" s="2" customFormat="1">
      <c r="A382" s="39"/>
      <c r="B382" s="40"/>
      <c r="C382" s="41"/>
      <c r="D382" s="219" t="s">
        <v>145</v>
      </c>
      <c r="E382" s="41"/>
      <c r="F382" s="220" t="s">
        <v>647</v>
      </c>
      <c r="G382" s="41"/>
      <c r="H382" s="41"/>
      <c r="I382" s="221"/>
      <c r="J382" s="41"/>
      <c r="K382" s="41"/>
      <c r="L382" s="45"/>
      <c r="M382" s="222"/>
      <c r="N382" s="223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145</v>
      </c>
      <c r="AU382" s="18" t="s">
        <v>85</v>
      </c>
    </row>
    <row r="383" s="2" customFormat="1">
      <c r="A383" s="39"/>
      <c r="B383" s="40"/>
      <c r="C383" s="41"/>
      <c r="D383" s="249" t="s">
        <v>201</v>
      </c>
      <c r="E383" s="41"/>
      <c r="F383" s="250" t="s">
        <v>648</v>
      </c>
      <c r="G383" s="41"/>
      <c r="H383" s="41"/>
      <c r="I383" s="221"/>
      <c r="J383" s="41"/>
      <c r="K383" s="41"/>
      <c r="L383" s="45"/>
      <c r="M383" s="222"/>
      <c r="N383" s="223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201</v>
      </c>
      <c r="AU383" s="18" t="s">
        <v>85</v>
      </c>
    </row>
    <row r="384" s="12" customFormat="1">
      <c r="A384" s="12"/>
      <c r="B384" s="224"/>
      <c r="C384" s="225"/>
      <c r="D384" s="219" t="s">
        <v>147</v>
      </c>
      <c r="E384" s="226" t="s">
        <v>19</v>
      </c>
      <c r="F384" s="227" t="s">
        <v>649</v>
      </c>
      <c r="G384" s="225"/>
      <c r="H384" s="228">
        <v>207.06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T384" s="234" t="s">
        <v>147</v>
      </c>
      <c r="AU384" s="234" t="s">
        <v>85</v>
      </c>
      <c r="AV384" s="12" t="s">
        <v>85</v>
      </c>
      <c r="AW384" s="12" t="s">
        <v>37</v>
      </c>
      <c r="AX384" s="12" t="s">
        <v>76</v>
      </c>
      <c r="AY384" s="234" t="s">
        <v>138</v>
      </c>
    </row>
    <row r="385" s="12" customFormat="1">
      <c r="A385" s="12"/>
      <c r="B385" s="224"/>
      <c r="C385" s="225"/>
      <c r="D385" s="219" t="s">
        <v>147</v>
      </c>
      <c r="E385" s="226" t="s">
        <v>19</v>
      </c>
      <c r="F385" s="227" t="s">
        <v>650</v>
      </c>
      <c r="G385" s="225"/>
      <c r="H385" s="228">
        <v>10.005000000000001</v>
      </c>
      <c r="I385" s="229"/>
      <c r="J385" s="225"/>
      <c r="K385" s="225"/>
      <c r="L385" s="230"/>
      <c r="M385" s="231"/>
      <c r="N385" s="232"/>
      <c r="O385" s="232"/>
      <c r="P385" s="232"/>
      <c r="Q385" s="232"/>
      <c r="R385" s="232"/>
      <c r="S385" s="232"/>
      <c r="T385" s="233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T385" s="234" t="s">
        <v>147</v>
      </c>
      <c r="AU385" s="234" t="s">
        <v>85</v>
      </c>
      <c r="AV385" s="12" t="s">
        <v>85</v>
      </c>
      <c r="AW385" s="12" t="s">
        <v>37</v>
      </c>
      <c r="AX385" s="12" t="s">
        <v>76</v>
      </c>
      <c r="AY385" s="234" t="s">
        <v>138</v>
      </c>
    </row>
    <row r="386" s="12" customFormat="1">
      <c r="A386" s="12"/>
      <c r="B386" s="224"/>
      <c r="C386" s="225"/>
      <c r="D386" s="219" t="s">
        <v>147</v>
      </c>
      <c r="E386" s="226" t="s">
        <v>19</v>
      </c>
      <c r="F386" s="227" t="s">
        <v>651</v>
      </c>
      <c r="G386" s="225"/>
      <c r="H386" s="228">
        <v>23.210000000000001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T386" s="234" t="s">
        <v>147</v>
      </c>
      <c r="AU386" s="234" t="s">
        <v>85</v>
      </c>
      <c r="AV386" s="12" t="s">
        <v>85</v>
      </c>
      <c r="AW386" s="12" t="s">
        <v>37</v>
      </c>
      <c r="AX386" s="12" t="s">
        <v>76</v>
      </c>
      <c r="AY386" s="234" t="s">
        <v>138</v>
      </c>
    </row>
    <row r="387" s="12" customFormat="1">
      <c r="A387" s="12"/>
      <c r="B387" s="224"/>
      <c r="C387" s="225"/>
      <c r="D387" s="219" t="s">
        <v>147</v>
      </c>
      <c r="E387" s="226" t="s">
        <v>19</v>
      </c>
      <c r="F387" s="227" t="s">
        <v>652</v>
      </c>
      <c r="G387" s="225"/>
      <c r="H387" s="228">
        <v>155.09999999999999</v>
      </c>
      <c r="I387" s="229"/>
      <c r="J387" s="225"/>
      <c r="K387" s="225"/>
      <c r="L387" s="230"/>
      <c r="M387" s="231"/>
      <c r="N387" s="232"/>
      <c r="O387" s="232"/>
      <c r="P387" s="232"/>
      <c r="Q387" s="232"/>
      <c r="R387" s="232"/>
      <c r="S387" s="232"/>
      <c r="T387" s="233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T387" s="234" t="s">
        <v>147</v>
      </c>
      <c r="AU387" s="234" t="s">
        <v>85</v>
      </c>
      <c r="AV387" s="12" t="s">
        <v>85</v>
      </c>
      <c r="AW387" s="12" t="s">
        <v>37</v>
      </c>
      <c r="AX387" s="12" t="s">
        <v>76</v>
      </c>
      <c r="AY387" s="234" t="s">
        <v>138</v>
      </c>
    </row>
    <row r="388" s="15" customFormat="1">
      <c r="A388" s="15"/>
      <c r="B388" s="261"/>
      <c r="C388" s="262"/>
      <c r="D388" s="219" t="s">
        <v>147</v>
      </c>
      <c r="E388" s="263" t="s">
        <v>19</v>
      </c>
      <c r="F388" s="264" t="s">
        <v>218</v>
      </c>
      <c r="G388" s="262"/>
      <c r="H388" s="265">
        <v>395.375</v>
      </c>
      <c r="I388" s="266"/>
      <c r="J388" s="262"/>
      <c r="K388" s="262"/>
      <c r="L388" s="267"/>
      <c r="M388" s="268"/>
      <c r="N388" s="269"/>
      <c r="O388" s="269"/>
      <c r="P388" s="269"/>
      <c r="Q388" s="269"/>
      <c r="R388" s="269"/>
      <c r="S388" s="269"/>
      <c r="T388" s="270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1" t="s">
        <v>147</v>
      </c>
      <c r="AU388" s="271" t="s">
        <v>85</v>
      </c>
      <c r="AV388" s="15" t="s">
        <v>158</v>
      </c>
      <c r="AW388" s="15" t="s">
        <v>37</v>
      </c>
      <c r="AX388" s="15" t="s">
        <v>83</v>
      </c>
      <c r="AY388" s="271" t="s">
        <v>138</v>
      </c>
    </row>
    <row r="389" s="2" customFormat="1" ht="16.5" customHeight="1">
      <c r="A389" s="39"/>
      <c r="B389" s="40"/>
      <c r="C389" s="206" t="s">
        <v>653</v>
      </c>
      <c r="D389" s="206" t="s">
        <v>139</v>
      </c>
      <c r="E389" s="207" t="s">
        <v>654</v>
      </c>
      <c r="F389" s="208" t="s">
        <v>655</v>
      </c>
      <c r="G389" s="209" t="s">
        <v>260</v>
      </c>
      <c r="H389" s="210">
        <v>7907.5</v>
      </c>
      <c r="I389" s="211"/>
      <c r="J389" s="212">
        <f>ROUND(I389*H389,2)</f>
        <v>0</v>
      </c>
      <c r="K389" s="208" t="s">
        <v>198</v>
      </c>
      <c r="L389" s="45"/>
      <c r="M389" s="213" t="s">
        <v>19</v>
      </c>
      <c r="N389" s="214" t="s">
        <v>47</v>
      </c>
      <c r="O389" s="85"/>
      <c r="P389" s="215">
        <f>O389*H389</f>
        <v>0</v>
      </c>
      <c r="Q389" s="215">
        <v>0</v>
      </c>
      <c r="R389" s="215">
        <f>Q389*H389</f>
        <v>0</v>
      </c>
      <c r="S389" s="215">
        <v>0</v>
      </c>
      <c r="T389" s="216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7" t="s">
        <v>158</v>
      </c>
      <c r="AT389" s="217" t="s">
        <v>139</v>
      </c>
      <c r="AU389" s="217" t="s">
        <v>85</v>
      </c>
      <c r="AY389" s="18" t="s">
        <v>138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8" t="s">
        <v>83</v>
      </c>
      <c r="BK389" s="218">
        <f>ROUND(I389*H389,2)</f>
        <v>0</v>
      </c>
      <c r="BL389" s="18" t="s">
        <v>158</v>
      </c>
      <c r="BM389" s="217" t="s">
        <v>656</v>
      </c>
    </row>
    <row r="390" s="2" customFormat="1">
      <c r="A390" s="39"/>
      <c r="B390" s="40"/>
      <c r="C390" s="41"/>
      <c r="D390" s="219" t="s">
        <v>145</v>
      </c>
      <c r="E390" s="41"/>
      <c r="F390" s="220" t="s">
        <v>657</v>
      </c>
      <c r="G390" s="41"/>
      <c r="H390" s="41"/>
      <c r="I390" s="221"/>
      <c r="J390" s="41"/>
      <c r="K390" s="41"/>
      <c r="L390" s="45"/>
      <c r="M390" s="222"/>
      <c r="N390" s="223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145</v>
      </c>
      <c r="AU390" s="18" t="s">
        <v>85</v>
      </c>
    </row>
    <row r="391" s="2" customFormat="1">
      <c r="A391" s="39"/>
      <c r="B391" s="40"/>
      <c r="C391" s="41"/>
      <c r="D391" s="249" t="s">
        <v>201</v>
      </c>
      <c r="E391" s="41"/>
      <c r="F391" s="250" t="s">
        <v>658</v>
      </c>
      <c r="G391" s="41"/>
      <c r="H391" s="41"/>
      <c r="I391" s="221"/>
      <c r="J391" s="41"/>
      <c r="K391" s="41"/>
      <c r="L391" s="45"/>
      <c r="M391" s="222"/>
      <c r="N391" s="223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201</v>
      </c>
      <c r="AU391" s="18" t="s">
        <v>85</v>
      </c>
    </row>
    <row r="392" s="12" customFormat="1">
      <c r="A392" s="12"/>
      <c r="B392" s="224"/>
      <c r="C392" s="225"/>
      <c r="D392" s="219" t="s">
        <v>147</v>
      </c>
      <c r="E392" s="226" t="s">
        <v>19</v>
      </c>
      <c r="F392" s="227" t="s">
        <v>659</v>
      </c>
      <c r="G392" s="225"/>
      <c r="H392" s="228">
        <v>7907.5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T392" s="234" t="s">
        <v>147</v>
      </c>
      <c r="AU392" s="234" t="s">
        <v>85</v>
      </c>
      <c r="AV392" s="12" t="s">
        <v>85</v>
      </c>
      <c r="AW392" s="12" t="s">
        <v>37</v>
      </c>
      <c r="AX392" s="12" t="s">
        <v>83</v>
      </c>
      <c r="AY392" s="234" t="s">
        <v>138</v>
      </c>
    </row>
    <row r="393" s="2" customFormat="1" ht="16.5" customHeight="1">
      <c r="A393" s="39"/>
      <c r="B393" s="40"/>
      <c r="C393" s="206" t="s">
        <v>660</v>
      </c>
      <c r="D393" s="206" t="s">
        <v>139</v>
      </c>
      <c r="E393" s="207" t="s">
        <v>661</v>
      </c>
      <c r="F393" s="208" t="s">
        <v>662</v>
      </c>
      <c r="G393" s="209" t="s">
        <v>260</v>
      </c>
      <c r="H393" s="210">
        <v>32.020000000000003</v>
      </c>
      <c r="I393" s="211"/>
      <c r="J393" s="212">
        <f>ROUND(I393*H393,2)</f>
        <v>0</v>
      </c>
      <c r="K393" s="208" t="s">
        <v>198</v>
      </c>
      <c r="L393" s="45"/>
      <c r="M393" s="213" t="s">
        <v>19</v>
      </c>
      <c r="N393" s="214" t="s">
        <v>47</v>
      </c>
      <c r="O393" s="85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7" t="s">
        <v>158</v>
      </c>
      <c r="AT393" s="217" t="s">
        <v>139</v>
      </c>
      <c r="AU393" s="217" t="s">
        <v>85</v>
      </c>
      <c r="AY393" s="18" t="s">
        <v>138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8" t="s">
        <v>83</v>
      </c>
      <c r="BK393" s="218">
        <f>ROUND(I393*H393,2)</f>
        <v>0</v>
      </c>
      <c r="BL393" s="18" t="s">
        <v>158</v>
      </c>
      <c r="BM393" s="217" t="s">
        <v>663</v>
      </c>
    </row>
    <row r="394" s="2" customFormat="1">
      <c r="A394" s="39"/>
      <c r="B394" s="40"/>
      <c r="C394" s="41"/>
      <c r="D394" s="219" t="s">
        <v>145</v>
      </c>
      <c r="E394" s="41"/>
      <c r="F394" s="220" t="s">
        <v>664</v>
      </c>
      <c r="G394" s="41"/>
      <c r="H394" s="41"/>
      <c r="I394" s="221"/>
      <c r="J394" s="41"/>
      <c r="K394" s="41"/>
      <c r="L394" s="45"/>
      <c r="M394" s="222"/>
      <c r="N394" s="223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145</v>
      </c>
      <c r="AU394" s="18" t="s">
        <v>85</v>
      </c>
    </row>
    <row r="395" s="2" customFormat="1">
      <c r="A395" s="39"/>
      <c r="B395" s="40"/>
      <c r="C395" s="41"/>
      <c r="D395" s="249" t="s">
        <v>201</v>
      </c>
      <c r="E395" s="41"/>
      <c r="F395" s="250" t="s">
        <v>665</v>
      </c>
      <c r="G395" s="41"/>
      <c r="H395" s="41"/>
      <c r="I395" s="221"/>
      <c r="J395" s="41"/>
      <c r="K395" s="41"/>
      <c r="L395" s="45"/>
      <c r="M395" s="222"/>
      <c r="N395" s="223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201</v>
      </c>
      <c r="AU395" s="18" t="s">
        <v>85</v>
      </c>
    </row>
    <row r="396" s="12" customFormat="1">
      <c r="A396" s="12"/>
      <c r="B396" s="224"/>
      <c r="C396" s="225"/>
      <c r="D396" s="219" t="s">
        <v>147</v>
      </c>
      <c r="E396" s="226" t="s">
        <v>19</v>
      </c>
      <c r="F396" s="227" t="s">
        <v>666</v>
      </c>
      <c r="G396" s="225"/>
      <c r="H396" s="228">
        <v>29.52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T396" s="234" t="s">
        <v>147</v>
      </c>
      <c r="AU396" s="234" t="s">
        <v>85</v>
      </c>
      <c r="AV396" s="12" t="s">
        <v>85</v>
      </c>
      <c r="AW396" s="12" t="s">
        <v>37</v>
      </c>
      <c r="AX396" s="12" t="s">
        <v>76</v>
      </c>
      <c r="AY396" s="234" t="s">
        <v>138</v>
      </c>
    </row>
    <row r="397" s="12" customFormat="1">
      <c r="A397" s="12"/>
      <c r="B397" s="224"/>
      <c r="C397" s="225"/>
      <c r="D397" s="219" t="s">
        <v>147</v>
      </c>
      <c r="E397" s="226" t="s">
        <v>19</v>
      </c>
      <c r="F397" s="227" t="s">
        <v>667</v>
      </c>
      <c r="G397" s="225"/>
      <c r="H397" s="228">
        <v>2.5</v>
      </c>
      <c r="I397" s="229"/>
      <c r="J397" s="225"/>
      <c r="K397" s="225"/>
      <c r="L397" s="230"/>
      <c r="M397" s="231"/>
      <c r="N397" s="232"/>
      <c r="O397" s="232"/>
      <c r="P397" s="232"/>
      <c r="Q397" s="232"/>
      <c r="R397" s="232"/>
      <c r="S397" s="232"/>
      <c r="T397" s="233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T397" s="234" t="s">
        <v>147</v>
      </c>
      <c r="AU397" s="234" t="s">
        <v>85</v>
      </c>
      <c r="AV397" s="12" t="s">
        <v>85</v>
      </c>
      <c r="AW397" s="12" t="s">
        <v>37</v>
      </c>
      <c r="AX397" s="12" t="s">
        <v>76</v>
      </c>
      <c r="AY397" s="234" t="s">
        <v>138</v>
      </c>
    </row>
    <row r="398" s="15" customFormat="1">
      <c r="A398" s="15"/>
      <c r="B398" s="261"/>
      <c r="C398" s="262"/>
      <c r="D398" s="219" t="s">
        <v>147</v>
      </c>
      <c r="E398" s="263" t="s">
        <v>19</v>
      </c>
      <c r="F398" s="264" t="s">
        <v>218</v>
      </c>
      <c r="G398" s="262"/>
      <c r="H398" s="265">
        <v>32.019999999999996</v>
      </c>
      <c r="I398" s="266"/>
      <c r="J398" s="262"/>
      <c r="K398" s="262"/>
      <c r="L398" s="267"/>
      <c r="M398" s="268"/>
      <c r="N398" s="269"/>
      <c r="O398" s="269"/>
      <c r="P398" s="269"/>
      <c r="Q398" s="269"/>
      <c r="R398" s="269"/>
      <c r="S398" s="269"/>
      <c r="T398" s="270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1" t="s">
        <v>147</v>
      </c>
      <c r="AU398" s="271" t="s">
        <v>85</v>
      </c>
      <c r="AV398" s="15" t="s">
        <v>158</v>
      </c>
      <c r="AW398" s="15" t="s">
        <v>37</v>
      </c>
      <c r="AX398" s="15" t="s">
        <v>83</v>
      </c>
      <c r="AY398" s="271" t="s">
        <v>138</v>
      </c>
    </row>
    <row r="399" s="2" customFormat="1" ht="16.5" customHeight="1">
      <c r="A399" s="39"/>
      <c r="B399" s="40"/>
      <c r="C399" s="206" t="s">
        <v>668</v>
      </c>
      <c r="D399" s="206" t="s">
        <v>139</v>
      </c>
      <c r="E399" s="207" t="s">
        <v>669</v>
      </c>
      <c r="F399" s="208" t="s">
        <v>670</v>
      </c>
      <c r="G399" s="209" t="s">
        <v>260</v>
      </c>
      <c r="H399" s="210">
        <v>640.39999999999998</v>
      </c>
      <c r="I399" s="211"/>
      <c r="J399" s="212">
        <f>ROUND(I399*H399,2)</f>
        <v>0</v>
      </c>
      <c r="K399" s="208" t="s">
        <v>198</v>
      </c>
      <c r="L399" s="45"/>
      <c r="M399" s="213" t="s">
        <v>19</v>
      </c>
      <c r="N399" s="214" t="s">
        <v>47</v>
      </c>
      <c r="O399" s="85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17" t="s">
        <v>158</v>
      </c>
      <c r="AT399" s="217" t="s">
        <v>139</v>
      </c>
      <c r="AU399" s="217" t="s">
        <v>85</v>
      </c>
      <c r="AY399" s="18" t="s">
        <v>138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8" t="s">
        <v>83</v>
      </c>
      <c r="BK399" s="218">
        <f>ROUND(I399*H399,2)</f>
        <v>0</v>
      </c>
      <c r="BL399" s="18" t="s">
        <v>158</v>
      </c>
      <c r="BM399" s="217" t="s">
        <v>671</v>
      </c>
    </row>
    <row r="400" s="2" customFormat="1">
      <c r="A400" s="39"/>
      <c r="B400" s="40"/>
      <c r="C400" s="41"/>
      <c r="D400" s="219" t="s">
        <v>145</v>
      </c>
      <c r="E400" s="41"/>
      <c r="F400" s="220" t="s">
        <v>672</v>
      </c>
      <c r="G400" s="41"/>
      <c r="H400" s="41"/>
      <c r="I400" s="221"/>
      <c r="J400" s="41"/>
      <c r="K400" s="41"/>
      <c r="L400" s="45"/>
      <c r="M400" s="222"/>
      <c r="N400" s="223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145</v>
      </c>
      <c r="AU400" s="18" t="s">
        <v>85</v>
      </c>
    </row>
    <row r="401" s="2" customFormat="1">
      <c r="A401" s="39"/>
      <c r="B401" s="40"/>
      <c r="C401" s="41"/>
      <c r="D401" s="249" t="s">
        <v>201</v>
      </c>
      <c r="E401" s="41"/>
      <c r="F401" s="250" t="s">
        <v>673</v>
      </c>
      <c r="G401" s="41"/>
      <c r="H401" s="41"/>
      <c r="I401" s="221"/>
      <c r="J401" s="41"/>
      <c r="K401" s="41"/>
      <c r="L401" s="45"/>
      <c r="M401" s="222"/>
      <c r="N401" s="223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201</v>
      </c>
      <c r="AU401" s="18" t="s">
        <v>85</v>
      </c>
    </row>
    <row r="402" s="12" customFormat="1">
      <c r="A402" s="12"/>
      <c r="B402" s="224"/>
      <c r="C402" s="225"/>
      <c r="D402" s="219" t="s">
        <v>147</v>
      </c>
      <c r="E402" s="226" t="s">
        <v>19</v>
      </c>
      <c r="F402" s="227" t="s">
        <v>674</v>
      </c>
      <c r="G402" s="225"/>
      <c r="H402" s="228">
        <v>640.39999999999998</v>
      </c>
      <c r="I402" s="229"/>
      <c r="J402" s="225"/>
      <c r="K402" s="225"/>
      <c r="L402" s="230"/>
      <c r="M402" s="231"/>
      <c r="N402" s="232"/>
      <c r="O402" s="232"/>
      <c r="P402" s="232"/>
      <c r="Q402" s="232"/>
      <c r="R402" s="232"/>
      <c r="S402" s="232"/>
      <c r="T402" s="233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T402" s="234" t="s">
        <v>147</v>
      </c>
      <c r="AU402" s="234" t="s">
        <v>85</v>
      </c>
      <c r="AV402" s="12" t="s">
        <v>85</v>
      </c>
      <c r="AW402" s="12" t="s">
        <v>37</v>
      </c>
      <c r="AX402" s="12" t="s">
        <v>83</v>
      </c>
      <c r="AY402" s="234" t="s">
        <v>138</v>
      </c>
    </row>
    <row r="403" s="2" customFormat="1" ht="16.5" customHeight="1">
      <c r="A403" s="39"/>
      <c r="B403" s="40"/>
      <c r="C403" s="206" t="s">
        <v>675</v>
      </c>
      <c r="D403" s="206" t="s">
        <v>139</v>
      </c>
      <c r="E403" s="207" t="s">
        <v>676</v>
      </c>
      <c r="F403" s="208" t="s">
        <v>677</v>
      </c>
      <c r="G403" s="209" t="s">
        <v>260</v>
      </c>
      <c r="H403" s="210">
        <v>395.375</v>
      </c>
      <c r="I403" s="211"/>
      <c r="J403" s="212">
        <f>ROUND(I403*H403,2)</f>
        <v>0</v>
      </c>
      <c r="K403" s="208" t="s">
        <v>198</v>
      </c>
      <c r="L403" s="45"/>
      <c r="M403" s="213" t="s">
        <v>19</v>
      </c>
      <c r="N403" s="214" t="s">
        <v>47</v>
      </c>
      <c r="O403" s="85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7" t="s">
        <v>158</v>
      </c>
      <c r="AT403" s="217" t="s">
        <v>139</v>
      </c>
      <c r="AU403" s="217" t="s">
        <v>85</v>
      </c>
      <c r="AY403" s="18" t="s">
        <v>138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8" t="s">
        <v>83</v>
      </c>
      <c r="BK403" s="218">
        <f>ROUND(I403*H403,2)</f>
        <v>0</v>
      </c>
      <c r="BL403" s="18" t="s">
        <v>158</v>
      </c>
      <c r="BM403" s="217" t="s">
        <v>678</v>
      </c>
    </row>
    <row r="404" s="2" customFormat="1">
      <c r="A404" s="39"/>
      <c r="B404" s="40"/>
      <c r="C404" s="41"/>
      <c r="D404" s="219" t="s">
        <v>145</v>
      </c>
      <c r="E404" s="41"/>
      <c r="F404" s="220" t="s">
        <v>679</v>
      </c>
      <c r="G404" s="41"/>
      <c r="H404" s="41"/>
      <c r="I404" s="221"/>
      <c r="J404" s="41"/>
      <c r="K404" s="41"/>
      <c r="L404" s="45"/>
      <c r="M404" s="222"/>
      <c r="N404" s="223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145</v>
      </c>
      <c r="AU404" s="18" t="s">
        <v>85</v>
      </c>
    </row>
    <row r="405" s="2" customFormat="1">
      <c r="A405" s="39"/>
      <c r="B405" s="40"/>
      <c r="C405" s="41"/>
      <c r="D405" s="249" t="s">
        <v>201</v>
      </c>
      <c r="E405" s="41"/>
      <c r="F405" s="250" t="s">
        <v>680</v>
      </c>
      <c r="G405" s="41"/>
      <c r="H405" s="41"/>
      <c r="I405" s="221"/>
      <c r="J405" s="41"/>
      <c r="K405" s="41"/>
      <c r="L405" s="45"/>
      <c r="M405" s="222"/>
      <c r="N405" s="223"/>
      <c r="O405" s="85"/>
      <c r="P405" s="85"/>
      <c r="Q405" s="85"/>
      <c r="R405" s="85"/>
      <c r="S405" s="85"/>
      <c r="T405" s="86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201</v>
      </c>
      <c r="AU405" s="18" t="s">
        <v>85</v>
      </c>
    </row>
    <row r="406" s="12" customFormat="1">
      <c r="A406" s="12"/>
      <c r="B406" s="224"/>
      <c r="C406" s="225"/>
      <c r="D406" s="219" t="s">
        <v>147</v>
      </c>
      <c r="E406" s="226" t="s">
        <v>19</v>
      </c>
      <c r="F406" s="227" t="s">
        <v>681</v>
      </c>
      <c r="G406" s="225"/>
      <c r="H406" s="228">
        <v>395.375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T406" s="234" t="s">
        <v>147</v>
      </c>
      <c r="AU406" s="234" t="s">
        <v>85</v>
      </c>
      <c r="AV406" s="12" t="s">
        <v>85</v>
      </c>
      <c r="AW406" s="12" t="s">
        <v>37</v>
      </c>
      <c r="AX406" s="12" t="s">
        <v>83</v>
      </c>
      <c r="AY406" s="234" t="s">
        <v>138</v>
      </c>
    </row>
    <row r="407" s="2" customFormat="1" ht="16.5" customHeight="1">
      <c r="A407" s="39"/>
      <c r="B407" s="40"/>
      <c r="C407" s="206" t="s">
        <v>682</v>
      </c>
      <c r="D407" s="206" t="s">
        <v>139</v>
      </c>
      <c r="E407" s="207" t="s">
        <v>683</v>
      </c>
      <c r="F407" s="208" t="s">
        <v>684</v>
      </c>
      <c r="G407" s="209" t="s">
        <v>260</v>
      </c>
      <c r="H407" s="210">
        <v>32.020000000000003</v>
      </c>
      <c r="I407" s="211"/>
      <c r="J407" s="212">
        <f>ROUND(I407*H407,2)</f>
        <v>0</v>
      </c>
      <c r="K407" s="208" t="s">
        <v>198</v>
      </c>
      <c r="L407" s="45"/>
      <c r="M407" s="213" t="s">
        <v>19</v>
      </c>
      <c r="N407" s="214" t="s">
        <v>47</v>
      </c>
      <c r="O407" s="85"/>
      <c r="P407" s="215">
        <f>O407*H407</f>
        <v>0</v>
      </c>
      <c r="Q407" s="215">
        <v>0</v>
      </c>
      <c r="R407" s="215">
        <f>Q407*H407</f>
        <v>0</v>
      </c>
      <c r="S407" s="215">
        <v>0</v>
      </c>
      <c r="T407" s="216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7" t="s">
        <v>158</v>
      </c>
      <c r="AT407" s="217" t="s">
        <v>139</v>
      </c>
      <c r="AU407" s="217" t="s">
        <v>85</v>
      </c>
      <c r="AY407" s="18" t="s">
        <v>138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8" t="s">
        <v>83</v>
      </c>
      <c r="BK407" s="218">
        <f>ROUND(I407*H407,2)</f>
        <v>0</v>
      </c>
      <c r="BL407" s="18" t="s">
        <v>158</v>
      </c>
      <c r="BM407" s="217" t="s">
        <v>685</v>
      </c>
    </row>
    <row r="408" s="2" customFormat="1">
      <c r="A408" s="39"/>
      <c r="B408" s="40"/>
      <c r="C408" s="41"/>
      <c r="D408" s="219" t="s">
        <v>145</v>
      </c>
      <c r="E408" s="41"/>
      <c r="F408" s="220" t="s">
        <v>686</v>
      </c>
      <c r="G408" s="41"/>
      <c r="H408" s="41"/>
      <c r="I408" s="221"/>
      <c r="J408" s="41"/>
      <c r="K408" s="41"/>
      <c r="L408" s="45"/>
      <c r="M408" s="222"/>
      <c r="N408" s="223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145</v>
      </c>
      <c r="AU408" s="18" t="s">
        <v>85</v>
      </c>
    </row>
    <row r="409" s="2" customFormat="1">
      <c r="A409" s="39"/>
      <c r="B409" s="40"/>
      <c r="C409" s="41"/>
      <c r="D409" s="249" t="s">
        <v>201</v>
      </c>
      <c r="E409" s="41"/>
      <c r="F409" s="250" t="s">
        <v>687</v>
      </c>
      <c r="G409" s="41"/>
      <c r="H409" s="41"/>
      <c r="I409" s="221"/>
      <c r="J409" s="41"/>
      <c r="K409" s="41"/>
      <c r="L409" s="45"/>
      <c r="M409" s="222"/>
      <c r="N409" s="223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201</v>
      </c>
      <c r="AU409" s="18" t="s">
        <v>85</v>
      </c>
    </row>
    <row r="410" s="12" customFormat="1">
      <c r="A410" s="12"/>
      <c r="B410" s="224"/>
      <c r="C410" s="225"/>
      <c r="D410" s="219" t="s">
        <v>147</v>
      </c>
      <c r="E410" s="226" t="s">
        <v>19</v>
      </c>
      <c r="F410" s="227" t="s">
        <v>688</v>
      </c>
      <c r="G410" s="225"/>
      <c r="H410" s="228">
        <v>32.020000000000003</v>
      </c>
      <c r="I410" s="229"/>
      <c r="J410" s="225"/>
      <c r="K410" s="225"/>
      <c r="L410" s="230"/>
      <c r="M410" s="231"/>
      <c r="N410" s="232"/>
      <c r="O410" s="232"/>
      <c r="P410" s="232"/>
      <c r="Q410" s="232"/>
      <c r="R410" s="232"/>
      <c r="S410" s="232"/>
      <c r="T410" s="233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T410" s="234" t="s">
        <v>147</v>
      </c>
      <c r="AU410" s="234" t="s">
        <v>85</v>
      </c>
      <c r="AV410" s="12" t="s">
        <v>85</v>
      </c>
      <c r="AW410" s="12" t="s">
        <v>37</v>
      </c>
      <c r="AX410" s="12" t="s">
        <v>83</v>
      </c>
      <c r="AY410" s="234" t="s">
        <v>138</v>
      </c>
    </row>
    <row r="411" s="2" customFormat="1" ht="24.15" customHeight="1">
      <c r="A411" s="39"/>
      <c r="B411" s="40"/>
      <c r="C411" s="206" t="s">
        <v>689</v>
      </c>
      <c r="D411" s="206" t="s">
        <v>139</v>
      </c>
      <c r="E411" s="207" t="s">
        <v>690</v>
      </c>
      <c r="F411" s="208" t="s">
        <v>691</v>
      </c>
      <c r="G411" s="209" t="s">
        <v>260</v>
      </c>
      <c r="H411" s="210">
        <v>42.024999999999999</v>
      </c>
      <c r="I411" s="211"/>
      <c r="J411" s="212">
        <f>ROUND(I411*H411,2)</f>
        <v>0</v>
      </c>
      <c r="K411" s="208" t="s">
        <v>198</v>
      </c>
      <c r="L411" s="45"/>
      <c r="M411" s="213" t="s">
        <v>19</v>
      </c>
      <c r="N411" s="214" t="s">
        <v>47</v>
      </c>
      <c r="O411" s="85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7" t="s">
        <v>158</v>
      </c>
      <c r="AT411" s="217" t="s">
        <v>139</v>
      </c>
      <c r="AU411" s="217" t="s">
        <v>85</v>
      </c>
      <c r="AY411" s="18" t="s">
        <v>138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8" t="s">
        <v>83</v>
      </c>
      <c r="BK411" s="218">
        <f>ROUND(I411*H411,2)</f>
        <v>0</v>
      </c>
      <c r="BL411" s="18" t="s">
        <v>158</v>
      </c>
      <c r="BM411" s="217" t="s">
        <v>692</v>
      </c>
    </row>
    <row r="412" s="2" customFormat="1">
      <c r="A412" s="39"/>
      <c r="B412" s="40"/>
      <c r="C412" s="41"/>
      <c r="D412" s="219" t="s">
        <v>145</v>
      </c>
      <c r="E412" s="41"/>
      <c r="F412" s="220" t="s">
        <v>693</v>
      </c>
      <c r="G412" s="41"/>
      <c r="H412" s="41"/>
      <c r="I412" s="221"/>
      <c r="J412" s="41"/>
      <c r="K412" s="41"/>
      <c r="L412" s="45"/>
      <c r="M412" s="222"/>
      <c r="N412" s="223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145</v>
      </c>
      <c r="AU412" s="18" t="s">
        <v>85</v>
      </c>
    </row>
    <row r="413" s="2" customFormat="1">
      <c r="A413" s="39"/>
      <c r="B413" s="40"/>
      <c r="C413" s="41"/>
      <c r="D413" s="249" t="s">
        <v>201</v>
      </c>
      <c r="E413" s="41"/>
      <c r="F413" s="250" t="s">
        <v>694</v>
      </c>
      <c r="G413" s="41"/>
      <c r="H413" s="41"/>
      <c r="I413" s="221"/>
      <c r="J413" s="41"/>
      <c r="K413" s="41"/>
      <c r="L413" s="45"/>
      <c r="M413" s="222"/>
      <c r="N413" s="223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201</v>
      </c>
      <c r="AU413" s="18" t="s">
        <v>85</v>
      </c>
    </row>
    <row r="414" s="12" customFormat="1">
      <c r="A414" s="12"/>
      <c r="B414" s="224"/>
      <c r="C414" s="225"/>
      <c r="D414" s="219" t="s">
        <v>147</v>
      </c>
      <c r="E414" s="226" t="s">
        <v>19</v>
      </c>
      <c r="F414" s="227" t="s">
        <v>695</v>
      </c>
      <c r="G414" s="225"/>
      <c r="H414" s="228">
        <v>42.024999999999999</v>
      </c>
      <c r="I414" s="229"/>
      <c r="J414" s="225"/>
      <c r="K414" s="225"/>
      <c r="L414" s="230"/>
      <c r="M414" s="231"/>
      <c r="N414" s="232"/>
      <c r="O414" s="232"/>
      <c r="P414" s="232"/>
      <c r="Q414" s="232"/>
      <c r="R414" s="232"/>
      <c r="S414" s="232"/>
      <c r="T414" s="233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T414" s="234" t="s">
        <v>147</v>
      </c>
      <c r="AU414" s="234" t="s">
        <v>85</v>
      </c>
      <c r="AV414" s="12" t="s">
        <v>85</v>
      </c>
      <c r="AW414" s="12" t="s">
        <v>37</v>
      </c>
      <c r="AX414" s="12" t="s">
        <v>83</v>
      </c>
      <c r="AY414" s="234" t="s">
        <v>138</v>
      </c>
    </row>
    <row r="415" s="2" customFormat="1" ht="24.15" customHeight="1">
      <c r="A415" s="39"/>
      <c r="B415" s="40"/>
      <c r="C415" s="206" t="s">
        <v>696</v>
      </c>
      <c r="D415" s="206" t="s">
        <v>139</v>
      </c>
      <c r="E415" s="207" t="s">
        <v>697</v>
      </c>
      <c r="F415" s="208" t="s">
        <v>698</v>
      </c>
      <c r="G415" s="209" t="s">
        <v>260</v>
      </c>
      <c r="H415" s="210">
        <v>207.06</v>
      </c>
      <c r="I415" s="211"/>
      <c r="J415" s="212">
        <f>ROUND(I415*H415,2)</f>
        <v>0</v>
      </c>
      <c r="K415" s="208" t="s">
        <v>198</v>
      </c>
      <c r="L415" s="45"/>
      <c r="M415" s="213" t="s">
        <v>19</v>
      </c>
      <c r="N415" s="214" t="s">
        <v>47</v>
      </c>
      <c r="O415" s="85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7" t="s">
        <v>158</v>
      </c>
      <c r="AT415" s="217" t="s">
        <v>139</v>
      </c>
      <c r="AU415" s="217" t="s">
        <v>85</v>
      </c>
      <c r="AY415" s="18" t="s">
        <v>138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8" t="s">
        <v>83</v>
      </c>
      <c r="BK415" s="218">
        <f>ROUND(I415*H415,2)</f>
        <v>0</v>
      </c>
      <c r="BL415" s="18" t="s">
        <v>158</v>
      </c>
      <c r="BM415" s="217" t="s">
        <v>699</v>
      </c>
    </row>
    <row r="416" s="2" customFormat="1">
      <c r="A416" s="39"/>
      <c r="B416" s="40"/>
      <c r="C416" s="41"/>
      <c r="D416" s="219" t="s">
        <v>145</v>
      </c>
      <c r="E416" s="41"/>
      <c r="F416" s="220" t="s">
        <v>698</v>
      </c>
      <c r="G416" s="41"/>
      <c r="H416" s="41"/>
      <c r="I416" s="221"/>
      <c r="J416" s="41"/>
      <c r="K416" s="41"/>
      <c r="L416" s="45"/>
      <c r="M416" s="222"/>
      <c r="N416" s="223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145</v>
      </c>
      <c r="AU416" s="18" t="s">
        <v>85</v>
      </c>
    </row>
    <row r="417" s="2" customFormat="1">
      <c r="A417" s="39"/>
      <c r="B417" s="40"/>
      <c r="C417" s="41"/>
      <c r="D417" s="249" t="s">
        <v>201</v>
      </c>
      <c r="E417" s="41"/>
      <c r="F417" s="250" t="s">
        <v>700</v>
      </c>
      <c r="G417" s="41"/>
      <c r="H417" s="41"/>
      <c r="I417" s="221"/>
      <c r="J417" s="41"/>
      <c r="K417" s="41"/>
      <c r="L417" s="45"/>
      <c r="M417" s="222"/>
      <c r="N417" s="223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201</v>
      </c>
      <c r="AU417" s="18" t="s">
        <v>85</v>
      </c>
    </row>
    <row r="418" s="2" customFormat="1" ht="24.15" customHeight="1">
      <c r="A418" s="39"/>
      <c r="B418" s="40"/>
      <c r="C418" s="206" t="s">
        <v>701</v>
      </c>
      <c r="D418" s="206" t="s">
        <v>139</v>
      </c>
      <c r="E418" s="207" t="s">
        <v>702</v>
      </c>
      <c r="F418" s="208" t="s">
        <v>703</v>
      </c>
      <c r="G418" s="209" t="s">
        <v>260</v>
      </c>
      <c r="H418" s="210">
        <v>178.31</v>
      </c>
      <c r="I418" s="211"/>
      <c r="J418" s="212">
        <f>ROUND(I418*H418,2)</f>
        <v>0</v>
      </c>
      <c r="K418" s="208" t="s">
        <v>198</v>
      </c>
      <c r="L418" s="45"/>
      <c r="M418" s="213" t="s">
        <v>19</v>
      </c>
      <c r="N418" s="214" t="s">
        <v>47</v>
      </c>
      <c r="O418" s="85"/>
      <c r="P418" s="215">
        <f>O418*H418</f>
        <v>0</v>
      </c>
      <c r="Q418" s="215">
        <v>0</v>
      </c>
      <c r="R418" s="215">
        <f>Q418*H418</f>
        <v>0</v>
      </c>
      <c r="S418" s="215">
        <v>0</v>
      </c>
      <c r="T418" s="216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17" t="s">
        <v>158</v>
      </c>
      <c r="AT418" s="217" t="s">
        <v>139</v>
      </c>
      <c r="AU418" s="217" t="s">
        <v>85</v>
      </c>
      <c r="AY418" s="18" t="s">
        <v>138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8" t="s">
        <v>83</v>
      </c>
      <c r="BK418" s="218">
        <f>ROUND(I418*H418,2)</f>
        <v>0</v>
      </c>
      <c r="BL418" s="18" t="s">
        <v>158</v>
      </c>
      <c r="BM418" s="217" t="s">
        <v>704</v>
      </c>
    </row>
    <row r="419" s="2" customFormat="1">
      <c r="A419" s="39"/>
      <c r="B419" s="40"/>
      <c r="C419" s="41"/>
      <c r="D419" s="219" t="s">
        <v>145</v>
      </c>
      <c r="E419" s="41"/>
      <c r="F419" s="220" t="s">
        <v>703</v>
      </c>
      <c r="G419" s="41"/>
      <c r="H419" s="41"/>
      <c r="I419" s="221"/>
      <c r="J419" s="41"/>
      <c r="K419" s="41"/>
      <c r="L419" s="45"/>
      <c r="M419" s="222"/>
      <c r="N419" s="223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145</v>
      </c>
      <c r="AU419" s="18" t="s">
        <v>85</v>
      </c>
    </row>
    <row r="420" s="2" customFormat="1">
      <c r="A420" s="39"/>
      <c r="B420" s="40"/>
      <c r="C420" s="41"/>
      <c r="D420" s="249" t="s">
        <v>201</v>
      </c>
      <c r="E420" s="41"/>
      <c r="F420" s="250" t="s">
        <v>705</v>
      </c>
      <c r="G420" s="41"/>
      <c r="H420" s="41"/>
      <c r="I420" s="221"/>
      <c r="J420" s="41"/>
      <c r="K420" s="41"/>
      <c r="L420" s="45"/>
      <c r="M420" s="222"/>
      <c r="N420" s="223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201</v>
      </c>
      <c r="AU420" s="18" t="s">
        <v>85</v>
      </c>
    </row>
    <row r="421" s="12" customFormat="1">
      <c r="A421" s="12"/>
      <c r="B421" s="224"/>
      <c r="C421" s="225"/>
      <c r="D421" s="219" t="s">
        <v>147</v>
      </c>
      <c r="E421" s="226" t="s">
        <v>19</v>
      </c>
      <c r="F421" s="227" t="s">
        <v>706</v>
      </c>
      <c r="G421" s="225"/>
      <c r="H421" s="228">
        <v>178.31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T421" s="234" t="s">
        <v>147</v>
      </c>
      <c r="AU421" s="234" t="s">
        <v>85</v>
      </c>
      <c r="AV421" s="12" t="s">
        <v>85</v>
      </c>
      <c r="AW421" s="12" t="s">
        <v>37</v>
      </c>
      <c r="AX421" s="12" t="s">
        <v>83</v>
      </c>
      <c r="AY421" s="234" t="s">
        <v>138</v>
      </c>
    </row>
    <row r="422" s="11" customFormat="1" ht="22.8" customHeight="1">
      <c r="A422" s="11"/>
      <c r="B422" s="192"/>
      <c r="C422" s="193"/>
      <c r="D422" s="194" t="s">
        <v>75</v>
      </c>
      <c r="E422" s="247" t="s">
        <v>707</v>
      </c>
      <c r="F422" s="247" t="s">
        <v>708</v>
      </c>
      <c r="G422" s="193"/>
      <c r="H422" s="193"/>
      <c r="I422" s="196"/>
      <c r="J422" s="248">
        <f>BK422</f>
        <v>0</v>
      </c>
      <c r="K422" s="193"/>
      <c r="L422" s="198"/>
      <c r="M422" s="199"/>
      <c r="N422" s="200"/>
      <c r="O422" s="200"/>
      <c r="P422" s="201">
        <f>SUM(P423:P426)</f>
        <v>0</v>
      </c>
      <c r="Q422" s="200"/>
      <c r="R422" s="201">
        <f>SUM(R423:R426)</f>
        <v>0</v>
      </c>
      <c r="S422" s="200"/>
      <c r="T422" s="202">
        <f>SUM(T423:T426)</f>
        <v>0</v>
      </c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R422" s="203" t="s">
        <v>83</v>
      </c>
      <c r="AT422" s="204" t="s">
        <v>75</v>
      </c>
      <c r="AU422" s="204" t="s">
        <v>83</v>
      </c>
      <c r="AY422" s="203" t="s">
        <v>138</v>
      </c>
      <c r="BK422" s="205">
        <f>SUM(BK423:BK426)</f>
        <v>0</v>
      </c>
    </row>
    <row r="423" s="2" customFormat="1" ht="16.5" customHeight="1">
      <c r="A423" s="39"/>
      <c r="B423" s="40"/>
      <c r="C423" s="206" t="s">
        <v>709</v>
      </c>
      <c r="D423" s="206" t="s">
        <v>139</v>
      </c>
      <c r="E423" s="207" t="s">
        <v>710</v>
      </c>
      <c r="F423" s="208" t="s">
        <v>711</v>
      </c>
      <c r="G423" s="209" t="s">
        <v>260</v>
      </c>
      <c r="H423" s="210">
        <v>33.097999999999999</v>
      </c>
      <c r="I423" s="211"/>
      <c r="J423" s="212">
        <f>ROUND(I423*H423,2)</f>
        <v>0</v>
      </c>
      <c r="K423" s="208" t="s">
        <v>198</v>
      </c>
      <c r="L423" s="45"/>
      <c r="M423" s="213" t="s">
        <v>19</v>
      </c>
      <c r="N423" s="214" t="s">
        <v>47</v>
      </c>
      <c r="O423" s="85"/>
      <c r="P423" s="215">
        <f>O423*H423</f>
        <v>0</v>
      </c>
      <c r="Q423" s="215">
        <v>0</v>
      </c>
      <c r="R423" s="215">
        <f>Q423*H423</f>
        <v>0</v>
      </c>
      <c r="S423" s="215">
        <v>0</v>
      </c>
      <c r="T423" s="216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17" t="s">
        <v>158</v>
      </c>
      <c r="AT423" s="217" t="s">
        <v>139</v>
      </c>
      <c r="AU423" s="217" t="s">
        <v>85</v>
      </c>
      <c r="AY423" s="18" t="s">
        <v>138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8" t="s">
        <v>83</v>
      </c>
      <c r="BK423" s="218">
        <f>ROUND(I423*H423,2)</f>
        <v>0</v>
      </c>
      <c r="BL423" s="18" t="s">
        <v>158</v>
      </c>
      <c r="BM423" s="217" t="s">
        <v>712</v>
      </c>
    </row>
    <row r="424" s="2" customFormat="1">
      <c r="A424" s="39"/>
      <c r="B424" s="40"/>
      <c r="C424" s="41"/>
      <c r="D424" s="219" t="s">
        <v>145</v>
      </c>
      <c r="E424" s="41"/>
      <c r="F424" s="220" t="s">
        <v>713</v>
      </c>
      <c r="G424" s="41"/>
      <c r="H424" s="41"/>
      <c r="I424" s="221"/>
      <c r="J424" s="41"/>
      <c r="K424" s="41"/>
      <c r="L424" s="45"/>
      <c r="M424" s="222"/>
      <c r="N424" s="223"/>
      <c r="O424" s="85"/>
      <c r="P424" s="85"/>
      <c r="Q424" s="85"/>
      <c r="R424" s="85"/>
      <c r="S424" s="85"/>
      <c r="T424" s="86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145</v>
      </c>
      <c r="AU424" s="18" t="s">
        <v>85</v>
      </c>
    </row>
    <row r="425" s="2" customFormat="1">
      <c r="A425" s="39"/>
      <c r="B425" s="40"/>
      <c r="C425" s="41"/>
      <c r="D425" s="249" t="s">
        <v>201</v>
      </c>
      <c r="E425" s="41"/>
      <c r="F425" s="250" t="s">
        <v>714</v>
      </c>
      <c r="G425" s="41"/>
      <c r="H425" s="41"/>
      <c r="I425" s="221"/>
      <c r="J425" s="41"/>
      <c r="K425" s="41"/>
      <c r="L425" s="45"/>
      <c r="M425" s="222"/>
      <c r="N425" s="223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201</v>
      </c>
      <c r="AU425" s="18" t="s">
        <v>85</v>
      </c>
    </row>
    <row r="426" s="12" customFormat="1">
      <c r="A426" s="12"/>
      <c r="B426" s="224"/>
      <c r="C426" s="225"/>
      <c r="D426" s="219" t="s">
        <v>147</v>
      </c>
      <c r="E426" s="226" t="s">
        <v>19</v>
      </c>
      <c r="F426" s="227" t="s">
        <v>715</v>
      </c>
      <c r="G426" s="225"/>
      <c r="H426" s="228">
        <v>33.097999999999999</v>
      </c>
      <c r="I426" s="229"/>
      <c r="J426" s="225"/>
      <c r="K426" s="225"/>
      <c r="L426" s="230"/>
      <c r="M426" s="235"/>
      <c r="N426" s="236"/>
      <c r="O426" s="236"/>
      <c r="P426" s="236"/>
      <c r="Q426" s="236"/>
      <c r="R426" s="236"/>
      <c r="S426" s="236"/>
      <c r="T426" s="237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T426" s="234" t="s">
        <v>147</v>
      </c>
      <c r="AU426" s="234" t="s">
        <v>85</v>
      </c>
      <c r="AV426" s="12" t="s">
        <v>85</v>
      </c>
      <c r="AW426" s="12" t="s">
        <v>37</v>
      </c>
      <c r="AX426" s="12" t="s">
        <v>83</v>
      </c>
      <c r="AY426" s="234" t="s">
        <v>138</v>
      </c>
    </row>
    <row r="427" s="2" customFormat="1" ht="6.96" customHeight="1">
      <c r="A427" s="39"/>
      <c r="B427" s="60"/>
      <c r="C427" s="61"/>
      <c r="D427" s="61"/>
      <c r="E427" s="61"/>
      <c r="F427" s="61"/>
      <c r="G427" s="61"/>
      <c r="H427" s="61"/>
      <c r="I427" s="61"/>
      <c r="J427" s="61"/>
      <c r="K427" s="61"/>
      <c r="L427" s="45"/>
      <c r="M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</row>
  </sheetData>
  <sheetProtection sheet="1" autoFilter="0" formatColumns="0" formatRows="0" objects="1" scenarios="1" spinCount="100000" saltValue="cTUv5jOpLRAONrxqoP3ujhFZa2svelR/1Eupwk4rHioKQqdKvYbtjxTuXW+jEN0bf9DSwMFOopk5ZsByW99Qpg==" hashValue="B5Q+2nYcv+1jCwIU59IrYAEWAaZyJbO1qun6Tltt82ktcXAwR6LBwkd2y3oMzsAWpxjwCV84HskG88QNqQbwcw==" algorithmName="SHA-512" password="CC35"/>
  <autoFilter ref="C93:K42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9" r:id="rId1" display="https://podminky.urs.cz/item/CS_URS_2023_01/113107223"/>
    <hyperlink ref="F104" r:id="rId2" display="https://podminky.urs.cz/item/CS_URS_2023_01/113107241"/>
    <hyperlink ref="F108" r:id="rId3" display="https://podminky.urs.cz/item/CS_URS_2023_01/113107331"/>
    <hyperlink ref="F114" r:id="rId4" display="https://podminky.urs.cz/item/CS_URS_2023_01/113154235R"/>
    <hyperlink ref="F118" r:id="rId5" display="https://podminky.urs.cz/item/CS_URS_2023_01/113202111"/>
    <hyperlink ref="F124" r:id="rId6" display="https://podminky.urs.cz/item/CS_URS_2023_01/122251104"/>
    <hyperlink ref="F131" r:id="rId7" display="https://podminky.urs.cz/item/CS_URS_2023_01/162751117"/>
    <hyperlink ref="F136" r:id="rId8" display="https://podminky.urs.cz/item/CS_URS_2023_01/162751119"/>
    <hyperlink ref="F140" r:id="rId9" display="https://podminky.urs.cz/item/CS_URS_2023_01/171201221"/>
    <hyperlink ref="F144" r:id="rId10" display="https://podminky.urs.cz/item/CS_URS_2023_01/171251201"/>
    <hyperlink ref="F148" r:id="rId11" display="https://podminky.urs.cz/item/CS_URS_2023_01/174151101"/>
    <hyperlink ref="F158" r:id="rId12" display="https://podminky.urs.cz/item/CS_URS_2023_01/175151101"/>
    <hyperlink ref="F166" r:id="rId13" display="https://podminky.urs.cz/item/CS_URS_2023_01/181951112"/>
    <hyperlink ref="F171" r:id="rId14" display="https://podminky.urs.cz/item/CS_URS_2023_01/211521111"/>
    <hyperlink ref="F175" r:id="rId15" display="https://podminky.urs.cz/item/CS_URS_2023_01/211971121"/>
    <hyperlink ref="F183" r:id="rId16" display="https://podminky.urs.cz/item/CS_URS_2023_01/451561111"/>
    <hyperlink ref="F188" r:id="rId17" display="https://podminky.urs.cz/item/CS_URS_2023_01/451573111"/>
    <hyperlink ref="F192" r:id="rId18" display="https://podminky.urs.cz/item/CS_URS_2023_01/465513127"/>
    <hyperlink ref="F197" r:id="rId19" display="https://podminky.urs.cz/item/CS_URS_2023_01/564851111"/>
    <hyperlink ref="F201" r:id="rId20" display="https://podminky.urs.cz/item/CS_URS_2023_01/565165101"/>
    <hyperlink ref="F208" r:id="rId21" display="https://podminky.urs.cz/item/CS_URS_2023_01/573111111"/>
    <hyperlink ref="F212" r:id="rId22" display="https://podminky.urs.cz/item/CS_URS_2023_01/573211109"/>
    <hyperlink ref="F216" r:id="rId23" display="https://podminky.urs.cz/item/CS_URS_2023_01/577134111"/>
    <hyperlink ref="F220" r:id="rId24" display="https://podminky.urs.cz/item/CS_URS_2023_01/596211113"/>
    <hyperlink ref="F241" r:id="rId25" display="https://podminky.urs.cz/item/CS_URS_2023_01/871355221"/>
    <hyperlink ref="F245" r:id="rId26" display="https://podminky.urs.cz/item/CS_URS_2023_01/877350310"/>
    <hyperlink ref="F256" r:id="rId27" display="https://podminky.urs.cz/item/CS_URS_2023_01/911331111"/>
    <hyperlink ref="F261" r:id="rId28" display="https://podminky.urs.cz/item/CS_URS_2023_01/914111111"/>
    <hyperlink ref="F276" r:id="rId29" display="https://podminky.urs.cz/item/CS_URS_2023_01/914511112"/>
    <hyperlink ref="F287" r:id="rId30" display="https://podminky.urs.cz/item/CS_URS_2023_01/915111111"/>
    <hyperlink ref="F291" r:id="rId31" display="https://podminky.urs.cz/item/CS_URS_2023_01/915121111"/>
    <hyperlink ref="F295" r:id="rId32" display="https://podminky.urs.cz/item/CS_URS_2023_01/915121121"/>
    <hyperlink ref="F299" r:id="rId33" display="https://podminky.urs.cz/item/CS_URS_2023_01/915131111"/>
    <hyperlink ref="F305" r:id="rId34" display="https://podminky.urs.cz/item/CS_URS_2023_01/915211111"/>
    <hyperlink ref="F308" r:id="rId35" display="https://podminky.urs.cz/item/CS_URS_2023_01/915221111"/>
    <hyperlink ref="F311" r:id="rId36" display="https://podminky.urs.cz/item/CS_URS_2023_01/915221121"/>
    <hyperlink ref="F314" r:id="rId37" display="https://podminky.urs.cz/item/CS_URS_2023_01/915231111"/>
    <hyperlink ref="F317" r:id="rId38" display="https://podminky.urs.cz/item/CS_URS_2023_01/915611111"/>
    <hyperlink ref="F321" r:id="rId39" display="https://podminky.urs.cz/item/CS_URS_2023_01/915621111"/>
    <hyperlink ref="F325" r:id="rId40" display="https://podminky.urs.cz/item/CS_URS_2023_01/916131113"/>
    <hyperlink ref="F341" r:id="rId41" display="https://podminky.urs.cz/item/CS_URS_2023_01/916131213"/>
    <hyperlink ref="F357" r:id="rId42" display="https://podminky.urs.cz/item/CS_URS_2023_01/916231213"/>
    <hyperlink ref="F364" r:id="rId43" display="https://podminky.urs.cz/item/CS_URS_2023_01/916991121"/>
    <hyperlink ref="F371" r:id="rId44" display="https://podminky.urs.cz/item/CS_URS_2023_01/938909612"/>
    <hyperlink ref="F375" r:id="rId45" display="https://podminky.urs.cz/item/CS_URS_2023_01/966005311"/>
    <hyperlink ref="F379" r:id="rId46" display="https://podminky.urs.cz/item/CS_URS_2023_01/966007122"/>
    <hyperlink ref="F383" r:id="rId47" display="https://podminky.urs.cz/item/CS_URS_2023_01/997221551"/>
    <hyperlink ref="F391" r:id="rId48" display="https://podminky.urs.cz/item/CS_URS_2023_01/997221559"/>
    <hyperlink ref="F395" r:id="rId49" display="https://podminky.urs.cz/item/CS_URS_2023_01/997221571"/>
    <hyperlink ref="F401" r:id="rId50" display="https://podminky.urs.cz/item/CS_URS_2023_01/997221579"/>
    <hyperlink ref="F405" r:id="rId51" display="https://podminky.urs.cz/item/CS_URS_2023_01/997221611"/>
    <hyperlink ref="F409" r:id="rId52" display="https://podminky.urs.cz/item/CS_URS_2023_01/997221612"/>
    <hyperlink ref="F413" r:id="rId53" display="https://podminky.urs.cz/item/CS_URS_2023_01/997221861"/>
    <hyperlink ref="F417" r:id="rId54" display="https://podminky.urs.cz/item/CS_URS_2023_01/997221873"/>
    <hyperlink ref="F420" r:id="rId55" display="https://podminky.urs.cz/item/CS_URS_2023_01/997221875"/>
    <hyperlink ref="F425" r:id="rId56" display="https://podminky.urs.cz/item/CS_URS_2023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85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Bezpečné přecházení přes I/32, Nouzov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181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716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15. 1. 2022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39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ROUND((SUM(BE88:BE137)),  2)</f>
        <v>0</v>
      </c>
      <c r="G35" s="39"/>
      <c r="H35" s="39"/>
      <c r="I35" s="158">
        <v>0.20999999999999999</v>
      </c>
      <c r="J35" s="157">
        <f>ROUND(((SUM(BE88:BE137))*I35),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ROUND((SUM(BF88:BF137)),  2)</f>
        <v>0</v>
      </c>
      <c r="G36" s="39"/>
      <c r="H36" s="39"/>
      <c r="I36" s="158">
        <v>0.14999999999999999</v>
      </c>
      <c r="J36" s="157">
        <f>ROUND(((SUM(BF88:BF137))*I36),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ROUND((SUM(BG88:BG137)),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ROUND((SUM(BH88:BH137)),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ROUND((SUM(BI88:BI137)),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Bezpečné přecházení přes I/32, Nouzov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101.N - Komunikace - neuznatelné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Nouzov</v>
      </c>
      <c r="G56" s="41"/>
      <c r="H56" s="41"/>
      <c r="I56" s="33" t="s">
        <v>23</v>
      </c>
      <c r="J56" s="73" t="str">
        <f>IF(J14="","",J14)</f>
        <v>15. 1. 2022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40.05" customHeight="1">
      <c r="A58" s="39"/>
      <c r="B58" s="40"/>
      <c r="C58" s="33" t="s">
        <v>25</v>
      </c>
      <c r="D58" s="41"/>
      <c r="E58" s="41"/>
      <c r="F58" s="28" t="str">
        <f>E17</f>
        <v>Obec Chotěšice, Chotěšice 29, 289 01 Dymokury</v>
      </c>
      <c r="G58" s="41"/>
      <c r="H58" s="41"/>
      <c r="I58" s="33" t="s">
        <v>33</v>
      </c>
      <c r="J58" s="37" t="str">
        <f>E23</f>
        <v>PRODIN a.s., K Vápence 2745, 530 02 Pardubice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Bc. Jakub Zítka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118</v>
      </c>
      <c r="D61" s="172"/>
      <c r="E61" s="172"/>
      <c r="F61" s="172"/>
      <c r="G61" s="172"/>
      <c r="H61" s="172"/>
      <c r="I61" s="172"/>
      <c r="J61" s="173" t="s">
        <v>119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120</v>
      </c>
    </row>
    <row r="64" s="9" customFormat="1" ht="24.96" customHeight="1">
      <c r="A64" s="9"/>
      <c r="B64" s="175"/>
      <c r="C64" s="176"/>
      <c r="D64" s="177" t="s">
        <v>183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3" customFormat="1" ht="19.92" customHeight="1">
      <c r="A65" s="13"/>
      <c r="B65" s="242"/>
      <c r="C65" s="126"/>
      <c r="D65" s="243" t="s">
        <v>184</v>
      </c>
      <c r="E65" s="244"/>
      <c r="F65" s="244"/>
      <c r="G65" s="244"/>
      <c r="H65" s="244"/>
      <c r="I65" s="244"/>
      <c r="J65" s="245">
        <f>J90</f>
        <v>0</v>
      </c>
      <c r="K65" s="126"/>
      <c r="L65" s="246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9" customFormat="1" ht="24.96" customHeight="1">
      <c r="A66" s="9"/>
      <c r="B66" s="175"/>
      <c r="C66" s="176"/>
      <c r="D66" s="177" t="s">
        <v>717</v>
      </c>
      <c r="E66" s="178"/>
      <c r="F66" s="178"/>
      <c r="G66" s="178"/>
      <c r="H66" s="178"/>
      <c r="I66" s="178"/>
      <c r="J66" s="179">
        <f>J130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122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Bezpečné přecházení přes I/32, Nouzov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113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181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115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SO 101.N - Komunikace - neuznatelné náklady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F14</f>
        <v>Nouzov</v>
      </c>
      <c r="G82" s="41"/>
      <c r="H82" s="41"/>
      <c r="I82" s="33" t="s">
        <v>23</v>
      </c>
      <c r="J82" s="73" t="str">
        <f>IF(J14="","",J14)</f>
        <v>15. 1. 2022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40.05" customHeight="1">
      <c r="A84" s="39"/>
      <c r="B84" s="40"/>
      <c r="C84" s="33" t="s">
        <v>25</v>
      </c>
      <c r="D84" s="41"/>
      <c r="E84" s="41"/>
      <c r="F84" s="28" t="str">
        <f>E17</f>
        <v>Obec Chotěšice, Chotěšice 29, 289 01 Dymokury</v>
      </c>
      <c r="G84" s="41"/>
      <c r="H84" s="41"/>
      <c r="I84" s="33" t="s">
        <v>33</v>
      </c>
      <c r="J84" s="37" t="str">
        <f>E23</f>
        <v>PRODIN a.s., K Vápence 2745, 530 02 Pardubice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31</v>
      </c>
      <c r="D85" s="41"/>
      <c r="E85" s="41"/>
      <c r="F85" s="28" t="str">
        <f>IF(E20="","",E20)</f>
        <v>Vyplň údaj</v>
      </c>
      <c r="G85" s="41"/>
      <c r="H85" s="41"/>
      <c r="I85" s="33" t="s">
        <v>38</v>
      </c>
      <c r="J85" s="37" t="str">
        <f>E26</f>
        <v xml:space="preserve">Bc. Jakub Zítka 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0" customFormat="1" ht="29.28" customHeight="1">
      <c r="A87" s="181"/>
      <c r="B87" s="182"/>
      <c r="C87" s="183" t="s">
        <v>123</v>
      </c>
      <c r="D87" s="184" t="s">
        <v>61</v>
      </c>
      <c r="E87" s="184" t="s">
        <v>57</v>
      </c>
      <c r="F87" s="184" t="s">
        <v>58</v>
      </c>
      <c r="G87" s="184" t="s">
        <v>124</v>
      </c>
      <c r="H87" s="184" t="s">
        <v>125</v>
      </c>
      <c r="I87" s="184" t="s">
        <v>126</v>
      </c>
      <c r="J87" s="184" t="s">
        <v>119</v>
      </c>
      <c r="K87" s="185" t="s">
        <v>127</v>
      </c>
      <c r="L87" s="186"/>
      <c r="M87" s="93" t="s">
        <v>19</v>
      </c>
      <c r="N87" s="94" t="s">
        <v>46</v>
      </c>
      <c r="O87" s="94" t="s">
        <v>128</v>
      </c>
      <c r="P87" s="94" t="s">
        <v>129</v>
      </c>
      <c r="Q87" s="94" t="s">
        <v>130</v>
      </c>
      <c r="R87" s="94" t="s">
        <v>131</v>
      </c>
      <c r="S87" s="94" t="s">
        <v>132</v>
      </c>
      <c r="T87" s="95" t="s">
        <v>133</v>
      </c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</row>
    <row r="88" s="2" customFormat="1" ht="22.8" customHeight="1">
      <c r="A88" s="39"/>
      <c r="B88" s="40"/>
      <c r="C88" s="100" t="s">
        <v>134</v>
      </c>
      <c r="D88" s="41"/>
      <c r="E88" s="41"/>
      <c r="F88" s="41"/>
      <c r="G88" s="41"/>
      <c r="H88" s="41"/>
      <c r="I88" s="41"/>
      <c r="J88" s="187">
        <f>BK88</f>
        <v>0</v>
      </c>
      <c r="K88" s="41"/>
      <c r="L88" s="45"/>
      <c r="M88" s="96"/>
      <c r="N88" s="188"/>
      <c r="O88" s="97"/>
      <c r="P88" s="189">
        <f>P89+P130</f>
        <v>0</v>
      </c>
      <c r="Q88" s="97"/>
      <c r="R88" s="189">
        <f>R89+R130</f>
        <v>20.91798</v>
      </c>
      <c r="S88" s="97"/>
      <c r="T88" s="190">
        <f>T89+T130</f>
        <v>1.9279999999999999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75</v>
      </c>
      <c r="AU88" s="18" t="s">
        <v>120</v>
      </c>
      <c r="BK88" s="191">
        <f>BK89+BK130</f>
        <v>0</v>
      </c>
    </row>
    <row r="89" s="11" customFormat="1" ht="25.92" customHeight="1">
      <c r="A89" s="11"/>
      <c r="B89" s="192"/>
      <c r="C89" s="193"/>
      <c r="D89" s="194" t="s">
        <v>75</v>
      </c>
      <c r="E89" s="195" t="s">
        <v>192</v>
      </c>
      <c r="F89" s="195" t="s">
        <v>193</v>
      </c>
      <c r="G89" s="193"/>
      <c r="H89" s="193"/>
      <c r="I89" s="196"/>
      <c r="J89" s="197">
        <f>BK89</f>
        <v>0</v>
      </c>
      <c r="K89" s="193"/>
      <c r="L89" s="198"/>
      <c r="M89" s="199"/>
      <c r="N89" s="200"/>
      <c r="O89" s="200"/>
      <c r="P89" s="201">
        <f>P90</f>
        <v>0</v>
      </c>
      <c r="Q89" s="200"/>
      <c r="R89" s="201">
        <f>R90</f>
        <v>20.91798</v>
      </c>
      <c r="S89" s="200"/>
      <c r="T89" s="202">
        <f>T90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203" t="s">
        <v>83</v>
      </c>
      <c r="AT89" s="204" t="s">
        <v>75</v>
      </c>
      <c r="AU89" s="204" t="s">
        <v>76</v>
      </c>
      <c r="AY89" s="203" t="s">
        <v>138</v>
      </c>
      <c r="BK89" s="205">
        <f>BK90</f>
        <v>0</v>
      </c>
    </row>
    <row r="90" s="11" customFormat="1" ht="22.8" customHeight="1">
      <c r="A90" s="11"/>
      <c r="B90" s="192"/>
      <c r="C90" s="193"/>
      <c r="D90" s="194" t="s">
        <v>75</v>
      </c>
      <c r="E90" s="247" t="s">
        <v>83</v>
      </c>
      <c r="F90" s="247" t="s">
        <v>194</v>
      </c>
      <c r="G90" s="193"/>
      <c r="H90" s="193"/>
      <c r="I90" s="196"/>
      <c r="J90" s="248">
        <f>BK90</f>
        <v>0</v>
      </c>
      <c r="K90" s="193"/>
      <c r="L90" s="198"/>
      <c r="M90" s="199"/>
      <c r="N90" s="200"/>
      <c r="O90" s="200"/>
      <c r="P90" s="201">
        <f>SUM(P91:P129)</f>
        <v>0</v>
      </c>
      <c r="Q90" s="200"/>
      <c r="R90" s="201">
        <f>SUM(R91:R129)</f>
        <v>20.91798</v>
      </c>
      <c r="S90" s="200"/>
      <c r="T90" s="202">
        <f>SUM(T91:T129)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203" t="s">
        <v>83</v>
      </c>
      <c r="AT90" s="204" t="s">
        <v>75</v>
      </c>
      <c r="AU90" s="204" t="s">
        <v>83</v>
      </c>
      <c r="AY90" s="203" t="s">
        <v>138</v>
      </c>
      <c r="BK90" s="205">
        <f>SUM(BK91:BK129)</f>
        <v>0</v>
      </c>
    </row>
    <row r="91" s="2" customFormat="1" ht="16.5" customHeight="1">
      <c r="A91" s="39"/>
      <c r="B91" s="40"/>
      <c r="C91" s="206" t="s">
        <v>83</v>
      </c>
      <c r="D91" s="206" t="s">
        <v>139</v>
      </c>
      <c r="E91" s="207" t="s">
        <v>718</v>
      </c>
      <c r="F91" s="208" t="s">
        <v>719</v>
      </c>
      <c r="G91" s="209" t="s">
        <v>197</v>
      </c>
      <c r="H91" s="210">
        <v>105</v>
      </c>
      <c r="I91" s="211"/>
      <c r="J91" s="212">
        <f>ROUND(I91*H91,2)</f>
        <v>0</v>
      </c>
      <c r="K91" s="208" t="s">
        <v>198</v>
      </c>
      <c r="L91" s="45"/>
      <c r="M91" s="213" t="s">
        <v>19</v>
      </c>
      <c r="N91" s="214" t="s">
        <v>47</v>
      </c>
      <c r="O91" s="85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7" t="s">
        <v>158</v>
      </c>
      <c r="AT91" s="217" t="s">
        <v>139</v>
      </c>
      <c r="AU91" s="217" t="s">
        <v>85</v>
      </c>
      <c r="AY91" s="18" t="s">
        <v>138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8" t="s">
        <v>83</v>
      </c>
      <c r="BK91" s="218">
        <f>ROUND(I91*H91,2)</f>
        <v>0</v>
      </c>
      <c r="BL91" s="18" t="s">
        <v>158</v>
      </c>
      <c r="BM91" s="217" t="s">
        <v>720</v>
      </c>
    </row>
    <row r="92" s="2" customFormat="1">
      <c r="A92" s="39"/>
      <c r="B92" s="40"/>
      <c r="C92" s="41"/>
      <c r="D92" s="219" t="s">
        <v>145</v>
      </c>
      <c r="E92" s="41"/>
      <c r="F92" s="220" t="s">
        <v>721</v>
      </c>
      <c r="G92" s="41"/>
      <c r="H92" s="41"/>
      <c r="I92" s="221"/>
      <c r="J92" s="41"/>
      <c r="K92" s="41"/>
      <c r="L92" s="45"/>
      <c r="M92" s="222"/>
      <c r="N92" s="223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145</v>
      </c>
      <c r="AU92" s="18" t="s">
        <v>85</v>
      </c>
    </row>
    <row r="93" s="2" customFormat="1">
      <c r="A93" s="39"/>
      <c r="B93" s="40"/>
      <c r="C93" s="41"/>
      <c r="D93" s="249" t="s">
        <v>201</v>
      </c>
      <c r="E93" s="41"/>
      <c r="F93" s="250" t="s">
        <v>722</v>
      </c>
      <c r="G93" s="41"/>
      <c r="H93" s="41"/>
      <c r="I93" s="221"/>
      <c r="J93" s="41"/>
      <c r="K93" s="41"/>
      <c r="L93" s="45"/>
      <c r="M93" s="222"/>
      <c r="N93" s="223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201</v>
      </c>
      <c r="AU93" s="18" t="s">
        <v>85</v>
      </c>
    </row>
    <row r="94" s="12" customFormat="1">
      <c r="A94" s="12"/>
      <c r="B94" s="224"/>
      <c r="C94" s="225"/>
      <c r="D94" s="219" t="s">
        <v>147</v>
      </c>
      <c r="E94" s="226" t="s">
        <v>19</v>
      </c>
      <c r="F94" s="227" t="s">
        <v>723</v>
      </c>
      <c r="G94" s="225"/>
      <c r="H94" s="228">
        <v>105</v>
      </c>
      <c r="I94" s="229"/>
      <c r="J94" s="225"/>
      <c r="K94" s="225"/>
      <c r="L94" s="230"/>
      <c r="M94" s="231"/>
      <c r="N94" s="232"/>
      <c r="O94" s="232"/>
      <c r="P94" s="232"/>
      <c r="Q94" s="232"/>
      <c r="R94" s="232"/>
      <c r="S94" s="232"/>
      <c r="T94" s="233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T94" s="234" t="s">
        <v>147</v>
      </c>
      <c r="AU94" s="234" t="s">
        <v>85</v>
      </c>
      <c r="AV94" s="12" t="s">
        <v>85</v>
      </c>
      <c r="AW94" s="12" t="s">
        <v>37</v>
      </c>
      <c r="AX94" s="12" t="s">
        <v>83</v>
      </c>
      <c r="AY94" s="234" t="s">
        <v>138</v>
      </c>
    </row>
    <row r="95" s="2" customFormat="1" ht="21.75" customHeight="1">
      <c r="A95" s="39"/>
      <c r="B95" s="40"/>
      <c r="C95" s="206" t="s">
        <v>85</v>
      </c>
      <c r="D95" s="206" t="s">
        <v>139</v>
      </c>
      <c r="E95" s="207" t="s">
        <v>724</v>
      </c>
      <c r="F95" s="208" t="s">
        <v>725</v>
      </c>
      <c r="G95" s="209" t="s">
        <v>236</v>
      </c>
      <c r="H95" s="210">
        <v>10.5</v>
      </c>
      <c r="I95" s="211"/>
      <c r="J95" s="212">
        <f>ROUND(I95*H95,2)</f>
        <v>0</v>
      </c>
      <c r="K95" s="208" t="s">
        <v>198</v>
      </c>
      <c r="L95" s="45"/>
      <c r="M95" s="213" t="s">
        <v>19</v>
      </c>
      <c r="N95" s="214" t="s">
        <v>47</v>
      </c>
      <c r="O95" s="85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7" t="s">
        <v>158</v>
      </c>
      <c r="AT95" s="217" t="s">
        <v>139</v>
      </c>
      <c r="AU95" s="217" t="s">
        <v>85</v>
      </c>
      <c r="AY95" s="18" t="s">
        <v>138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83</v>
      </c>
      <c r="BK95" s="218">
        <f>ROUND(I95*H95,2)</f>
        <v>0</v>
      </c>
      <c r="BL95" s="18" t="s">
        <v>158</v>
      </c>
      <c r="BM95" s="217" t="s">
        <v>726</v>
      </c>
    </row>
    <row r="96" s="2" customFormat="1">
      <c r="A96" s="39"/>
      <c r="B96" s="40"/>
      <c r="C96" s="41"/>
      <c r="D96" s="219" t="s">
        <v>145</v>
      </c>
      <c r="E96" s="41"/>
      <c r="F96" s="220" t="s">
        <v>727</v>
      </c>
      <c r="G96" s="41"/>
      <c r="H96" s="41"/>
      <c r="I96" s="221"/>
      <c r="J96" s="41"/>
      <c r="K96" s="41"/>
      <c r="L96" s="45"/>
      <c r="M96" s="222"/>
      <c r="N96" s="223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145</v>
      </c>
      <c r="AU96" s="18" t="s">
        <v>85</v>
      </c>
    </row>
    <row r="97" s="2" customFormat="1">
      <c r="A97" s="39"/>
      <c r="B97" s="40"/>
      <c r="C97" s="41"/>
      <c r="D97" s="249" t="s">
        <v>201</v>
      </c>
      <c r="E97" s="41"/>
      <c r="F97" s="250" t="s">
        <v>728</v>
      </c>
      <c r="G97" s="41"/>
      <c r="H97" s="41"/>
      <c r="I97" s="221"/>
      <c r="J97" s="41"/>
      <c r="K97" s="41"/>
      <c r="L97" s="45"/>
      <c r="M97" s="222"/>
      <c r="N97" s="223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201</v>
      </c>
      <c r="AU97" s="18" t="s">
        <v>85</v>
      </c>
    </row>
    <row r="98" s="12" customFormat="1">
      <c r="A98" s="12"/>
      <c r="B98" s="224"/>
      <c r="C98" s="225"/>
      <c r="D98" s="219" t="s">
        <v>147</v>
      </c>
      <c r="E98" s="226" t="s">
        <v>19</v>
      </c>
      <c r="F98" s="227" t="s">
        <v>729</v>
      </c>
      <c r="G98" s="225"/>
      <c r="H98" s="228">
        <v>10.5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34" t="s">
        <v>147</v>
      </c>
      <c r="AU98" s="234" t="s">
        <v>85</v>
      </c>
      <c r="AV98" s="12" t="s">
        <v>85</v>
      </c>
      <c r="AW98" s="12" t="s">
        <v>37</v>
      </c>
      <c r="AX98" s="12" t="s">
        <v>83</v>
      </c>
      <c r="AY98" s="234" t="s">
        <v>138</v>
      </c>
    </row>
    <row r="99" s="2" customFormat="1" ht="21.75" customHeight="1">
      <c r="A99" s="39"/>
      <c r="B99" s="40"/>
      <c r="C99" s="206" t="s">
        <v>153</v>
      </c>
      <c r="D99" s="206" t="s">
        <v>139</v>
      </c>
      <c r="E99" s="207" t="s">
        <v>244</v>
      </c>
      <c r="F99" s="208" t="s">
        <v>245</v>
      </c>
      <c r="G99" s="209" t="s">
        <v>236</v>
      </c>
      <c r="H99" s="210">
        <v>39.899999999999999</v>
      </c>
      <c r="I99" s="211"/>
      <c r="J99" s="212">
        <f>ROUND(I99*H99,2)</f>
        <v>0</v>
      </c>
      <c r="K99" s="208" t="s">
        <v>198</v>
      </c>
      <c r="L99" s="45"/>
      <c r="M99" s="213" t="s">
        <v>19</v>
      </c>
      <c r="N99" s="214" t="s">
        <v>47</v>
      </c>
      <c r="O99" s="85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7" t="s">
        <v>158</v>
      </c>
      <c r="AT99" s="217" t="s">
        <v>139</v>
      </c>
      <c r="AU99" s="217" t="s">
        <v>85</v>
      </c>
      <c r="AY99" s="18" t="s">
        <v>138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83</v>
      </c>
      <c r="BK99" s="218">
        <f>ROUND(I99*H99,2)</f>
        <v>0</v>
      </c>
      <c r="BL99" s="18" t="s">
        <v>158</v>
      </c>
      <c r="BM99" s="217" t="s">
        <v>730</v>
      </c>
    </row>
    <row r="100" s="2" customFormat="1">
      <c r="A100" s="39"/>
      <c r="B100" s="40"/>
      <c r="C100" s="41"/>
      <c r="D100" s="219" t="s">
        <v>145</v>
      </c>
      <c r="E100" s="41"/>
      <c r="F100" s="220" t="s">
        <v>247</v>
      </c>
      <c r="G100" s="41"/>
      <c r="H100" s="41"/>
      <c r="I100" s="221"/>
      <c r="J100" s="41"/>
      <c r="K100" s="41"/>
      <c r="L100" s="45"/>
      <c r="M100" s="222"/>
      <c r="N100" s="223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145</v>
      </c>
      <c r="AU100" s="18" t="s">
        <v>85</v>
      </c>
    </row>
    <row r="101" s="2" customFormat="1">
      <c r="A101" s="39"/>
      <c r="B101" s="40"/>
      <c r="C101" s="41"/>
      <c r="D101" s="249" t="s">
        <v>201</v>
      </c>
      <c r="E101" s="41"/>
      <c r="F101" s="250" t="s">
        <v>248</v>
      </c>
      <c r="G101" s="41"/>
      <c r="H101" s="41"/>
      <c r="I101" s="221"/>
      <c r="J101" s="41"/>
      <c r="K101" s="41"/>
      <c r="L101" s="45"/>
      <c r="M101" s="222"/>
      <c r="N101" s="223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201</v>
      </c>
      <c r="AU101" s="18" t="s">
        <v>85</v>
      </c>
    </row>
    <row r="102" s="12" customFormat="1">
      <c r="A102" s="12"/>
      <c r="B102" s="224"/>
      <c r="C102" s="225"/>
      <c r="D102" s="219" t="s">
        <v>147</v>
      </c>
      <c r="E102" s="226" t="s">
        <v>19</v>
      </c>
      <c r="F102" s="227" t="s">
        <v>731</v>
      </c>
      <c r="G102" s="225"/>
      <c r="H102" s="228">
        <v>27.600000000000001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4" t="s">
        <v>147</v>
      </c>
      <c r="AU102" s="234" t="s">
        <v>85</v>
      </c>
      <c r="AV102" s="12" t="s">
        <v>85</v>
      </c>
      <c r="AW102" s="12" t="s">
        <v>37</v>
      </c>
      <c r="AX102" s="12" t="s">
        <v>76</v>
      </c>
      <c r="AY102" s="234" t="s">
        <v>138</v>
      </c>
    </row>
    <row r="103" s="12" customFormat="1">
      <c r="A103" s="12"/>
      <c r="B103" s="224"/>
      <c r="C103" s="225"/>
      <c r="D103" s="219" t="s">
        <v>147</v>
      </c>
      <c r="E103" s="226" t="s">
        <v>19</v>
      </c>
      <c r="F103" s="227" t="s">
        <v>732</v>
      </c>
      <c r="G103" s="225"/>
      <c r="H103" s="228">
        <v>12.300000000000001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34" t="s">
        <v>147</v>
      </c>
      <c r="AU103" s="234" t="s">
        <v>85</v>
      </c>
      <c r="AV103" s="12" t="s">
        <v>85</v>
      </c>
      <c r="AW103" s="12" t="s">
        <v>37</v>
      </c>
      <c r="AX103" s="12" t="s">
        <v>76</v>
      </c>
      <c r="AY103" s="234" t="s">
        <v>138</v>
      </c>
    </row>
    <row r="104" s="15" customFormat="1">
      <c r="A104" s="15"/>
      <c r="B104" s="261"/>
      <c r="C104" s="262"/>
      <c r="D104" s="219" t="s">
        <v>147</v>
      </c>
      <c r="E104" s="263" t="s">
        <v>19</v>
      </c>
      <c r="F104" s="264" t="s">
        <v>218</v>
      </c>
      <c r="G104" s="262"/>
      <c r="H104" s="265">
        <v>39.900000000000006</v>
      </c>
      <c r="I104" s="266"/>
      <c r="J104" s="262"/>
      <c r="K104" s="262"/>
      <c r="L104" s="267"/>
      <c r="M104" s="268"/>
      <c r="N104" s="269"/>
      <c r="O104" s="269"/>
      <c r="P104" s="269"/>
      <c r="Q104" s="269"/>
      <c r="R104" s="269"/>
      <c r="S104" s="269"/>
      <c r="T104" s="270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71" t="s">
        <v>147</v>
      </c>
      <c r="AU104" s="271" t="s">
        <v>85</v>
      </c>
      <c r="AV104" s="15" t="s">
        <v>158</v>
      </c>
      <c r="AW104" s="15" t="s">
        <v>37</v>
      </c>
      <c r="AX104" s="15" t="s">
        <v>83</v>
      </c>
      <c r="AY104" s="271" t="s">
        <v>138</v>
      </c>
    </row>
    <row r="105" s="2" customFormat="1" ht="24.15" customHeight="1">
      <c r="A105" s="39"/>
      <c r="B105" s="40"/>
      <c r="C105" s="206" t="s">
        <v>158</v>
      </c>
      <c r="D105" s="206" t="s">
        <v>139</v>
      </c>
      <c r="E105" s="207" t="s">
        <v>251</v>
      </c>
      <c r="F105" s="208" t="s">
        <v>252</v>
      </c>
      <c r="G105" s="209" t="s">
        <v>236</v>
      </c>
      <c r="H105" s="210">
        <v>276</v>
      </c>
      <c r="I105" s="211"/>
      <c r="J105" s="212">
        <f>ROUND(I105*H105,2)</f>
        <v>0</v>
      </c>
      <c r="K105" s="208" t="s">
        <v>198</v>
      </c>
      <c r="L105" s="45"/>
      <c r="M105" s="213" t="s">
        <v>19</v>
      </c>
      <c r="N105" s="214" t="s">
        <v>47</v>
      </c>
      <c r="O105" s="85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7" t="s">
        <v>158</v>
      </c>
      <c r="AT105" s="217" t="s">
        <v>139</v>
      </c>
      <c r="AU105" s="217" t="s">
        <v>85</v>
      </c>
      <c r="AY105" s="18" t="s">
        <v>138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8" t="s">
        <v>83</v>
      </c>
      <c r="BK105" s="218">
        <f>ROUND(I105*H105,2)</f>
        <v>0</v>
      </c>
      <c r="BL105" s="18" t="s">
        <v>158</v>
      </c>
      <c r="BM105" s="217" t="s">
        <v>733</v>
      </c>
    </row>
    <row r="106" s="2" customFormat="1">
      <c r="A106" s="39"/>
      <c r="B106" s="40"/>
      <c r="C106" s="41"/>
      <c r="D106" s="219" t="s">
        <v>145</v>
      </c>
      <c r="E106" s="41"/>
      <c r="F106" s="220" t="s">
        <v>254</v>
      </c>
      <c r="G106" s="41"/>
      <c r="H106" s="41"/>
      <c r="I106" s="221"/>
      <c r="J106" s="41"/>
      <c r="K106" s="41"/>
      <c r="L106" s="45"/>
      <c r="M106" s="222"/>
      <c r="N106" s="223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145</v>
      </c>
      <c r="AU106" s="18" t="s">
        <v>85</v>
      </c>
    </row>
    <row r="107" s="2" customFormat="1">
      <c r="A107" s="39"/>
      <c r="B107" s="40"/>
      <c r="C107" s="41"/>
      <c r="D107" s="249" t="s">
        <v>201</v>
      </c>
      <c r="E107" s="41"/>
      <c r="F107" s="250" t="s">
        <v>255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201</v>
      </c>
      <c r="AU107" s="18" t="s">
        <v>85</v>
      </c>
    </row>
    <row r="108" s="12" customFormat="1">
      <c r="A108" s="12"/>
      <c r="B108" s="224"/>
      <c r="C108" s="225"/>
      <c r="D108" s="219" t="s">
        <v>147</v>
      </c>
      <c r="E108" s="226" t="s">
        <v>19</v>
      </c>
      <c r="F108" s="227" t="s">
        <v>734</v>
      </c>
      <c r="G108" s="225"/>
      <c r="H108" s="228">
        <v>276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34" t="s">
        <v>147</v>
      </c>
      <c r="AU108" s="234" t="s">
        <v>85</v>
      </c>
      <c r="AV108" s="12" t="s">
        <v>85</v>
      </c>
      <c r="AW108" s="12" t="s">
        <v>37</v>
      </c>
      <c r="AX108" s="12" t="s">
        <v>83</v>
      </c>
      <c r="AY108" s="234" t="s">
        <v>138</v>
      </c>
    </row>
    <row r="109" s="2" customFormat="1" ht="16.5" customHeight="1">
      <c r="A109" s="39"/>
      <c r="B109" s="40"/>
      <c r="C109" s="206" t="s">
        <v>137</v>
      </c>
      <c r="D109" s="206" t="s">
        <v>139</v>
      </c>
      <c r="E109" s="207" t="s">
        <v>258</v>
      </c>
      <c r="F109" s="208" t="s">
        <v>259</v>
      </c>
      <c r="G109" s="209" t="s">
        <v>260</v>
      </c>
      <c r="H109" s="210">
        <v>46.920000000000002</v>
      </c>
      <c r="I109" s="211"/>
      <c r="J109" s="212">
        <f>ROUND(I109*H109,2)</f>
        <v>0</v>
      </c>
      <c r="K109" s="208" t="s">
        <v>198</v>
      </c>
      <c r="L109" s="45"/>
      <c r="M109" s="213" t="s">
        <v>19</v>
      </c>
      <c r="N109" s="214" t="s">
        <v>47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158</v>
      </c>
      <c r="AT109" s="217" t="s">
        <v>139</v>
      </c>
      <c r="AU109" s="217" t="s">
        <v>85</v>
      </c>
      <c r="AY109" s="18" t="s">
        <v>138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83</v>
      </c>
      <c r="BK109" s="218">
        <f>ROUND(I109*H109,2)</f>
        <v>0</v>
      </c>
      <c r="BL109" s="18" t="s">
        <v>158</v>
      </c>
      <c r="BM109" s="217" t="s">
        <v>735</v>
      </c>
    </row>
    <row r="110" s="2" customFormat="1">
      <c r="A110" s="39"/>
      <c r="B110" s="40"/>
      <c r="C110" s="41"/>
      <c r="D110" s="219" t="s">
        <v>145</v>
      </c>
      <c r="E110" s="41"/>
      <c r="F110" s="220" t="s">
        <v>262</v>
      </c>
      <c r="G110" s="41"/>
      <c r="H110" s="41"/>
      <c r="I110" s="221"/>
      <c r="J110" s="41"/>
      <c r="K110" s="41"/>
      <c r="L110" s="45"/>
      <c r="M110" s="222"/>
      <c r="N110" s="223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145</v>
      </c>
      <c r="AU110" s="18" t="s">
        <v>85</v>
      </c>
    </row>
    <row r="111" s="2" customFormat="1">
      <c r="A111" s="39"/>
      <c r="B111" s="40"/>
      <c r="C111" s="41"/>
      <c r="D111" s="249" t="s">
        <v>201</v>
      </c>
      <c r="E111" s="41"/>
      <c r="F111" s="250" t="s">
        <v>263</v>
      </c>
      <c r="G111" s="41"/>
      <c r="H111" s="41"/>
      <c r="I111" s="221"/>
      <c r="J111" s="41"/>
      <c r="K111" s="41"/>
      <c r="L111" s="45"/>
      <c r="M111" s="222"/>
      <c r="N111" s="223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201</v>
      </c>
      <c r="AU111" s="18" t="s">
        <v>85</v>
      </c>
    </row>
    <row r="112" s="12" customFormat="1">
      <c r="A112" s="12"/>
      <c r="B112" s="224"/>
      <c r="C112" s="225"/>
      <c r="D112" s="219" t="s">
        <v>147</v>
      </c>
      <c r="E112" s="226" t="s">
        <v>19</v>
      </c>
      <c r="F112" s="227" t="s">
        <v>736</v>
      </c>
      <c r="G112" s="225"/>
      <c r="H112" s="228">
        <v>46.920000000000002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34" t="s">
        <v>147</v>
      </c>
      <c r="AU112" s="234" t="s">
        <v>85</v>
      </c>
      <c r="AV112" s="12" t="s">
        <v>85</v>
      </c>
      <c r="AW112" s="12" t="s">
        <v>37</v>
      </c>
      <c r="AX112" s="12" t="s">
        <v>83</v>
      </c>
      <c r="AY112" s="234" t="s">
        <v>138</v>
      </c>
    </row>
    <row r="113" s="2" customFormat="1" ht="16.5" customHeight="1">
      <c r="A113" s="39"/>
      <c r="B113" s="40"/>
      <c r="C113" s="206" t="s">
        <v>233</v>
      </c>
      <c r="D113" s="206" t="s">
        <v>139</v>
      </c>
      <c r="E113" s="207" t="s">
        <v>266</v>
      </c>
      <c r="F113" s="208" t="s">
        <v>267</v>
      </c>
      <c r="G113" s="209" t="s">
        <v>236</v>
      </c>
      <c r="H113" s="210">
        <v>27.600000000000001</v>
      </c>
      <c r="I113" s="211"/>
      <c r="J113" s="212">
        <f>ROUND(I113*H113,2)</f>
        <v>0</v>
      </c>
      <c r="K113" s="208" t="s">
        <v>198</v>
      </c>
      <c r="L113" s="45"/>
      <c r="M113" s="213" t="s">
        <v>19</v>
      </c>
      <c r="N113" s="214" t="s">
        <v>47</v>
      </c>
      <c r="O113" s="85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158</v>
      </c>
      <c r="AT113" s="217" t="s">
        <v>139</v>
      </c>
      <c r="AU113" s="217" t="s">
        <v>85</v>
      </c>
      <c r="AY113" s="18" t="s">
        <v>138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83</v>
      </c>
      <c r="BK113" s="218">
        <f>ROUND(I113*H113,2)</f>
        <v>0</v>
      </c>
      <c r="BL113" s="18" t="s">
        <v>158</v>
      </c>
      <c r="BM113" s="217" t="s">
        <v>737</v>
      </c>
    </row>
    <row r="114" s="2" customFormat="1">
      <c r="A114" s="39"/>
      <c r="B114" s="40"/>
      <c r="C114" s="41"/>
      <c r="D114" s="219" t="s">
        <v>145</v>
      </c>
      <c r="E114" s="41"/>
      <c r="F114" s="220" t="s">
        <v>269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145</v>
      </c>
      <c r="AU114" s="18" t="s">
        <v>85</v>
      </c>
    </row>
    <row r="115" s="2" customFormat="1">
      <c r="A115" s="39"/>
      <c r="B115" s="40"/>
      <c r="C115" s="41"/>
      <c r="D115" s="249" t="s">
        <v>201</v>
      </c>
      <c r="E115" s="41"/>
      <c r="F115" s="250" t="s">
        <v>270</v>
      </c>
      <c r="G115" s="41"/>
      <c r="H115" s="41"/>
      <c r="I115" s="221"/>
      <c r="J115" s="41"/>
      <c r="K115" s="41"/>
      <c r="L115" s="45"/>
      <c r="M115" s="222"/>
      <c r="N115" s="223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201</v>
      </c>
      <c r="AU115" s="18" t="s">
        <v>85</v>
      </c>
    </row>
    <row r="116" s="12" customFormat="1">
      <c r="A116" s="12"/>
      <c r="B116" s="224"/>
      <c r="C116" s="225"/>
      <c r="D116" s="219" t="s">
        <v>147</v>
      </c>
      <c r="E116" s="226" t="s">
        <v>19</v>
      </c>
      <c r="F116" s="227" t="s">
        <v>738</v>
      </c>
      <c r="G116" s="225"/>
      <c r="H116" s="228">
        <v>27.600000000000001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34" t="s">
        <v>147</v>
      </c>
      <c r="AU116" s="234" t="s">
        <v>85</v>
      </c>
      <c r="AV116" s="12" t="s">
        <v>85</v>
      </c>
      <c r="AW116" s="12" t="s">
        <v>37</v>
      </c>
      <c r="AX116" s="12" t="s">
        <v>83</v>
      </c>
      <c r="AY116" s="234" t="s">
        <v>138</v>
      </c>
    </row>
    <row r="117" s="2" customFormat="1" ht="21.75" customHeight="1">
      <c r="A117" s="39"/>
      <c r="B117" s="40"/>
      <c r="C117" s="206" t="s">
        <v>243</v>
      </c>
      <c r="D117" s="206" t="s">
        <v>139</v>
      </c>
      <c r="E117" s="207" t="s">
        <v>739</v>
      </c>
      <c r="F117" s="208" t="s">
        <v>740</v>
      </c>
      <c r="G117" s="209" t="s">
        <v>197</v>
      </c>
      <c r="H117" s="210">
        <v>228</v>
      </c>
      <c r="I117" s="211"/>
      <c r="J117" s="212">
        <f>ROUND(I117*H117,2)</f>
        <v>0</v>
      </c>
      <c r="K117" s="208" t="s">
        <v>198</v>
      </c>
      <c r="L117" s="45"/>
      <c r="M117" s="213" t="s">
        <v>19</v>
      </c>
      <c r="N117" s="214" t="s">
        <v>47</v>
      </c>
      <c r="O117" s="85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7" t="s">
        <v>158</v>
      </c>
      <c r="AT117" s="217" t="s">
        <v>139</v>
      </c>
      <c r="AU117" s="217" t="s">
        <v>85</v>
      </c>
      <c r="AY117" s="18" t="s">
        <v>138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83</v>
      </c>
      <c r="BK117" s="218">
        <f>ROUND(I117*H117,2)</f>
        <v>0</v>
      </c>
      <c r="BL117" s="18" t="s">
        <v>158</v>
      </c>
      <c r="BM117" s="217" t="s">
        <v>741</v>
      </c>
    </row>
    <row r="118" s="2" customFormat="1">
      <c r="A118" s="39"/>
      <c r="B118" s="40"/>
      <c r="C118" s="41"/>
      <c r="D118" s="219" t="s">
        <v>145</v>
      </c>
      <c r="E118" s="41"/>
      <c r="F118" s="220" t="s">
        <v>742</v>
      </c>
      <c r="G118" s="41"/>
      <c r="H118" s="41"/>
      <c r="I118" s="221"/>
      <c r="J118" s="41"/>
      <c r="K118" s="41"/>
      <c r="L118" s="45"/>
      <c r="M118" s="222"/>
      <c r="N118" s="223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145</v>
      </c>
      <c r="AU118" s="18" t="s">
        <v>85</v>
      </c>
    </row>
    <row r="119" s="2" customFormat="1">
      <c r="A119" s="39"/>
      <c r="B119" s="40"/>
      <c r="C119" s="41"/>
      <c r="D119" s="249" t="s">
        <v>201</v>
      </c>
      <c r="E119" s="41"/>
      <c r="F119" s="250" t="s">
        <v>743</v>
      </c>
      <c r="G119" s="41"/>
      <c r="H119" s="41"/>
      <c r="I119" s="221"/>
      <c r="J119" s="41"/>
      <c r="K119" s="41"/>
      <c r="L119" s="45"/>
      <c r="M119" s="222"/>
      <c r="N119" s="223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201</v>
      </c>
      <c r="AU119" s="18" t="s">
        <v>85</v>
      </c>
    </row>
    <row r="120" s="12" customFormat="1">
      <c r="A120" s="12"/>
      <c r="B120" s="224"/>
      <c r="C120" s="225"/>
      <c r="D120" s="219" t="s">
        <v>147</v>
      </c>
      <c r="E120" s="226" t="s">
        <v>19</v>
      </c>
      <c r="F120" s="227" t="s">
        <v>744</v>
      </c>
      <c r="G120" s="225"/>
      <c r="H120" s="228">
        <v>228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34" t="s">
        <v>147</v>
      </c>
      <c r="AU120" s="234" t="s">
        <v>85</v>
      </c>
      <c r="AV120" s="12" t="s">
        <v>85</v>
      </c>
      <c r="AW120" s="12" t="s">
        <v>37</v>
      </c>
      <c r="AX120" s="12" t="s">
        <v>83</v>
      </c>
      <c r="AY120" s="234" t="s">
        <v>138</v>
      </c>
    </row>
    <row r="121" s="2" customFormat="1" ht="16.5" customHeight="1">
      <c r="A121" s="39"/>
      <c r="B121" s="40"/>
      <c r="C121" s="272" t="s">
        <v>250</v>
      </c>
      <c r="D121" s="272" t="s">
        <v>281</v>
      </c>
      <c r="E121" s="273" t="s">
        <v>745</v>
      </c>
      <c r="F121" s="274" t="s">
        <v>746</v>
      </c>
      <c r="G121" s="275" t="s">
        <v>260</v>
      </c>
      <c r="H121" s="276">
        <v>20.91</v>
      </c>
      <c r="I121" s="277"/>
      <c r="J121" s="278">
        <f>ROUND(I121*H121,2)</f>
        <v>0</v>
      </c>
      <c r="K121" s="274" t="s">
        <v>198</v>
      </c>
      <c r="L121" s="279"/>
      <c r="M121" s="280" t="s">
        <v>19</v>
      </c>
      <c r="N121" s="281" t="s">
        <v>47</v>
      </c>
      <c r="O121" s="85"/>
      <c r="P121" s="215">
        <f>O121*H121</f>
        <v>0</v>
      </c>
      <c r="Q121" s="215">
        <v>1</v>
      </c>
      <c r="R121" s="215">
        <f>Q121*H121</f>
        <v>20.91</v>
      </c>
      <c r="S121" s="215">
        <v>0</v>
      </c>
      <c r="T121" s="21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7" t="s">
        <v>250</v>
      </c>
      <c r="AT121" s="217" t="s">
        <v>281</v>
      </c>
      <c r="AU121" s="217" t="s">
        <v>85</v>
      </c>
      <c r="AY121" s="18" t="s">
        <v>138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8" t="s">
        <v>83</v>
      </c>
      <c r="BK121" s="218">
        <f>ROUND(I121*H121,2)</f>
        <v>0</v>
      </c>
      <c r="BL121" s="18" t="s">
        <v>158</v>
      </c>
      <c r="BM121" s="217" t="s">
        <v>747</v>
      </c>
    </row>
    <row r="122" s="2" customFormat="1">
      <c r="A122" s="39"/>
      <c r="B122" s="40"/>
      <c r="C122" s="41"/>
      <c r="D122" s="219" t="s">
        <v>145</v>
      </c>
      <c r="E122" s="41"/>
      <c r="F122" s="220" t="s">
        <v>746</v>
      </c>
      <c r="G122" s="41"/>
      <c r="H122" s="41"/>
      <c r="I122" s="221"/>
      <c r="J122" s="41"/>
      <c r="K122" s="41"/>
      <c r="L122" s="45"/>
      <c r="M122" s="222"/>
      <c r="N122" s="223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145</v>
      </c>
      <c r="AU122" s="18" t="s">
        <v>85</v>
      </c>
    </row>
    <row r="123" s="12" customFormat="1">
      <c r="A123" s="12"/>
      <c r="B123" s="224"/>
      <c r="C123" s="225"/>
      <c r="D123" s="219" t="s">
        <v>147</v>
      </c>
      <c r="E123" s="226" t="s">
        <v>19</v>
      </c>
      <c r="F123" s="227" t="s">
        <v>748</v>
      </c>
      <c r="G123" s="225"/>
      <c r="H123" s="228">
        <v>20.91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34" t="s">
        <v>147</v>
      </c>
      <c r="AU123" s="234" t="s">
        <v>85</v>
      </c>
      <c r="AV123" s="12" t="s">
        <v>85</v>
      </c>
      <c r="AW123" s="12" t="s">
        <v>37</v>
      </c>
      <c r="AX123" s="12" t="s">
        <v>83</v>
      </c>
      <c r="AY123" s="234" t="s">
        <v>138</v>
      </c>
    </row>
    <row r="124" s="2" customFormat="1" ht="16.5" customHeight="1">
      <c r="A124" s="39"/>
      <c r="B124" s="40"/>
      <c r="C124" s="206" t="s">
        <v>257</v>
      </c>
      <c r="D124" s="206" t="s">
        <v>139</v>
      </c>
      <c r="E124" s="207" t="s">
        <v>749</v>
      </c>
      <c r="F124" s="208" t="s">
        <v>750</v>
      </c>
      <c r="G124" s="209" t="s">
        <v>197</v>
      </c>
      <c r="H124" s="210">
        <v>228</v>
      </c>
      <c r="I124" s="211"/>
      <c r="J124" s="212">
        <f>ROUND(I124*H124,2)</f>
        <v>0</v>
      </c>
      <c r="K124" s="208" t="s">
        <v>198</v>
      </c>
      <c r="L124" s="45"/>
      <c r="M124" s="213" t="s">
        <v>19</v>
      </c>
      <c r="N124" s="214" t="s">
        <v>47</v>
      </c>
      <c r="O124" s="85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7" t="s">
        <v>158</v>
      </c>
      <c r="AT124" s="217" t="s">
        <v>139</v>
      </c>
      <c r="AU124" s="217" t="s">
        <v>85</v>
      </c>
      <c r="AY124" s="18" t="s">
        <v>138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83</v>
      </c>
      <c r="BK124" s="218">
        <f>ROUND(I124*H124,2)</f>
        <v>0</v>
      </c>
      <c r="BL124" s="18" t="s">
        <v>158</v>
      </c>
      <c r="BM124" s="217" t="s">
        <v>751</v>
      </c>
    </row>
    <row r="125" s="2" customFormat="1">
      <c r="A125" s="39"/>
      <c r="B125" s="40"/>
      <c r="C125" s="41"/>
      <c r="D125" s="219" t="s">
        <v>145</v>
      </c>
      <c r="E125" s="41"/>
      <c r="F125" s="220" t="s">
        <v>752</v>
      </c>
      <c r="G125" s="41"/>
      <c r="H125" s="41"/>
      <c r="I125" s="221"/>
      <c r="J125" s="41"/>
      <c r="K125" s="41"/>
      <c r="L125" s="45"/>
      <c r="M125" s="222"/>
      <c r="N125" s="223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145</v>
      </c>
      <c r="AU125" s="18" t="s">
        <v>85</v>
      </c>
    </row>
    <row r="126" s="2" customFormat="1">
      <c r="A126" s="39"/>
      <c r="B126" s="40"/>
      <c r="C126" s="41"/>
      <c r="D126" s="249" t="s">
        <v>201</v>
      </c>
      <c r="E126" s="41"/>
      <c r="F126" s="250" t="s">
        <v>753</v>
      </c>
      <c r="G126" s="41"/>
      <c r="H126" s="41"/>
      <c r="I126" s="221"/>
      <c r="J126" s="41"/>
      <c r="K126" s="41"/>
      <c r="L126" s="45"/>
      <c r="M126" s="222"/>
      <c r="N126" s="223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201</v>
      </c>
      <c r="AU126" s="18" t="s">
        <v>85</v>
      </c>
    </row>
    <row r="127" s="2" customFormat="1" ht="16.5" customHeight="1">
      <c r="A127" s="39"/>
      <c r="B127" s="40"/>
      <c r="C127" s="272" t="s">
        <v>265</v>
      </c>
      <c r="D127" s="272" t="s">
        <v>281</v>
      </c>
      <c r="E127" s="273" t="s">
        <v>754</v>
      </c>
      <c r="F127" s="274" t="s">
        <v>755</v>
      </c>
      <c r="G127" s="275" t="s">
        <v>756</v>
      </c>
      <c r="H127" s="276">
        <v>7.9800000000000004</v>
      </c>
      <c r="I127" s="277"/>
      <c r="J127" s="278">
        <f>ROUND(I127*H127,2)</f>
        <v>0</v>
      </c>
      <c r="K127" s="274" t="s">
        <v>198</v>
      </c>
      <c r="L127" s="279"/>
      <c r="M127" s="280" t="s">
        <v>19</v>
      </c>
      <c r="N127" s="281" t="s">
        <v>47</v>
      </c>
      <c r="O127" s="85"/>
      <c r="P127" s="215">
        <f>O127*H127</f>
        <v>0</v>
      </c>
      <c r="Q127" s="215">
        <v>0.001</v>
      </c>
      <c r="R127" s="215">
        <f>Q127*H127</f>
        <v>0.007980000000000001</v>
      </c>
      <c r="S127" s="215">
        <v>0</v>
      </c>
      <c r="T127" s="21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7" t="s">
        <v>250</v>
      </c>
      <c r="AT127" s="217" t="s">
        <v>281</v>
      </c>
      <c r="AU127" s="217" t="s">
        <v>85</v>
      </c>
      <c r="AY127" s="18" t="s">
        <v>138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83</v>
      </c>
      <c r="BK127" s="218">
        <f>ROUND(I127*H127,2)</f>
        <v>0</v>
      </c>
      <c r="BL127" s="18" t="s">
        <v>158</v>
      </c>
      <c r="BM127" s="217" t="s">
        <v>757</v>
      </c>
    </row>
    <row r="128" s="2" customFormat="1">
      <c r="A128" s="39"/>
      <c r="B128" s="40"/>
      <c r="C128" s="41"/>
      <c r="D128" s="219" t="s">
        <v>145</v>
      </c>
      <c r="E128" s="41"/>
      <c r="F128" s="220" t="s">
        <v>755</v>
      </c>
      <c r="G128" s="41"/>
      <c r="H128" s="41"/>
      <c r="I128" s="221"/>
      <c r="J128" s="41"/>
      <c r="K128" s="41"/>
      <c r="L128" s="45"/>
      <c r="M128" s="222"/>
      <c r="N128" s="223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145</v>
      </c>
      <c r="AU128" s="18" t="s">
        <v>85</v>
      </c>
    </row>
    <row r="129" s="12" customFormat="1">
      <c r="A129" s="12"/>
      <c r="B129" s="224"/>
      <c r="C129" s="225"/>
      <c r="D129" s="219" t="s">
        <v>147</v>
      </c>
      <c r="E129" s="226" t="s">
        <v>19</v>
      </c>
      <c r="F129" s="227" t="s">
        <v>758</v>
      </c>
      <c r="G129" s="225"/>
      <c r="H129" s="228">
        <v>7.9800000000000004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4" t="s">
        <v>147</v>
      </c>
      <c r="AU129" s="234" t="s">
        <v>85</v>
      </c>
      <c r="AV129" s="12" t="s">
        <v>85</v>
      </c>
      <c r="AW129" s="12" t="s">
        <v>37</v>
      </c>
      <c r="AX129" s="12" t="s">
        <v>83</v>
      </c>
      <c r="AY129" s="234" t="s">
        <v>138</v>
      </c>
    </row>
    <row r="130" s="11" customFormat="1" ht="25.92" customHeight="1">
      <c r="A130" s="11"/>
      <c r="B130" s="192"/>
      <c r="C130" s="193"/>
      <c r="D130" s="194" t="s">
        <v>75</v>
      </c>
      <c r="E130" s="195" t="s">
        <v>257</v>
      </c>
      <c r="F130" s="195" t="s">
        <v>442</v>
      </c>
      <c r="G130" s="193"/>
      <c r="H130" s="193"/>
      <c r="I130" s="196"/>
      <c r="J130" s="197">
        <f>BK130</f>
        <v>0</v>
      </c>
      <c r="K130" s="193"/>
      <c r="L130" s="198"/>
      <c r="M130" s="199"/>
      <c r="N130" s="200"/>
      <c r="O130" s="200"/>
      <c r="P130" s="201">
        <f>SUM(P131:P137)</f>
        <v>0</v>
      </c>
      <c r="Q130" s="200"/>
      <c r="R130" s="201">
        <f>SUM(R131:R137)</f>
        <v>0</v>
      </c>
      <c r="S130" s="200"/>
      <c r="T130" s="202">
        <f>SUM(T131:T137)</f>
        <v>1.9279999999999999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03" t="s">
        <v>83</v>
      </c>
      <c r="AT130" s="204" t="s">
        <v>75</v>
      </c>
      <c r="AU130" s="204" t="s">
        <v>76</v>
      </c>
      <c r="AY130" s="203" t="s">
        <v>138</v>
      </c>
      <c r="BK130" s="205">
        <f>SUM(BK131:BK137)</f>
        <v>0</v>
      </c>
    </row>
    <row r="131" s="2" customFormat="1" ht="16.5" customHeight="1">
      <c r="A131" s="39"/>
      <c r="B131" s="40"/>
      <c r="C131" s="206" t="s">
        <v>272</v>
      </c>
      <c r="D131" s="206" t="s">
        <v>139</v>
      </c>
      <c r="E131" s="207" t="s">
        <v>759</v>
      </c>
      <c r="F131" s="208" t="s">
        <v>760</v>
      </c>
      <c r="G131" s="209" t="s">
        <v>161</v>
      </c>
      <c r="H131" s="210">
        <v>2</v>
      </c>
      <c r="I131" s="211"/>
      <c r="J131" s="212">
        <f>ROUND(I131*H131,2)</f>
        <v>0</v>
      </c>
      <c r="K131" s="208" t="s">
        <v>19</v>
      </c>
      <c r="L131" s="45"/>
      <c r="M131" s="213" t="s">
        <v>19</v>
      </c>
      <c r="N131" s="214" t="s">
        <v>47</v>
      </c>
      <c r="O131" s="85"/>
      <c r="P131" s="215">
        <f>O131*H131</f>
        <v>0</v>
      </c>
      <c r="Q131" s="215">
        <v>0</v>
      </c>
      <c r="R131" s="215">
        <f>Q131*H131</f>
        <v>0</v>
      </c>
      <c r="S131" s="215">
        <v>0.48199999999999998</v>
      </c>
      <c r="T131" s="216">
        <f>S131*H131</f>
        <v>0.96399999999999997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7" t="s">
        <v>158</v>
      </c>
      <c r="AT131" s="217" t="s">
        <v>139</v>
      </c>
      <c r="AU131" s="217" t="s">
        <v>83</v>
      </c>
      <c r="AY131" s="18" t="s">
        <v>138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83</v>
      </c>
      <c r="BK131" s="218">
        <f>ROUND(I131*H131,2)</f>
        <v>0</v>
      </c>
      <c r="BL131" s="18" t="s">
        <v>158</v>
      </c>
      <c r="BM131" s="217" t="s">
        <v>761</v>
      </c>
    </row>
    <row r="132" s="2" customFormat="1">
      <c r="A132" s="39"/>
      <c r="B132" s="40"/>
      <c r="C132" s="41"/>
      <c r="D132" s="219" t="s">
        <v>145</v>
      </c>
      <c r="E132" s="41"/>
      <c r="F132" s="220" t="s">
        <v>762</v>
      </c>
      <c r="G132" s="41"/>
      <c r="H132" s="41"/>
      <c r="I132" s="221"/>
      <c r="J132" s="41"/>
      <c r="K132" s="41"/>
      <c r="L132" s="45"/>
      <c r="M132" s="222"/>
      <c r="N132" s="223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145</v>
      </c>
      <c r="AU132" s="18" t="s">
        <v>83</v>
      </c>
    </row>
    <row r="133" s="14" customFormat="1">
      <c r="A133" s="14"/>
      <c r="B133" s="251"/>
      <c r="C133" s="252"/>
      <c r="D133" s="219" t="s">
        <v>147</v>
      </c>
      <c r="E133" s="253" t="s">
        <v>19</v>
      </c>
      <c r="F133" s="254" t="s">
        <v>763</v>
      </c>
      <c r="G133" s="252"/>
      <c r="H133" s="253" t="s">
        <v>19</v>
      </c>
      <c r="I133" s="255"/>
      <c r="J133" s="252"/>
      <c r="K133" s="252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147</v>
      </c>
      <c r="AU133" s="260" t="s">
        <v>83</v>
      </c>
      <c r="AV133" s="14" t="s">
        <v>83</v>
      </c>
      <c r="AW133" s="14" t="s">
        <v>37</v>
      </c>
      <c r="AX133" s="14" t="s">
        <v>76</v>
      </c>
      <c r="AY133" s="260" t="s">
        <v>138</v>
      </c>
    </row>
    <row r="134" s="12" customFormat="1">
      <c r="A134" s="12"/>
      <c r="B134" s="224"/>
      <c r="C134" s="225"/>
      <c r="D134" s="219" t="s">
        <v>147</v>
      </c>
      <c r="E134" s="226" t="s">
        <v>19</v>
      </c>
      <c r="F134" s="227" t="s">
        <v>764</v>
      </c>
      <c r="G134" s="225"/>
      <c r="H134" s="228">
        <v>2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34" t="s">
        <v>147</v>
      </c>
      <c r="AU134" s="234" t="s">
        <v>83</v>
      </c>
      <c r="AV134" s="12" t="s">
        <v>85</v>
      </c>
      <c r="AW134" s="12" t="s">
        <v>37</v>
      </c>
      <c r="AX134" s="12" t="s">
        <v>83</v>
      </c>
      <c r="AY134" s="234" t="s">
        <v>138</v>
      </c>
    </row>
    <row r="135" s="2" customFormat="1" ht="16.5" customHeight="1">
      <c r="A135" s="39"/>
      <c r="B135" s="40"/>
      <c r="C135" s="206" t="s">
        <v>280</v>
      </c>
      <c r="D135" s="206" t="s">
        <v>139</v>
      </c>
      <c r="E135" s="207" t="s">
        <v>765</v>
      </c>
      <c r="F135" s="208" t="s">
        <v>766</v>
      </c>
      <c r="G135" s="209" t="s">
        <v>161</v>
      </c>
      <c r="H135" s="210">
        <v>2</v>
      </c>
      <c r="I135" s="211"/>
      <c r="J135" s="212">
        <f>ROUND(I135*H135,2)</f>
        <v>0</v>
      </c>
      <c r="K135" s="208" t="s">
        <v>19</v>
      </c>
      <c r="L135" s="45"/>
      <c r="M135" s="213" t="s">
        <v>19</v>
      </c>
      <c r="N135" s="214" t="s">
        <v>47</v>
      </c>
      <c r="O135" s="85"/>
      <c r="P135" s="215">
        <f>O135*H135</f>
        <v>0</v>
      </c>
      <c r="Q135" s="215">
        <v>0</v>
      </c>
      <c r="R135" s="215">
        <f>Q135*H135</f>
        <v>0</v>
      </c>
      <c r="S135" s="215">
        <v>0.48199999999999998</v>
      </c>
      <c r="T135" s="216">
        <f>S135*H135</f>
        <v>0.96399999999999997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7" t="s">
        <v>158</v>
      </c>
      <c r="AT135" s="217" t="s">
        <v>139</v>
      </c>
      <c r="AU135" s="217" t="s">
        <v>83</v>
      </c>
      <c r="AY135" s="18" t="s">
        <v>138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8" t="s">
        <v>83</v>
      </c>
      <c r="BK135" s="218">
        <f>ROUND(I135*H135,2)</f>
        <v>0</v>
      </c>
      <c r="BL135" s="18" t="s">
        <v>158</v>
      </c>
      <c r="BM135" s="217" t="s">
        <v>767</v>
      </c>
    </row>
    <row r="136" s="2" customFormat="1">
      <c r="A136" s="39"/>
      <c r="B136" s="40"/>
      <c r="C136" s="41"/>
      <c r="D136" s="219" t="s">
        <v>145</v>
      </c>
      <c r="E136" s="41"/>
      <c r="F136" s="220" t="s">
        <v>768</v>
      </c>
      <c r="G136" s="41"/>
      <c r="H136" s="41"/>
      <c r="I136" s="221"/>
      <c r="J136" s="41"/>
      <c r="K136" s="41"/>
      <c r="L136" s="45"/>
      <c r="M136" s="222"/>
      <c r="N136" s="223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145</v>
      </c>
      <c r="AU136" s="18" t="s">
        <v>83</v>
      </c>
    </row>
    <row r="137" s="12" customFormat="1">
      <c r="A137" s="12"/>
      <c r="B137" s="224"/>
      <c r="C137" s="225"/>
      <c r="D137" s="219" t="s">
        <v>147</v>
      </c>
      <c r="E137" s="226" t="s">
        <v>19</v>
      </c>
      <c r="F137" s="227" t="s">
        <v>769</v>
      </c>
      <c r="G137" s="225"/>
      <c r="H137" s="228">
        <v>2</v>
      </c>
      <c r="I137" s="229"/>
      <c r="J137" s="225"/>
      <c r="K137" s="225"/>
      <c r="L137" s="230"/>
      <c r="M137" s="235"/>
      <c r="N137" s="236"/>
      <c r="O137" s="236"/>
      <c r="P137" s="236"/>
      <c r="Q137" s="236"/>
      <c r="R137" s="236"/>
      <c r="S137" s="236"/>
      <c r="T137" s="237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4" t="s">
        <v>147</v>
      </c>
      <c r="AU137" s="234" t="s">
        <v>83</v>
      </c>
      <c r="AV137" s="12" t="s">
        <v>85</v>
      </c>
      <c r="AW137" s="12" t="s">
        <v>37</v>
      </c>
      <c r="AX137" s="12" t="s">
        <v>83</v>
      </c>
      <c r="AY137" s="234" t="s">
        <v>138</v>
      </c>
    </row>
    <row r="138" s="2" customFormat="1" ht="6.96" customHeight="1">
      <c r="A138" s="39"/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45"/>
      <c r="M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</sheetData>
  <sheetProtection sheet="1" autoFilter="0" formatColumns="0" formatRows="0" objects="1" scenarios="1" spinCount="100000" saltValue="Yc0RPG70Z/p/SPW8eBi4OO5SepykYGjkoRDnf+73oYhb4q5lyYAWX85AOdpM31VBD7Um6j8TbiHf9upoJx+21g==" hashValue="/u0UprWhoupotkrWKyCCP4daJ9SjpP32qaNctrQrVVJiHY41eCZVsBVAMyeLasPsKiEjsHu3Mr4P2DouLBRR1w==" algorithmName="SHA-512" password="CC35"/>
  <autoFilter ref="C87:K1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3_01/121151103"/>
    <hyperlink ref="F97" r:id="rId2" display="https://podminky.urs.cz/item/CS_URS_2023_01/162351103"/>
    <hyperlink ref="F101" r:id="rId3" display="https://podminky.urs.cz/item/CS_URS_2023_01/162751117"/>
    <hyperlink ref="F107" r:id="rId4" display="https://podminky.urs.cz/item/CS_URS_2023_01/162751119"/>
    <hyperlink ref="F111" r:id="rId5" display="https://podminky.urs.cz/item/CS_URS_2023_01/171201221"/>
    <hyperlink ref="F115" r:id="rId6" display="https://podminky.urs.cz/item/CS_URS_2023_01/171251201"/>
    <hyperlink ref="F119" r:id="rId7" display="https://podminky.urs.cz/item/CS_URS_2023_01/181351113"/>
    <hyperlink ref="F126" r:id="rId8" display="https://podminky.urs.cz/item/CS_URS_2023_01/1814111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85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Bezpečné přecházení přes I/32, Nouzov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770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771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772</v>
      </c>
      <c r="G14" s="39"/>
      <c r="H14" s="39"/>
      <c r="I14" s="143" t="s">
        <v>23</v>
      </c>
      <c r="J14" s="147" t="str">
        <f>'Rekapitulace stavby'!AN8</f>
        <v>15. 1. 2022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39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ROUND((SUM(BE87:BE92)),  2)</f>
        <v>0</v>
      </c>
      <c r="G35" s="39"/>
      <c r="H35" s="39"/>
      <c r="I35" s="158">
        <v>0.20999999999999999</v>
      </c>
      <c r="J35" s="157">
        <f>ROUND(((SUM(BE87:BE92))*I35),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ROUND((SUM(BF87:BF92)),  2)</f>
        <v>0</v>
      </c>
      <c r="G36" s="39"/>
      <c r="H36" s="39"/>
      <c r="I36" s="158">
        <v>0.14999999999999999</v>
      </c>
      <c r="J36" s="157">
        <f>ROUND(((SUM(BF87:BF92))*I36),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ROUND((SUM(BG87:BG92)),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ROUND((SUM(BH87:BH92)),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ROUND((SUM(BI87:BI92)),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Bezpečné přecházení přes I/32, Nouzov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770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401.N - Veřejné osvětlení - neuznatelné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Nouzov</v>
      </c>
      <c r="G56" s="41"/>
      <c r="H56" s="41"/>
      <c r="I56" s="33" t="s">
        <v>23</v>
      </c>
      <c r="J56" s="73" t="str">
        <f>IF(J14="","",J14)</f>
        <v>15. 1. 2022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40.05" customHeight="1">
      <c r="A58" s="39"/>
      <c r="B58" s="40"/>
      <c r="C58" s="33" t="s">
        <v>25</v>
      </c>
      <c r="D58" s="41"/>
      <c r="E58" s="41"/>
      <c r="F58" s="28" t="str">
        <f>E17</f>
        <v>Obec Chotěšice, Chotěšice 29, 289 01 Dymokury</v>
      </c>
      <c r="G58" s="41"/>
      <c r="H58" s="41"/>
      <c r="I58" s="33" t="s">
        <v>33</v>
      </c>
      <c r="J58" s="37" t="str">
        <f>E23</f>
        <v>PRODIN a.s., K Vápence 2745, 530 02 Pardubice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Bc. Jakub Zítka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118</v>
      </c>
      <c r="D61" s="172"/>
      <c r="E61" s="172"/>
      <c r="F61" s="172"/>
      <c r="G61" s="172"/>
      <c r="H61" s="172"/>
      <c r="I61" s="172"/>
      <c r="J61" s="173" t="s">
        <v>119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120</v>
      </c>
    </row>
    <row r="64" s="9" customFormat="1" ht="24.96" customHeight="1">
      <c r="A64" s="9"/>
      <c r="B64" s="175"/>
      <c r="C64" s="176"/>
      <c r="D64" s="177" t="s">
        <v>773</v>
      </c>
      <c r="E64" s="178"/>
      <c r="F64" s="178"/>
      <c r="G64" s="178"/>
      <c r="H64" s="178"/>
      <c r="I64" s="178"/>
      <c r="J64" s="179">
        <f>J88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3" customFormat="1" ht="19.92" customHeight="1">
      <c r="A65" s="13"/>
      <c r="B65" s="242"/>
      <c r="C65" s="126"/>
      <c r="D65" s="243" t="s">
        <v>774</v>
      </c>
      <c r="E65" s="244"/>
      <c r="F65" s="244"/>
      <c r="G65" s="244"/>
      <c r="H65" s="244"/>
      <c r="I65" s="244"/>
      <c r="J65" s="245">
        <f>J89</f>
        <v>0</v>
      </c>
      <c r="K65" s="126"/>
      <c r="L65" s="246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122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Bezpečné přecházení přes I/32, Nouzov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1" customFormat="1" ht="12" customHeight="1">
      <c r="B76" s="22"/>
      <c r="C76" s="33" t="s">
        <v>113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9"/>
      <c r="B77" s="40"/>
      <c r="C77" s="41"/>
      <c r="D77" s="41"/>
      <c r="E77" s="170" t="s">
        <v>770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115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E11</f>
        <v>SO 401.N - Veřejné osvětlení - neuznatelné náklady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F14</f>
        <v xml:space="preserve"> Nouzov</v>
      </c>
      <c r="G81" s="41"/>
      <c r="H81" s="41"/>
      <c r="I81" s="33" t="s">
        <v>23</v>
      </c>
      <c r="J81" s="73" t="str">
        <f>IF(J14="","",J14)</f>
        <v>15. 1. 2022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40.05" customHeight="1">
      <c r="A83" s="39"/>
      <c r="B83" s="40"/>
      <c r="C83" s="33" t="s">
        <v>25</v>
      </c>
      <c r="D83" s="41"/>
      <c r="E83" s="41"/>
      <c r="F83" s="28" t="str">
        <f>E17</f>
        <v>Obec Chotěšice, Chotěšice 29, 289 01 Dymokury</v>
      </c>
      <c r="G83" s="41"/>
      <c r="H83" s="41"/>
      <c r="I83" s="33" t="s">
        <v>33</v>
      </c>
      <c r="J83" s="37" t="str">
        <f>E23</f>
        <v>PRODIN a.s., K Vápence 2745, 530 02 Pardubice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31</v>
      </c>
      <c r="D84" s="41"/>
      <c r="E84" s="41"/>
      <c r="F84" s="28" t="str">
        <f>IF(E20="","",E20)</f>
        <v>Vyplň údaj</v>
      </c>
      <c r="G84" s="41"/>
      <c r="H84" s="41"/>
      <c r="I84" s="33" t="s">
        <v>38</v>
      </c>
      <c r="J84" s="37" t="str">
        <f>E26</f>
        <v xml:space="preserve">Bc. Jakub Zítka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0" customFormat="1" ht="29.28" customHeight="1">
      <c r="A86" s="181"/>
      <c r="B86" s="182"/>
      <c r="C86" s="183" t="s">
        <v>123</v>
      </c>
      <c r="D86" s="184" t="s">
        <v>61</v>
      </c>
      <c r="E86" s="184" t="s">
        <v>57</v>
      </c>
      <c r="F86" s="184" t="s">
        <v>58</v>
      </c>
      <c r="G86" s="184" t="s">
        <v>124</v>
      </c>
      <c r="H86" s="184" t="s">
        <v>125</v>
      </c>
      <c r="I86" s="184" t="s">
        <v>126</v>
      </c>
      <c r="J86" s="184" t="s">
        <v>119</v>
      </c>
      <c r="K86" s="185" t="s">
        <v>127</v>
      </c>
      <c r="L86" s="186"/>
      <c r="M86" s="93" t="s">
        <v>19</v>
      </c>
      <c r="N86" s="94" t="s">
        <v>46</v>
      </c>
      <c r="O86" s="94" t="s">
        <v>128</v>
      </c>
      <c r="P86" s="94" t="s">
        <v>129</v>
      </c>
      <c r="Q86" s="94" t="s">
        <v>130</v>
      </c>
      <c r="R86" s="94" t="s">
        <v>131</v>
      </c>
      <c r="S86" s="94" t="s">
        <v>132</v>
      </c>
      <c r="T86" s="95" t="s">
        <v>133</v>
      </c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</row>
    <row r="87" s="2" customFormat="1" ht="22.8" customHeight="1">
      <c r="A87" s="39"/>
      <c r="B87" s="40"/>
      <c r="C87" s="100" t="s">
        <v>134</v>
      </c>
      <c r="D87" s="41"/>
      <c r="E87" s="41"/>
      <c r="F87" s="41"/>
      <c r="G87" s="41"/>
      <c r="H87" s="41"/>
      <c r="I87" s="41"/>
      <c r="J87" s="187">
        <f>BK87</f>
        <v>0</v>
      </c>
      <c r="K87" s="41"/>
      <c r="L87" s="45"/>
      <c r="M87" s="96"/>
      <c r="N87" s="188"/>
      <c r="O87" s="97"/>
      <c r="P87" s="189">
        <f>P88</f>
        <v>0</v>
      </c>
      <c r="Q87" s="97"/>
      <c r="R87" s="189">
        <f>R88</f>
        <v>0</v>
      </c>
      <c r="S87" s="97"/>
      <c r="T87" s="190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75</v>
      </c>
      <c r="AU87" s="18" t="s">
        <v>120</v>
      </c>
      <c r="BK87" s="191">
        <f>BK88</f>
        <v>0</v>
      </c>
    </row>
    <row r="88" s="11" customFormat="1" ht="25.92" customHeight="1">
      <c r="A88" s="11"/>
      <c r="B88" s="192"/>
      <c r="C88" s="193"/>
      <c r="D88" s="194" t="s">
        <v>75</v>
      </c>
      <c r="E88" s="195" t="s">
        <v>192</v>
      </c>
      <c r="F88" s="195" t="s">
        <v>192</v>
      </c>
      <c r="G88" s="193"/>
      <c r="H88" s="193"/>
      <c r="I88" s="196"/>
      <c r="J88" s="197">
        <f>BK88</f>
        <v>0</v>
      </c>
      <c r="K88" s="193"/>
      <c r="L88" s="198"/>
      <c r="M88" s="199"/>
      <c r="N88" s="200"/>
      <c r="O88" s="200"/>
      <c r="P88" s="201">
        <f>P89</f>
        <v>0</v>
      </c>
      <c r="Q88" s="200"/>
      <c r="R88" s="201">
        <f>R89</f>
        <v>0</v>
      </c>
      <c r="S88" s="200"/>
      <c r="T88" s="202">
        <f>T89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203" t="s">
        <v>83</v>
      </c>
      <c r="AT88" s="204" t="s">
        <v>75</v>
      </c>
      <c r="AU88" s="204" t="s">
        <v>76</v>
      </c>
      <c r="AY88" s="203" t="s">
        <v>138</v>
      </c>
      <c r="BK88" s="205">
        <f>BK89</f>
        <v>0</v>
      </c>
    </row>
    <row r="89" s="11" customFormat="1" ht="22.8" customHeight="1">
      <c r="A89" s="11"/>
      <c r="B89" s="192"/>
      <c r="C89" s="193"/>
      <c r="D89" s="194" t="s">
        <v>75</v>
      </c>
      <c r="E89" s="247" t="s">
        <v>775</v>
      </c>
      <c r="F89" s="247" t="s">
        <v>104</v>
      </c>
      <c r="G89" s="193"/>
      <c r="H89" s="193"/>
      <c r="I89" s="196"/>
      <c r="J89" s="248">
        <f>BK89</f>
        <v>0</v>
      </c>
      <c r="K89" s="193"/>
      <c r="L89" s="198"/>
      <c r="M89" s="199"/>
      <c r="N89" s="200"/>
      <c r="O89" s="200"/>
      <c r="P89" s="201">
        <f>SUM(P90:P92)</f>
        <v>0</v>
      </c>
      <c r="Q89" s="200"/>
      <c r="R89" s="201">
        <f>SUM(R90:R92)</f>
        <v>0</v>
      </c>
      <c r="S89" s="200"/>
      <c r="T89" s="202">
        <f>SUM(T90:T92)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203" t="s">
        <v>83</v>
      </c>
      <c r="AT89" s="204" t="s">
        <v>75</v>
      </c>
      <c r="AU89" s="204" t="s">
        <v>83</v>
      </c>
      <c r="AY89" s="203" t="s">
        <v>138</v>
      </c>
      <c r="BK89" s="205">
        <f>SUM(BK90:BK92)</f>
        <v>0</v>
      </c>
    </row>
    <row r="90" s="2" customFormat="1" ht="24.15" customHeight="1">
      <c r="A90" s="39"/>
      <c r="B90" s="40"/>
      <c r="C90" s="206" t="s">
        <v>83</v>
      </c>
      <c r="D90" s="206" t="s">
        <v>139</v>
      </c>
      <c r="E90" s="207" t="s">
        <v>775</v>
      </c>
      <c r="F90" s="208" t="s">
        <v>776</v>
      </c>
      <c r="G90" s="209" t="s">
        <v>176</v>
      </c>
      <c r="H90" s="210">
        <v>1</v>
      </c>
      <c r="I90" s="211"/>
      <c r="J90" s="212">
        <f>ROUND(I90*H90,2)</f>
        <v>0</v>
      </c>
      <c r="K90" s="208" t="s">
        <v>19</v>
      </c>
      <c r="L90" s="45"/>
      <c r="M90" s="213" t="s">
        <v>19</v>
      </c>
      <c r="N90" s="214" t="s">
        <v>47</v>
      </c>
      <c r="O90" s="85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7" t="s">
        <v>158</v>
      </c>
      <c r="AT90" s="217" t="s">
        <v>139</v>
      </c>
      <c r="AU90" s="217" t="s">
        <v>85</v>
      </c>
      <c r="AY90" s="18" t="s">
        <v>138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83</v>
      </c>
      <c r="BK90" s="218">
        <f>ROUND(I90*H90,2)</f>
        <v>0</v>
      </c>
      <c r="BL90" s="18" t="s">
        <v>158</v>
      </c>
      <c r="BM90" s="217" t="s">
        <v>777</v>
      </c>
    </row>
    <row r="91" s="2" customFormat="1">
      <c r="A91" s="39"/>
      <c r="B91" s="40"/>
      <c r="C91" s="41"/>
      <c r="D91" s="219" t="s">
        <v>145</v>
      </c>
      <c r="E91" s="41"/>
      <c r="F91" s="220" t="s">
        <v>778</v>
      </c>
      <c r="G91" s="41"/>
      <c r="H91" s="41"/>
      <c r="I91" s="221"/>
      <c r="J91" s="41"/>
      <c r="K91" s="41"/>
      <c r="L91" s="45"/>
      <c r="M91" s="222"/>
      <c r="N91" s="223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145</v>
      </c>
      <c r="AU91" s="18" t="s">
        <v>85</v>
      </c>
    </row>
    <row r="92" s="12" customFormat="1">
      <c r="A92" s="12"/>
      <c r="B92" s="224"/>
      <c r="C92" s="225"/>
      <c r="D92" s="219" t="s">
        <v>147</v>
      </c>
      <c r="E92" s="226" t="s">
        <v>19</v>
      </c>
      <c r="F92" s="227" t="s">
        <v>779</v>
      </c>
      <c r="G92" s="225"/>
      <c r="H92" s="228">
        <v>1</v>
      </c>
      <c r="I92" s="229"/>
      <c r="J92" s="225"/>
      <c r="K92" s="225"/>
      <c r="L92" s="230"/>
      <c r="M92" s="235"/>
      <c r="N92" s="236"/>
      <c r="O92" s="236"/>
      <c r="P92" s="236"/>
      <c r="Q92" s="236"/>
      <c r="R92" s="236"/>
      <c r="S92" s="236"/>
      <c r="T92" s="237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34" t="s">
        <v>147</v>
      </c>
      <c r="AU92" s="234" t="s">
        <v>85</v>
      </c>
      <c r="AV92" s="12" t="s">
        <v>85</v>
      </c>
      <c r="AW92" s="12" t="s">
        <v>37</v>
      </c>
      <c r="AX92" s="12" t="s">
        <v>83</v>
      </c>
      <c r="AY92" s="234" t="s">
        <v>138</v>
      </c>
    </row>
    <row r="93" s="2" customFormat="1" ht="6.96" customHeight="1">
      <c r="A93" s="39"/>
      <c r="B93" s="60"/>
      <c r="C93" s="61"/>
      <c r="D93" s="61"/>
      <c r="E93" s="61"/>
      <c r="F93" s="61"/>
      <c r="G93" s="61"/>
      <c r="H93" s="61"/>
      <c r="I93" s="61"/>
      <c r="J93" s="61"/>
      <c r="K93" s="61"/>
      <c r="L93" s="45"/>
      <c r="M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</sheetData>
  <sheetProtection sheet="1" autoFilter="0" formatColumns="0" formatRows="0" objects="1" scenarios="1" spinCount="100000" saltValue="HGPm/lIX5XbtXQqB2xShzX3IdDpJGFqmpyYYOppEJwqQ7kBt3KNg2BV/6p00G6Jje2aBkglcy0e4B3xh14syGA==" hashValue="y8cp3ummtDDhjDDKihOLdCFqJWdpmJR5KMQ5MzewXIKJs69JsF05Ly+YCjPtbQZw5OyztV/B6GjCyHLJQRzGKA==" algorithmName="SHA-512" password="CC35"/>
  <autoFilter ref="C86:K9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85</v>
      </c>
    </row>
    <row r="4" s="1" customFormat="1" ht="24.96" customHeight="1">
      <c r="B4" s="21"/>
      <c r="D4" s="141" t="s">
        <v>112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Bezpečné přecházení přes I/32, Nouzov</v>
      </c>
      <c r="F7" s="143"/>
      <c r="G7" s="143"/>
      <c r="H7" s="143"/>
      <c r="L7" s="21"/>
    </row>
    <row r="8" s="1" customFormat="1" ht="12" customHeight="1">
      <c r="B8" s="21"/>
      <c r="D8" s="143" t="s">
        <v>113</v>
      </c>
      <c r="L8" s="21"/>
    </row>
    <row r="9" s="2" customFormat="1" ht="16.5" customHeight="1">
      <c r="A9" s="39"/>
      <c r="B9" s="45"/>
      <c r="C9" s="39"/>
      <c r="D9" s="39"/>
      <c r="E9" s="144" t="s">
        <v>770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115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780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772</v>
      </c>
      <c r="G14" s="39"/>
      <c r="H14" s="39"/>
      <c r="I14" s="143" t="s">
        <v>23</v>
      </c>
      <c r="J14" s="147" t="str">
        <f>'Rekapitulace stavby'!AN8</f>
        <v>15. 1. 2022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39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ROUND((SUM(BE87:BE91)),  2)</f>
        <v>0</v>
      </c>
      <c r="G35" s="39"/>
      <c r="H35" s="39"/>
      <c r="I35" s="158">
        <v>0.20999999999999999</v>
      </c>
      <c r="J35" s="157">
        <f>ROUND(((SUM(BE87:BE91))*I35),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ROUND((SUM(BF87:BF91)),  2)</f>
        <v>0</v>
      </c>
      <c r="G36" s="39"/>
      <c r="H36" s="39"/>
      <c r="I36" s="158">
        <v>0.14999999999999999</v>
      </c>
      <c r="J36" s="157">
        <f>ROUND(((SUM(BF87:BF91))*I36),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ROUND((SUM(BG87:BG91)),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ROUND((SUM(BH87:BH91)),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ROUND((SUM(BI87:BI91)),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117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Bezpečné přecházení přes I/32, Nouzov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113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770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115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401.U - Veřejné osvětlení - uznatelné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Nouzov</v>
      </c>
      <c r="G56" s="41"/>
      <c r="H56" s="41"/>
      <c r="I56" s="33" t="s">
        <v>23</v>
      </c>
      <c r="J56" s="73" t="str">
        <f>IF(J14="","",J14)</f>
        <v>15. 1. 2022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40.05" customHeight="1">
      <c r="A58" s="39"/>
      <c r="B58" s="40"/>
      <c r="C58" s="33" t="s">
        <v>25</v>
      </c>
      <c r="D58" s="41"/>
      <c r="E58" s="41"/>
      <c r="F58" s="28" t="str">
        <f>E17</f>
        <v>Obec Chotěšice, Chotěšice 29, 289 01 Dymokury</v>
      </c>
      <c r="G58" s="41"/>
      <c r="H58" s="41"/>
      <c r="I58" s="33" t="s">
        <v>33</v>
      </c>
      <c r="J58" s="37" t="str">
        <f>E23</f>
        <v>PRODIN a.s., K Vápence 2745, 530 02 Pardubice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Bc. Jakub Zítka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118</v>
      </c>
      <c r="D61" s="172"/>
      <c r="E61" s="172"/>
      <c r="F61" s="172"/>
      <c r="G61" s="172"/>
      <c r="H61" s="172"/>
      <c r="I61" s="172"/>
      <c r="J61" s="173" t="s">
        <v>119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120</v>
      </c>
    </row>
    <row r="64" s="9" customFormat="1" ht="24.96" customHeight="1">
      <c r="A64" s="9"/>
      <c r="B64" s="175"/>
      <c r="C64" s="176"/>
      <c r="D64" s="177" t="s">
        <v>773</v>
      </c>
      <c r="E64" s="178"/>
      <c r="F64" s="178"/>
      <c r="G64" s="178"/>
      <c r="H64" s="178"/>
      <c r="I64" s="178"/>
      <c r="J64" s="179">
        <f>J88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3" customFormat="1" ht="19.92" customHeight="1">
      <c r="A65" s="13"/>
      <c r="B65" s="242"/>
      <c r="C65" s="126"/>
      <c r="D65" s="243" t="s">
        <v>774</v>
      </c>
      <c r="E65" s="244"/>
      <c r="F65" s="244"/>
      <c r="G65" s="244"/>
      <c r="H65" s="244"/>
      <c r="I65" s="244"/>
      <c r="J65" s="245">
        <f>J89</f>
        <v>0</v>
      </c>
      <c r="K65" s="126"/>
      <c r="L65" s="246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122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Bezpečné přecházení přes I/32, Nouzov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1" customFormat="1" ht="12" customHeight="1">
      <c r="B76" s="22"/>
      <c r="C76" s="33" t="s">
        <v>113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9"/>
      <c r="B77" s="40"/>
      <c r="C77" s="41"/>
      <c r="D77" s="41"/>
      <c r="E77" s="170" t="s">
        <v>770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115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E11</f>
        <v>SO 401.U - Veřejné osvětlení - uznatelné náklady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F14</f>
        <v xml:space="preserve"> Nouzov</v>
      </c>
      <c r="G81" s="41"/>
      <c r="H81" s="41"/>
      <c r="I81" s="33" t="s">
        <v>23</v>
      </c>
      <c r="J81" s="73" t="str">
        <f>IF(J14="","",J14)</f>
        <v>15. 1. 2022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40.05" customHeight="1">
      <c r="A83" s="39"/>
      <c r="B83" s="40"/>
      <c r="C83" s="33" t="s">
        <v>25</v>
      </c>
      <c r="D83" s="41"/>
      <c r="E83" s="41"/>
      <c r="F83" s="28" t="str">
        <f>E17</f>
        <v>Obec Chotěšice, Chotěšice 29, 289 01 Dymokury</v>
      </c>
      <c r="G83" s="41"/>
      <c r="H83" s="41"/>
      <c r="I83" s="33" t="s">
        <v>33</v>
      </c>
      <c r="J83" s="37" t="str">
        <f>E23</f>
        <v>PRODIN a.s., K Vápence 2745, 530 02 Pardubice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31</v>
      </c>
      <c r="D84" s="41"/>
      <c r="E84" s="41"/>
      <c r="F84" s="28" t="str">
        <f>IF(E20="","",E20)</f>
        <v>Vyplň údaj</v>
      </c>
      <c r="G84" s="41"/>
      <c r="H84" s="41"/>
      <c r="I84" s="33" t="s">
        <v>38</v>
      </c>
      <c r="J84" s="37" t="str">
        <f>E26</f>
        <v xml:space="preserve">Bc. Jakub Zítka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0" customFormat="1" ht="29.28" customHeight="1">
      <c r="A86" s="181"/>
      <c r="B86" s="182"/>
      <c r="C86" s="183" t="s">
        <v>123</v>
      </c>
      <c r="D86" s="184" t="s">
        <v>61</v>
      </c>
      <c r="E86" s="184" t="s">
        <v>57</v>
      </c>
      <c r="F86" s="184" t="s">
        <v>58</v>
      </c>
      <c r="G86" s="184" t="s">
        <v>124</v>
      </c>
      <c r="H86" s="184" t="s">
        <v>125</v>
      </c>
      <c r="I86" s="184" t="s">
        <v>126</v>
      </c>
      <c r="J86" s="184" t="s">
        <v>119</v>
      </c>
      <c r="K86" s="185" t="s">
        <v>127</v>
      </c>
      <c r="L86" s="186"/>
      <c r="M86" s="93" t="s">
        <v>19</v>
      </c>
      <c r="N86" s="94" t="s">
        <v>46</v>
      </c>
      <c r="O86" s="94" t="s">
        <v>128</v>
      </c>
      <c r="P86" s="94" t="s">
        <v>129</v>
      </c>
      <c r="Q86" s="94" t="s">
        <v>130</v>
      </c>
      <c r="R86" s="94" t="s">
        <v>131</v>
      </c>
      <c r="S86" s="94" t="s">
        <v>132</v>
      </c>
      <c r="T86" s="95" t="s">
        <v>133</v>
      </c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</row>
    <row r="87" s="2" customFormat="1" ht="22.8" customHeight="1">
      <c r="A87" s="39"/>
      <c r="B87" s="40"/>
      <c r="C87" s="100" t="s">
        <v>134</v>
      </c>
      <c r="D87" s="41"/>
      <c r="E87" s="41"/>
      <c r="F87" s="41"/>
      <c r="G87" s="41"/>
      <c r="H87" s="41"/>
      <c r="I87" s="41"/>
      <c r="J87" s="187">
        <f>BK87</f>
        <v>0</v>
      </c>
      <c r="K87" s="41"/>
      <c r="L87" s="45"/>
      <c r="M87" s="96"/>
      <c r="N87" s="188"/>
      <c r="O87" s="97"/>
      <c r="P87" s="189">
        <f>P88</f>
        <v>0</v>
      </c>
      <c r="Q87" s="97"/>
      <c r="R87" s="189">
        <f>R88</f>
        <v>0</v>
      </c>
      <c r="S87" s="97"/>
      <c r="T87" s="190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75</v>
      </c>
      <c r="AU87" s="18" t="s">
        <v>120</v>
      </c>
      <c r="BK87" s="191">
        <f>BK88</f>
        <v>0</v>
      </c>
    </row>
    <row r="88" s="11" customFormat="1" ht="25.92" customHeight="1">
      <c r="A88" s="11"/>
      <c r="B88" s="192"/>
      <c r="C88" s="193"/>
      <c r="D88" s="194" t="s">
        <v>75</v>
      </c>
      <c r="E88" s="195" t="s">
        <v>192</v>
      </c>
      <c r="F88" s="195" t="s">
        <v>192</v>
      </c>
      <c r="G88" s="193"/>
      <c r="H88" s="193"/>
      <c r="I88" s="196"/>
      <c r="J88" s="197">
        <f>BK88</f>
        <v>0</v>
      </c>
      <c r="K88" s="193"/>
      <c r="L88" s="198"/>
      <c r="M88" s="199"/>
      <c r="N88" s="200"/>
      <c r="O88" s="200"/>
      <c r="P88" s="201">
        <f>P89</f>
        <v>0</v>
      </c>
      <c r="Q88" s="200"/>
      <c r="R88" s="201">
        <f>R89</f>
        <v>0</v>
      </c>
      <c r="S88" s="200"/>
      <c r="T88" s="202">
        <f>T89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203" t="s">
        <v>83</v>
      </c>
      <c r="AT88" s="204" t="s">
        <v>75</v>
      </c>
      <c r="AU88" s="204" t="s">
        <v>76</v>
      </c>
      <c r="AY88" s="203" t="s">
        <v>138</v>
      </c>
      <c r="BK88" s="205">
        <f>BK89</f>
        <v>0</v>
      </c>
    </row>
    <row r="89" s="11" customFormat="1" ht="22.8" customHeight="1">
      <c r="A89" s="11"/>
      <c r="B89" s="192"/>
      <c r="C89" s="193"/>
      <c r="D89" s="194" t="s">
        <v>75</v>
      </c>
      <c r="E89" s="247" t="s">
        <v>775</v>
      </c>
      <c r="F89" s="247" t="s">
        <v>104</v>
      </c>
      <c r="G89" s="193"/>
      <c r="H89" s="193"/>
      <c r="I89" s="196"/>
      <c r="J89" s="248">
        <f>BK89</f>
        <v>0</v>
      </c>
      <c r="K89" s="193"/>
      <c r="L89" s="198"/>
      <c r="M89" s="199"/>
      <c r="N89" s="200"/>
      <c r="O89" s="200"/>
      <c r="P89" s="201">
        <f>SUM(P90:P91)</f>
        <v>0</v>
      </c>
      <c r="Q89" s="200"/>
      <c r="R89" s="201">
        <f>SUM(R90:R91)</f>
        <v>0</v>
      </c>
      <c r="S89" s="200"/>
      <c r="T89" s="202">
        <f>SUM(T90:T91)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203" t="s">
        <v>83</v>
      </c>
      <c r="AT89" s="204" t="s">
        <v>75</v>
      </c>
      <c r="AU89" s="204" t="s">
        <v>83</v>
      </c>
      <c r="AY89" s="203" t="s">
        <v>138</v>
      </c>
      <c r="BK89" s="205">
        <f>SUM(BK90:BK91)</f>
        <v>0</v>
      </c>
    </row>
    <row r="90" s="2" customFormat="1" ht="24.15" customHeight="1">
      <c r="A90" s="39"/>
      <c r="B90" s="40"/>
      <c r="C90" s="206" t="s">
        <v>83</v>
      </c>
      <c r="D90" s="206" t="s">
        <v>139</v>
      </c>
      <c r="E90" s="207" t="s">
        <v>775</v>
      </c>
      <c r="F90" s="208" t="s">
        <v>776</v>
      </c>
      <c r="G90" s="209" t="s">
        <v>176</v>
      </c>
      <c r="H90" s="210">
        <v>1</v>
      </c>
      <c r="I90" s="211"/>
      <c r="J90" s="212">
        <f>ROUND(I90*H90,2)</f>
        <v>0</v>
      </c>
      <c r="K90" s="208" t="s">
        <v>19</v>
      </c>
      <c r="L90" s="45"/>
      <c r="M90" s="213" t="s">
        <v>19</v>
      </c>
      <c r="N90" s="214" t="s">
        <v>47</v>
      </c>
      <c r="O90" s="85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7" t="s">
        <v>158</v>
      </c>
      <c r="AT90" s="217" t="s">
        <v>139</v>
      </c>
      <c r="AU90" s="217" t="s">
        <v>85</v>
      </c>
      <c r="AY90" s="18" t="s">
        <v>138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83</v>
      </c>
      <c r="BK90" s="218">
        <f>ROUND(I90*H90,2)</f>
        <v>0</v>
      </c>
      <c r="BL90" s="18" t="s">
        <v>158</v>
      </c>
      <c r="BM90" s="217" t="s">
        <v>781</v>
      </c>
    </row>
    <row r="91" s="2" customFormat="1">
      <c r="A91" s="39"/>
      <c r="B91" s="40"/>
      <c r="C91" s="41"/>
      <c r="D91" s="219" t="s">
        <v>145</v>
      </c>
      <c r="E91" s="41"/>
      <c r="F91" s="220" t="s">
        <v>778</v>
      </c>
      <c r="G91" s="41"/>
      <c r="H91" s="41"/>
      <c r="I91" s="221"/>
      <c r="J91" s="41"/>
      <c r="K91" s="41"/>
      <c r="L91" s="45"/>
      <c r="M91" s="238"/>
      <c r="N91" s="239"/>
      <c r="O91" s="240"/>
      <c r="P91" s="240"/>
      <c r="Q91" s="240"/>
      <c r="R91" s="240"/>
      <c r="S91" s="240"/>
      <c r="T91" s="241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145</v>
      </c>
      <c r="AU91" s="18" t="s">
        <v>85</v>
      </c>
    </row>
    <row r="92" s="2" customFormat="1" ht="6.96" customHeight="1">
      <c r="A92" s="39"/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45"/>
      <c r="M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</sheetData>
  <sheetProtection sheet="1" autoFilter="0" formatColumns="0" formatRows="0" objects="1" scenarios="1" spinCount="100000" saltValue="sFK5/fs3shvYZdbVaFSLM7JVxvWTI7hdimUZE8xxRUCPBLhn844Dx64/xhpfYH76w927opa6exvm99C7rQeqbg==" hashValue="3NS/boSUV41MfE1ypAvU3ZYhnP4upRNREHGV6KFwe8tq1iJtDcy8yZ1ZDIkQ/ZjXvF+etmMJT99XxsHoZJGXrw==" algorithmName="SHA-512" password="CC35"/>
  <autoFilter ref="C86:K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2" customWidth="1"/>
    <col min="2" max="2" width="1.667969" style="282" customWidth="1"/>
    <col min="3" max="4" width="5" style="282" customWidth="1"/>
    <col min="5" max="5" width="11.66016" style="282" customWidth="1"/>
    <col min="6" max="6" width="9.160156" style="282" customWidth="1"/>
    <col min="7" max="7" width="5" style="282" customWidth="1"/>
    <col min="8" max="8" width="77.83203" style="282" customWidth="1"/>
    <col min="9" max="10" width="20" style="282" customWidth="1"/>
    <col min="11" max="11" width="1.667969" style="282" customWidth="1"/>
  </cols>
  <sheetData>
    <row r="1" s="1" customFormat="1" ht="37.5" customHeight="1"/>
    <row r="2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="16" customFormat="1" ht="45" customHeight="1">
      <c r="B3" s="286"/>
      <c r="C3" s="287" t="s">
        <v>782</v>
      </c>
      <c r="D3" s="287"/>
      <c r="E3" s="287"/>
      <c r="F3" s="287"/>
      <c r="G3" s="287"/>
      <c r="H3" s="287"/>
      <c r="I3" s="287"/>
      <c r="J3" s="287"/>
      <c r="K3" s="288"/>
    </row>
    <row r="4" s="1" customFormat="1" ht="25.5" customHeight="1">
      <c r="B4" s="289"/>
      <c r="C4" s="290" t="s">
        <v>783</v>
      </c>
      <c r="D4" s="290"/>
      <c r="E4" s="290"/>
      <c r="F4" s="290"/>
      <c r="G4" s="290"/>
      <c r="H4" s="290"/>
      <c r="I4" s="290"/>
      <c r="J4" s="290"/>
      <c r="K4" s="291"/>
    </row>
    <row r="5" s="1" customFormat="1" ht="5.25" customHeight="1">
      <c r="B5" s="289"/>
      <c r="C5" s="292"/>
      <c r="D5" s="292"/>
      <c r="E5" s="292"/>
      <c r="F5" s="292"/>
      <c r="G5" s="292"/>
      <c r="H5" s="292"/>
      <c r="I5" s="292"/>
      <c r="J5" s="292"/>
      <c r="K5" s="291"/>
    </row>
    <row r="6" s="1" customFormat="1" ht="15" customHeight="1">
      <c r="B6" s="289"/>
      <c r="C6" s="293" t="s">
        <v>784</v>
      </c>
      <c r="D6" s="293"/>
      <c r="E6" s="293"/>
      <c r="F6" s="293"/>
      <c r="G6" s="293"/>
      <c r="H6" s="293"/>
      <c r="I6" s="293"/>
      <c r="J6" s="293"/>
      <c r="K6" s="291"/>
    </row>
    <row r="7" s="1" customFormat="1" ht="15" customHeight="1">
      <c r="B7" s="294"/>
      <c r="C7" s="293" t="s">
        <v>785</v>
      </c>
      <c r="D7" s="293"/>
      <c r="E7" s="293"/>
      <c r="F7" s="293"/>
      <c r="G7" s="293"/>
      <c r="H7" s="293"/>
      <c r="I7" s="293"/>
      <c r="J7" s="293"/>
      <c r="K7" s="291"/>
    </row>
    <row r="8" s="1" customFormat="1" ht="12.75" customHeight="1">
      <c r="B8" s="294"/>
      <c r="C8" s="293"/>
      <c r="D8" s="293"/>
      <c r="E8" s="293"/>
      <c r="F8" s="293"/>
      <c r="G8" s="293"/>
      <c r="H8" s="293"/>
      <c r="I8" s="293"/>
      <c r="J8" s="293"/>
      <c r="K8" s="291"/>
    </row>
    <row r="9" s="1" customFormat="1" ht="15" customHeight="1">
      <c r="B9" s="294"/>
      <c r="C9" s="293" t="s">
        <v>786</v>
      </c>
      <c r="D9" s="293"/>
      <c r="E9" s="293"/>
      <c r="F9" s="293"/>
      <c r="G9" s="293"/>
      <c r="H9" s="293"/>
      <c r="I9" s="293"/>
      <c r="J9" s="293"/>
      <c r="K9" s="291"/>
    </row>
    <row r="10" s="1" customFormat="1" ht="15" customHeight="1">
      <c r="B10" s="294"/>
      <c r="C10" s="293"/>
      <c r="D10" s="293" t="s">
        <v>787</v>
      </c>
      <c r="E10" s="293"/>
      <c r="F10" s="293"/>
      <c r="G10" s="293"/>
      <c r="H10" s="293"/>
      <c r="I10" s="293"/>
      <c r="J10" s="293"/>
      <c r="K10" s="291"/>
    </row>
    <row r="11" s="1" customFormat="1" ht="15" customHeight="1">
      <c r="B11" s="294"/>
      <c r="C11" s="295"/>
      <c r="D11" s="293" t="s">
        <v>788</v>
      </c>
      <c r="E11" s="293"/>
      <c r="F11" s="293"/>
      <c r="G11" s="293"/>
      <c r="H11" s="293"/>
      <c r="I11" s="293"/>
      <c r="J11" s="293"/>
      <c r="K11" s="291"/>
    </row>
    <row r="12" s="1" customFormat="1" ht="15" customHeight="1">
      <c r="B12" s="294"/>
      <c r="C12" s="295"/>
      <c r="D12" s="293"/>
      <c r="E12" s="293"/>
      <c r="F12" s="293"/>
      <c r="G12" s="293"/>
      <c r="H12" s="293"/>
      <c r="I12" s="293"/>
      <c r="J12" s="293"/>
      <c r="K12" s="291"/>
    </row>
    <row r="13" s="1" customFormat="1" ht="15" customHeight="1">
      <c r="B13" s="294"/>
      <c r="C13" s="295"/>
      <c r="D13" s="296" t="s">
        <v>789</v>
      </c>
      <c r="E13" s="293"/>
      <c r="F13" s="293"/>
      <c r="G13" s="293"/>
      <c r="H13" s="293"/>
      <c r="I13" s="293"/>
      <c r="J13" s="293"/>
      <c r="K13" s="291"/>
    </row>
    <row r="14" s="1" customFormat="1" ht="12.75" customHeight="1">
      <c r="B14" s="294"/>
      <c r="C14" s="295"/>
      <c r="D14" s="295"/>
      <c r="E14" s="295"/>
      <c r="F14" s="295"/>
      <c r="G14" s="295"/>
      <c r="H14" s="295"/>
      <c r="I14" s="295"/>
      <c r="J14" s="295"/>
      <c r="K14" s="291"/>
    </row>
    <row r="15" s="1" customFormat="1" ht="15" customHeight="1">
      <c r="B15" s="294"/>
      <c r="C15" s="295"/>
      <c r="D15" s="293" t="s">
        <v>790</v>
      </c>
      <c r="E15" s="293"/>
      <c r="F15" s="293"/>
      <c r="G15" s="293"/>
      <c r="H15" s="293"/>
      <c r="I15" s="293"/>
      <c r="J15" s="293"/>
      <c r="K15" s="291"/>
    </row>
    <row r="16" s="1" customFormat="1" ht="15" customHeight="1">
      <c r="B16" s="294"/>
      <c r="C16" s="295"/>
      <c r="D16" s="293" t="s">
        <v>791</v>
      </c>
      <c r="E16" s="293"/>
      <c r="F16" s="293"/>
      <c r="G16" s="293"/>
      <c r="H16" s="293"/>
      <c r="I16" s="293"/>
      <c r="J16" s="293"/>
      <c r="K16" s="291"/>
    </row>
    <row r="17" s="1" customFormat="1" ht="15" customHeight="1">
      <c r="B17" s="294"/>
      <c r="C17" s="295"/>
      <c r="D17" s="293" t="s">
        <v>792</v>
      </c>
      <c r="E17" s="293"/>
      <c r="F17" s="293"/>
      <c r="G17" s="293"/>
      <c r="H17" s="293"/>
      <c r="I17" s="293"/>
      <c r="J17" s="293"/>
      <c r="K17" s="291"/>
    </row>
    <row r="18" s="1" customFormat="1" ht="15" customHeight="1">
      <c r="B18" s="294"/>
      <c r="C18" s="295"/>
      <c r="D18" s="295"/>
      <c r="E18" s="297" t="s">
        <v>82</v>
      </c>
      <c r="F18" s="293" t="s">
        <v>793</v>
      </c>
      <c r="G18" s="293"/>
      <c r="H18" s="293"/>
      <c r="I18" s="293"/>
      <c r="J18" s="293"/>
      <c r="K18" s="291"/>
    </row>
    <row r="19" s="1" customFormat="1" ht="15" customHeight="1">
      <c r="B19" s="294"/>
      <c r="C19" s="295"/>
      <c r="D19" s="295"/>
      <c r="E19" s="297" t="s">
        <v>794</v>
      </c>
      <c r="F19" s="293" t="s">
        <v>795</v>
      </c>
      <c r="G19" s="293"/>
      <c r="H19" s="293"/>
      <c r="I19" s="293"/>
      <c r="J19" s="293"/>
      <c r="K19" s="291"/>
    </row>
    <row r="20" s="1" customFormat="1" ht="15" customHeight="1">
      <c r="B20" s="294"/>
      <c r="C20" s="295"/>
      <c r="D20" s="295"/>
      <c r="E20" s="297" t="s">
        <v>796</v>
      </c>
      <c r="F20" s="293" t="s">
        <v>797</v>
      </c>
      <c r="G20" s="293"/>
      <c r="H20" s="293"/>
      <c r="I20" s="293"/>
      <c r="J20" s="293"/>
      <c r="K20" s="291"/>
    </row>
    <row r="21" s="1" customFormat="1" ht="15" customHeight="1">
      <c r="B21" s="294"/>
      <c r="C21" s="295"/>
      <c r="D21" s="295"/>
      <c r="E21" s="297" t="s">
        <v>798</v>
      </c>
      <c r="F21" s="293" t="s">
        <v>799</v>
      </c>
      <c r="G21" s="293"/>
      <c r="H21" s="293"/>
      <c r="I21" s="293"/>
      <c r="J21" s="293"/>
      <c r="K21" s="291"/>
    </row>
    <row r="22" s="1" customFormat="1" ht="15" customHeight="1">
      <c r="B22" s="294"/>
      <c r="C22" s="295"/>
      <c r="D22" s="295"/>
      <c r="E22" s="297" t="s">
        <v>800</v>
      </c>
      <c r="F22" s="293" t="s">
        <v>801</v>
      </c>
      <c r="G22" s="293"/>
      <c r="H22" s="293"/>
      <c r="I22" s="293"/>
      <c r="J22" s="293"/>
      <c r="K22" s="291"/>
    </row>
    <row r="23" s="1" customFormat="1" ht="15" customHeight="1">
      <c r="B23" s="294"/>
      <c r="C23" s="295"/>
      <c r="D23" s="295"/>
      <c r="E23" s="297" t="s">
        <v>89</v>
      </c>
      <c r="F23" s="293" t="s">
        <v>802</v>
      </c>
      <c r="G23" s="293"/>
      <c r="H23" s="293"/>
      <c r="I23" s="293"/>
      <c r="J23" s="293"/>
      <c r="K23" s="291"/>
    </row>
    <row r="24" s="1" customFormat="1" ht="12.75" customHeight="1">
      <c r="B24" s="294"/>
      <c r="C24" s="295"/>
      <c r="D24" s="295"/>
      <c r="E24" s="295"/>
      <c r="F24" s="295"/>
      <c r="G24" s="295"/>
      <c r="H24" s="295"/>
      <c r="I24" s="295"/>
      <c r="J24" s="295"/>
      <c r="K24" s="291"/>
    </row>
    <row r="25" s="1" customFormat="1" ht="15" customHeight="1">
      <c r="B25" s="294"/>
      <c r="C25" s="293" t="s">
        <v>803</v>
      </c>
      <c r="D25" s="293"/>
      <c r="E25" s="293"/>
      <c r="F25" s="293"/>
      <c r="G25" s="293"/>
      <c r="H25" s="293"/>
      <c r="I25" s="293"/>
      <c r="J25" s="293"/>
      <c r="K25" s="291"/>
    </row>
    <row r="26" s="1" customFormat="1" ht="15" customHeight="1">
      <c r="B26" s="294"/>
      <c r="C26" s="293" t="s">
        <v>804</v>
      </c>
      <c r="D26" s="293"/>
      <c r="E26" s="293"/>
      <c r="F26" s="293"/>
      <c r="G26" s="293"/>
      <c r="H26" s="293"/>
      <c r="I26" s="293"/>
      <c r="J26" s="293"/>
      <c r="K26" s="291"/>
    </row>
    <row r="27" s="1" customFormat="1" ht="15" customHeight="1">
      <c r="B27" s="294"/>
      <c r="C27" s="293"/>
      <c r="D27" s="293" t="s">
        <v>805</v>
      </c>
      <c r="E27" s="293"/>
      <c r="F27" s="293"/>
      <c r="G27" s="293"/>
      <c r="H27" s="293"/>
      <c r="I27" s="293"/>
      <c r="J27" s="293"/>
      <c r="K27" s="291"/>
    </row>
    <row r="28" s="1" customFormat="1" ht="15" customHeight="1">
      <c r="B28" s="294"/>
      <c r="C28" s="295"/>
      <c r="D28" s="293" t="s">
        <v>806</v>
      </c>
      <c r="E28" s="293"/>
      <c r="F28" s="293"/>
      <c r="G28" s="293"/>
      <c r="H28" s="293"/>
      <c r="I28" s="293"/>
      <c r="J28" s="293"/>
      <c r="K28" s="291"/>
    </row>
    <row r="29" s="1" customFormat="1" ht="12.75" customHeight="1">
      <c r="B29" s="294"/>
      <c r="C29" s="295"/>
      <c r="D29" s="295"/>
      <c r="E29" s="295"/>
      <c r="F29" s="295"/>
      <c r="G29" s="295"/>
      <c r="H29" s="295"/>
      <c r="I29" s="295"/>
      <c r="J29" s="295"/>
      <c r="K29" s="291"/>
    </row>
    <row r="30" s="1" customFormat="1" ht="15" customHeight="1">
      <c r="B30" s="294"/>
      <c r="C30" s="295"/>
      <c r="D30" s="293" t="s">
        <v>807</v>
      </c>
      <c r="E30" s="293"/>
      <c r="F30" s="293"/>
      <c r="G30" s="293"/>
      <c r="H30" s="293"/>
      <c r="I30" s="293"/>
      <c r="J30" s="293"/>
      <c r="K30" s="291"/>
    </row>
    <row r="31" s="1" customFormat="1" ht="15" customHeight="1">
      <c r="B31" s="294"/>
      <c r="C31" s="295"/>
      <c r="D31" s="293" t="s">
        <v>808</v>
      </c>
      <c r="E31" s="293"/>
      <c r="F31" s="293"/>
      <c r="G31" s="293"/>
      <c r="H31" s="293"/>
      <c r="I31" s="293"/>
      <c r="J31" s="293"/>
      <c r="K31" s="291"/>
    </row>
    <row r="32" s="1" customFormat="1" ht="12.75" customHeight="1">
      <c r="B32" s="294"/>
      <c r="C32" s="295"/>
      <c r="D32" s="295"/>
      <c r="E32" s="295"/>
      <c r="F32" s="295"/>
      <c r="G32" s="295"/>
      <c r="H32" s="295"/>
      <c r="I32" s="295"/>
      <c r="J32" s="295"/>
      <c r="K32" s="291"/>
    </row>
    <row r="33" s="1" customFormat="1" ht="15" customHeight="1">
      <c r="B33" s="294"/>
      <c r="C33" s="295"/>
      <c r="D33" s="293" t="s">
        <v>809</v>
      </c>
      <c r="E33" s="293"/>
      <c r="F33" s="293"/>
      <c r="G33" s="293"/>
      <c r="H33" s="293"/>
      <c r="I33" s="293"/>
      <c r="J33" s="293"/>
      <c r="K33" s="291"/>
    </row>
    <row r="34" s="1" customFormat="1" ht="15" customHeight="1">
      <c r="B34" s="294"/>
      <c r="C34" s="295"/>
      <c r="D34" s="293" t="s">
        <v>810</v>
      </c>
      <c r="E34" s="293"/>
      <c r="F34" s="293"/>
      <c r="G34" s="293"/>
      <c r="H34" s="293"/>
      <c r="I34" s="293"/>
      <c r="J34" s="293"/>
      <c r="K34" s="291"/>
    </row>
    <row r="35" s="1" customFormat="1" ht="15" customHeight="1">
      <c r="B35" s="294"/>
      <c r="C35" s="295"/>
      <c r="D35" s="293" t="s">
        <v>811</v>
      </c>
      <c r="E35" s="293"/>
      <c r="F35" s="293"/>
      <c r="G35" s="293"/>
      <c r="H35" s="293"/>
      <c r="I35" s="293"/>
      <c r="J35" s="293"/>
      <c r="K35" s="291"/>
    </row>
    <row r="36" s="1" customFormat="1" ht="15" customHeight="1">
      <c r="B36" s="294"/>
      <c r="C36" s="295"/>
      <c r="D36" s="293"/>
      <c r="E36" s="296" t="s">
        <v>123</v>
      </c>
      <c r="F36" s="293"/>
      <c r="G36" s="293" t="s">
        <v>812</v>
      </c>
      <c r="H36" s="293"/>
      <c r="I36" s="293"/>
      <c r="J36" s="293"/>
      <c r="K36" s="291"/>
    </row>
    <row r="37" s="1" customFormat="1" ht="30.75" customHeight="1">
      <c r="B37" s="294"/>
      <c r="C37" s="295"/>
      <c r="D37" s="293"/>
      <c r="E37" s="296" t="s">
        <v>813</v>
      </c>
      <c r="F37" s="293"/>
      <c r="G37" s="293" t="s">
        <v>814</v>
      </c>
      <c r="H37" s="293"/>
      <c r="I37" s="293"/>
      <c r="J37" s="293"/>
      <c r="K37" s="291"/>
    </row>
    <row r="38" s="1" customFormat="1" ht="15" customHeight="1">
      <c r="B38" s="294"/>
      <c r="C38" s="295"/>
      <c r="D38" s="293"/>
      <c r="E38" s="296" t="s">
        <v>57</v>
      </c>
      <c r="F38" s="293"/>
      <c r="G38" s="293" t="s">
        <v>815</v>
      </c>
      <c r="H38" s="293"/>
      <c r="I38" s="293"/>
      <c r="J38" s="293"/>
      <c r="K38" s="291"/>
    </row>
    <row r="39" s="1" customFormat="1" ht="15" customHeight="1">
      <c r="B39" s="294"/>
      <c r="C39" s="295"/>
      <c r="D39" s="293"/>
      <c r="E39" s="296" t="s">
        <v>58</v>
      </c>
      <c r="F39" s="293"/>
      <c r="G39" s="293" t="s">
        <v>816</v>
      </c>
      <c r="H39" s="293"/>
      <c r="I39" s="293"/>
      <c r="J39" s="293"/>
      <c r="K39" s="291"/>
    </row>
    <row r="40" s="1" customFormat="1" ht="15" customHeight="1">
      <c r="B40" s="294"/>
      <c r="C40" s="295"/>
      <c r="D40" s="293"/>
      <c r="E40" s="296" t="s">
        <v>124</v>
      </c>
      <c r="F40" s="293"/>
      <c r="G40" s="293" t="s">
        <v>817</v>
      </c>
      <c r="H40" s="293"/>
      <c r="I40" s="293"/>
      <c r="J40" s="293"/>
      <c r="K40" s="291"/>
    </row>
    <row r="41" s="1" customFormat="1" ht="15" customHeight="1">
      <c r="B41" s="294"/>
      <c r="C41" s="295"/>
      <c r="D41" s="293"/>
      <c r="E41" s="296" t="s">
        <v>125</v>
      </c>
      <c r="F41" s="293"/>
      <c r="G41" s="293" t="s">
        <v>818</v>
      </c>
      <c r="H41" s="293"/>
      <c r="I41" s="293"/>
      <c r="J41" s="293"/>
      <c r="K41" s="291"/>
    </row>
    <row r="42" s="1" customFormat="1" ht="15" customHeight="1">
      <c r="B42" s="294"/>
      <c r="C42" s="295"/>
      <c r="D42" s="293"/>
      <c r="E42" s="296" t="s">
        <v>819</v>
      </c>
      <c r="F42" s="293"/>
      <c r="G42" s="293" t="s">
        <v>820</v>
      </c>
      <c r="H42" s="293"/>
      <c r="I42" s="293"/>
      <c r="J42" s="293"/>
      <c r="K42" s="291"/>
    </row>
    <row r="43" s="1" customFormat="1" ht="15" customHeight="1">
      <c r="B43" s="294"/>
      <c r="C43" s="295"/>
      <c r="D43" s="293"/>
      <c r="E43" s="296"/>
      <c r="F43" s="293"/>
      <c r="G43" s="293" t="s">
        <v>821</v>
      </c>
      <c r="H43" s="293"/>
      <c r="I43" s="293"/>
      <c r="J43" s="293"/>
      <c r="K43" s="291"/>
    </row>
    <row r="44" s="1" customFormat="1" ht="15" customHeight="1">
      <c r="B44" s="294"/>
      <c r="C44" s="295"/>
      <c r="D44" s="293"/>
      <c r="E44" s="296" t="s">
        <v>822</v>
      </c>
      <c r="F44" s="293"/>
      <c r="G44" s="293" t="s">
        <v>823</v>
      </c>
      <c r="H44" s="293"/>
      <c r="I44" s="293"/>
      <c r="J44" s="293"/>
      <c r="K44" s="291"/>
    </row>
    <row r="45" s="1" customFormat="1" ht="15" customHeight="1">
      <c r="B45" s="294"/>
      <c r="C45" s="295"/>
      <c r="D45" s="293"/>
      <c r="E45" s="296" t="s">
        <v>127</v>
      </c>
      <c r="F45" s="293"/>
      <c r="G45" s="293" t="s">
        <v>824</v>
      </c>
      <c r="H45" s="293"/>
      <c r="I45" s="293"/>
      <c r="J45" s="293"/>
      <c r="K45" s="291"/>
    </row>
    <row r="46" s="1" customFormat="1" ht="12.75" customHeight="1">
      <c r="B46" s="294"/>
      <c r="C46" s="295"/>
      <c r="D46" s="293"/>
      <c r="E46" s="293"/>
      <c r="F46" s="293"/>
      <c r="G46" s="293"/>
      <c r="H46" s="293"/>
      <c r="I46" s="293"/>
      <c r="J46" s="293"/>
      <c r="K46" s="291"/>
    </row>
    <row r="47" s="1" customFormat="1" ht="15" customHeight="1">
      <c r="B47" s="294"/>
      <c r="C47" s="295"/>
      <c r="D47" s="293" t="s">
        <v>825</v>
      </c>
      <c r="E47" s="293"/>
      <c r="F47" s="293"/>
      <c r="G47" s="293"/>
      <c r="H47" s="293"/>
      <c r="I47" s="293"/>
      <c r="J47" s="293"/>
      <c r="K47" s="291"/>
    </row>
    <row r="48" s="1" customFormat="1" ht="15" customHeight="1">
      <c r="B48" s="294"/>
      <c r="C48" s="295"/>
      <c r="D48" s="295"/>
      <c r="E48" s="293" t="s">
        <v>826</v>
      </c>
      <c r="F48" s="293"/>
      <c r="G48" s="293"/>
      <c r="H48" s="293"/>
      <c r="I48" s="293"/>
      <c r="J48" s="293"/>
      <c r="K48" s="291"/>
    </row>
    <row r="49" s="1" customFormat="1" ht="15" customHeight="1">
      <c r="B49" s="294"/>
      <c r="C49" s="295"/>
      <c r="D49" s="295"/>
      <c r="E49" s="293" t="s">
        <v>827</v>
      </c>
      <c r="F49" s="293"/>
      <c r="G49" s="293"/>
      <c r="H49" s="293"/>
      <c r="I49" s="293"/>
      <c r="J49" s="293"/>
      <c r="K49" s="291"/>
    </row>
    <row r="50" s="1" customFormat="1" ht="15" customHeight="1">
      <c r="B50" s="294"/>
      <c r="C50" s="295"/>
      <c r="D50" s="295"/>
      <c r="E50" s="293" t="s">
        <v>828</v>
      </c>
      <c r="F50" s="293"/>
      <c r="G50" s="293"/>
      <c r="H50" s="293"/>
      <c r="I50" s="293"/>
      <c r="J50" s="293"/>
      <c r="K50" s="291"/>
    </row>
    <row r="51" s="1" customFormat="1" ht="15" customHeight="1">
      <c r="B51" s="294"/>
      <c r="C51" s="295"/>
      <c r="D51" s="293" t="s">
        <v>829</v>
      </c>
      <c r="E51" s="293"/>
      <c r="F51" s="293"/>
      <c r="G51" s="293"/>
      <c r="H51" s="293"/>
      <c r="I51" s="293"/>
      <c r="J51" s="293"/>
      <c r="K51" s="291"/>
    </row>
    <row r="52" s="1" customFormat="1" ht="25.5" customHeight="1">
      <c r="B52" s="289"/>
      <c r="C52" s="290" t="s">
        <v>830</v>
      </c>
      <c r="D52" s="290"/>
      <c r="E52" s="290"/>
      <c r="F52" s="290"/>
      <c r="G52" s="290"/>
      <c r="H52" s="290"/>
      <c r="I52" s="290"/>
      <c r="J52" s="290"/>
      <c r="K52" s="291"/>
    </row>
    <row r="53" s="1" customFormat="1" ht="5.25" customHeight="1">
      <c r="B53" s="289"/>
      <c r="C53" s="292"/>
      <c r="D53" s="292"/>
      <c r="E53" s="292"/>
      <c r="F53" s="292"/>
      <c r="G53" s="292"/>
      <c r="H53" s="292"/>
      <c r="I53" s="292"/>
      <c r="J53" s="292"/>
      <c r="K53" s="291"/>
    </row>
    <row r="54" s="1" customFormat="1" ht="15" customHeight="1">
      <c r="B54" s="289"/>
      <c r="C54" s="293" t="s">
        <v>831</v>
      </c>
      <c r="D54" s="293"/>
      <c r="E54" s="293"/>
      <c r="F54" s="293"/>
      <c r="G54" s="293"/>
      <c r="H54" s="293"/>
      <c r="I54" s="293"/>
      <c r="J54" s="293"/>
      <c r="K54" s="291"/>
    </row>
    <row r="55" s="1" customFormat="1" ht="15" customHeight="1">
      <c r="B55" s="289"/>
      <c r="C55" s="293" t="s">
        <v>832</v>
      </c>
      <c r="D55" s="293"/>
      <c r="E55" s="293"/>
      <c r="F55" s="293"/>
      <c r="G55" s="293"/>
      <c r="H55" s="293"/>
      <c r="I55" s="293"/>
      <c r="J55" s="293"/>
      <c r="K55" s="291"/>
    </row>
    <row r="56" s="1" customFormat="1" ht="12.75" customHeight="1">
      <c r="B56" s="289"/>
      <c r="C56" s="293"/>
      <c r="D56" s="293"/>
      <c r="E56" s="293"/>
      <c r="F56" s="293"/>
      <c r="G56" s="293"/>
      <c r="H56" s="293"/>
      <c r="I56" s="293"/>
      <c r="J56" s="293"/>
      <c r="K56" s="291"/>
    </row>
    <row r="57" s="1" customFormat="1" ht="15" customHeight="1">
      <c r="B57" s="289"/>
      <c r="C57" s="293" t="s">
        <v>833</v>
      </c>
      <c r="D57" s="293"/>
      <c r="E57" s="293"/>
      <c r="F57" s="293"/>
      <c r="G57" s="293"/>
      <c r="H57" s="293"/>
      <c r="I57" s="293"/>
      <c r="J57" s="293"/>
      <c r="K57" s="291"/>
    </row>
    <row r="58" s="1" customFormat="1" ht="15" customHeight="1">
      <c r="B58" s="289"/>
      <c r="C58" s="295"/>
      <c r="D58" s="293" t="s">
        <v>834</v>
      </c>
      <c r="E58" s="293"/>
      <c r="F58" s="293"/>
      <c r="G58" s="293"/>
      <c r="H58" s="293"/>
      <c r="I58" s="293"/>
      <c r="J58" s="293"/>
      <c r="K58" s="291"/>
    </row>
    <row r="59" s="1" customFormat="1" ht="15" customHeight="1">
      <c r="B59" s="289"/>
      <c r="C59" s="295"/>
      <c r="D59" s="293" t="s">
        <v>835</v>
      </c>
      <c r="E59" s="293"/>
      <c r="F59" s="293"/>
      <c r="G59" s="293"/>
      <c r="H59" s="293"/>
      <c r="I59" s="293"/>
      <c r="J59" s="293"/>
      <c r="K59" s="291"/>
    </row>
    <row r="60" s="1" customFormat="1" ht="15" customHeight="1">
      <c r="B60" s="289"/>
      <c r="C60" s="295"/>
      <c r="D60" s="293" t="s">
        <v>836</v>
      </c>
      <c r="E60" s="293"/>
      <c r="F60" s="293"/>
      <c r="G60" s="293"/>
      <c r="H60" s="293"/>
      <c r="I60" s="293"/>
      <c r="J60" s="293"/>
      <c r="K60" s="291"/>
    </row>
    <row r="61" s="1" customFormat="1" ht="15" customHeight="1">
      <c r="B61" s="289"/>
      <c r="C61" s="295"/>
      <c r="D61" s="293" t="s">
        <v>837</v>
      </c>
      <c r="E61" s="293"/>
      <c r="F61" s="293"/>
      <c r="G61" s="293"/>
      <c r="H61" s="293"/>
      <c r="I61" s="293"/>
      <c r="J61" s="293"/>
      <c r="K61" s="291"/>
    </row>
    <row r="62" s="1" customFormat="1" ht="15" customHeight="1">
      <c r="B62" s="289"/>
      <c r="C62" s="295"/>
      <c r="D62" s="298" t="s">
        <v>838</v>
      </c>
      <c r="E62" s="298"/>
      <c r="F62" s="298"/>
      <c r="G62" s="298"/>
      <c r="H62" s="298"/>
      <c r="I62" s="298"/>
      <c r="J62" s="298"/>
      <c r="K62" s="291"/>
    </row>
    <row r="63" s="1" customFormat="1" ht="15" customHeight="1">
      <c r="B63" s="289"/>
      <c r="C63" s="295"/>
      <c r="D63" s="293" t="s">
        <v>839</v>
      </c>
      <c r="E63" s="293"/>
      <c r="F63" s="293"/>
      <c r="G63" s="293"/>
      <c r="H63" s="293"/>
      <c r="I63" s="293"/>
      <c r="J63" s="293"/>
      <c r="K63" s="291"/>
    </row>
    <row r="64" s="1" customFormat="1" ht="12.75" customHeight="1">
      <c r="B64" s="289"/>
      <c r="C64" s="295"/>
      <c r="D64" s="295"/>
      <c r="E64" s="299"/>
      <c r="F64" s="295"/>
      <c r="G64" s="295"/>
      <c r="H64" s="295"/>
      <c r="I64" s="295"/>
      <c r="J64" s="295"/>
      <c r="K64" s="291"/>
    </row>
    <row r="65" s="1" customFormat="1" ht="15" customHeight="1">
      <c r="B65" s="289"/>
      <c r="C65" s="295"/>
      <c r="D65" s="293" t="s">
        <v>840</v>
      </c>
      <c r="E65" s="293"/>
      <c r="F65" s="293"/>
      <c r="G65" s="293"/>
      <c r="H65" s="293"/>
      <c r="I65" s="293"/>
      <c r="J65" s="293"/>
      <c r="K65" s="291"/>
    </row>
    <row r="66" s="1" customFormat="1" ht="15" customHeight="1">
      <c r="B66" s="289"/>
      <c r="C66" s="295"/>
      <c r="D66" s="298" t="s">
        <v>841</v>
      </c>
      <c r="E66" s="298"/>
      <c r="F66" s="298"/>
      <c r="G66" s="298"/>
      <c r="H66" s="298"/>
      <c r="I66" s="298"/>
      <c r="J66" s="298"/>
      <c r="K66" s="291"/>
    </row>
    <row r="67" s="1" customFormat="1" ht="15" customHeight="1">
      <c r="B67" s="289"/>
      <c r="C67" s="295"/>
      <c r="D67" s="293" t="s">
        <v>842</v>
      </c>
      <c r="E67" s="293"/>
      <c r="F67" s="293"/>
      <c r="G67" s="293"/>
      <c r="H67" s="293"/>
      <c r="I67" s="293"/>
      <c r="J67" s="293"/>
      <c r="K67" s="291"/>
    </row>
    <row r="68" s="1" customFormat="1" ht="15" customHeight="1">
      <c r="B68" s="289"/>
      <c r="C68" s="295"/>
      <c r="D68" s="293" t="s">
        <v>843</v>
      </c>
      <c r="E68" s="293"/>
      <c r="F68" s="293"/>
      <c r="G68" s="293"/>
      <c r="H68" s="293"/>
      <c r="I68" s="293"/>
      <c r="J68" s="293"/>
      <c r="K68" s="291"/>
    </row>
    <row r="69" s="1" customFormat="1" ht="15" customHeight="1">
      <c r="B69" s="289"/>
      <c r="C69" s="295"/>
      <c r="D69" s="293" t="s">
        <v>844</v>
      </c>
      <c r="E69" s="293"/>
      <c r="F69" s="293"/>
      <c r="G69" s="293"/>
      <c r="H69" s="293"/>
      <c r="I69" s="293"/>
      <c r="J69" s="293"/>
      <c r="K69" s="291"/>
    </row>
    <row r="70" s="1" customFormat="1" ht="15" customHeight="1">
      <c r="B70" s="289"/>
      <c r="C70" s="295"/>
      <c r="D70" s="293" t="s">
        <v>845</v>
      </c>
      <c r="E70" s="293"/>
      <c r="F70" s="293"/>
      <c r="G70" s="293"/>
      <c r="H70" s="293"/>
      <c r="I70" s="293"/>
      <c r="J70" s="293"/>
      <c r="K70" s="291"/>
    </row>
    <row r="71" s="1" customFormat="1" ht="12.75" customHeight="1">
      <c r="B71" s="300"/>
      <c r="C71" s="301"/>
      <c r="D71" s="301"/>
      <c r="E71" s="301"/>
      <c r="F71" s="301"/>
      <c r="G71" s="301"/>
      <c r="H71" s="301"/>
      <c r="I71" s="301"/>
      <c r="J71" s="301"/>
      <c r="K71" s="302"/>
    </row>
    <row r="72" s="1" customFormat="1" ht="18.75" customHeight="1">
      <c r="B72" s="303"/>
      <c r="C72" s="303"/>
      <c r="D72" s="303"/>
      <c r="E72" s="303"/>
      <c r="F72" s="303"/>
      <c r="G72" s="303"/>
      <c r="H72" s="303"/>
      <c r="I72" s="303"/>
      <c r="J72" s="303"/>
      <c r="K72" s="304"/>
    </row>
    <row r="73" s="1" customFormat="1" ht="18.75" customHeight="1">
      <c r="B73" s="304"/>
      <c r="C73" s="304"/>
      <c r="D73" s="304"/>
      <c r="E73" s="304"/>
      <c r="F73" s="304"/>
      <c r="G73" s="304"/>
      <c r="H73" s="304"/>
      <c r="I73" s="304"/>
      <c r="J73" s="304"/>
      <c r="K73" s="304"/>
    </row>
    <row r="74" s="1" customFormat="1" ht="7.5" customHeight="1">
      <c r="B74" s="305"/>
      <c r="C74" s="306"/>
      <c r="D74" s="306"/>
      <c r="E74" s="306"/>
      <c r="F74" s="306"/>
      <c r="G74" s="306"/>
      <c r="H74" s="306"/>
      <c r="I74" s="306"/>
      <c r="J74" s="306"/>
      <c r="K74" s="307"/>
    </row>
    <row r="75" s="1" customFormat="1" ht="45" customHeight="1">
      <c r="B75" s="308"/>
      <c r="C75" s="309" t="s">
        <v>846</v>
      </c>
      <c r="D75" s="309"/>
      <c r="E75" s="309"/>
      <c r="F75" s="309"/>
      <c r="G75" s="309"/>
      <c r="H75" s="309"/>
      <c r="I75" s="309"/>
      <c r="J75" s="309"/>
      <c r="K75" s="310"/>
    </row>
    <row r="76" s="1" customFormat="1" ht="17.25" customHeight="1">
      <c r="B76" s="308"/>
      <c r="C76" s="311" t="s">
        <v>847</v>
      </c>
      <c r="D76" s="311"/>
      <c r="E76" s="311"/>
      <c r="F76" s="311" t="s">
        <v>848</v>
      </c>
      <c r="G76" s="312"/>
      <c r="H76" s="311" t="s">
        <v>58</v>
      </c>
      <c r="I76" s="311" t="s">
        <v>61</v>
      </c>
      <c r="J76" s="311" t="s">
        <v>849</v>
      </c>
      <c r="K76" s="310"/>
    </row>
    <row r="77" s="1" customFormat="1" ht="17.25" customHeight="1">
      <c r="B77" s="308"/>
      <c r="C77" s="313" t="s">
        <v>850</v>
      </c>
      <c r="D77" s="313"/>
      <c r="E77" s="313"/>
      <c r="F77" s="314" t="s">
        <v>851</v>
      </c>
      <c r="G77" s="315"/>
      <c r="H77" s="313"/>
      <c r="I77" s="313"/>
      <c r="J77" s="313" t="s">
        <v>852</v>
      </c>
      <c r="K77" s="310"/>
    </row>
    <row r="78" s="1" customFormat="1" ht="5.25" customHeight="1">
      <c r="B78" s="308"/>
      <c r="C78" s="316"/>
      <c r="D78" s="316"/>
      <c r="E78" s="316"/>
      <c r="F78" s="316"/>
      <c r="G78" s="317"/>
      <c r="H78" s="316"/>
      <c r="I78" s="316"/>
      <c r="J78" s="316"/>
      <c r="K78" s="310"/>
    </row>
    <row r="79" s="1" customFormat="1" ht="15" customHeight="1">
      <c r="B79" s="308"/>
      <c r="C79" s="296" t="s">
        <v>57</v>
      </c>
      <c r="D79" s="318"/>
      <c r="E79" s="318"/>
      <c r="F79" s="319" t="s">
        <v>853</v>
      </c>
      <c r="G79" s="320"/>
      <c r="H79" s="296" t="s">
        <v>854</v>
      </c>
      <c r="I79" s="296" t="s">
        <v>855</v>
      </c>
      <c r="J79" s="296">
        <v>20</v>
      </c>
      <c r="K79" s="310"/>
    </row>
    <row r="80" s="1" customFormat="1" ht="15" customHeight="1">
      <c r="B80" s="308"/>
      <c r="C80" s="296" t="s">
        <v>856</v>
      </c>
      <c r="D80" s="296"/>
      <c r="E80" s="296"/>
      <c r="F80" s="319" t="s">
        <v>853</v>
      </c>
      <c r="G80" s="320"/>
      <c r="H80" s="296" t="s">
        <v>857</v>
      </c>
      <c r="I80" s="296" t="s">
        <v>855</v>
      </c>
      <c r="J80" s="296">
        <v>120</v>
      </c>
      <c r="K80" s="310"/>
    </row>
    <row r="81" s="1" customFormat="1" ht="15" customHeight="1">
      <c r="B81" s="321"/>
      <c r="C81" s="296" t="s">
        <v>858</v>
      </c>
      <c r="D81" s="296"/>
      <c r="E81" s="296"/>
      <c r="F81" s="319" t="s">
        <v>859</v>
      </c>
      <c r="G81" s="320"/>
      <c r="H81" s="296" t="s">
        <v>860</v>
      </c>
      <c r="I81" s="296" t="s">
        <v>855</v>
      </c>
      <c r="J81" s="296">
        <v>50</v>
      </c>
      <c r="K81" s="310"/>
    </row>
    <row r="82" s="1" customFormat="1" ht="15" customHeight="1">
      <c r="B82" s="321"/>
      <c r="C82" s="296" t="s">
        <v>861</v>
      </c>
      <c r="D82" s="296"/>
      <c r="E82" s="296"/>
      <c r="F82" s="319" t="s">
        <v>853</v>
      </c>
      <c r="G82" s="320"/>
      <c r="H82" s="296" t="s">
        <v>862</v>
      </c>
      <c r="I82" s="296" t="s">
        <v>863</v>
      </c>
      <c r="J82" s="296"/>
      <c r="K82" s="310"/>
    </row>
    <row r="83" s="1" customFormat="1" ht="15" customHeight="1">
      <c r="B83" s="321"/>
      <c r="C83" s="322" t="s">
        <v>864</v>
      </c>
      <c r="D83" s="322"/>
      <c r="E83" s="322"/>
      <c r="F83" s="323" t="s">
        <v>859</v>
      </c>
      <c r="G83" s="322"/>
      <c r="H83" s="322" t="s">
        <v>865</v>
      </c>
      <c r="I83" s="322" t="s">
        <v>855</v>
      </c>
      <c r="J83" s="322">
        <v>15</v>
      </c>
      <c r="K83" s="310"/>
    </row>
    <row r="84" s="1" customFormat="1" ht="15" customHeight="1">
      <c r="B84" s="321"/>
      <c r="C84" s="322" t="s">
        <v>866</v>
      </c>
      <c r="D84" s="322"/>
      <c r="E84" s="322"/>
      <c r="F84" s="323" t="s">
        <v>859</v>
      </c>
      <c r="G84" s="322"/>
      <c r="H84" s="322" t="s">
        <v>867</v>
      </c>
      <c r="I84" s="322" t="s">
        <v>855</v>
      </c>
      <c r="J84" s="322">
        <v>15</v>
      </c>
      <c r="K84" s="310"/>
    </row>
    <row r="85" s="1" customFormat="1" ht="15" customHeight="1">
      <c r="B85" s="321"/>
      <c r="C85" s="322" t="s">
        <v>868</v>
      </c>
      <c r="D85" s="322"/>
      <c r="E85" s="322"/>
      <c r="F85" s="323" t="s">
        <v>859</v>
      </c>
      <c r="G85" s="322"/>
      <c r="H85" s="322" t="s">
        <v>869</v>
      </c>
      <c r="I85" s="322" t="s">
        <v>855</v>
      </c>
      <c r="J85" s="322">
        <v>20</v>
      </c>
      <c r="K85" s="310"/>
    </row>
    <row r="86" s="1" customFormat="1" ht="15" customHeight="1">
      <c r="B86" s="321"/>
      <c r="C86" s="322" t="s">
        <v>870</v>
      </c>
      <c r="D86" s="322"/>
      <c r="E86" s="322"/>
      <c r="F86" s="323" t="s">
        <v>859</v>
      </c>
      <c r="G86" s="322"/>
      <c r="H86" s="322" t="s">
        <v>871</v>
      </c>
      <c r="I86" s="322" t="s">
        <v>855</v>
      </c>
      <c r="J86" s="322">
        <v>20</v>
      </c>
      <c r="K86" s="310"/>
    </row>
    <row r="87" s="1" customFormat="1" ht="15" customHeight="1">
      <c r="B87" s="321"/>
      <c r="C87" s="296" t="s">
        <v>872</v>
      </c>
      <c r="D87" s="296"/>
      <c r="E87" s="296"/>
      <c r="F87" s="319" t="s">
        <v>859</v>
      </c>
      <c r="G87" s="320"/>
      <c r="H87" s="296" t="s">
        <v>873</v>
      </c>
      <c r="I87" s="296" t="s">
        <v>855</v>
      </c>
      <c r="J87" s="296">
        <v>50</v>
      </c>
      <c r="K87" s="310"/>
    </row>
    <row r="88" s="1" customFormat="1" ht="15" customHeight="1">
      <c r="B88" s="321"/>
      <c r="C88" s="296" t="s">
        <v>874</v>
      </c>
      <c r="D88" s="296"/>
      <c r="E88" s="296"/>
      <c r="F88" s="319" t="s">
        <v>859</v>
      </c>
      <c r="G88" s="320"/>
      <c r="H88" s="296" t="s">
        <v>875</v>
      </c>
      <c r="I88" s="296" t="s">
        <v>855</v>
      </c>
      <c r="J88" s="296">
        <v>20</v>
      </c>
      <c r="K88" s="310"/>
    </row>
    <row r="89" s="1" customFormat="1" ht="15" customHeight="1">
      <c r="B89" s="321"/>
      <c r="C89" s="296" t="s">
        <v>876</v>
      </c>
      <c r="D89" s="296"/>
      <c r="E89" s="296"/>
      <c r="F89" s="319" t="s">
        <v>859</v>
      </c>
      <c r="G89" s="320"/>
      <c r="H89" s="296" t="s">
        <v>877</v>
      </c>
      <c r="I89" s="296" t="s">
        <v>855</v>
      </c>
      <c r="J89" s="296">
        <v>20</v>
      </c>
      <c r="K89" s="310"/>
    </row>
    <row r="90" s="1" customFormat="1" ht="15" customHeight="1">
      <c r="B90" s="321"/>
      <c r="C90" s="296" t="s">
        <v>878</v>
      </c>
      <c r="D90" s="296"/>
      <c r="E90" s="296"/>
      <c r="F90" s="319" t="s">
        <v>859</v>
      </c>
      <c r="G90" s="320"/>
      <c r="H90" s="296" t="s">
        <v>879</v>
      </c>
      <c r="I90" s="296" t="s">
        <v>855</v>
      </c>
      <c r="J90" s="296">
        <v>50</v>
      </c>
      <c r="K90" s="310"/>
    </row>
    <row r="91" s="1" customFormat="1" ht="15" customHeight="1">
      <c r="B91" s="321"/>
      <c r="C91" s="296" t="s">
        <v>880</v>
      </c>
      <c r="D91" s="296"/>
      <c r="E91" s="296"/>
      <c r="F91" s="319" t="s">
        <v>859</v>
      </c>
      <c r="G91" s="320"/>
      <c r="H91" s="296" t="s">
        <v>880</v>
      </c>
      <c r="I91" s="296" t="s">
        <v>855</v>
      </c>
      <c r="J91" s="296">
        <v>50</v>
      </c>
      <c r="K91" s="310"/>
    </row>
    <row r="92" s="1" customFormat="1" ht="15" customHeight="1">
      <c r="B92" s="321"/>
      <c r="C92" s="296" t="s">
        <v>881</v>
      </c>
      <c r="D92" s="296"/>
      <c r="E92" s="296"/>
      <c r="F92" s="319" t="s">
        <v>859</v>
      </c>
      <c r="G92" s="320"/>
      <c r="H92" s="296" t="s">
        <v>882</v>
      </c>
      <c r="I92" s="296" t="s">
        <v>855</v>
      </c>
      <c r="J92" s="296">
        <v>255</v>
      </c>
      <c r="K92" s="310"/>
    </row>
    <row r="93" s="1" customFormat="1" ht="15" customHeight="1">
      <c r="B93" s="321"/>
      <c r="C93" s="296" t="s">
        <v>883</v>
      </c>
      <c r="D93" s="296"/>
      <c r="E93" s="296"/>
      <c r="F93" s="319" t="s">
        <v>853</v>
      </c>
      <c r="G93" s="320"/>
      <c r="H93" s="296" t="s">
        <v>884</v>
      </c>
      <c r="I93" s="296" t="s">
        <v>885</v>
      </c>
      <c r="J93" s="296"/>
      <c r="K93" s="310"/>
    </row>
    <row r="94" s="1" customFormat="1" ht="15" customHeight="1">
      <c r="B94" s="321"/>
      <c r="C94" s="296" t="s">
        <v>886</v>
      </c>
      <c r="D94" s="296"/>
      <c r="E94" s="296"/>
      <c r="F94" s="319" t="s">
        <v>853</v>
      </c>
      <c r="G94" s="320"/>
      <c r="H94" s="296" t="s">
        <v>887</v>
      </c>
      <c r="I94" s="296" t="s">
        <v>888</v>
      </c>
      <c r="J94" s="296"/>
      <c r="K94" s="310"/>
    </row>
    <row r="95" s="1" customFormat="1" ht="15" customHeight="1">
      <c r="B95" s="321"/>
      <c r="C95" s="296" t="s">
        <v>889</v>
      </c>
      <c r="D95" s="296"/>
      <c r="E95" s="296"/>
      <c r="F95" s="319" t="s">
        <v>853</v>
      </c>
      <c r="G95" s="320"/>
      <c r="H95" s="296" t="s">
        <v>889</v>
      </c>
      <c r="I95" s="296" t="s">
        <v>888</v>
      </c>
      <c r="J95" s="296"/>
      <c r="K95" s="310"/>
    </row>
    <row r="96" s="1" customFormat="1" ht="15" customHeight="1">
      <c r="B96" s="321"/>
      <c r="C96" s="296" t="s">
        <v>42</v>
      </c>
      <c r="D96" s="296"/>
      <c r="E96" s="296"/>
      <c r="F96" s="319" t="s">
        <v>853</v>
      </c>
      <c r="G96" s="320"/>
      <c r="H96" s="296" t="s">
        <v>890</v>
      </c>
      <c r="I96" s="296" t="s">
        <v>888</v>
      </c>
      <c r="J96" s="296"/>
      <c r="K96" s="310"/>
    </row>
    <row r="97" s="1" customFormat="1" ht="15" customHeight="1">
      <c r="B97" s="321"/>
      <c r="C97" s="296" t="s">
        <v>52</v>
      </c>
      <c r="D97" s="296"/>
      <c r="E97" s="296"/>
      <c r="F97" s="319" t="s">
        <v>853</v>
      </c>
      <c r="G97" s="320"/>
      <c r="H97" s="296" t="s">
        <v>891</v>
      </c>
      <c r="I97" s="296" t="s">
        <v>888</v>
      </c>
      <c r="J97" s="296"/>
      <c r="K97" s="310"/>
    </row>
    <row r="98" s="1" customFormat="1" ht="15" customHeight="1">
      <c r="B98" s="324"/>
      <c r="C98" s="325"/>
      <c r="D98" s="325"/>
      <c r="E98" s="325"/>
      <c r="F98" s="325"/>
      <c r="G98" s="325"/>
      <c r="H98" s="325"/>
      <c r="I98" s="325"/>
      <c r="J98" s="325"/>
      <c r="K98" s="326"/>
    </row>
    <row r="99" s="1" customFormat="1" ht="18.75" customHeight="1">
      <c r="B99" s="327"/>
      <c r="C99" s="328"/>
      <c r="D99" s="328"/>
      <c r="E99" s="328"/>
      <c r="F99" s="328"/>
      <c r="G99" s="328"/>
      <c r="H99" s="328"/>
      <c r="I99" s="328"/>
      <c r="J99" s="328"/>
      <c r="K99" s="327"/>
    </row>
    <row r="100" s="1" customFormat="1" ht="18.75" customHeight="1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</row>
    <row r="101" s="1" customFormat="1" ht="7.5" customHeight="1">
      <c r="B101" s="305"/>
      <c r="C101" s="306"/>
      <c r="D101" s="306"/>
      <c r="E101" s="306"/>
      <c r="F101" s="306"/>
      <c r="G101" s="306"/>
      <c r="H101" s="306"/>
      <c r="I101" s="306"/>
      <c r="J101" s="306"/>
      <c r="K101" s="307"/>
    </row>
    <row r="102" s="1" customFormat="1" ht="45" customHeight="1">
      <c r="B102" s="308"/>
      <c r="C102" s="309" t="s">
        <v>892</v>
      </c>
      <c r="D102" s="309"/>
      <c r="E102" s="309"/>
      <c r="F102" s="309"/>
      <c r="G102" s="309"/>
      <c r="H102" s="309"/>
      <c r="I102" s="309"/>
      <c r="J102" s="309"/>
      <c r="K102" s="310"/>
    </row>
    <row r="103" s="1" customFormat="1" ht="17.25" customHeight="1">
      <c r="B103" s="308"/>
      <c r="C103" s="311" t="s">
        <v>847</v>
      </c>
      <c r="D103" s="311"/>
      <c r="E103" s="311"/>
      <c r="F103" s="311" t="s">
        <v>848</v>
      </c>
      <c r="G103" s="312"/>
      <c r="H103" s="311" t="s">
        <v>58</v>
      </c>
      <c r="I103" s="311" t="s">
        <v>61</v>
      </c>
      <c r="J103" s="311" t="s">
        <v>849</v>
      </c>
      <c r="K103" s="310"/>
    </row>
    <row r="104" s="1" customFormat="1" ht="17.25" customHeight="1">
      <c r="B104" s="308"/>
      <c r="C104" s="313" t="s">
        <v>850</v>
      </c>
      <c r="D104" s="313"/>
      <c r="E104" s="313"/>
      <c r="F104" s="314" t="s">
        <v>851</v>
      </c>
      <c r="G104" s="315"/>
      <c r="H104" s="313"/>
      <c r="I104" s="313"/>
      <c r="J104" s="313" t="s">
        <v>852</v>
      </c>
      <c r="K104" s="310"/>
    </row>
    <row r="105" s="1" customFormat="1" ht="5.25" customHeight="1">
      <c r="B105" s="308"/>
      <c r="C105" s="311"/>
      <c r="D105" s="311"/>
      <c r="E105" s="311"/>
      <c r="F105" s="311"/>
      <c r="G105" s="329"/>
      <c r="H105" s="311"/>
      <c r="I105" s="311"/>
      <c r="J105" s="311"/>
      <c r="K105" s="310"/>
    </row>
    <row r="106" s="1" customFormat="1" ht="15" customHeight="1">
      <c r="B106" s="308"/>
      <c r="C106" s="296" t="s">
        <v>57</v>
      </c>
      <c r="D106" s="318"/>
      <c r="E106" s="318"/>
      <c r="F106" s="319" t="s">
        <v>853</v>
      </c>
      <c r="G106" s="296"/>
      <c r="H106" s="296" t="s">
        <v>893</v>
      </c>
      <c r="I106" s="296" t="s">
        <v>855</v>
      </c>
      <c r="J106" s="296">
        <v>20</v>
      </c>
      <c r="K106" s="310"/>
    </row>
    <row r="107" s="1" customFormat="1" ht="15" customHeight="1">
      <c r="B107" s="308"/>
      <c r="C107" s="296" t="s">
        <v>856</v>
      </c>
      <c r="D107" s="296"/>
      <c r="E107" s="296"/>
      <c r="F107" s="319" t="s">
        <v>853</v>
      </c>
      <c r="G107" s="296"/>
      <c r="H107" s="296" t="s">
        <v>893</v>
      </c>
      <c r="I107" s="296" t="s">
        <v>855</v>
      </c>
      <c r="J107" s="296">
        <v>120</v>
      </c>
      <c r="K107" s="310"/>
    </row>
    <row r="108" s="1" customFormat="1" ht="15" customHeight="1">
      <c r="B108" s="321"/>
      <c r="C108" s="296" t="s">
        <v>858</v>
      </c>
      <c r="D108" s="296"/>
      <c r="E108" s="296"/>
      <c r="F108" s="319" t="s">
        <v>859</v>
      </c>
      <c r="G108" s="296"/>
      <c r="H108" s="296" t="s">
        <v>893</v>
      </c>
      <c r="I108" s="296" t="s">
        <v>855</v>
      </c>
      <c r="J108" s="296">
        <v>50</v>
      </c>
      <c r="K108" s="310"/>
    </row>
    <row r="109" s="1" customFormat="1" ht="15" customHeight="1">
      <c r="B109" s="321"/>
      <c r="C109" s="296" t="s">
        <v>861</v>
      </c>
      <c r="D109" s="296"/>
      <c r="E109" s="296"/>
      <c r="F109" s="319" t="s">
        <v>853</v>
      </c>
      <c r="G109" s="296"/>
      <c r="H109" s="296" t="s">
        <v>893</v>
      </c>
      <c r="I109" s="296" t="s">
        <v>863</v>
      </c>
      <c r="J109" s="296"/>
      <c r="K109" s="310"/>
    </row>
    <row r="110" s="1" customFormat="1" ht="15" customHeight="1">
      <c r="B110" s="321"/>
      <c r="C110" s="296" t="s">
        <v>872</v>
      </c>
      <c r="D110" s="296"/>
      <c r="E110" s="296"/>
      <c r="F110" s="319" t="s">
        <v>859</v>
      </c>
      <c r="G110" s="296"/>
      <c r="H110" s="296" t="s">
        <v>893</v>
      </c>
      <c r="I110" s="296" t="s">
        <v>855</v>
      </c>
      <c r="J110" s="296">
        <v>50</v>
      </c>
      <c r="K110" s="310"/>
    </row>
    <row r="111" s="1" customFormat="1" ht="15" customHeight="1">
      <c r="B111" s="321"/>
      <c r="C111" s="296" t="s">
        <v>880</v>
      </c>
      <c r="D111" s="296"/>
      <c r="E111" s="296"/>
      <c r="F111" s="319" t="s">
        <v>859</v>
      </c>
      <c r="G111" s="296"/>
      <c r="H111" s="296" t="s">
        <v>893</v>
      </c>
      <c r="I111" s="296" t="s">
        <v>855</v>
      </c>
      <c r="J111" s="296">
        <v>50</v>
      </c>
      <c r="K111" s="310"/>
    </row>
    <row r="112" s="1" customFormat="1" ht="15" customHeight="1">
      <c r="B112" s="321"/>
      <c r="C112" s="296" t="s">
        <v>878</v>
      </c>
      <c r="D112" s="296"/>
      <c r="E112" s="296"/>
      <c r="F112" s="319" t="s">
        <v>859</v>
      </c>
      <c r="G112" s="296"/>
      <c r="H112" s="296" t="s">
        <v>893</v>
      </c>
      <c r="I112" s="296" t="s">
        <v>855</v>
      </c>
      <c r="J112" s="296">
        <v>50</v>
      </c>
      <c r="K112" s="310"/>
    </row>
    <row r="113" s="1" customFormat="1" ht="15" customHeight="1">
      <c r="B113" s="321"/>
      <c r="C113" s="296" t="s">
        <v>57</v>
      </c>
      <c r="D113" s="296"/>
      <c r="E113" s="296"/>
      <c r="F113" s="319" t="s">
        <v>853</v>
      </c>
      <c r="G113" s="296"/>
      <c r="H113" s="296" t="s">
        <v>894</v>
      </c>
      <c r="I113" s="296" t="s">
        <v>855</v>
      </c>
      <c r="J113" s="296">
        <v>20</v>
      </c>
      <c r="K113" s="310"/>
    </row>
    <row r="114" s="1" customFormat="1" ht="15" customHeight="1">
      <c r="B114" s="321"/>
      <c r="C114" s="296" t="s">
        <v>895</v>
      </c>
      <c r="D114" s="296"/>
      <c r="E114" s="296"/>
      <c r="F114" s="319" t="s">
        <v>853</v>
      </c>
      <c r="G114" s="296"/>
      <c r="H114" s="296" t="s">
        <v>896</v>
      </c>
      <c r="I114" s="296" t="s">
        <v>855</v>
      </c>
      <c r="J114" s="296">
        <v>120</v>
      </c>
      <c r="K114" s="310"/>
    </row>
    <row r="115" s="1" customFormat="1" ht="15" customHeight="1">
      <c r="B115" s="321"/>
      <c r="C115" s="296" t="s">
        <v>42</v>
      </c>
      <c r="D115" s="296"/>
      <c r="E115" s="296"/>
      <c r="F115" s="319" t="s">
        <v>853</v>
      </c>
      <c r="G115" s="296"/>
      <c r="H115" s="296" t="s">
        <v>897</v>
      </c>
      <c r="I115" s="296" t="s">
        <v>888</v>
      </c>
      <c r="J115" s="296"/>
      <c r="K115" s="310"/>
    </row>
    <row r="116" s="1" customFormat="1" ht="15" customHeight="1">
      <c r="B116" s="321"/>
      <c r="C116" s="296" t="s">
        <v>52</v>
      </c>
      <c r="D116" s="296"/>
      <c r="E116" s="296"/>
      <c r="F116" s="319" t="s">
        <v>853</v>
      </c>
      <c r="G116" s="296"/>
      <c r="H116" s="296" t="s">
        <v>898</v>
      </c>
      <c r="I116" s="296" t="s">
        <v>888</v>
      </c>
      <c r="J116" s="296"/>
      <c r="K116" s="310"/>
    </row>
    <row r="117" s="1" customFormat="1" ht="15" customHeight="1">
      <c r="B117" s="321"/>
      <c r="C117" s="296" t="s">
        <v>61</v>
      </c>
      <c r="D117" s="296"/>
      <c r="E117" s="296"/>
      <c r="F117" s="319" t="s">
        <v>853</v>
      </c>
      <c r="G117" s="296"/>
      <c r="H117" s="296" t="s">
        <v>899</v>
      </c>
      <c r="I117" s="296" t="s">
        <v>900</v>
      </c>
      <c r="J117" s="296"/>
      <c r="K117" s="310"/>
    </row>
    <row r="118" s="1" customFormat="1" ht="15" customHeight="1">
      <c r="B118" s="324"/>
      <c r="C118" s="330"/>
      <c r="D118" s="330"/>
      <c r="E118" s="330"/>
      <c r="F118" s="330"/>
      <c r="G118" s="330"/>
      <c r="H118" s="330"/>
      <c r="I118" s="330"/>
      <c r="J118" s="330"/>
      <c r="K118" s="326"/>
    </row>
    <row r="119" s="1" customFormat="1" ht="18.75" customHeight="1">
      <c r="B119" s="331"/>
      <c r="C119" s="332"/>
      <c r="D119" s="332"/>
      <c r="E119" s="332"/>
      <c r="F119" s="333"/>
      <c r="G119" s="332"/>
      <c r="H119" s="332"/>
      <c r="I119" s="332"/>
      <c r="J119" s="332"/>
      <c r="K119" s="331"/>
    </row>
    <row r="120" s="1" customFormat="1" ht="18.75" customHeight="1"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</row>
    <row r="121" s="1" customFormat="1" ht="7.5" customHeight="1">
      <c r="B121" s="334"/>
      <c r="C121" s="335"/>
      <c r="D121" s="335"/>
      <c r="E121" s="335"/>
      <c r="F121" s="335"/>
      <c r="G121" s="335"/>
      <c r="H121" s="335"/>
      <c r="I121" s="335"/>
      <c r="J121" s="335"/>
      <c r="K121" s="336"/>
    </row>
    <row r="122" s="1" customFormat="1" ht="45" customHeight="1">
      <c r="B122" s="337"/>
      <c r="C122" s="287" t="s">
        <v>901</v>
      </c>
      <c r="D122" s="287"/>
      <c r="E122" s="287"/>
      <c r="F122" s="287"/>
      <c r="G122" s="287"/>
      <c r="H122" s="287"/>
      <c r="I122" s="287"/>
      <c r="J122" s="287"/>
      <c r="K122" s="338"/>
    </row>
    <row r="123" s="1" customFormat="1" ht="17.25" customHeight="1">
      <c r="B123" s="339"/>
      <c r="C123" s="311" t="s">
        <v>847</v>
      </c>
      <c r="D123" s="311"/>
      <c r="E123" s="311"/>
      <c r="F123" s="311" t="s">
        <v>848</v>
      </c>
      <c r="G123" s="312"/>
      <c r="H123" s="311" t="s">
        <v>58</v>
      </c>
      <c r="I123" s="311" t="s">
        <v>61</v>
      </c>
      <c r="J123" s="311" t="s">
        <v>849</v>
      </c>
      <c r="K123" s="340"/>
    </row>
    <row r="124" s="1" customFormat="1" ht="17.25" customHeight="1">
      <c r="B124" s="339"/>
      <c r="C124" s="313" t="s">
        <v>850</v>
      </c>
      <c r="D124" s="313"/>
      <c r="E124" s="313"/>
      <c r="F124" s="314" t="s">
        <v>851</v>
      </c>
      <c r="G124" s="315"/>
      <c r="H124" s="313"/>
      <c r="I124" s="313"/>
      <c r="J124" s="313" t="s">
        <v>852</v>
      </c>
      <c r="K124" s="340"/>
    </row>
    <row r="125" s="1" customFormat="1" ht="5.25" customHeight="1">
      <c r="B125" s="341"/>
      <c r="C125" s="316"/>
      <c r="D125" s="316"/>
      <c r="E125" s="316"/>
      <c r="F125" s="316"/>
      <c r="G125" s="342"/>
      <c r="H125" s="316"/>
      <c r="I125" s="316"/>
      <c r="J125" s="316"/>
      <c r="K125" s="343"/>
    </row>
    <row r="126" s="1" customFormat="1" ht="15" customHeight="1">
      <c r="B126" s="341"/>
      <c r="C126" s="296" t="s">
        <v>856</v>
      </c>
      <c r="D126" s="318"/>
      <c r="E126" s="318"/>
      <c r="F126" s="319" t="s">
        <v>853</v>
      </c>
      <c r="G126" s="296"/>
      <c r="H126" s="296" t="s">
        <v>893</v>
      </c>
      <c r="I126" s="296" t="s">
        <v>855</v>
      </c>
      <c r="J126" s="296">
        <v>120</v>
      </c>
      <c r="K126" s="344"/>
    </row>
    <row r="127" s="1" customFormat="1" ht="15" customHeight="1">
      <c r="B127" s="341"/>
      <c r="C127" s="296" t="s">
        <v>902</v>
      </c>
      <c r="D127" s="296"/>
      <c r="E127" s="296"/>
      <c r="F127" s="319" t="s">
        <v>853</v>
      </c>
      <c r="G127" s="296"/>
      <c r="H127" s="296" t="s">
        <v>903</v>
      </c>
      <c r="I127" s="296" t="s">
        <v>855</v>
      </c>
      <c r="J127" s="296" t="s">
        <v>904</v>
      </c>
      <c r="K127" s="344"/>
    </row>
    <row r="128" s="1" customFormat="1" ht="15" customHeight="1">
      <c r="B128" s="341"/>
      <c r="C128" s="296" t="s">
        <v>89</v>
      </c>
      <c r="D128" s="296"/>
      <c r="E128" s="296"/>
      <c r="F128" s="319" t="s">
        <v>853</v>
      </c>
      <c r="G128" s="296"/>
      <c r="H128" s="296" t="s">
        <v>905</v>
      </c>
      <c r="I128" s="296" t="s">
        <v>855</v>
      </c>
      <c r="J128" s="296" t="s">
        <v>904</v>
      </c>
      <c r="K128" s="344"/>
    </row>
    <row r="129" s="1" customFormat="1" ht="15" customHeight="1">
      <c r="B129" s="341"/>
      <c r="C129" s="296" t="s">
        <v>864</v>
      </c>
      <c r="D129" s="296"/>
      <c r="E129" s="296"/>
      <c r="F129" s="319" t="s">
        <v>859</v>
      </c>
      <c r="G129" s="296"/>
      <c r="H129" s="296" t="s">
        <v>865</v>
      </c>
      <c r="I129" s="296" t="s">
        <v>855</v>
      </c>
      <c r="J129" s="296">
        <v>15</v>
      </c>
      <c r="K129" s="344"/>
    </row>
    <row r="130" s="1" customFormat="1" ht="15" customHeight="1">
      <c r="B130" s="341"/>
      <c r="C130" s="322" t="s">
        <v>866</v>
      </c>
      <c r="D130" s="322"/>
      <c r="E130" s="322"/>
      <c r="F130" s="323" t="s">
        <v>859</v>
      </c>
      <c r="G130" s="322"/>
      <c r="H130" s="322" t="s">
        <v>867</v>
      </c>
      <c r="I130" s="322" t="s">
        <v>855</v>
      </c>
      <c r="J130" s="322">
        <v>15</v>
      </c>
      <c r="K130" s="344"/>
    </row>
    <row r="131" s="1" customFormat="1" ht="15" customHeight="1">
      <c r="B131" s="341"/>
      <c r="C131" s="322" t="s">
        <v>868</v>
      </c>
      <c r="D131" s="322"/>
      <c r="E131" s="322"/>
      <c r="F131" s="323" t="s">
        <v>859</v>
      </c>
      <c r="G131" s="322"/>
      <c r="H131" s="322" t="s">
        <v>869</v>
      </c>
      <c r="I131" s="322" t="s">
        <v>855</v>
      </c>
      <c r="J131" s="322">
        <v>20</v>
      </c>
      <c r="K131" s="344"/>
    </row>
    <row r="132" s="1" customFormat="1" ht="15" customHeight="1">
      <c r="B132" s="341"/>
      <c r="C132" s="322" t="s">
        <v>870</v>
      </c>
      <c r="D132" s="322"/>
      <c r="E132" s="322"/>
      <c r="F132" s="323" t="s">
        <v>859</v>
      </c>
      <c r="G132" s="322"/>
      <c r="H132" s="322" t="s">
        <v>871</v>
      </c>
      <c r="I132" s="322" t="s">
        <v>855</v>
      </c>
      <c r="J132" s="322">
        <v>20</v>
      </c>
      <c r="K132" s="344"/>
    </row>
    <row r="133" s="1" customFormat="1" ht="15" customHeight="1">
      <c r="B133" s="341"/>
      <c r="C133" s="296" t="s">
        <v>858</v>
      </c>
      <c r="D133" s="296"/>
      <c r="E133" s="296"/>
      <c r="F133" s="319" t="s">
        <v>859</v>
      </c>
      <c r="G133" s="296"/>
      <c r="H133" s="296" t="s">
        <v>893</v>
      </c>
      <c r="I133" s="296" t="s">
        <v>855</v>
      </c>
      <c r="J133" s="296">
        <v>50</v>
      </c>
      <c r="K133" s="344"/>
    </row>
    <row r="134" s="1" customFormat="1" ht="15" customHeight="1">
      <c r="B134" s="341"/>
      <c r="C134" s="296" t="s">
        <v>872</v>
      </c>
      <c r="D134" s="296"/>
      <c r="E134" s="296"/>
      <c r="F134" s="319" t="s">
        <v>859</v>
      </c>
      <c r="G134" s="296"/>
      <c r="H134" s="296" t="s">
        <v>893</v>
      </c>
      <c r="I134" s="296" t="s">
        <v>855</v>
      </c>
      <c r="J134" s="296">
        <v>50</v>
      </c>
      <c r="K134" s="344"/>
    </row>
    <row r="135" s="1" customFormat="1" ht="15" customHeight="1">
      <c r="B135" s="341"/>
      <c r="C135" s="296" t="s">
        <v>878</v>
      </c>
      <c r="D135" s="296"/>
      <c r="E135" s="296"/>
      <c r="F135" s="319" t="s">
        <v>859</v>
      </c>
      <c r="G135" s="296"/>
      <c r="H135" s="296" t="s">
        <v>893</v>
      </c>
      <c r="I135" s="296" t="s">
        <v>855</v>
      </c>
      <c r="J135" s="296">
        <v>50</v>
      </c>
      <c r="K135" s="344"/>
    </row>
    <row r="136" s="1" customFormat="1" ht="15" customHeight="1">
      <c r="B136" s="341"/>
      <c r="C136" s="296" t="s">
        <v>880</v>
      </c>
      <c r="D136" s="296"/>
      <c r="E136" s="296"/>
      <c r="F136" s="319" t="s">
        <v>859</v>
      </c>
      <c r="G136" s="296"/>
      <c r="H136" s="296" t="s">
        <v>893</v>
      </c>
      <c r="I136" s="296" t="s">
        <v>855</v>
      </c>
      <c r="J136" s="296">
        <v>50</v>
      </c>
      <c r="K136" s="344"/>
    </row>
    <row r="137" s="1" customFormat="1" ht="15" customHeight="1">
      <c r="B137" s="341"/>
      <c r="C137" s="296" t="s">
        <v>881</v>
      </c>
      <c r="D137" s="296"/>
      <c r="E137" s="296"/>
      <c r="F137" s="319" t="s">
        <v>859</v>
      </c>
      <c r="G137" s="296"/>
      <c r="H137" s="296" t="s">
        <v>906</v>
      </c>
      <c r="I137" s="296" t="s">
        <v>855</v>
      </c>
      <c r="J137" s="296">
        <v>255</v>
      </c>
      <c r="K137" s="344"/>
    </row>
    <row r="138" s="1" customFormat="1" ht="15" customHeight="1">
      <c r="B138" s="341"/>
      <c r="C138" s="296" t="s">
        <v>883</v>
      </c>
      <c r="D138" s="296"/>
      <c r="E138" s="296"/>
      <c r="F138" s="319" t="s">
        <v>853</v>
      </c>
      <c r="G138" s="296"/>
      <c r="H138" s="296" t="s">
        <v>907</v>
      </c>
      <c r="I138" s="296" t="s">
        <v>885</v>
      </c>
      <c r="J138" s="296"/>
      <c r="K138" s="344"/>
    </row>
    <row r="139" s="1" customFormat="1" ht="15" customHeight="1">
      <c r="B139" s="341"/>
      <c r="C139" s="296" t="s">
        <v>886</v>
      </c>
      <c r="D139" s="296"/>
      <c r="E139" s="296"/>
      <c r="F139" s="319" t="s">
        <v>853</v>
      </c>
      <c r="G139" s="296"/>
      <c r="H139" s="296" t="s">
        <v>908</v>
      </c>
      <c r="I139" s="296" t="s">
        <v>888</v>
      </c>
      <c r="J139" s="296"/>
      <c r="K139" s="344"/>
    </row>
    <row r="140" s="1" customFormat="1" ht="15" customHeight="1">
      <c r="B140" s="341"/>
      <c r="C140" s="296" t="s">
        <v>889</v>
      </c>
      <c r="D140" s="296"/>
      <c r="E140" s="296"/>
      <c r="F140" s="319" t="s">
        <v>853</v>
      </c>
      <c r="G140" s="296"/>
      <c r="H140" s="296" t="s">
        <v>889</v>
      </c>
      <c r="I140" s="296" t="s">
        <v>888</v>
      </c>
      <c r="J140" s="296"/>
      <c r="K140" s="344"/>
    </row>
    <row r="141" s="1" customFormat="1" ht="15" customHeight="1">
      <c r="B141" s="341"/>
      <c r="C141" s="296" t="s">
        <v>42</v>
      </c>
      <c r="D141" s="296"/>
      <c r="E141" s="296"/>
      <c r="F141" s="319" t="s">
        <v>853</v>
      </c>
      <c r="G141" s="296"/>
      <c r="H141" s="296" t="s">
        <v>909</v>
      </c>
      <c r="I141" s="296" t="s">
        <v>888</v>
      </c>
      <c r="J141" s="296"/>
      <c r="K141" s="344"/>
    </row>
    <row r="142" s="1" customFormat="1" ht="15" customHeight="1">
      <c r="B142" s="341"/>
      <c r="C142" s="296" t="s">
        <v>910</v>
      </c>
      <c r="D142" s="296"/>
      <c r="E142" s="296"/>
      <c r="F142" s="319" t="s">
        <v>853</v>
      </c>
      <c r="G142" s="296"/>
      <c r="H142" s="296" t="s">
        <v>911</v>
      </c>
      <c r="I142" s="296" t="s">
        <v>888</v>
      </c>
      <c r="J142" s="296"/>
      <c r="K142" s="344"/>
    </row>
    <row r="143" s="1" customFormat="1" ht="15" customHeight="1">
      <c r="B143" s="345"/>
      <c r="C143" s="346"/>
      <c r="D143" s="346"/>
      <c r="E143" s="346"/>
      <c r="F143" s="346"/>
      <c r="G143" s="346"/>
      <c r="H143" s="346"/>
      <c r="I143" s="346"/>
      <c r="J143" s="346"/>
      <c r="K143" s="347"/>
    </row>
    <row r="144" s="1" customFormat="1" ht="18.75" customHeight="1">
      <c r="B144" s="332"/>
      <c r="C144" s="332"/>
      <c r="D144" s="332"/>
      <c r="E144" s="332"/>
      <c r="F144" s="333"/>
      <c r="G144" s="332"/>
      <c r="H144" s="332"/>
      <c r="I144" s="332"/>
      <c r="J144" s="332"/>
      <c r="K144" s="332"/>
    </row>
    <row r="145" s="1" customFormat="1" ht="18.75" customHeight="1">
      <c r="B145" s="304"/>
      <c r="C145" s="304"/>
      <c r="D145" s="304"/>
      <c r="E145" s="304"/>
      <c r="F145" s="304"/>
      <c r="G145" s="304"/>
      <c r="H145" s="304"/>
      <c r="I145" s="304"/>
      <c r="J145" s="304"/>
      <c r="K145" s="304"/>
    </row>
    <row r="146" s="1" customFormat="1" ht="7.5" customHeight="1">
      <c r="B146" s="305"/>
      <c r="C146" s="306"/>
      <c r="D146" s="306"/>
      <c r="E146" s="306"/>
      <c r="F146" s="306"/>
      <c r="G146" s="306"/>
      <c r="H146" s="306"/>
      <c r="I146" s="306"/>
      <c r="J146" s="306"/>
      <c r="K146" s="307"/>
    </row>
    <row r="147" s="1" customFormat="1" ht="45" customHeight="1">
      <c r="B147" s="308"/>
      <c r="C147" s="309" t="s">
        <v>912</v>
      </c>
      <c r="D147" s="309"/>
      <c r="E147" s="309"/>
      <c r="F147" s="309"/>
      <c r="G147" s="309"/>
      <c r="H147" s="309"/>
      <c r="I147" s="309"/>
      <c r="J147" s="309"/>
      <c r="K147" s="310"/>
    </row>
    <row r="148" s="1" customFormat="1" ht="17.25" customHeight="1">
      <c r="B148" s="308"/>
      <c r="C148" s="311" t="s">
        <v>847</v>
      </c>
      <c r="D148" s="311"/>
      <c r="E148" s="311"/>
      <c r="F148" s="311" t="s">
        <v>848</v>
      </c>
      <c r="G148" s="312"/>
      <c r="H148" s="311" t="s">
        <v>58</v>
      </c>
      <c r="I148" s="311" t="s">
        <v>61</v>
      </c>
      <c r="J148" s="311" t="s">
        <v>849</v>
      </c>
      <c r="K148" s="310"/>
    </row>
    <row r="149" s="1" customFormat="1" ht="17.25" customHeight="1">
      <c r="B149" s="308"/>
      <c r="C149" s="313" t="s">
        <v>850</v>
      </c>
      <c r="D149" s="313"/>
      <c r="E149" s="313"/>
      <c r="F149" s="314" t="s">
        <v>851</v>
      </c>
      <c r="G149" s="315"/>
      <c r="H149" s="313"/>
      <c r="I149" s="313"/>
      <c r="J149" s="313" t="s">
        <v>852</v>
      </c>
      <c r="K149" s="310"/>
    </row>
    <row r="150" s="1" customFormat="1" ht="5.25" customHeight="1">
      <c r="B150" s="321"/>
      <c r="C150" s="316"/>
      <c r="D150" s="316"/>
      <c r="E150" s="316"/>
      <c r="F150" s="316"/>
      <c r="G150" s="317"/>
      <c r="H150" s="316"/>
      <c r="I150" s="316"/>
      <c r="J150" s="316"/>
      <c r="K150" s="344"/>
    </row>
    <row r="151" s="1" customFormat="1" ht="15" customHeight="1">
      <c r="B151" s="321"/>
      <c r="C151" s="348" t="s">
        <v>856</v>
      </c>
      <c r="D151" s="296"/>
      <c r="E151" s="296"/>
      <c r="F151" s="349" t="s">
        <v>853</v>
      </c>
      <c r="G151" s="296"/>
      <c r="H151" s="348" t="s">
        <v>893</v>
      </c>
      <c r="I151" s="348" t="s">
        <v>855</v>
      </c>
      <c r="J151" s="348">
        <v>120</v>
      </c>
      <c r="K151" s="344"/>
    </row>
    <row r="152" s="1" customFormat="1" ht="15" customHeight="1">
      <c r="B152" s="321"/>
      <c r="C152" s="348" t="s">
        <v>902</v>
      </c>
      <c r="D152" s="296"/>
      <c r="E152" s="296"/>
      <c r="F152" s="349" t="s">
        <v>853</v>
      </c>
      <c r="G152" s="296"/>
      <c r="H152" s="348" t="s">
        <v>913</v>
      </c>
      <c r="I152" s="348" t="s">
        <v>855</v>
      </c>
      <c r="J152" s="348" t="s">
        <v>904</v>
      </c>
      <c r="K152" s="344"/>
    </row>
    <row r="153" s="1" customFormat="1" ht="15" customHeight="1">
      <c r="B153" s="321"/>
      <c r="C153" s="348" t="s">
        <v>89</v>
      </c>
      <c r="D153" s="296"/>
      <c r="E153" s="296"/>
      <c r="F153" s="349" t="s">
        <v>853</v>
      </c>
      <c r="G153" s="296"/>
      <c r="H153" s="348" t="s">
        <v>914</v>
      </c>
      <c r="I153" s="348" t="s">
        <v>855</v>
      </c>
      <c r="J153" s="348" t="s">
        <v>904</v>
      </c>
      <c r="K153" s="344"/>
    </row>
    <row r="154" s="1" customFormat="1" ht="15" customHeight="1">
      <c r="B154" s="321"/>
      <c r="C154" s="348" t="s">
        <v>858</v>
      </c>
      <c r="D154" s="296"/>
      <c r="E154" s="296"/>
      <c r="F154" s="349" t="s">
        <v>859</v>
      </c>
      <c r="G154" s="296"/>
      <c r="H154" s="348" t="s">
        <v>893</v>
      </c>
      <c r="I154" s="348" t="s">
        <v>855</v>
      </c>
      <c r="J154" s="348">
        <v>50</v>
      </c>
      <c r="K154" s="344"/>
    </row>
    <row r="155" s="1" customFormat="1" ht="15" customHeight="1">
      <c r="B155" s="321"/>
      <c r="C155" s="348" t="s">
        <v>861</v>
      </c>
      <c r="D155" s="296"/>
      <c r="E155" s="296"/>
      <c r="F155" s="349" t="s">
        <v>853</v>
      </c>
      <c r="G155" s="296"/>
      <c r="H155" s="348" t="s">
        <v>893</v>
      </c>
      <c r="I155" s="348" t="s">
        <v>863</v>
      </c>
      <c r="J155" s="348"/>
      <c r="K155" s="344"/>
    </row>
    <row r="156" s="1" customFormat="1" ht="15" customHeight="1">
      <c r="B156" s="321"/>
      <c r="C156" s="348" t="s">
        <v>872</v>
      </c>
      <c r="D156" s="296"/>
      <c r="E156" s="296"/>
      <c r="F156" s="349" t="s">
        <v>859</v>
      </c>
      <c r="G156" s="296"/>
      <c r="H156" s="348" t="s">
        <v>893</v>
      </c>
      <c r="I156" s="348" t="s">
        <v>855</v>
      </c>
      <c r="J156" s="348">
        <v>50</v>
      </c>
      <c r="K156" s="344"/>
    </row>
    <row r="157" s="1" customFormat="1" ht="15" customHeight="1">
      <c r="B157" s="321"/>
      <c r="C157" s="348" t="s">
        <v>880</v>
      </c>
      <c r="D157" s="296"/>
      <c r="E157" s="296"/>
      <c r="F157" s="349" t="s">
        <v>859</v>
      </c>
      <c r="G157" s="296"/>
      <c r="H157" s="348" t="s">
        <v>893</v>
      </c>
      <c r="I157" s="348" t="s">
        <v>855</v>
      </c>
      <c r="J157" s="348">
        <v>50</v>
      </c>
      <c r="K157" s="344"/>
    </row>
    <row r="158" s="1" customFormat="1" ht="15" customHeight="1">
      <c r="B158" s="321"/>
      <c r="C158" s="348" t="s">
        <v>878</v>
      </c>
      <c r="D158" s="296"/>
      <c r="E158" s="296"/>
      <c r="F158" s="349" t="s">
        <v>859</v>
      </c>
      <c r="G158" s="296"/>
      <c r="H158" s="348" t="s">
        <v>893</v>
      </c>
      <c r="I158" s="348" t="s">
        <v>855</v>
      </c>
      <c r="J158" s="348">
        <v>50</v>
      </c>
      <c r="K158" s="344"/>
    </row>
    <row r="159" s="1" customFormat="1" ht="15" customHeight="1">
      <c r="B159" s="321"/>
      <c r="C159" s="348" t="s">
        <v>118</v>
      </c>
      <c r="D159" s="296"/>
      <c r="E159" s="296"/>
      <c r="F159" s="349" t="s">
        <v>853</v>
      </c>
      <c r="G159" s="296"/>
      <c r="H159" s="348" t="s">
        <v>915</v>
      </c>
      <c r="I159" s="348" t="s">
        <v>855</v>
      </c>
      <c r="J159" s="348" t="s">
        <v>916</v>
      </c>
      <c r="K159" s="344"/>
    </row>
    <row r="160" s="1" customFormat="1" ht="15" customHeight="1">
      <c r="B160" s="321"/>
      <c r="C160" s="348" t="s">
        <v>917</v>
      </c>
      <c r="D160" s="296"/>
      <c r="E160" s="296"/>
      <c r="F160" s="349" t="s">
        <v>853</v>
      </c>
      <c r="G160" s="296"/>
      <c r="H160" s="348" t="s">
        <v>918</v>
      </c>
      <c r="I160" s="348" t="s">
        <v>888</v>
      </c>
      <c r="J160" s="348"/>
      <c r="K160" s="344"/>
    </row>
    <row r="161" s="1" customFormat="1" ht="15" customHeight="1">
      <c r="B161" s="350"/>
      <c r="C161" s="330"/>
      <c r="D161" s="330"/>
      <c r="E161" s="330"/>
      <c r="F161" s="330"/>
      <c r="G161" s="330"/>
      <c r="H161" s="330"/>
      <c r="I161" s="330"/>
      <c r="J161" s="330"/>
      <c r="K161" s="351"/>
    </row>
    <row r="162" s="1" customFormat="1" ht="18.75" customHeight="1">
      <c r="B162" s="332"/>
      <c r="C162" s="342"/>
      <c r="D162" s="342"/>
      <c r="E162" s="342"/>
      <c r="F162" s="352"/>
      <c r="G162" s="342"/>
      <c r="H162" s="342"/>
      <c r="I162" s="342"/>
      <c r="J162" s="342"/>
      <c r="K162" s="332"/>
    </row>
    <row r="163" s="1" customFormat="1" ht="18.75" customHeight="1"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</row>
    <row r="164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="1" customFormat="1" ht="45" customHeight="1">
      <c r="B165" s="286"/>
      <c r="C165" s="287" t="s">
        <v>919</v>
      </c>
      <c r="D165" s="287"/>
      <c r="E165" s="287"/>
      <c r="F165" s="287"/>
      <c r="G165" s="287"/>
      <c r="H165" s="287"/>
      <c r="I165" s="287"/>
      <c r="J165" s="287"/>
      <c r="K165" s="288"/>
    </row>
    <row r="166" s="1" customFormat="1" ht="17.25" customHeight="1">
      <c r="B166" s="286"/>
      <c r="C166" s="311" t="s">
        <v>847</v>
      </c>
      <c r="D166" s="311"/>
      <c r="E166" s="311"/>
      <c r="F166" s="311" t="s">
        <v>848</v>
      </c>
      <c r="G166" s="353"/>
      <c r="H166" s="354" t="s">
        <v>58</v>
      </c>
      <c r="I166" s="354" t="s">
        <v>61</v>
      </c>
      <c r="J166" s="311" t="s">
        <v>849</v>
      </c>
      <c r="K166" s="288"/>
    </row>
    <row r="167" s="1" customFormat="1" ht="17.25" customHeight="1">
      <c r="B167" s="289"/>
      <c r="C167" s="313" t="s">
        <v>850</v>
      </c>
      <c r="D167" s="313"/>
      <c r="E167" s="313"/>
      <c r="F167" s="314" t="s">
        <v>851</v>
      </c>
      <c r="G167" s="355"/>
      <c r="H167" s="356"/>
      <c r="I167" s="356"/>
      <c r="J167" s="313" t="s">
        <v>852</v>
      </c>
      <c r="K167" s="291"/>
    </row>
    <row r="168" s="1" customFormat="1" ht="5.25" customHeight="1">
      <c r="B168" s="321"/>
      <c r="C168" s="316"/>
      <c r="D168" s="316"/>
      <c r="E168" s="316"/>
      <c r="F168" s="316"/>
      <c r="G168" s="317"/>
      <c r="H168" s="316"/>
      <c r="I168" s="316"/>
      <c r="J168" s="316"/>
      <c r="K168" s="344"/>
    </row>
    <row r="169" s="1" customFormat="1" ht="15" customHeight="1">
      <c r="B169" s="321"/>
      <c r="C169" s="296" t="s">
        <v>856</v>
      </c>
      <c r="D169" s="296"/>
      <c r="E169" s="296"/>
      <c r="F169" s="319" t="s">
        <v>853</v>
      </c>
      <c r="G169" s="296"/>
      <c r="H169" s="296" t="s">
        <v>893</v>
      </c>
      <c r="I169" s="296" t="s">
        <v>855</v>
      </c>
      <c r="J169" s="296">
        <v>120</v>
      </c>
      <c r="K169" s="344"/>
    </row>
    <row r="170" s="1" customFormat="1" ht="15" customHeight="1">
      <c r="B170" s="321"/>
      <c r="C170" s="296" t="s">
        <v>902</v>
      </c>
      <c r="D170" s="296"/>
      <c r="E170" s="296"/>
      <c r="F170" s="319" t="s">
        <v>853</v>
      </c>
      <c r="G170" s="296"/>
      <c r="H170" s="296" t="s">
        <v>903</v>
      </c>
      <c r="I170" s="296" t="s">
        <v>855</v>
      </c>
      <c r="J170" s="296" t="s">
        <v>904</v>
      </c>
      <c r="K170" s="344"/>
    </row>
    <row r="171" s="1" customFormat="1" ht="15" customHeight="1">
      <c r="B171" s="321"/>
      <c r="C171" s="296" t="s">
        <v>89</v>
      </c>
      <c r="D171" s="296"/>
      <c r="E171" s="296"/>
      <c r="F171" s="319" t="s">
        <v>853</v>
      </c>
      <c r="G171" s="296"/>
      <c r="H171" s="296" t="s">
        <v>920</v>
      </c>
      <c r="I171" s="296" t="s">
        <v>855</v>
      </c>
      <c r="J171" s="296" t="s">
        <v>904</v>
      </c>
      <c r="K171" s="344"/>
    </row>
    <row r="172" s="1" customFormat="1" ht="15" customHeight="1">
      <c r="B172" s="321"/>
      <c r="C172" s="296" t="s">
        <v>858</v>
      </c>
      <c r="D172" s="296"/>
      <c r="E172" s="296"/>
      <c r="F172" s="319" t="s">
        <v>859</v>
      </c>
      <c r="G172" s="296"/>
      <c r="H172" s="296" t="s">
        <v>920</v>
      </c>
      <c r="I172" s="296" t="s">
        <v>855</v>
      </c>
      <c r="J172" s="296">
        <v>50</v>
      </c>
      <c r="K172" s="344"/>
    </row>
    <row r="173" s="1" customFormat="1" ht="15" customHeight="1">
      <c r="B173" s="321"/>
      <c r="C173" s="296" t="s">
        <v>861</v>
      </c>
      <c r="D173" s="296"/>
      <c r="E173" s="296"/>
      <c r="F173" s="319" t="s">
        <v>853</v>
      </c>
      <c r="G173" s="296"/>
      <c r="H173" s="296" t="s">
        <v>920</v>
      </c>
      <c r="I173" s="296" t="s">
        <v>863</v>
      </c>
      <c r="J173" s="296"/>
      <c r="K173" s="344"/>
    </row>
    <row r="174" s="1" customFormat="1" ht="15" customHeight="1">
      <c r="B174" s="321"/>
      <c r="C174" s="296" t="s">
        <v>872</v>
      </c>
      <c r="D174" s="296"/>
      <c r="E174" s="296"/>
      <c r="F174" s="319" t="s">
        <v>859</v>
      </c>
      <c r="G174" s="296"/>
      <c r="H174" s="296" t="s">
        <v>920</v>
      </c>
      <c r="I174" s="296" t="s">
        <v>855</v>
      </c>
      <c r="J174" s="296">
        <v>50</v>
      </c>
      <c r="K174" s="344"/>
    </row>
    <row r="175" s="1" customFormat="1" ht="15" customHeight="1">
      <c r="B175" s="321"/>
      <c r="C175" s="296" t="s">
        <v>880</v>
      </c>
      <c r="D175" s="296"/>
      <c r="E175" s="296"/>
      <c r="F175" s="319" t="s">
        <v>859</v>
      </c>
      <c r="G175" s="296"/>
      <c r="H175" s="296" t="s">
        <v>920</v>
      </c>
      <c r="I175" s="296" t="s">
        <v>855</v>
      </c>
      <c r="J175" s="296">
        <v>50</v>
      </c>
      <c r="K175" s="344"/>
    </row>
    <row r="176" s="1" customFormat="1" ht="15" customHeight="1">
      <c r="B176" s="321"/>
      <c r="C176" s="296" t="s">
        <v>878</v>
      </c>
      <c r="D176" s="296"/>
      <c r="E176" s="296"/>
      <c r="F176" s="319" t="s">
        <v>859</v>
      </c>
      <c r="G176" s="296"/>
      <c r="H176" s="296" t="s">
        <v>920</v>
      </c>
      <c r="I176" s="296" t="s">
        <v>855</v>
      </c>
      <c r="J176" s="296">
        <v>50</v>
      </c>
      <c r="K176" s="344"/>
    </row>
    <row r="177" s="1" customFormat="1" ht="15" customHeight="1">
      <c r="B177" s="321"/>
      <c r="C177" s="296" t="s">
        <v>123</v>
      </c>
      <c r="D177" s="296"/>
      <c r="E177" s="296"/>
      <c r="F177" s="319" t="s">
        <v>853</v>
      </c>
      <c r="G177" s="296"/>
      <c r="H177" s="296" t="s">
        <v>921</v>
      </c>
      <c r="I177" s="296" t="s">
        <v>922</v>
      </c>
      <c r="J177" s="296"/>
      <c r="K177" s="344"/>
    </row>
    <row r="178" s="1" customFormat="1" ht="15" customHeight="1">
      <c r="B178" s="321"/>
      <c r="C178" s="296" t="s">
        <v>61</v>
      </c>
      <c r="D178" s="296"/>
      <c r="E178" s="296"/>
      <c r="F178" s="319" t="s">
        <v>853</v>
      </c>
      <c r="G178" s="296"/>
      <c r="H178" s="296" t="s">
        <v>923</v>
      </c>
      <c r="I178" s="296" t="s">
        <v>924</v>
      </c>
      <c r="J178" s="296">
        <v>1</v>
      </c>
      <c r="K178" s="344"/>
    </row>
    <row r="179" s="1" customFormat="1" ht="15" customHeight="1">
      <c r="B179" s="321"/>
      <c r="C179" s="296" t="s">
        <v>57</v>
      </c>
      <c r="D179" s="296"/>
      <c r="E179" s="296"/>
      <c r="F179" s="319" t="s">
        <v>853</v>
      </c>
      <c r="G179" s="296"/>
      <c r="H179" s="296" t="s">
        <v>925</v>
      </c>
      <c r="I179" s="296" t="s">
        <v>855</v>
      </c>
      <c r="J179" s="296">
        <v>20</v>
      </c>
      <c r="K179" s="344"/>
    </row>
    <row r="180" s="1" customFormat="1" ht="15" customHeight="1">
      <c r="B180" s="321"/>
      <c r="C180" s="296" t="s">
        <v>58</v>
      </c>
      <c r="D180" s="296"/>
      <c r="E180" s="296"/>
      <c r="F180" s="319" t="s">
        <v>853</v>
      </c>
      <c r="G180" s="296"/>
      <c r="H180" s="296" t="s">
        <v>926</v>
      </c>
      <c r="I180" s="296" t="s">
        <v>855</v>
      </c>
      <c r="J180" s="296">
        <v>255</v>
      </c>
      <c r="K180" s="344"/>
    </row>
    <row r="181" s="1" customFormat="1" ht="15" customHeight="1">
      <c r="B181" s="321"/>
      <c r="C181" s="296" t="s">
        <v>124</v>
      </c>
      <c r="D181" s="296"/>
      <c r="E181" s="296"/>
      <c r="F181" s="319" t="s">
        <v>853</v>
      </c>
      <c r="G181" s="296"/>
      <c r="H181" s="296" t="s">
        <v>817</v>
      </c>
      <c r="I181" s="296" t="s">
        <v>855</v>
      </c>
      <c r="J181" s="296">
        <v>10</v>
      </c>
      <c r="K181" s="344"/>
    </row>
    <row r="182" s="1" customFormat="1" ht="15" customHeight="1">
      <c r="B182" s="321"/>
      <c r="C182" s="296" t="s">
        <v>125</v>
      </c>
      <c r="D182" s="296"/>
      <c r="E182" s="296"/>
      <c r="F182" s="319" t="s">
        <v>853</v>
      </c>
      <c r="G182" s="296"/>
      <c r="H182" s="296" t="s">
        <v>927</v>
      </c>
      <c r="I182" s="296" t="s">
        <v>888</v>
      </c>
      <c r="J182" s="296"/>
      <c r="K182" s="344"/>
    </row>
    <row r="183" s="1" customFormat="1" ht="15" customHeight="1">
      <c r="B183" s="321"/>
      <c r="C183" s="296" t="s">
        <v>928</v>
      </c>
      <c r="D183" s="296"/>
      <c r="E183" s="296"/>
      <c r="F183" s="319" t="s">
        <v>853</v>
      </c>
      <c r="G183" s="296"/>
      <c r="H183" s="296" t="s">
        <v>929</v>
      </c>
      <c r="I183" s="296" t="s">
        <v>888</v>
      </c>
      <c r="J183" s="296"/>
      <c r="K183" s="344"/>
    </row>
    <row r="184" s="1" customFormat="1" ht="15" customHeight="1">
      <c r="B184" s="321"/>
      <c r="C184" s="296" t="s">
        <v>917</v>
      </c>
      <c r="D184" s="296"/>
      <c r="E184" s="296"/>
      <c r="F184" s="319" t="s">
        <v>853</v>
      </c>
      <c r="G184" s="296"/>
      <c r="H184" s="296" t="s">
        <v>930</v>
      </c>
      <c r="I184" s="296" t="s">
        <v>888</v>
      </c>
      <c r="J184" s="296"/>
      <c r="K184" s="344"/>
    </row>
    <row r="185" s="1" customFormat="1" ht="15" customHeight="1">
      <c r="B185" s="321"/>
      <c r="C185" s="296" t="s">
        <v>127</v>
      </c>
      <c r="D185" s="296"/>
      <c r="E185" s="296"/>
      <c r="F185" s="319" t="s">
        <v>859</v>
      </c>
      <c r="G185" s="296"/>
      <c r="H185" s="296" t="s">
        <v>931</v>
      </c>
      <c r="I185" s="296" t="s">
        <v>855</v>
      </c>
      <c r="J185" s="296">
        <v>50</v>
      </c>
      <c r="K185" s="344"/>
    </row>
    <row r="186" s="1" customFormat="1" ht="15" customHeight="1">
      <c r="B186" s="321"/>
      <c r="C186" s="296" t="s">
        <v>932</v>
      </c>
      <c r="D186" s="296"/>
      <c r="E186" s="296"/>
      <c r="F186" s="319" t="s">
        <v>859</v>
      </c>
      <c r="G186" s="296"/>
      <c r="H186" s="296" t="s">
        <v>933</v>
      </c>
      <c r="I186" s="296" t="s">
        <v>934</v>
      </c>
      <c r="J186" s="296"/>
      <c r="K186" s="344"/>
    </row>
    <row r="187" s="1" customFormat="1" ht="15" customHeight="1">
      <c r="B187" s="321"/>
      <c r="C187" s="296" t="s">
        <v>935</v>
      </c>
      <c r="D187" s="296"/>
      <c r="E187" s="296"/>
      <c r="F187" s="319" t="s">
        <v>859</v>
      </c>
      <c r="G187" s="296"/>
      <c r="H187" s="296" t="s">
        <v>936</v>
      </c>
      <c r="I187" s="296" t="s">
        <v>934</v>
      </c>
      <c r="J187" s="296"/>
      <c r="K187" s="344"/>
    </row>
    <row r="188" s="1" customFormat="1" ht="15" customHeight="1">
      <c r="B188" s="321"/>
      <c r="C188" s="296" t="s">
        <v>937</v>
      </c>
      <c r="D188" s="296"/>
      <c r="E188" s="296"/>
      <c r="F188" s="319" t="s">
        <v>859</v>
      </c>
      <c r="G188" s="296"/>
      <c r="H188" s="296" t="s">
        <v>938</v>
      </c>
      <c r="I188" s="296" t="s">
        <v>934</v>
      </c>
      <c r="J188" s="296"/>
      <c r="K188" s="344"/>
    </row>
    <row r="189" s="1" customFormat="1" ht="15" customHeight="1">
      <c r="B189" s="321"/>
      <c r="C189" s="357" t="s">
        <v>939</v>
      </c>
      <c r="D189" s="296"/>
      <c r="E189" s="296"/>
      <c r="F189" s="319" t="s">
        <v>859</v>
      </c>
      <c r="G189" s="296"/>
      <c r="H189" s="296" t="s">
        <v>940</v>
      </c>
      <c r="I189" s="296" t="s">
        <v>941</v>
      </c>
      <c r="J189" s="358" t="s">
        <v>942</v>
      </c>
      <c r="K189" s="344"/>
    </row>
    <row r="190" s="1" customFormat="1" ht="15" customHeight="1">
      <c r="B190" s="321"/>
      <c r="C190" s="357" t="s">
        <v>46</v>
      </c>
      <c r="D190" s="296"/>
      <c r="E190" s="296"/>
      <c r="F190" s="319" t="s">
        <v>853</v>
      </c>
      <c r="G190" s="296"/>
      <c r="H190" s="293" t="s">
        <v>943</v>
      </c>
      <c r="I190" s="296" t="s">
        <v>944</v>
      </c>
      <c r="J190" s="296"/>
      <c r="K190" s="344"/>
    </row>
    <row r="191" s="1" customFormat="1" ht="15" customHeight="1">
      <c r="B191" s="321"/>
      <c r="C191" s="357" t="s">
        <v>945</v>
      </c>
      <c r="D191" s="296"/>
      <c r="E191" s="296"/>
      <c r="F191" s="319" t="s">
        <v>853</v>
      </c>
      <c r="G191" s="296"/>
      <c r="H191" s="296" t="s">
        <v>946</v>
      </c>
      <c r="I191" s="296" t="s">
        <v>888</v>
      </c>
      <c r="J191" s="296"/>
      <c r="K191" s="344"/>
    </row>
    <row r="192" s="1" customFormat="1" ht="15" customHeight="1">
      <c r="B192" s="321"/>
      <c r="C192" s="357" t="s">
        <v>947</v>
      </c>
      <c r="D192" s="296"/>
      <c r="E192" s="296"/>
      <c r="F192" s="319" t="s">
        <v>853</v>
      </c>
      <c r="G192" s="296"/>
      <c r="H192" s="296" t="s">
        <v>948</v>
      </c>
      <c r="I192" s="296" t="s">
        <v>888</v>
      </c>
      <c r="J192" s="296"/>
      <c r="K192" s="344"/>
    </row>
    <row r="193" s="1" customFormat="1" ht="15" customHeight="1">
      <c r="B193" s="321"/>
      <c r="C193" s="357" t="s">
        <v>949</v>
      </c>
      <c r="D193" s="296"/>
      <c r="E193" s="296"/>
      <c r="F193" s="319" t="s">
        <v>859</v>
      </c>
      <c r="G193" s="296"/>
      <c r="H193" s="296" t="s">
        <v>950</v>
      </c>
      <c r="I193" s="296" t="s">
        <v>888</v>
      </c>
      <c r="J193" s="296"/>
      <c r="K193" s="344"/>
    </row>
    <row r="194" s="1" customFormat="1" ht="15" customHeight="1">
      <c r="B194" s="350"/>
      <c r="C194" s="359"/>
      <c r="D194" s="330"/>
      <c r="E194" s="330"/>
      <c r="F194" s="330"/>
      <c r="G194" s="330"/>
      <c r="H194" s="330"/>
      <c r="I194" s="330"/>
      <c r="J194" s="330"/>
      <c r="K194" s="351"/>
    </row>
    <row r="195" s="1" customFormat="1" ht="18.75" customHeight="1">
      <c r="B195" s="332"/>
      <c r="C195" s="342"/>
      <c r="D195" s="342"/>
      <c r="E195" s="342"/>
      <c r="F195" s="352"/>
      <c r="G195" s="342"/>
      <c r="H195" s="342"/>
      <c r="I195" s="342"/>
      <c r="J195" s="342"/>
      <c r="K195" s="332"/>
    </row>
    <row r="196" s="1" customFormat="1" ht="18.75" customHeight="1">
      <c r="B196" s="332"/>
      <c r="C196" s="342"/>
      <c r="D196" s="342"/>
      <c r="E196" s="342"/>
      <c r="F196" s="352"/>
      <c r="G196" s="342"/>
      <c r="H196" s="342"/>
      <c r="I196" s="342"/>
      <c r="J196" s="342"/>
      <c r="K196" s="332"/>
    </row>
    <row r="197" s="1" customFormat="1" ht="18.75" customHeight="1">
      <c r="B197" s="304"/>
      <c r="C197" s="304"/>
      <c r="D197" s="304"/>
      <c r="E197" s="304"/>
      <c r="F197" s="304"/>
      <c r="G197" s="304"/>
      <c r="H197" s="304"/>
      <c r="I197" s="304"/>
      <c r="J197" s="304"/>
      <c r="K197" s="304"/>
    </row>
    <row r="198" s="1" customFormat="1" ht="13.5">
      <c r="B198" s="283"/>
      <c r="C198" s="284"/>
      <c r="D198" s="284"/>
      <c r="E198" s="284"/>
      <c r="F198" s="284"/>
      <c r="G198" s="284"/>
      <c r="H198" s="284"/>
      <c r="I198" s="284"/>
      <c r="J198" s="284"/>
      <c r="K198" s="285"/>
    </row>
    <row r="199" s="1" customFormat="1" ht="21">
      <c r="B199" s="286"/>
      <c r="C199" s="287" t="s">
        <v>951</v>
      </c>
      <c r="D199" s="287"/>
      <c r="E199" s="287"/>
      <c r="F199" s="287"/>
      <c r="G199" s="287"/>
      <c r="H199" s="287"/>
      <c r="I199" s="287"/>
      <c r="J199" s="287"/>
      <c r="K199" s="288"/>
    </row>
    <row r="200" s="1" customFormat="1" ht="25.5" customHeight="1">
      <c r="B200" s="286"/>
      <c r="C200" s="360" t="s">
        <v>952</v>
      </c>
      <c r="D200" s="360"/>
      <c r="E200" s="360"/>
      <c r="F200" s="360" t="s">
        <v>953</v>
      </c>
      <c r="G200" s="361"/>
      <c r="H200" s="360" t="s">
        <v>954</v>
      </c>
      <c r="I200" s="360"/>
      <c r="J200" s="360"/>
      <c r="K200" s="288"/>
    </row>
    <row r="201" s="1" customFormat="1" ht="5.25" customHeight="1">
      <c r="B201" s="321"/>
      <c r="C201" s="316"/>
      <c r="D201" s="316"/>
      <c r="E201" s="316"/>
      <c r="F201" s="316"/>
      <c r="G201" s="342"/>
      <c r="H201" s="316"/>
      <c r="I201" s="316"/>
      <c r="J201" s="316"/>
      <c r="K201" s="344"/>
    </row>
    <row r="202" s="1" customFormat="1" ht="15" customHeight="1">
      <c r="B202" s="321"/>
      <c r="C202" s="296" t="s">
        <v>944</v>
      </c>
      <c r="D202" s="296"/>
      <c r="E202" s="296"/>
      <c r="F202" s="319" t="s">
        <v>47</v>
      </c>
      <c r="G202" s="296"/>
      <c r="H202" s="296" t="s">
        <v>955</v>
      </c>
      <c r="I202" s="296"/>
      <c r="J202" s="296"/>
      <c r="K202" s="344"/>
    </row>
    <row r="203" s="1" customFormat="1" ht="15" customHeight="1">
      <c r="B203" s="321"/>
      <c r="C203" s="296"/>
      <c r="D203" s="296"/>
      <c r="E203" s="296"/>
      <c r="F203" s="319" t="s">
        <v>48</v>
      </c>
      <c r="G203" s="296"/>
      <c r="H203" s="296" t="s">
        <v>956</v>
      </c>
      <c r="I203" s="296"/>
      <c r="J203" s="296"/>
      <c r="K203" s="344"/>
    </row>
    <row r="204" s="1" customFormat="1" ht="15" customHeight="1">
      <c r="B204" s="321"/>
      <c r="C204" s="296"/>
      <c r="D204" s="296"/>
      <c r="E204" s="296"/>
      <c r="F204" s="319" t="s">
        <v>51</v>
      </c>
      <c r="G204" s="296"/>
      <c r="H204" s="296" t="s">
        <v>957</v>
      </c>
      <c r="I204" s="296"/>
      <c r="J204" s="296"/>
      <c r="K204" s="344"/>
    </row>
    <row r="205" s="1" customFormat="1" ht="15" customHeight="1">
      <c r="B205" s="321"/>
      <c r="C205" s="296"/>
      <c r="D205" s="296"/>
      <c r="E205" s="296"/>
      <c r="F205" s="319" t="s">
        <v>49</v>
      </c>
      <c r="G205" s="296"/>
      <c r="H205" s="296" t="s">
        <v>958</v>
      </c>
      <c r="I205" s="296"/>
      <c r="J205" s="296"/>
      <c r="K205" s="344"/>
    </row>
    <row r="206" s="1" customFormat="1" ht="15" customHeight="1">
      <c r="B206" s="321"/>
      <c r="C206" s="296"/>
      <c r="D206" s="296"/>
      <c r="E206" s="296"/>
      <c r="F206" s="319" t="s">
        <v>50</v>
      </c>
      <c r="G206" s="296"/>
      <c r="H206" s="296" t="s">
        <v>959</v>
      </c>
      <c r="I206" s="296"/>
      <c r="J206" s="296"/>
      <c r="K206" s="344"/>
    </row>
    <row r="207" s="1" customFormat="1" ht="15" customHeight="1">
      <c r="B207" s="321"/>
      <c r="C207" s="296"/>
      <c r="D207" s="296"/>
      <c r="E207" s="296"/>
      <c r="F207" s="319"/>
      <c r="G207" s="296"/>
      <c r="H207" s="296"/>
      <c r="I207" s="296"/>
      <c r="J207" s="296"/>
      <c r="K207" s="344"/>
    </row>
    <row r="208" s="1" customFormat="1" ht="15" customHeight="1">
      <c r="B208" s="321"/>
      <c r="C208" s="296" t="s">
        <v>900</v>
      </c>
      <c r="D208" s="296"/>
      <c r="E208" s="296"/>
      <c r="F208" s="319" t="s">
        <v>82</v>
      </c>
      <c r="G208" s="296"/>
      <c r="H208" s="296" t="s">
        <v>960</v>
      </c>
      <c r="I208" s="296"/>
      <c r="J208" s="296"/>
      <c r="K208" s="344"/>
    </row>
    <row r="209" s="1" customFormat="1" ht="15" customHeight="1">
      <c r="B209" s="321"/>
      <c r="C209" s="296"/>
      <c r="D209" s="296"/>
      <c r="E209" s="296"/>
      <c r="F209" s="319" t="s">
        <v>796</v>
      </c>
      <c r="G209" s="296"/>
      <c r="H209" s="296" t="s">
        <v>797</v>
      </c>
      <c r="I209" s="296"/>
      <c r="J209" s="296"/>
      <c r="K209" s="344"/>
    </row>
    <row r="210" s="1" customFormat="1" ht="15" customHeight="1">
      <c r="B210" s="321"/>
      <c r="C210" s="296"/>
      <c r="D210" s="296"/>
      <c r="E210" s="296"/>
      <c r="F210" s="319" t="s">
        <v>794</v>
      </c>
      <c r="G210" s="296"/>
      <c r="H210" s="296" t="s">
        <v>961</v>
      </c>
      <c r="I210" s="296"/>
      <c r="J210" s="296"/>
      <c r="K210" s="344"/>
    </row>
    <row r="211" s="1" customFormat="1" ht="15" customHeight="1">
      <c r="B211" s="362"/>
      <c r="C211" s="296"/>
      <c r="D211" s="296"/>
      <c r="E211" s="296"/>
      <c r="F211" s="319" t="s">
        <v>798</v>
      </c>
      <c r="G211" s="357"/>
      <c r="H211" s="348" t="s">
        <v>799</v>
      </c>
      <c r="I211" s="348"/>
      <c r="J211" s="348"/>
      <c r="K211" s="363"/>
    </row>
    <row r="212" s="1" customFormat="1" ht="15" customHeight="1">
      <c r="B212" s="362"/>
      <c r="C212" s="296"/>
      <c r="D212" s="296"/>
      <c r="E212" s="296"/>
      <c r="F212" s="319" t="s">
        <v>800</v>
      </c>
      <c r="G212" s="357"/>
      <c r="H212" s="348" t="s">
        <v>962</v>
      </c>
      <c r="I212" s="348"/>
      <c r="J212" s="348"/>
      <c r="K212" s="363"/>
    </row>
    <row r="213" s="1" customFormat="1" ht="15" customHeight="1">
      <c r="B213" s="362"/>
      <c r="C213" s="296"/>
      <c r="D213" s="296"/>
      <c r="E213" s="296"/>
      <c r="F213" s="319"/>
      <c r="G213" s="357"/>
      <c r="H213" s="348"/>
      <c r="I213" s="348"/>
      <c r="J213" s="348"/>
      <c r="K213" s="363"/>
    </row>
    <row r="214" s="1" customFormat="1" ht="15" customHeight="1">
      <c r="B214" s="362"/>
      <c r="C214" s="296" t="s">
        <v>924</v>
      </c>
      <c r="D214" s="296"/>
      <c r="E214" s="296"/>
      <c r="F214" s="319">
        <v>1</v>
      </c>
      <c r="G214" s="357"/>
      <c r="H214" s="348" t="s">
        <v>963</v>
      </c>
      <c r="I214" s="348"/>
      <c r="J214" s="348"/>
      <c r="K214" s="363"/>
    </row>
    <row r="215" s="1" customFormat="1" ht="15" customHeight="1">
      <c r="B215" s="362"/>
      <c r="C215" s="296"/>
      <c r="D215" s="296"/>
      <c r="E215" s="296"/>
      <c r="F215" s="319">
        <v>2</v>
      </c>
      <c r="G215" s="357"/>
      <c r="H215" s="348" t="s">
        <v>964</v>
      </c>
      <c r="I215" s="348"/>
      <c r="J215" s="348"/>
      <c r="K215" s="363"/>
    </row>
    <row r="216" s="1" customFormat="1" ht="15" customHeight="1">
      <c r="B216" s="362"/>
      <c r="C216" s="296"/>
      <c r="D216" s="296"/>
      <c r="E216" s="296"/>
      <c r="F216" s="319">
        <v>3</v>
      </c>
      <c r="G216" s="357"/>
      <c r="H216" s="348" t="s">
        <v>965</v>
      </c>
      <c r="I216" s="348"/>
      <c r="J216" s="348"/>
      <c r="K216" s="363"/>
    </row>
    <row r="217" s="1" customFormat="1" ht="15" customHeight="1">
      <c r="B217" s="362"/>
      <c r="C217" s="296"/>
      <c r="D217" s="296"/>
      <c r="E217" s="296"/>
      <c r="F217" s="319">
        <v>4</v>
      </c>
      <c r="G217" s="357"/>
      <c r="H217" s="348" t="s">
        <v>966</v>
      </c>
      <c r="I217" s="348"/>
      <c r="J217" s="348"/>
      <c r="K217" s="363"/>
    </row>
    <row r="218" s="1" customFormat="1" ht="12.75" customHeight="1">
      <c r="B218" s="364"/>
      <c r="C218" s="365"/>
      <c r="D218" s="365"/>
      <c r="E218" s="365"/>
      <c r="F218" s="365"/>
      <c r="G218" s="365"/>
      <c r="H218" s="365"/>
      <c r="I218" s="365"/>
      <c r="J218" s="365"/>
      <c r="K218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Zítka Jakub</dc:creator>
  <cp:lastModifiedBy>Zítka Jakub</cp:lastModifiedBy>
  <dcterms:created xsi:type="dcterms:W3CDTF">2023-06-28T10:55:06Z</dcterms:created>
  <dcterms:modified xsi:type="dcterms:W3CDTF">2023-06-28T10:55:16Z</dcterms:modified>
</cp:coreProperties>
</file>