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580"/>
  </bookViews>
  <sheets>
    <sheet name="Krycí list" sheetId="1" r:id="rId1"/>
    <sheet name="Rekapitulace" sheetId="2" r:id="rId2"/>
    <sheet name="Položky" sheetId="3" r:id="rId3"/>
    <sheet name="elektroinstalace" sheetId="5" r:id="rId4"/>
    <sheet name="slaboproud" sheetId="7" r:id="rId5"/>
    <sheet name="výkaz výměr" sheetId="4" r:id="rId6"/>
  </sheets>
  <externalReferences>
    <externalReference r:id="rId7"/>
  </externalReferences>
  <definedNames>
    <definedName name="cisloobjektu" localSheetId="5">#REF!</definedName>
    <definedName name="cisloobjektu">'Krycí list'!$A$4</definedName>
    <definedName name="cislostavby" localSheetId="5">#REF!</definedName>
    <definedName name="cislostavby">'Krycí list'!$A$6</definedName>
    <definedName name="Datum">'Krycí list'!$B$26</definedName>
    <definedName name="Dil">Rekapitulace!$A$6</definedName>
    <definedName name="Dodavka" localSheetId="5">#REF!</definedName>
    <definedName name="Dodavka">Rekapitulace!$G$44</definedName>
    <definedName name="Dodavka0" localSheetId="5">'výkaz výměr'!#REF!</definedName>
    <definedName name="Dodavka0">Položky!#REF!</definedName>
    <definedName name="HSV" localSheetId="5">#REF!</definedName>
    <definedName name="HSV">Rekapitulace!$E$44</definedName>
    <definedName name="HSV0" localSheetId="5">'výkaz výměr'!#REF!</definedName>
    <definedName name="HSV0">Položky!#REF!</definedName>
    <definedName name="HZS" localSheetId="5">#REF!</definedName>
    <definedName name="HZS">Rekapitulace!$I$44</definedName>
    <definedName name="HZS0" localSheetId="5">'výkaz výměr'!#REF!</definedName>
    <definedName name="HZS0">Položky!#REF!</definedName>
    <definedName name="JKSO">'Krycí list'!$F$4</definedName>
    <definedName name="MJ">'Krycí list'!$G$4</definedName>
    <definedName name="Mont" localSheetId="5">#REF!</definedName>
    <definedName name="Mont">Rekapitulace!$H$44</definedName>
    <definedName name="Montaz0" localSheetId="5">'výkaz výměr'!#REF!</definedName>
    <definedName name="Montaz0">Položky!#REF!</definedName>
    <definedName name="NazevDilu">Rekapitulace!$B$6</definedName>
    <definedName name="nazevobjektu" localSheetId="5">#REF!</definedName>
    <definedName name="nazevobjektu">'Krycí list'!$C$4</definedName>
    <definedName name="nazevstavby" localSheetId="5">#REF!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_xlnm.Print_Titles" localSheetId="5">'výkaz výměr'!$1:$6</definedName>
    <definedName name="Objednatel">'Krycí list'!$C$8</definedName>
    <definedName name="_xlnm.Print_Area" localSheetId="0">'Krycí list'!$A$1:$G$45</definedName>
    <definedName name="_xlnm.Print_Area" localSheetId="2">Položky!$A$1:$G$310</definedName>
    <definedName name="_xlnm.Print_Area" localSheetId="1">Rekapitulace!$A$1:$I$51</definedName>
    <definedName name="_xlnm.Print_Area" localSheetId="5">'výkaz výměr'!$A$1:$G$727</definedName>
    <definedName name="PocetMJ" localSheetId="5">#REF!</definedName>
    <definedName name="PocetMJ">'Krycí list'!$G$7</definedName>
    <definedName name="Poznamka">'Krycí list'!$B$37</definedName>
    <definedName name="Projektant">'Krycí list'!$C$7</definedName>
    <definedName name="PSV" localSheetId="5">#REF!</definedName>
    <definedName name="PSV">Rekapitulace!$F$44</definedName>
    <definedName name="PSV0" localSheetId="5">'výkaz výměr'!#REF!</definedName>
    <definedName name="PSV0">Položky!#REF!</definedName>
    <definedName name="SloupecCC" localSheetId="5">'výkaz výměr'!$G$6</definedName>
    <definedName name="SloupecCC">Položky!$G$6</definedName>
    <definedName name="SloupecCisloPol" localSheetId="5">'výkaz výměr'!$B$6</definedName>
    <definedName name="SloupecCisloPol">Položky!$B$6</definedName>
    <definedName name="SloupecJC" localSheetId="5">'výkaz výměr'!$F$6</definedName>
    <definedName name="SloupecJC">Položky!$F$6</definedName>
    <definedName name="SloupecMJ" localSheetId="5">'výkaz výměr'!$D$6</definedName>
    <definedName name="SloupecMJ">Položky!$D$6</definedName>
    <definedName name="SloupecMnozstvi" localSheetId="5">'výkaz výměr'!$E$6</definedName>
    <definedName name="SloupecMnozstvi">Položky!$E$6</definedName>
    <definedName name="SloupecNazPol" localSheetId="5">'výkaz výměr'!$C$6</definedName>
    <definedName name="SloupecNazPol">Položky!$C$6</definedName>
    <definedName name="SloupecPC" localSheetId="5">'výkaz výměr'!$A$6</definedName>
    <definedName name="SloupecPC">Položky!$A$6</definedName>
    <definedName name="solver_lin" localSheetId="2" hidden="1">0</definedName>
    <definedName name="solver_lin" localSheetId="5" hidden="1">0</definedName>
    <definedName name="solver_num" localSheetId="2" hidden="1">0</definedName>
    <definedName name="solver_num" localSheetId="5" hidden="1">0</definedName>
    <definedName name="solver_opt" localSheetId="2" hidden="1">Položky!#REF!</definedName>
    <definedName name="solver_opt" localSheetId="5" hidden="1">'výkaz výměr'!#REF!</definedName>
    <definedName name="solver_typ" localSheetId="2" hidden="1">1</definedName>
    <definedName name="solver_typ" localSheetId="5" hidden="1">1</definedName>
    <definedName name="solver_val" localSheetId="2" hidden="1">0</definedName>
    <definedName name="solver_val" localSheetId="5" hidden="1">0</definedName>
    <definedName name="Typ" localSheetId="5">'výkaz výměr'!#REF!</definedName>
    <definedName name="Typ">Položky!#REF!</definedName>
    <definedName name="VRN" localSheetId="5">#REF!</definedName>
    <definedName name="VRN">Rekapitulace!$H$50</definedName>
    <definedName name="VRNKc" localSheetId="5">#REF!</definedName>
    <definedName name="VRNKc">Rekapitulace!#REF!</definedName>
    <definedName name="VRNnazev" localSheetId="5">#REF!</definedName>
    <definedName name="VRNnazev">Rekapitulace!#REF!</definedName>
    <definedName name="VRNproc" localSheetId="5">#REF!</definedName>
    <definedName name="VRNproc">Rekapitulace!#REF!</definedName>
    <definedName name="VRNzakl" localSheetId="5">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0" i="4" l="1"/>
  <c r="C313" i="3"/>
  <c r="F11" i="7"/>
  <c r="F18" i="7"/>
  <c r="F27" i="7"/>
  <c r="F10" i="7" l="1"/>
  <c r="F312" i="3" s="1"/>
  <c r="G312" i="3" s="1"/>
  <c r="G313" i="3" s="1"/>
  <c r="H43" i="2" s="1"/>
  <c r="G74" i="5"/>
  <c r="G66" i="5"/>
  <c r="G41" i="5"/>
  <c r="G29" i="5"/>
  <c r="G19" i="5"/>
  <c r="G12" i="5"/>
  <c r="G11" i="5" l="1"/>
  <c r="F309" i="3" s="1"/>
  <c r="F3" i="4" l="1"/>
  <c r="G8" i="4"/>
  <c r="BA8" i="4" s="1"/>
  <c r="BB8" i="4"/>
  <c r="BC8" i="4"/>
  <c r="BD8" i="4"/>
  <c r="BE8" i="4"/>
  <c r="G10" i="4"/>
  <c r="BA10" i="4" s="1"/>
  <c r="BB10" i="4"/>
  <c r="BC10" i="4"/>
  <c r="BD10" i="4"/>
  <c r="BE10" i="4"/>
  <c r="G14" i="4"/>
  <c r="BA14" i="4" s="1"/>
  <c r="BB14" i="4"/>
  <c r="BC14" i="4"/>
  <c r="BD14" i="4"/>
  <c r="BE14" i="4"/>
  <c r="G17" i="4"/>
  <c r="BA17" i="4" s="1"/>
  <c r="BB17" i="4"/>
  <c r="BC17" i="4"/>
  <c r="BD17" i="4"/>
  <c r="BE17" i="4"/>
  <c r="G20" i="4"/>
  <c r="BA20" i="4" s="1"/>
  <c r="BB20" i="4"/>
  <c r="BC20" i="4"/>
  <c r="BD20" i="4"/>
  <c r="BE20" i="4"/>
  <c r="G25" i="4"/>
  <c r="BA25" i="4" s="1"/>
  <c r="BB25" i="4"/>
  <c r="BC25" i="4"/>
  <c r="BD25" i="4"/>
  <c r="BE25" i="4"/>
  <c r="G26" i="4"/>
  <c r="BA26" i="4" s="1"/>
  <c r="BB26" i="4"/>
  <c r="BC26" i="4"/>
  <c r="BD26" i="4"/>
  <c r="BE26" i="4"/>
  <c r="G31" i="4"/>
  <c r="BA31" i="4" s="1"/>
  <c r="BB31" i="4"/>
  <c r="BC31" i="4"/>
  <c r="BD31" i="4"/>
  <c r="BE31" i="4"/>
  <c r="G32" i="4"/>
  <c r="BA32" i="4" s="1"/>
  <c r="BB32" i="4"/>
  <c r="BC32" i="4"/>
  <c r="BD32" i="4"/>
  <c r="BE32" i="4"/>
  <c r="G37" i="4"/>
  <c r="BA37" i="4" s="1"/>
  <c r="BB37" i="4"/>
  <c r="BC37" i="4"/>
  <c r="BD37" i="4"/>
  <c r="BE37" i="4"/>
  <c r="G38" i="4"/>
  <c r="BA38" i="4" s="1"/>
  <c r="BB38" i="4"/>
  <c r="BC38" i="4"/>
  <c r="BD38" i="4"/>
  <c r="BE38" i="4"/>
  <c r="G39" i="4"/>
  <c r="BA39" i="4" s="1"/>
  <c r="BB39" i="4"/>
  <c r="BC39" i="4"/>
  <c r="BD39" i="4"/>
  <c r="BE39" i="4"/>
  <c r="G40" i="4"/>
  <c r="BA40" i="4" s="1"/>
  <c r="BB40" i="4"/>
  <c r="BC40" i="4"/>
  <c r="BD40" i="4"/>
  <c r="BE40" i="4"/>
  <c r="G45" i="4"/>
  <c r="BA45" i="4" s="1"/>
  <c r="BB45" i="4"/>
  <c r="BC45" i="4"/>
  <c r="BD45" i="4"/>
  <c r="BE45" i="4"/>
  <c r="G49" i="4"/>
  <c r="BA49" i="4" s="1"/>
  <c r="BB49" i="4"/>
  <c r="BC49" i="4"/>
  <c r="BD49" i="4"/>
  <c r="BE49" i="4"/>
  <c r="G54" i="4"/>
  <c r="BA54" i="4" s="1"/>
  <c r="BB54" i="4"/>
  <c r="BC54" i="4"/>
  <c r="BD54" i="4"/>
  <c r="BE54" i="4"/>
  <c r="G55" i="4"/>
  <c r="BA55" i="4" s="1"/>
  <c r="BB55" i="4"/>
  <c r="BC55" i="4"/>
  <c r="BD55" i="4"/>
  <c r="BE55" i="4"/>
  <c r="C58" i="4"/>
  <c r="BC58" i="4"/>
  <c r="BE58" i="4"/>
  <c r="G60" i="4"/>
  <c r="BA60" i="4"/>
  <c r="BA69" i="4" s="1"/>
  <c r="BB60" i="4"/>
  <c r="BC60" i="4"/>
  <c r="BD60" i="4"/>
  <c r="BE60" i="4"/>
  <c r="BE69" i="4" s="1"/>
  <c r="G67" i="4"/>
  <c r="BA67" i="4"/>
  <c r="BB67" i="4"/>
  <c r="BC67" i="4"/>
  <c r="BC69" i="4" s="1"/>
  <c r="BD67" i="4"/>
  <c r="BE67" i="4"/>
  <c r="C69" i="4"/>
  <c r="G69" i="4"/>
  <c r="BB69" i="4"/>
  <c r="BD69" i="4"/>
  <c r="G71" i="4"/>
  <c r="G74" i="4" s="1"/>
  <c r="BA71" i="4"/>
  <c r="BA74" i="4" s="1"/>
  <c r="BB71" i="4"/>
  <c r="BB74" i="4" s="1"/>
  <c r="BC71" i="4"/>
  <c r="BD71" i="4"/>
  <c r="BD74" i="4" s="1"/>
  <c r="BE71" i="4"/>
  <c r="BE74" i="4" s="1"/>
  <c r="C74" i="4"/>
  <c r="BC74" i="4"/>
  <c r="G76" i="4"/>
  <c r="BA76" i="4"/>
  <c r="BB76" i="4"/>
  <c r="BC76" i="4"/>
  <c r="BD76" i="4"/>
  <c r="BE76" i="4"/>
  <c r="G83" i="4"/>
  <c r="BA83" i="4" s="1"/>
  <c r="BB83" i="4"/>
  <c r="BC83" i="4"/>
  <c r="BD83" i="4"/>
  <c r="BE83" i="4"/>
  <c r="G87" i="4"/>
  <c r="BA87" i="4"/>
  <c r="BB87" i="4"/>
  <c r="BC87" i="4"/>
  <c r="BD87" i="4"/>
  <c r="BE87" i="4"/>
  <c r="G100" i="4"/>
  <c r="BA100" i="4" s="1"/>
  <c r="BB100" i="4"/>
  <c r="BC100" i="4"/>
  <c r="BD100" i="4"/>
  <c r="BE100" i="4"/>
  <c r="G106" i="4"/>
  <c r="BA106" i="4"/>
  <c r="BB106" i="4"/>
  <c r="BC106" i="4"/>
  <c r="BD106" i="4"/>
  <c r="BE106" i="4"/>
  <c r="G121" i="4"/>
  <c r="BA121" i="4" s="1"/>
  <c r="BB121" i="4"/>
  <c r="BC121" i="4"/>
  <c r="BD121" i="4"/>
  <c r="BE121" i="4"/>
  <c r="G122" i="4"/>
  <c r="BA122" i="4"/>
  <c r="BB122" i="4"/>
  <c r="BC122" i="4"/>
  <c r="BD122" i="4"/>
  <c r="BE122" i="4"/>
  <c r="G123" i="4"/>
  <c r="BA123" i="4" s="1"/>
  <c r="BB123" i="4"/>
  <c r="BC123" i="4"/>
  <c r="BD123" i="4"/>
  <c r="BE123" i="4"/>
  <c r="G125" i="4"/>
  <c r="BA125" i="4"/>
  <c r="BB125" i="4"/>
  <c r="BC125" i="4"/>
  <c r="BD125" i="4"/>
  <c r="BE125" i="4"/>
  <c r="G127" i="4"/>
  <c r="BA127" i="4" s="1"/>
  <c r="BB127" i="4"/>
  <c r="BC127" i="4"/>
  <c r="BD127" i="4"/>
  <c r="BE127" i="4"/>
  <c r="G129" i="4"/>
  <c r="BA129" i="4"/>
  <c r="BB129" i="4"/>
  <c r="BC129" i="4"/>
  <c r="BD129" i="4"/>
  <c r="BE129" i="4"/>
  <c r="G132" i="4"/>
  <c r="BA132" i="4" s="1"/>
  <c r="BB132" i="4"/>
  <c r="BC132" i="4"/>
  <c r="BD132" i="4"/>
  <c r="BE132" i="4"/>
  <c r="G134" i="4"/>
  <c r="BA134" i="4"/>
  <c r="BB134" i="4"/>
  <c r="BC134" i="4"/>
  <c r="BD134" i="4"/>
  <c r="BE134" i="4"/>
  <c r="G136" i="4"/>
  <c r="BA136" i="4" s="1"/>
  <c r="BB136" i="4"/>
  <c r="BC136" i="4"/>
  <c r="BD136" i="4"/>
  <c r="BE136" i="4"/>
  <c r="G139" i="4"/>
  <c r="BA139" i="4"/>
  <c r="BB139" i="4"/>
  <c r="BC139" i="4"/>
  <c r="BD139" i="4"/>
  <c r="BE139" i="4"/>
  <c r="G143" i="4"/>
  <c r="BA143" i="4" s="1"/>
  <c r="BB143" i="4"/>
  <c r="BC143" i="4"/>
  <c r="BD143" i="4"/>
  <c r="BD149" i="4" s="1"/>
  <c r="BE143" i="4"/>
  <c r="G145" i="4"/>
  <c r="BA145" i="4"/>
  <c r="BB145" i="4"/>
  <c r="BC145" i="4"/>
  <c r="BD145" i="4"/>
  <c r="BE145" i="4"/>
  <c r="G148" i="4"/>
  <c r="BA148" i="4" s="1"/>
  <c r="BB148" i="4"/>
  <c r="BC148" i="4"/>
  <c r="BD148" i="4"/>
  <c r="BE148" i="4"/>
  <c r="C149" i="4"/>
  <c r="G149" i="4"/>
  <c r="BB149" i="4"/>
  <c r="G151" i="4"/>
  <c r="BA151" i="4"/>
  <c r="BB151" i="4"/>
  <c r="BC151" i="4"/>
  <c r="BD151" i="4"/>
  <c r="BE151" i="4"/>
  <c r="BE182" i="4" s="1"/>
  <c r="G153" i="4"/>
  <c r="BA153" i="4" s="1"/>
  <c r="BB153" i="4"/>
  <c r="BC153" i="4"/>
  <c r="BD153" i="4"/>
  <c r="BE153" i="4"/>
  <c r="G156" i="4"/>
  <c r="BA156" i="4" s="1"/>
  <c r="BB156" i="4"/>
  <c r="BC156" i="4"/>
  <c r="BD156" i="4"/>
  <c r="BE156" i="4"/>
  <c r="G158" i="4"/>
  <c r="BA158" i="4" s="1"/>
  <c r="BB158" i="4"/>
  <c r="BC158" i="4"/>
  <c r="BD158" i="4"/>
  <c r="BE158" i="4"/>
  <c r="G159" i="4"/>
  <c r="BA159" i="4" s="1"/>
  <c r="BB159" i="4"/>
  <c r="BC159" i="4"/>
  <c r="BC182" i="4" s="1"/>
  <c r="BD159" i="4"/>
  <c r="BE159" i="4"/>
  <c r="G161" i="4"/>
  <c r="BA161" i="4" s="1"/>
  <c r="BB161" i="4"/>
  <c r="BC161" i="4"/>
  <c r="BD161" i="4"/>
  <c r="BE161" i="4"/>
  <c r="G162" i="4"/>
  <c r="BA162" i="4" s="1"/>
  <c r="BB162" i="4"/>
  <c r="BC162" i="4"/>
  <c r="BD162" i="4"/>
  <c r="BE162" i="4"/>
  <c r="G165" i="4"/>
  <c r="BA165" i="4" s="1"/>
  <c r="BB165" i="4"/>
  <c r="BC165" i="4"/>
  <c r="BD165" i="4"/>
  <c r="BE165" i="4"/>
  <c r="G170" i="4"/>
  <c r="BA170" i="4"/>
  <c r="BB170" i="4"/>
  <c r="BC170" i="4"/>
  <c r="BD170" i="4"/>
  <c r="BE170" i="4"/>
  <c r="G173" i="4"/>
  <c r="BA173" i="4" s="1"/>
  <c r="BB173" i="4"/>
  <c r="BC173" i="4"/>
  <c r="BD173" i="4"/>
  <c r="BE173" i="4"/>
  <c r="G174" i="4"/>
  <c r="BA174" i="4" s="1"/>
  <c r="BB174" i="4"/>
  <c r="BC174" i="4"/>
  <c r="BD174" i="4"/>
  <c r="BE174" i="4"/>
  <c r="G177" i="4"/>
  <c r="BA177" i="4" s="1"/>
  <c r="BB177" i="4"/>
  <c r="BC177" i="4"/>
  <c r="BD177" i="4"/>
  <c r="BE177" i="4"/>
  <c r="G179" i="4"/>
  <c r="BA179" i="4" s="1"/>
  <c r="BB179" i="4"/>
  <c r="BC179" i="4"/>
  <c r="BD179" i="4"/>
  <c r="BE179" i="4"/>
  <c r="G180" i="4"/>
  <c r="BA180" i="4" s="1"/>
  <c r="BB180" i="4"/>
  <c r="BC180" i="4"/>
  <c r="BD180" i="4"/>
  <c r="BE180" i="4"/>
  <c r="C182" i="4"/>
  <c r="G184" i="4"/>
  <c r="BA184" i="4"/>
  <c r="BA187" i="4" s="1"/>
  <c r="BB184" i="4"/>
  <c r="BB187" i="4" s="1"/>
  <c r="BC184" i="4"/>
  <c r="BC187" i="4" s="1"/>
  <c r="BD184" i="4"/>
  <c r="BE184" i="4"/>
  <c r="BE187" i="4" s="1"/>
  <c r="C187" i="4"/>
  <c r="G187" i="4"/>
  <c r="BD187" i="4"/>
  <c r="G189" i="4"/>
  <c r="G275" i="4" s="1"/>
  <c r="BB189" i="4"/>
  <c r="BC189" i="4"/>
  <c r="BD189" i="4"/>
  <c r="BD275" i="4" s="1"/>
  <c r="BE189" i="4"/>
  <c r="BE275" i="4" s="1"/>
  <c r="G197" i="4"/>
  <c r="BA197" i="4" s="1"/>
  <c r="BB197" i="4"/>
  <c r="BC197" i="4"/>
  <c r="BC275" i="4" s="1"/>
  <c r="BD197" i="4"/>
  <c r="BE197" i="4"/>
  <c r="G274" i="4"/>
  <c r="BA274" i="4" s="1"/>
  <c r="BB274" i="4"/>
  <c r="BC274" i="4"/>
  <c r="BD274" i="4"/>
  <c r="BE274" i="4"/>
  <c r="C275" i="4"/>
  <c r="G277" i="4"/>
  <c r="BA277" i="4"/>
  <c r="BB277" i="4"/>
  <c r="BC277" i="4"/>
  <c r="BD277" i="4"/>
  <c r="BE277" i="4"/>
  <c r="G278" i="4"/>
  <c r="BA278" i="4" s="1"/>
  <c r="BB278" i="4"/>
  <c r="BC278" i="4"/>
  <c r="BD278" i="4"/>
  <c r="BD311" i="4" s="1"/>
  <c r="BE278" i="4"/>
  <c r="G309" i="4"/>
  <c r="BA309" i="4"/>
  <c r="BB309" i="4"/>
  <c r="BC309" i="4"/>
  <c r="BD309" i="4"/>
  <c r="BE309" i="4"/>
  <c r="G310" i="4"/>
  <c r="BA310" i="4" s="1"/>
  <c r="BB310" i="4"/>
  <c r="BC310" i="4"/>
  <c r="BD310" i="4"/>
  <c r="BE310" i="4"/>
  <c r="C311" i="4"/>
  <c r="G311" i="4"/>
  <c r="BB311" i="4"/>
  <c r="G313" i="4"/>
  <c r="BA313" i="4" s="1"/>
  <c r="BB313" i="4"/>
  <c r="BC313" i="4"/>
  <c r="BD313" i="4"/>
  <c r="BE313" i="4"/>
  <c r="G315" i="4"/>
  <c r="BA315" i="4" s="1"/>
  <c r="BB315" i="4"/>
  <c r="BC315" i="4"/>
  <c r="BD315" i="4"/>
  <c r="BE315" i="4"/>
  <c r="BE331" i="4" s="1"/>
  <c r="G316" i="4"/>
  <c r="BA316" i="4" s="1"/>
  <c r="BB316" i="4"/>
  <c r="BC316" i="4"/>
  <c r="BD316" i="4"/>
  <c r="BE316" i="4"/>
  <c r="G318" i="4"/>
  <c r="BA318" i="4" s="1"/>
  <c r="BB318" i="4"/>
  <c r="BC318" i="4"/>
  <c r="BD318" i="4"/>
  <c r="BE318" i="4"/>
  <c r="G322" i="4"/>
  <c r="BA322" i="4" s="1"/>
  <c r="BB322" i="4"/>
  <c r="BC322" i="4"/>
  <c r="BD322" i="4"/>
  <c r="BE322" i="4"/>
  <c r="G324" i="4"/>
  <c r="BA324" i="4" s="1"/>
  <c r="BB324" i="4"/>
  <c r="BC324" i="4"/>
  <c r="BD324" i="4"/>
  <c r="BE324" i="4"/>
  <c r="G325" i="4"/>
  <c r="BA325" i="4" s="1"/>
  <c r="BB325" i="4"/>
  <c r="BC325" i="4"/>
  <c r="BD325" i="4"/>
  <c r="BE325" i="4"/>
  <c r="G329" i="4"/>
  <c r="BA329" i="4" s="1"/>
  <c r="BB329" i="4"/>
  <c r="BC329" i="4"/>
  <c r="BD329" i="4"/>
  <c r="BE329" i="4"/>
  <c r="C331" i="4"/>
  <c r="BC331" i="4"/>
  <c r="G333" i="4"/>
  <c r="BA333" i="4"/>
  <c r="BB333" i="4"/>
  <c r="BB338" i="4" s="1"/>
  <c r="BC333" i="4"/>
  <c r="BD333" i="4"/>
  <c r="BE333" i="4"/>
  <c r="G335" i="4"/>
  <c r="BA335" i="4" s="1"/>
  <c r="BB335" i="4"/>
  <c r="BC335" i="4"/>
  <c r="BD335" i="4"/>
  <c r="BD338" i="4" s="1"/>
  <c r="BE335" i="4"/>
  <c r="G337" i="4"/>
  <c r="BA337" i="4"/>
  <c r="BB337" i="4"/>
  <c r="BC337" i="4"/>
  <c r="BD337" i="4"/>
  <c r="BE337" i="4"/>
  <c r="C338" i="4"/>
  <c r="G340" i="4"/>
  <c r="BA340" i="4" s="1"/>
  <c r="BB340" i="4"/>
  <c r="BB342" i="4" s="1"/>
  <c r="BC340" i="4"/>
  <c r="BD340" i="4"/>
  <c r="BE340" i="4"/>
  <c r="G341" i="4"/>
  <c r="BA341" i="4" s="1"/>
  <c r="BB341" i="4"/>
  <c r="BC341" i="4"/>
  <c r="BD341" i="4"/>
  <c r="BE341" i="4"/>
  <c r="C342" i="4"/>
  <c r="BC342" i="4"/>
  <c r="G344" i="4"/>
  <c r="BA344" i="4" s="1"/>
  <c r="BA355" i="4" s="1"/>
  <c r="BB344" i="4"/>
  <c r="BC344" i="4"/>
  <c r="BD344" i="4"/>
  <c r="BD355" i="4" s="1"/>
  <c r="BE344" i="4"/>
  <c r="G346" i="4"/>
  <c r="BA346" i="4"/>
  <c r="BB346" i="4"/>
  <c r="BB355" i="4" s="1"/>
  <c r="BC346" i="4"/>
  <c r="BD346" i="4"/>
  <c r="BE346" i="4"/>
  <c r="G347" i="4"/>
  <c r="BA347" i="4" s="1"/>
  <c r="BB347" i="4"/>
  <c r="BC347" i="4"/>
  <c r="BD347" i="4"/>
  <c r="BE347" i="4"/>
  <c r="G348" i="4"/>
  <c r="BA348" i="4"/>
  <c r="BB348" i="4"/>
  <c r="BC348" i="4"/>
  <c r="BD348" i="4"/>
  <c r="BE348" i="4"/>
  <c r="G349" i="4"/>
  <c r="BA349" i="4" s="1"/>
  <c r="BB349" i="4"/>
  <c r="BC349" i="4"/>
  <c r="BD349" i="4"/>
  <c r="BE349" i="4"/>
  <c r="G352" i="4"/>
  <c r="BA352" i="4"/>
  <c r="BB352" i="4"/>
  <c r="BC352" i="4"/>
  <c r="BD352" i="4"/>
  <c r="BE352" i="4"/>
  <c r="G353" i="4"/>
  <c r="BA353" i="4" s="1"/>
  <c r="BB353" i="4"/>
  <c r="BC353" i="4"/>
  <c r="BD353" i="4"/>
  <c r="BE353" i="4"/>
  <c r="G354" i="4"/>
  <c r="BA354" i="4"/>
  <c r="BB354" i="4"/>
  <c r="BC354" i="4"/>
  <c r="BD354" i="4"/>
  <c r="BE354" i="4"/>
  <c r="C355" i="4"/>
  <c r="G357" i="4"/>
  <c r="BA357" i="4" s="1"/>
  <c r="BB357" i="4"/>
  <c r="BB359" i="4" s="1"/>
  <c r="BC357" i="4"/>
  <c r="BD357" i="4"/>
  <c r="BE357" i="4"/>
  <c r="G358" i="4"/>
  <c r="BA358" i="4" s="1"/>
  <c r="BB358" i="4"/>
  <c r="BC358" i="4"/>
  <c r="BD358" i="4"/>
  <c r="BE358" i="4"/>
  <c r="C359" i="4"/>
  <c r="BC359" i="4"/>
  <c r="BE359" i="4"/>
  <c r="G361" i="4"/>
  <c r="BA361" i="4" s="1"/>
  <c r="BB361" i="4"/>
  <c r="BC361" i="4"/>
  <c r="BD361" i="4"/>
  <c r="BE361" i="4"/>
  <c r="G366" i="4"/>
  <c r="BA366" i="4"/>
  <c r="BB366" i="4"/>
  <c r="BC366" i="4"/>
  <c r="BD366" i="4"/>
  <c r="BE366" i="4"/>
  <c r="G368" i="4"/>
  <c r="BA368" i="4" s="1"/>
  <c r="BB368" i="4"/>
  <c r="BC368" i="4"/>
  <c r="BD368" i="4"/>
  <c r="BE368" i="4"/>
  <c r="G369" i="4"/>
  <c r="BA369" i="4"/>
  <c r="BB369" i="4"/>
  <c r="BB377" i="4" s="1"/>
  <c r="BC369" i="4"/>
  <c r="BD369" i="4"/>
  <c r="BE369" i="4"/>
  <c r="G373" i="4"/>
  <c r="BA373" i="4" s="1"/>
  <c r="BB373" i="4"/>
  <c r="BC373" i="4"/>
  <c r="BD373" i="4"/>
  <c r="BE373" i="4"/>
  <c r="G374" i="4"/>
  <c r="BA374" i="4"/>
  <c r="BB374" i="4"/>
  <c r="BC374" i="4"/>
  <c r="BD374" i="4"/>
  <c r="BE374" i="4"/>
  <c r="G375" i="4"/>
  <c r="BA375" i="4" s="1"/>
  <c r="BB375" i="4"/>
  <c r="BC375" i="4"/>
  <c r="BD375" i="4"/>
  <c r="BE375" i="4"/>
  <c r="G376" i="4"/>
  <c r="BA376" i="4"/>
  <c r="BB376" i="4"/>
  <c r="BC376" i="4"/>
  <c r="BD376" i="4"/>
  <c r="BE376" i="4"/>
  <c r="C377" i="4"/>
  <c r="BD377" i="4"/>
  <c r="G379" i="4"/>
  <c r="BA379" i="4" s="1"/>
  <c r="BA383" i="4" s="1"/>
  <c r="BB379" i="4"/>
  <c r="BC379" i="4"/>
  <c r="BD379" i="4"/>
  <c r="BD383" i="4" s="1"/>
  <c r="BE379" i="4"/>
  <c r="G382" i="4"/>
  <c r="BA382" i="4" s="1"/>
  <c r="BB382" i="4"/>
  <c r="BC382" i="4"/>
  <c r="BD382" i="4"/>
  <c r="BE382" i="4"/>
  <c r="C383" i="4"/>
  <c r="BC383" i="4"/>
  <c r="BE383" i="4"/>
  <c r="G385" i="4"/>
  <c r="BA385" i="4"/>
  <c r="BA389" i="4" s="1"/>
  <c r="BB385" i="4"/>
  <c r="BB389" i="4" s="1"/>
  <c r="BC385" i="4"/>
  <c r="BC389" i="4" s="1"/>
  <c r="BD385" i="4"/>
  <c r="BE385" i="4"/>
  <c r="BE389" i="4" s="1"/>
  <c r="C389" i="4"/>
  <c r="G389" i="4"/>
  <c r="BD389" i="4"/>
  <c r="G391" i="4"/>
  <c r="BA391" i="4"/>
  <c r="BC391" i="4"/>
  <c r="BD391" i="4"/>
  <c r="BE391" i="4"/>
  <c r="BE401" i="4" s="1"/>
  <c r="G393" i="4"/>
  <c r="BA393" i="4"/>
  <c r="BB393" i="4"/>
  <c r="BC393" i="4"/>
  <c r="BC401" i="4" s="1"/>
  <c r="BD393" i="4"/>
  <c r="BE393" i="4"/>
  <c r="G394" i="4"/>
  <c r="BB394" i="4" s="1"/>
  <c r="BA394" i="4"/>
  <c r="BC394" i="4"/>
  <c r="BD394" i="4"/>
  <c r="BE394" i="4"/>
  <c r="G396" i="4"/>
  <c r="BB396" i="4" s="1"/>
  <c r="BA396" i="4"/>
  <c r="BC396" i="4"/>
  <c r="BD396" i="4"/>
  <c r="BE396" i="4"/>
  <c r="G400" i="4"/>
  <c r="BA400" i="4"/>
  <c r="BB400" i="4"/>
  <c r="BC400" i="4"/>
  <c r="BD400" i="4"/>
  <c r="BE400" i="4"/>
  <c r="C401" i="4"/>
  <c r="BA401" i="4"/>
  <c r="G403" i="4"/>
  <c r="BB403" i="4" s="1"/>
  <c r="BA403" i="4"/>
  <c r="BC403" i="4"/>
  <c r="BD403" i="4"/>
  <c r="BE403" i="4"/>
  <c r="G408" i="4"/>
  <c r="BB408" i="4" s="1"/>
  <c r="BA408" i="4"/>
  <c r="BC408" i="4"/>
  <c r="BD408" i="4"/>
  <c r="BE408" i="4"/>
  <c r="G410" i="4"/>
  <c r="BB410" i="4" s="1"/>
  <c r="BA410" i="4"/>
  <c r="BC410" i="4"/>
  <c r="BD410" i="4"/>
  <c r="BE410" i="4"/>
  <c r="G413" i="4"/>
  <c r="BB413" i="4" s="1"/>
  <c r="BA413" i="4"/>
  <c r="BC413" i="4"/>
  <c r="BD413" i="4"/>
  <c r="BE413" i="4"/>
  <c r="G415" i="4"/>
  <c r="BB415" i="4" s="1"/>
  <c r="BA415" i="4"/>
  <c r="BC415" i="4"/>
  <c r="BD415" i="4"/>
  <c r="BE415" i="4"/>
  <c r="G432" i="4"/>
  <c r="BA432" i="4"/>
  <c r="BB432" i="4"/>
  <c r="BC432" i="4"/>
  <c r="BD432" i="4"/>
  <c r="BE432" i="4"/>
  <c r="G434" i="4"/>
  <c r="BB434" i="4" s="1"/>
  <c r="BA434" i="4"/>
  <c r="BC434" i="4"/>
  <c r="BD434" i="4"/>
  <c r="BE434" i="4"/>
  <c r="G436" i="4"/>
  <c r="BA436" i="4"/>
  <c r="BB436" i="4"/>
  <c r="BC436" i="4"/>
  <c r="BD436" i="4"/>
  <c r="BE436" i="4"/>
  <c r="G438" i="4"/>
  <c r="BB438" i="4" s="1"/>
  <c r="BA438" i="4"/>
  <c r="BC438" i="4"/>
  <c r="BC448" i="4" s="1"/>
  <c r="BD438" i="4"/>
  <c r="BE438" i="4"/>
  <c r="G440" i="4"/>
  <c r="BA440" i="4"/>
  <c r="BB440" i="4"/>
  <c r="BC440" i="4"/>
  <c r="BD440" i="4"/>
  <c r="BE440" i="4"/>
  <c r="G442" i="4"/>
  <c r="BB442" i="4" s="1"/>
  <c r="BA442" i="4"/>
  <c r="BC442" i="4"/>
  <c r="BD442" i="4"/>
  <c r="BE442" i="4"/>
  <c r="G444" i="4"/>
  <c r="BA444" i="4"/>
  <c r="BB444" i="4"/>
  <c r="BC444" i="4"/>
  <c r="BD444" i="4"/>
  <c r="BE444" i="4"/>
  <c r="G447" i="4"/>
  <c r="BB447" i="4" s="1"/>
  <c r="BA447" i="4"/>
  <c r="BC447" i="4"/>
  <c r="BD447" i="4"/>
  <c r="BE447" i="4"/>
  <c r="C448" i="4"/>
  <c r="BD448" i="4"/>
  <c r="G450" i="4"/>
  <c r="BA450" i="4"/>
  <c r="BC450" i="4"/>
  <c r="BC456" i="4" s="1"/>
  <c r="BD450" i="4"/>
  <c r="BE450" i="4"/>
  <c r="G453" i="4"/>
  <c r="BB453" i="4" s="1"/>
  <c r="BA453" i="4"/>
  <c r="BC453" i="4"/>
  <c r="BD453" i="4"/>
  <c r="BE453" i="4"/>
  <c r="G454" i="4"/>
  <c r="BB454" i="4" s="1"/>
  <c r="BA454" i="4"/>
  <c r="BC454" i="4"/>
  <c r="BD454" i="4"/>
  <c r="BE454" i="4"/>
  <c r="BE456" i="4" s="1"/>
  <c r="G455" i="4"/>
  <c r="BB455" i="4" s="1"/>
  <c r="BA455" i="4"/>
  <c r="BC455" i="4"/>
  <c r="BD455" i="4"/>
  <c r="BE455" i="4"/>
  <c r="C456" i="4"/>
  <c r="BA456" i="4"/>
  <c r="G458" i="4"/>
  <c r="BA458" i="4"/>
  <c r="BB458" i="4"/>
  <c r="BC458" i="4"/>
  <c r="BD458" i="4"/>
  <c r="BE458" i="4"/>
  <c r="G462" i="4"/>
  <c r="BB462" i="4" s="1"/>
  <c r="BA462" i="4"/>
  <c r="BC462" i="4"/>
  <c r="BD462" i="4"/>
  <c r="BE462" i="4"/>
  <c r="G465" i="4"/>
  <c r="BA465" i="4"/>
  <c r="BB465" i="4"/>
  <c r="BC465" i="4"/>
  <c r="BD465" i="4"/>
  <c r="BE465" i="4"/>
  <c r="G469" i="4"/>
  <c r="BA469" i="4"/>
  <c r="BB469" i="4"/>
  <c r="BC469" i="4"/>
  <c r="BD469" i="4"/>
  <c r="BE469" i="4"/>
  <c r="G471" i="4"/>
  <c r="BA471" i="4"/>
  <c r="BB471" i="4"/>
  <c r="BC471" i="4"/>
  <c r="BD471" i="4"/>
  <c r="BE471" i="4"/>
  <c r="G476" i="4"/>
  <c r="BB476" i="4" s="1"/>
  <c r="BA476" i="4"/>
  <c r="BC476" i="4"/>
  <c r="BD476" i="4"/>
  <c r="BE476" i="4"/>
  <c r="G479" i="4"/>
  <c r="BA479" i="4"/>
  <c r="BB479" i="4"/>
  <c r="BC479" i="4"/>
  <c r="BD479" i="4"/>
  <c r="BE479" i="4"/>
  <c r="G484" i="4"/>
  <c r="BB484" i="4" s="1"/>
  <c r="BA484" i="4"/>
  <c r="BC484" i="4"/>
  <c r="BD484" i="4"/>
  <c r="BE484" i="4"/>
  <c r="G486" i="4"/>
  <c r="BA486" i="4"/>
  <c r="BB486" i="4"/>
  <c r="BC486" i="4"/>
  <c r="BD486" i="4"/>
  <c r="BE486" i="4"/>
  <c r="G487" i="4"/>
  <c r="BB487" i="4" s="1"/>
  <c r="BA487" i="4"/>
  <c r="BC487" i="4"/>
  <c r="BD487" i="4"/>
  <c r="BE487" i="4"/>
  <c r="G489" i="4"/>
  <c r="BA489" i="4"/>
  <c r="BB489" i="4"/>
  <c r="BC489" i="4"/>
  <c r="BD489" i="4"/>
  <c r="BE489" i="4"/>
  <c r="G490" i="4"/>
  <c r="BB490" i="4" s="1"/>
  <c r="BA490" i="4"/>
  <c r="BC490" i="4"/>
  <c r="BD490" i="4"/>
  <c r="BE490" i="4"/>
  <c r="G492" i="4"/>
  <c r="BB492" i="4" s="1"/>
  <c r="BA492" i="4"/>
  <c r="BA500" i="4" s="1"/>
  <c r="BC492" i="4"/>
  <c r="BD492" i="4"/>
  <c r="BE492" i="4"/>
  <c r="G493" i="4"/>
  <c r="BB493" i="4" s="1"/>
  <c r="BA493" i="4"/>
  <c r="BC493" i="4"/>
  <c r="BD493" i="4"/>
  <c r="BE493" i="4"/>
  <c r="G494" i="4"/>
  <c r="BA494" i="4"/>
  <c r="BB494" i="4"/>
  <c r="BC494" i="4"/>
  <c r="BD494" i="4"/>
  <c r="BE494" i="4"/>
  <c r="G495" i="4"/>
  <c r="BB495" i="4" s="1"/>
  <c r="BA495" i="4"/>
  <c r="BC495" i="4"/>
  <c r="BD495" i="4"/>
  <c r="BE495" i="4"/>
  <c r="G498" i="4"/>
  <c r="BA498" i="4"/>
  <c r="BB498" i="4"/>
  <c r="BC498" i="4"/>
  <c r="BD498" i="4"/>
  <c r="BE498" i="4"/>
  <c r="G499" i="4"/>
  <c r="BB499" i="4" s="1"/>
  <c r="BA499" i="4"/>
  <c r="BC499" i="4"/>
  <c r="BD499" i="4"/>
  <c r="BE499" i="4"/>
  <c r="C500" i="4"/>
  <c r="BD500" i="4"/>
  <c r="G502" i="4"/>
  <c r="BA502" i="4"/>
  <c r="BB502" i="4"/>
  <c r="BC502" i="4"/>
  <c r="BD502" i="4"/>
  <c r="BE502" i="4"/>
  <c r="G507" i="4"/>
  <c r="BB507" i="4" s="1"/>
  <c r="BA507" i="4"/>
  <c r="BC507" i="4"/>
  <c r="BD507" i="4"/>
  <c r="BE507" i="4"/>
  <c r="G512" i="4"/>
  <c r="BB512" i="4" s="1"/>
  <c r="BA512" i="4"/>
  <c r="BC512" i="4"/>
  <c r="BD512" i="4"/>
  <c r="BE512" i="4"/>
  <c r="G515" i="4"/>
  <c r="BB515" i="4" s="1"/>
  <c r="BA515" i="4"/>
  <c r="BC515" i="4"/>
  <c r="BD515" i="4"/>
  <c r="BE515" i="4"/>
  <c r="G521" i="4"/>
  <c r="BB521" i="4" s="1"/>
  <c r="BA521" i="4"/>
  <c r="BC521" i="4"/>
  <c r="BD521" i="4"/>
  <c r="BE521" i="4"/>
  <c r="G524" i="4"/>
  <c r="BB524" i="4" s="1"/>
  <c r="BA524" i="4"/>
  <c r="BC524" i="4"/>
  <c r="BD524" i="4"/>
  <c r="BE524" i="4"/>
  <c r="G527" i="4"/>
  <c r="BA527" i="4"/>
  <c r="BB527" i="4"/>
  <c r="BC527" i="4"/>
  <c r="BD527" i="4"/>
  <c r="BE527" i="4"/>
  <c r="G528" i="4"/>
  <c r="BB528" i="4" s="1"/>
  <c r="BA528" i="4"/>
  <c r="BC528" i="4"/>
  <c r="BD528" i="4"/>
  <c r="BE528" i="4"/>
  <c r="G529" i="4"/>
  <c r="BA529" i="4"/>
  <c r="BB529" i="4"/>
  <c r="BC529" i="4"/>
  <c r="BD529" i="4"/>
  <c r="BE529" i="4"/>
  <c r="G530" i="4"/>
  <c r="BB530" i="4" s="1"/>
  <c r="BA530" i="4"/>
  <c r="BC530" i="4"/>
  <c r="BD530" i="4"/>
  <c r="BE530" i="4"/>
  <c r="G531" i="4"/>
  <c r="BB531" i="4" s="1"/>
  <c r="BA531" i="4"/>
  <c r="BC531" i="4"/>
  <c r="BD531" i="4"/>
  <c r="BE531" i="4"/>
  <c r="G532" i="4"/>
  <c r="BB532" i="4" s="1"/>
  <c r="BA532" i="4"/>
  <c r="BC532" i="4"/>
  <c r="BD532" i="4"/>
  <c r="BE532" i="4"/>
  <c r="G533" i="4"/>
  <c r="BA533" i="4"/>
  <c r="BB533" i="4"/>
  <c r="BC533" i="4"/>
  <c r="BD533" i="4"/>
  <c r="BE533" i="4"/>
  <c r="G534" i="4"/>
  <c r="BB534" i="4" s="1"/>
  <c r="BA534" i="4"/>
  <c r="BC534" i="4"/>
  <c r="BD534" i="4"/>
  <c r="BE534" i="4"/>
  <c r="G537" i="4"/>
  <c r="BA537" i="4"/>
  <c r="BB537" i="4"/>
  <c r="BC537" i="4"/>
  <c r="BD537" i="4"/>
  <c r="BE537" i="4"/>
  <c r="G538" i="4"/>
  <c r="BB538" i="4" s="1"/>
  <c r="BA538" i="4"/>
  <c r="BC538" i="4"/>
  <c r="BD538" i="4"/>
  <c r="BE538" i="4"/>
  <c r="G539" i="4"/>
  <c r="BA539" i="4"/>
  <c r="BB539" i="4"/>
  <c r="BC539" i="4"/>
  <c r="BD539" i="4"/>
  <c r="BE539" i="4"/>
  <c r="G540" i="4"/>
  <c r="BA540" i="4"/>
  <c r="BB540" i="4"/>
  <c r="BC540" i="4"/>
  <c r="BD540" i="4"/>
  <c r="BE540" i="4"/>
  <c r="G541" i="4"/>
  <c r="BA541" i="4"/>
  <c r="BB541" i="4"/>
  <c r="BC541" i="4"/>
  <c r="BD541" i="4"/>
  <c r="BE541" i="4"/>
  <c r="G542" i="4"/>
  <c r="BB542" i="4" s="1"/>
  <c r="BA542" i="4"/>
  <c r="BC542" i="4"/>
  <c r="BD542" i="4"/>
  <c r="BE542" i="4"/>
  <c r="G543" i="4"/>
  <c r="BA543" i="4"/>
  <c r="BB543" i="4"/>
  <c r="BC543" i="4"/>
  <c r="BD543" i="4"/>
  <c r="BE543" i="4"/>
  <c r="G544" i="4"/>
  <c r="BB544" i="4" s="1"/>
  <c r="BA544" i="4"/>
  <c r="BA557" i="4" s="1"/>
  <c r="BC544" i="4"/>
  <c r="BD544" i="4"/>
  <c r="BE544" i="4"/>
  <c r="BE557" i="4" s="1"/>
  <c r="G545" i="4"/>
  <c r="BA545" i="4"/>
  <c r="BB545" i="4"/>
  <c r="BC545" i="4"/>
  <c r="BD545" i="4"/>
  <c r="BE545" i="4"/>
  <c r="G546" i="4"/>
  <c r="BA546" i="4"/>
  <c r="BB546" i="4"/>
  <c r="BC546" i="4"/>
  <c r="BD546" i="4"/>
  <c r="BE546" i="4"/>
  <c r="G547" i="4"/>
  <c r="BA547" i="4"/>
  <c r="BB547" i="4"/>
  <c r="BC547" i="4"/>
  <c r="BD547" i="4"/>
  <c r="BE547" i="4"/>
  <c r="G548" i="4"/>
  <c r="BB548" i="4" s="1"/>
  <c r="BA548" i="4"/>
  <c r="BC548" i="4"/>
  <c r="BD548" i="4"/>
  <c r="BE548" i="4"/>
  <c r="G549" i="4"/>
  <c r="BB549" i="4" s="1"/>
  <c r="BA549" i="4"/>
  <c r="BC549" i="4"/>
  <c r="BD549" i="4"/>
  <c r="BD557" i="4" s="1"/>
  <c r="BE549" i="4"/>
  <c r="G550" i="4"/>
  <c r="BA550" i="4"/>
  <c r="BB550" i="4"/>
  <c r="BC550" i="4"/>
  <c r="BD550" i="4"/>
  <c r="BE550" i="4"/>
  <c r="G551" i="4"/>
  <c r="BB551" i="4" s="1"/>
  <c r="BA551" i="4"/>
  <c r="BC551" i="4"/>
  <c r="BD551" i="4"/>
  <c r="BE551" i="4"/>
  <c r="G552" i="4"/>
  <c r="BA552" i="4"/>
  <c r="BB552" i="4"/>
  <c r="BC552" i="4"/>
  <c r="BD552" i="4"/>
  <c r="BE552" i="4"/>
  <c r="G553" i="4"/>
  <c r="BB553" i="4" s="1"/>
  <c r="BA553" i="4"/>
  <c r="BC553" i="4"/>
  <c r="BD553" i="4"/>
  <c r="BE553" i="4"/>
  <c r="G555" i="4"/>
  <c r="BA555" i="4"/>
  <c r="BB555" i="4"/>
  <c r="BC555" i="4"/>
  <c r="BD555" i="4"/>
  <c r="BE555" i="4"/>
  <c r="G556" i="4"/>
  <c r="BB556" i="4" s="1"/>
  <c r="BA556" i="4"/>
  <c r="BC556" i="4"/>
  <c r="BD556" i="4"/>
  <c r="BE556" i="4"/>
  <c r="C557" i="4"/>
  <c r="BC557" i="4"/>
  <c r="G559" i="4"/>
  <c r="BA559" i="4"/>
  <c r="BA572" i="4" s="1"/>
  <c r="BB559" i="4"/>
  <c r="BC559" i="4"/>
  <c r="BD559" i="4"/>
  <c r="BE559" i="4"/>
  <c r="BE572" i="4" s="1"/>
  <c r="G561" i="4"/>
  <c r="BB561" i="4" s="1"/>
  <c r="BA561" i="4"/>
  <c r="BC561" i="4"/>
  <c r="BD561" i="4"/>
  <c r="BE561" i="4"/>
  <c r="G562" i="4"/>
  <c r="BA562" i="4"/>
  <c r="BB562" i="4"/>
  <c r="BC562" i="4"/>
  <c r="BD562" i="4"/>
  <c r="BE562" i="4"/>
  <c r="G563" i="4"/>
  <c r="BB563" i="4" s="1"/>
  <c r="BA563" i="4"/>
  <c r="BC563" i="4"/>
  <c r="BD563" i="4"/>
  <c r="BE563" i="4"/>
  <c r="G564" i="4"/>
  <c r="BB564" i="4" s="1"/>
  <c r="BA564" i="4"/>
  <c r="BC564" i="4"/>
  <c r="BC572" i="4" s="1"/>
  <c r="BD564" i="4"/>
  <c r="BE564" i="4"/>
  <c r="G565" i="4"/>
  <c r="BB565" i="4" s="1"/>
  <c r="BA565" i="4"/>
  <c r="BC565" i="4"/>
  <c r="BD565" i="4"/>
  <c r="BE565" i="4"/>
  <c r="G567" i="4"/>
  <c r="BB567" i="4" s="1"/>
  <c r="BA567" i="4"/>
  <c r="BC567" i="4"/>
  <c r="BD567" i="4"/>
  <c r="BE567" i="4"/>
  <c r="G568" i="4"/>
  <c r="BB568" i="4" s="1"/>
  <c r="BA568" i="4"/>
  <c r="BC568" i="4"/>
  <c r="BD568" i="4"/>
  <c r="BE568" i="4"/>
  <c r="G569" i="4"/>
  <c r="BA569" i="4"/>
  <c r="BB569" i="4"/>
  <c r="BC569" i="4"/>
  <c r="BD569" i="4"/>
  <c r="BE569" i="4"/>
  <c r="G570" i="4"/>
  <c r="BB570" i="4" s="1"/>
  <c r="BA570" i="4"/>
  <c r="BC570" i="4"/>
  <c r="BD570" i="4"/>
  <c r="BE570" i="4"/>
  <c r="G571" i="4"/>
  <c r="BA571" i="4"/>
  <c r="BB571" i="4"/>
  <c r="BC571" i="4"/>
  <c r="BD571" i="4"/>
  <c r="BE571" i="4"/>
  <c r="C572" i="4"/>
  <c r="BD572" i="4"/>
  <c r="G574" i="4"/>
  <c r="BA574" i="4"/>
  <c r="BB574" i="4"/>
  <c r="BC574" i="4"/>
  <c r="BD574" i="4"/>
  <c r="BE574" i="4"/>
  <c r="G575" i="4"/>
  <c r="BB575" i="4" s="1"/>
  <c r="BA575" i="4"/>
  <c r="BC575" i="4"/>
  <c r="BD575" i="4"/>
  <c r="BE575" i="4"/>
  <c r="G576" i="4"/>
  <c r="BA576" i="4"/>
  <c r="BB576" i="4"/>
  <c r="BC576" i="4"/>
  <c r="BD576" i="4"/>
  <c r="BE576" i="4"/>
  <c r="G577" i="4"/>
  <c r="BB577" i="4" s="1"/>
  <c r="BA577" i="4"/>
  <c r="BC577" i="4"/>
  <c r="BD577" i="4"/>
  <c r="BE577" i="4"/>
  <c r="G578" i="4"/>
  <c r="BA578" i="4"/>
  <c r="BB578" i="4"/>
  <c r="BC578" i="4"/>
  <c r="BD578" i="4"/>
  <c r="BE578" i="4"/>
  <c r="G579" i="4"/>
  <c r="BB579" i="4" s="1"/>
  <c r="BA579" i="4"/>
  <c r="BC579" i="4"/>
  <c r="BD579" i="4"/>
  <c r="BE579" i="4"/>
  <c r="G580" i="4"/>
  <c r="BA580" i="4"/>
  <c r="BA581" i="4" s="1"/>
  <c r="BB580" i="4"/>
  <c r="BC580" i="4"/>
  <c r="BD580" i="4"/>
  <c r="BE580" i="4"/>
  <c r="BE581" i="4" s="1"/>
  <c r="C581" i="4"/>
  <c r="BC581" i="4"/>
  <c r="BD581" i="4"/>
  <c r="G583" i="4"/>
  <c r="BA583" i="4"/>
  <c r="BB583" i="4"/>
  <c r="BC583" i="4"/>
  <c r="BC589" i="4" s="1"/>
  <c r="BD583" i="4"/>
  <c r="BE583" i="4"/>
  <c r="G585" i="4"/>
  <c r="BB585" i="4" s="1"/>
  <c r="BA585" i="4"/>
  <c r="BC585" i="4"/>
  <c r="BD585" i="4"/>
  <c r="BE585" i="4"/>
  <c r="G586" i="4"/>
  <c r="BB586" i="4" s="1"/>
  <c r="BA586" i="4"/>
  <c r="BC586" i="4"/>
  <c r="BD586" i="4"/>
  <c r="BD589" i="4" s="1"/>
  <c r="BE586" i="4"/>
  <c r="G587" i="4"/>
  <c r="BA587" i="4"/>
  <c r="BB587" i="4"/>
  <c r="BC587" i="4"/>
  <c r="BD587" i="4"/>
  <c r="BE587" i="4"/>
  <c r="G588" i="4"/>
  <c r="BB588" i="4" s="1"/>
  <c r="BA588" i="4"/>
  <c r="BC588" i="4"/>
  <c r="BD588" i="4"/>
  <c r="BE588" i="4"/>
  <c r="C589" i="4"/>
  <c r="BA589" i="4"/>
  <c r="BE589" i="4"/>
  <c r="G591" i="4"/>
  <c r="BB591" i="4" s="1"/>
  <c r="BB601" i="4" s="1"/>
  <c r="BA591" i="4"/>
  <c r="BC591" i="4"/>
  <c r="BD591" i="4"/>
  <c r="BE591" i="4"/>
  <c r="BE601" i="4" s="1"/>
  <c r="G600" i="4"/>
  <c r="BA600" i="4"/>
  <c r="BB600" i="4"/>
  <c r="BC600" i="4"/>
  <c r="BC601" i="4" s="1"/>
  <c r="BD600" i="4"/>
  <c r="BE600" i="4"/>
  <c r="C601" i="4"/>
  <c r="BD601" i="4"/>
  <c r="G603" i="4"/>
  <c r="BB603" i="4" s="1"/>
  <c r="BA603" i="4"/>
  <c r="BC603" i="4"/>
  <c r="BC617" i="4" s="1"/>
  <c r="BD603" i="4"/>
  <c r="BE603" i="4"/>
  <c r="G606" i="4"/>
  <c r="BB606" i="4" s="1"/>
  <c r="BA606" i="4"/>
  <c r="BC606" i="4"/>
  <c r="BD606" i="4"/>
  <c r="BE606" i="4"/>
  <c r="G609" i="4"/>
  <c r="BB609" i="4" s="1"/>
  <c r="BA609" i="4"/>
  <c r="BC609" i="4"/>
  <c r="BD609" i="4"/>
  <c r="BD617" i="4" s="1"/>
  <c r="BE609" i="4"/>
  <c r="G611" i="4"/>
  <c r="BB611" i="4" s="1"/>
  <c r="BA611" i="4"/>
  <c r="BC611" i="4"/>
  <c r="BD611" i="4"/>
  <c r="BE611" i="4"/>
  <c r="G614" i="4"/>
  <c r="BA614" i="4"/>
  <c r="BB614" i="4"/>
  <c r="BC614" i="4"/>
  <c r="BD614" i="4"/>
  <c r="BE614" i="4"/>
  <c r="BE617" i="4" s="1"/>
  <c r="G616" i="4"/>
  <c r="BB616" i="4" s="1"/>
  <c r="BA616" i="4"/>
  <c r="BC616" i="4"/>
  <c r="BD616" i="4"/>
  <c r="BE616" i="4"/>
  <c r="C617" i="4"/>
  <c r="BA617" i="4"/>
  <c r="G619" i="4"/>
  <c r="BB619" i="4" s="1"/>
  <c r="BA619" i="4"/>
  <c r="BC619" i="4"/>
  <c r="BD619" i="4"/>
  <c r="BE619" i="4"/>
  <c r="G622" i="4"/>
  <c r="BA622" i="4"/>
  <c r="BB622" i="4"/>
  <c r="BC622" i="4"/>
  <c r="BD622" i="4"/>
  <c r="BE622" i="4"/>
  <c r="G624" i="4"/>
  <c r="BB624" i="4" s="1"/>
  <c r="BA624" i="4"/>
  <c r="BC624" i="4"/>
  <c r="BD624" i="4"/>
  <c r="BE624" i="4"/>
  <c r="G626" i="4"/>
  <c r="BA626" i="4"/>
  <c r="BB626" i="4"/>
  <c r="BC626" i="4"/>
  <c r="BD626" i="4"/>
  <c r="BE626" i="4"/>
  <c r="G628" i="4"/>
  <c r="BB628" i="4" s="1"/>
  <c r="BA628" i="4"/>
  <c r="BC628" i="4"/>
  <c r="BD628" i="4"/>
  <c r="BE628" i="4"/>
  <c r="G629" i="4"/>
  <c r="BA629" i="4"/>
  <c r="BA630" i="4" s="1"/>
  <c r="BB629" i="4"/>
  <c r="BC629" i="4"/>
  <c r="BD629" i="4"/>
  <c r="BE629" i="4"/>
  <c r="BE630" i="4" s="1"/>
  <c r="C630" i="4"/>
  <c r="BC630" i="4"/>
  <c r="BD630" i="4"/>
  <c r="G632" i="4"/>
  <c r="BA632" i="4"/>
  <c r="BB632" i="4"/>
  <c r="BC632" i="4"/>
  <c r="BD632" i="4"/>
  <c r="BE632" i="4"/>
  <c r="G633" i="4"/>
  <c r="BB633" i="4" s="1"/>
  <c r="BA633" i="4"/>
  <c r="BC633" i="4"/>
  <c r="BD633" i="4"/>
  <c r="BE633" i="4"/>
  <c r="G635" i="4"/>
  <c r="BA635" i="4"/>
  <c r="BB635" i="4"/>
  <c r="BC635" i="4"/>
  <c r="BD635" i="4"/>
  <c r="BE635" i="4"/>
  <c r="G636" i="4"/>
  <c r="G637" i="4" s="1"/>
  <c r="BA636" i="4"/>
  <c r="BA637" i="4" s="1"/>
  <c r="BC636" i="4"/>
  <c r="BD636" i="4"/>
  <c r="BD637" i="4" s="1"/>
  <c r="BE636" i="4"/>
  <c r="BE637" i="4" s="1"/>
  <c r="C637" i="4"/>
  <c r="BC637" i="4"/>
  <c r="G639" i="4"/>
  <c r="BB639" i="4" s="1"/>
  <c r="BA639" i="4"/>
  <c r="BA641" i="4" s="1"/>
  <c r="BC639" i="4"/>
  <c r="BD639" i="4"/>
  <c r="BD641" i="4" s="1"/>
  <c r="BE639" i="4"/>
  <c r="BE641" i="4" s="1"/>
  <c r="G640" i="4"/>
  <c r="BB640" i="4" s="1"/>
  <c r="BA640" i="4"/>
  <c r="BC640" i="4"/>
  <c r="BD640" i="4"/>
  <c r="BE640" i="4"/>
  <c r="C641" i="4"/>
  <c r="G641" i="4"/>
  <c r="BC641" i="4"/>
  <c r="G643" i="4"/>
  <c r="BA643" i="4"/>
  <c r="BB643" i="4"/>
  <c r="BC643" i="4"/>
  <c r="BD643" i="4"/>
  <c r="BE643" i="4"/>
  <c r="G651" i="4"/>
  <c r="BB651" i="4" s="1"/>
  <c r="BA651" i="4"/>
  <c r="BC651" i="4"/>
  <c r="BD651" i="4"/>
  <c r="BE651" i="4"/>
  <c r="BE654" i="4" s="1"/>
  <c r="G652" i="4"/>
  <c r="BA652" i="4"/>
  <c r="BB652" i="4"/>
  <c r="BC652" i="4"/>
  <c r="BD652" i="4"/>
  <c r="BE652" i="4"/>
  <c r="G653" i="4"/>
  <c r="BB653" i="4" s="1"/>
  <c r="BA653" i="4"/>
  <c r="BA654" i="4" s="1"/>
  <c r="BC653" i="4"/>
  <c r="BD653" i="4"/>
  <c r="BE653" i="4"/>
  <c r="C654" i="4"/>
  <c r="BC654" i="4"/>
  <c r="BD654" i="4"/>
  <c r="G656" i="4"/>
  <c r="BA656" i="4"/>
  <c r="BB656" i="4"/>
  <c r="BC656" i="4"/>
  <c r="BD656" i="4"/>
  <c r="BE656" i="4"/>
  <c r="G663" i="4"/>
  <c r="BB663" i="4" s="1"/>
  <c r="BA663" i="4"/>
  <c r="BC663" i="4"/>
  <c r="BD663" i="4"/>
  <c r="BE663" i="4"/>
  <c r="G668" i="4"/>
  <c r="BA668" i="4"/>
  <c r="BB668" i="4"/>
  <c r="BC668" i="4"/>
  <c r="BC675" i="4" s="1"/>
  <c r="BD668" i="4"/>
  <c r="BE668" i="4"/>
  <c r="G673" i="4"/>
  <c r="BB673" i="4" s="1"/>
  <c r="BA673" i="4"/>
  <c r="BA675" i="4" s="1"/>
  <c r="BC673" i="4"/>
  <c r="BD673" i="4"/>
  <c r="BE673" i="4"/>
  <c r="G674" i="4"/>
  <c r="BA674" i="4"/>
  <c r="BB674" i="4"/>
  <c r="BC674" i="4"/>
  <c r="BD674" i="4"/>
  <c r="BE674" i="4"/>
  <c r="C675" i="4"/>
  <c r="G675" i="4"/>
  <c r="BD675" i="4"/>
  <c r="BE675" i="4"/>
  <c r="G677" i="4"/>
  <c r="BA677" i="4"/>
  <c r="BB677" i="4"/>
  <c r="BC677" i="4"/>
  <c r="BD677" i="4"/>
  <c r="BE677" i="4"/>
  <c r="G678" i="4"/>
  <c r="BB678" i="4" s="1"/>
  <c r="BA678" i="4"/>
  <c r="BA686" i="4" s="1"/>
  <c r="BC678" i="4"/>
  <c r="BD678" i="4"/>
  <c r="BE678" i="4"/>
  <c r="BE686" i="4" s="1"/>
  <c r="G683" i="4"/>
  <c r="BB683" i="4" s="1"/>
  <c r="BA683" i="4"/>
  <c r="BC683" i="4"/>
  <c r="BD683" i="4"/>
  <c r="BE683" i="4"/>
  <c r="G685" i="4"/>
  <c r="BA685" i="4"/>
  <c r="BB685" i="4"/>
  <c r="BC685" i="4"/>
  <c r="BD685" i="4"/>
  <c r="BE685" i="4"/>
  <c r="C686" i="4"/>
  <c r="BC686" i="4"/>
  <c r="BD686" i="4"/>
  <c r="G688" i="4"/>
  <c r="BA688" i="4"/>
  <c r="BB688" i="4"/>
  <c r="BC688" i="4"/>
  <c r="BD688" i="4"/>
  <c r="BE688" i="4"/>
  <c r="G690" i="4"/>
  <c r="BB690" i="4" s="1"/>
  <c r="BB691" i="4" s="1"/>
  <c r="BA690" i="4"/>
  <c r="BC690" i="4"/>
  <c r="BD690" i="4"/>
  <c r="BD691" i="4" s="1"/>
  <c r="BE690" i="4"/>
  <c r="BE691" i="4" s="1"/>
  <c r="C691" i="4"/>
  <c r="BA691" i="4"/>
  <c r="BC691" i="4"/>
  <c r="G693" i="4"/>
  <c r="BB693" i="4" s="1"/>
  <c r="BA693" i="4"/>
  <c r="BC693" i="4"/>
  <c r="BD693" i="4"/>
  <c r="BE693" i="4"/>
  <c r="G694" i="4"/>
  <c r="BB694" i="4" s="1"/>
  <c r="BA694" i="4"/>
  <c r="BC694" i="4"/>
  <c r="BD694" i="4"/>
  <c r="BE694" i="4"/>
  <c r="G713" i="4"/>
  <c r="BA713" i="4"/>
  <c r="BB713" i="4"/>
  <c r="BC713" i="4"/>
  <c r="BD713" i="4"/>
  <c r="BE713" i="4"/>
  <c r="G715" i="4"/>
  <c r="BB715" i="4" s="1"/>
  <c r="BA715" i="4"/>
  <c r="BC715" i="4"/>
  <c r="BD715" i="4"/>
  <c r="BD716" i="4" s="1"/>
  <c r="BE715" i="4"/>
  <c r="C716" i="4"/>
  <c r="BA716" i="4"/>
  <c r="BC716" i="4"/>
  <c r="BE716" i="4"/>
  <c r="G718" i="4"/>
  <c r="BB718" i="4" s="1"/>
  <c r="BA718" i="4"/>
  <c r="BC718" i="4"/>
  <c r="BD718" i="4"/>
  <c r="BE718" i="4"/>
  <c r="G719" i="4"/>
  <c r="BB719" i="4" s="1"/>
  <c r="BA719" i="4"/>
  <c r="BA724" i="4" s="1"/>
  <c r="BC719" i="4"/>
  <c r="BC724" i="4" s="1"/>
  <c r="BD719" i="4"/>
  <c r="BE719" i="4"/>
  <c r="C724" i="4"/>
  <c r="G724" i="4"/>
  <c r="BD724" i="4"/>
  <c r="BE724" i="4"/>
  <c r="G726" i="4"/>
  <c r="BA726" i="4"/>
  <c r="BA727" i="4" s="1"/>
  <c r="BB726" i="4"/>
  <c r="BB727" i="4" s="1"/>
  <c r="BC726" i="4"/>
  <c r="BC727" i="4" s="1"/>
  <c r="BD726" i="4"/>
  <c r="BE726" i="4"/>
  <c r="BE727" i="4" s="1"/>
  <c r="C727" i="4"/>
  <c r="G727" i="4"/>
  <c r="BD727" i="4"/>
  <c r="BB630" i="4" l="1"/>
  <c r="BB581" i="4"/>
  <c r="BA377" i="4"/>
  <c r="BB675" i="4"/>
  <c r="BB654" i="4"/>
  <c r="BB636" i="4"/>
  <c r="BB637" i="4" s="1"/>
  <c r="G630" i="4"/>
  <c r="G601" i="4"/>
  <c r="BA601" i="4"/>
  <c r="G581" i="4"/>
  <c r="G572" i="4"/>
  <c r="BB572" i="4"/>
  <c r="BD456" i="4"/>
  <c r="G456" i="4"/>
  <c r="G355" i="4"/>
  <c r="BE355" i="4"/>
  <c r="BE342" i="4"/>
  <c r="G338" i="4"/>
  <c r="BC338" i="4"/>
  <c r="BB182" i="4"/>
  <c r="G716" i="4"/>
  <c r="BB686" i="4"/>
  <c r="BE448" i="4"/>
  <c r="BD401" i="4"/>
  <c r="G401" i="4"/>
  <c r="BB331" i="4"/>
  <c r="BC311" i="4"/>
  <c r="BE311" i="4"/>
  <c r="BA311" i="4"/>
  <c r="BC149" i="4"/>
  <c r="BE149" i="4"/>
  <c r="BA149" i="4"/>
  <c r="BB724" i="4"/>
  <c r="G691" i="4"/>
  <c r="G617" i="4"/>
  <c r="G589" i="4"/>
  <c r="BB589" i="4"/>
  <c r="G500" i="4"/>
  <c r="BC500" i="4"/>
  <c r="BE500" i="4"/>
  <c r="BB500" i="4"/>
  <c r="BB450" i="4"/>
  <c r="G448" i="4"/>
  <c r="BA448" i="4"/>
  <c r="BD359" i="4"/>
  <c r="BC355" i="4"/>
  <c r="BE338" i="4"/>
  <c r="BA338" i="4"/>
  <c r="BD331" i="4"/>
  <c r="BB716" i="4"/>
  <c r="G686" i="4"/>
  <c r="G654" i="4"/>
  <c r="BB641" i="4"/>
  <c r="G557" i="4"/>
  <c r="BB391" i="4"/>
  <c r="BB383" i="4"/>
  <c r="G377" i="4"/>
  <c r="BC377" i="4"/>
  <c r="BE377" i="4"/>
  <c r="BB275" i="4"/>
  <c r="BD182" i="4"/>
  <c r="BD58" i="4"/>
  <c r="BB58" i="4"/>
  <c r="BA342" i="4"/>
  <c r="BD342" i="4"/>
  <c r="BB448" i="4"/>
  <c r="BA359" i="4"/>
  <c r="BA182" i="4"/>
  <c r="BB617" i="4"/>
  <c r="BB557" i="4"/>
  <c r="BB456" i="4"/>
  <c r="BB401" i="4"/>
  <c r="BA331" i="4"/>
  <c r="BA58" i="4"/>
  <c r="G383" i="4"/>
  <c r="G342" i="4"/>
  <c r="G331" i="4"/>
  <c r="BA189" i="4"/>
  <c r="BA275" i="4" s="1"/>
  <c r="G182" i="4"/>
  <c r="G359" i="4"/>
  <c r="G58" i="4"/>
  <c r="D14" i="1"/>
  <c r="BE309" i="3"/>
  <c r="BE310" i="3" s="1"/>
  <c r="I42" i="2" s="1"/>
  <c r="BC309" i="3"/>
  <c r="BB309" i="3"/>
  <c r="BB310" i="3" s="1"/>
  <c r="F42" i="2" s="1"/>
  <c r="BA309" i="3"/>
  <c r="BA310" i="3" s="1"/>
  <c r="E42" i="2" s="1"/>
  <c r="G309" i="3"/>
  <c r="BD309" i="3" s="1"/>
  <c r="BD310" i="3" s="1"/>
  <c r="H42" i="2" s="1"/>
  <c r="B42" i="2"/>
  <c r="A42" i="2"/>
  <c r="BC310" i="3"/>
  <c r="G42" i="2" s="1"/>
  <c r="C310" i="3"/>
  <c r="BE306" i="3"/>
  <c r="BD306" i="3"/>
  <c r="BC306" i="3"/>
  <c r="BB306" i="3"/>
  <c r="BA306" i="3"/>
  <c r="G306" i="3"/>
  <c r="BE305" i="3"/>
  <c r="BD305" i="3"/>
  <c r="BD307" i="3" s="1"/>
  <c r="H41" i="2" s="1"/>
  <c r="BC305" i="3"/>
  <c r="BA305" i="3"/>
  <c r="G305" i="3"/>
  <c r="G307" i="3" s="1"/>
  <c r="B41" i="2"/>
  <c r="A41" i="2"/>
  <c r="C307" i="3"/>
  <c r="BE302" i="3"/>
  <c r="BD302" i="3"/>
  <c r="BC302" i="3"/>
  <c r="BA302" i="3"/>
  <c r="G302" i="3"/>
  <c r="BB302" i="3" s="1"/>
  <c r="BE301" i="3"/>
  <c r="BE303" i="3" s="1"/>
  <c r="I40" i="2" s="1"/>
  <c r="BD301" i="3"/>
  <c r="BC301" i="3"/>
  <c r="BA301" i="3"/>
  <c r="G301" i="3"/>
  <c r="BB301" i="3" s="1"/>
  <c r="BE300" i="3"/>
  <c r="BD300" i="3"/>
  <c r="BC300" i="3"/>
  <c r="BA300" i="3"/>
  <c r="G300" i="3"/>
  <c r="BB300" i="3" s="1"/>
  <c r="BE299" i="3"/>
  <c r="BD299" i="3"/>
  <c r="BC299" i="3"/>
  <c r="BA299" i="3"/>
  <c r="G299" i="3"/>
  <c r="BB299" i="3" s="1"/>
  <c r="B40" i="2"/>
  <c r="A40" i="2"/>
  <c r="C303" i="3"/>
  <c r="BE296" i="3"/>
  <c r="BD296" i="3"/>
  <c r="BC296" i="3"/>
  <c r="BA296" i="3"/>
  <c r="G296" i="3"/>
  <c r="BB296" i="3" s="1"/>
  <c r="BE295" i="3"/>
  <c r="BD295" i="3"/>
  <c r="BC295" i="3"/>
  <c r="BA295" i="3"/>
  <c r="G295" i="3"/>
  <c r="G297" i="3" s="1"/>
  <c r="B39" i="2"/>
  <c r="A39" i="2"/>
  <c r="C297" i="3"/>
  <c r="BE292" i="3"/>
  <c r="BD292" i="3"/>
  <c r="BC292" i="3"/>
  <c r="BA292" i="3"/>
  <c r="G292" i="3"/>
  <c r="BB292" i="3" s="1"/>
  <c r="BE291" i="3"/>
  <c r="BD291" i="3"/>
  <c r="BC291" i="3"/>
  <c r="BA291" i="3"/>
  <c r="G291" i="3"/>
  <c r="BB291" i="3" s="1"/>
  <c r="BE290" i="3"/>
  <c r="BD290" i="3"/>
  <c r="BC290" i="3"/>
  <c r="BA290" i="3"/>
  <c r="G290" i="3"/>
  <c r="BB290" i="3" s="1"/>
  <c r="BE289" i="3"/>
  <c r="BD289" i="3"/>
  <c r="BC289" i="3"/>
  <c r="BA289" i="3"/>
  <c r="G289" i="3"/>
  <c r="BB289" i="3" s="1"/>
  <c r="B38" i="2"/>
  <c r="A38" i="2"/>
  <c r="C293" i="3"/>
  <c r="BE286" i="3"/>
  <c r="BD286" i="3"/>
  <c r="BC286" i="3"/>
  <c r="BA286" i="3"/>
  <c r="G286" i="3"/>
  <c r="BB286" i="3" s="1"/>
  <c r="BE285" i="3"/>
  <c r="BD285" i="3"/>
  <c r="BC285" i="3"/>
  <c r="BA285" i="3"/>
  <c r="G285" i="3"/>
  <c r="BB285" i="3" s="1"/>
  <c r="BE284" i="3"/>
  <c r="BD284" i="3"/>
  <c r="BC284" i="3"/>
  <c r="BA284" i="3"/>
  <c r="G284" i="3"/>
  <c r="BB284" i="3" s="1"/>
  <c r="BE283" i="3"/>
  <c r="BD283" i="3"/>
  <c r="BC283" i="3"/>
  <c r="BA283" i="3"/>
  <c r="G283" i="3"/>
  <c r="BB283" i="3" s="1"/>
  <c r="BE282" i="3"/>
  <c r="BD282" i="3"/>
  <c r="BC282" i="3"/>
  <c r="BA282" i="3"/>
  <c r="BA287" i="3" s="1"/>
  <c r="E37" i="2" s="1"/>
  <c r="G282" i="3"/>
  <c r="B37" i="2"/>
  <c r="A37" i="2"/>
  <c r="BC287" i="3"/>
  <c r="G37" i="2" s="1"/>
  <c r="C287" i="3"/>
  <c r="BE279" i="3"/>
  <c r="BD279" i="3"/>
  <c r="BC279" i="3"/>
  <c r="BA279" i="3"/>
  <c r="G279" i="3"/>
  <c r="BB279" i="3" s="1"/>
  <c r="BE278" i="3"/>
  <c r="BD278" i="3"/>
  <c r="BC278" i="3"/>
  <c r="BA278" i="3"/>
  <c r="G278" i="3"/>
  <c r="BB278" i="3" s="1"/>
  <c r="BE277" i="3"/>
  <c r="BD277" i="3"/>
  <c r="BC277" i="3"/>
  <c r="BA277" i="3"/>
  <c r="G277" i="3"/>
  <c r="BB277" i="3" s="1"/>
  <c r="BE276" i="3"/>
  <c r="BD276" i="3"/>
  <c r="BC276" i="3"/>
  <c r="BA276" i="3"/>
  <c r="BA280" i="3" s="1"/>
  <c r="E36" i="2" s="1"/>
  <c r="G276" i="3"/>
  <c r="B36" i="2"/>
  <c r="A36" i="2"/>
  <c r="BC280" i="3"/>
  <c r="G36" i="2" s="1"/>
  <c r="C280" i="3"/>
  <c r="BE273" i="3"/>
  <c r="BD273" i="3"/>
  <c r="BC273" i="3"/>
  <c r="BA273" i="3"/>
  <c r="G273" i="3"/>
  <c r="BB273" i="3" s="1"/>
  <c r="BE272" i="3"/>
  <c r="BE274" i="3" s="1"/>
  <c r="I35" i="2" s="1"/>
  <c r="BD272" i="3"/>
  <c r="BC272" i="3"/>
  <c r="BA272" i="3"/>
  <c r="G272" i="3"/>
  <c r="BB272" i="3" s="1"/>
  <c r="BB274" i="3" s="1"/>
  <c r="F35" i="2" s="1"/>
  <c r="B35" i="2"/>
  <c r="A35" i="2"/>
  <c r="BC274" i="3"/>
  <c r="G35" i="2" s="1"/>
  <c r="C274" i="3"/>
  <c r="BE269" i="3"/>
  <c r="BD269" i="3"/>
  <c r="BC269" i="3"/>
  <c r="BB269" i="3"/>
  <c r="BA269" i="3"/>
  <c r="G269" i="3"/>
  <c r="BE268" i="3"/>
  <c r="BE270" i="3" s="1"/>
  <c r="I34" i="2" s="1"/>
  <c r="BD268" i="3"/>
  <c r="BC268" i="3"/>
  <c r="BA268" i="3"/>
  <c r="G268" i="3"/>
  <c r="BB268" i="3" s="1"/>
  <c r="BE267" i="3"/>
  <c r="BD267" i="3"/>
  <c r="BC267" i="3"/>
  <c r="BA267" i="3"/>
  <c r="G267" i="3"/>
  <c r="BB267" i="3" s="1"/>
  <c r="BE266" i="3"/>
  <c r="BD266" i="3"/>
  <c r="BC266" i="3"/>
  <c r="BC270" i="3" s="1"/>
  <c r="G34" i="2" s="1"/>
  <c r="BA266" i="3"/>
  <c r="G266" i="3"/>
  <c r="B34" i="2"/>
  <c r="A34" i="2"/>
  <c r="C270" i="3"/>
  <c r="BE263" i="3"/>
  <c r="BD263" i="3"/>
  <c r="BC263" i="3"/>
  <c r="BA263" i="3"/>
  <c r="G263" i="3"/>
  <c r="BB263" i="3" s="1"/>
  <c r="BE262" i="3"/>
  <c r="BD262" i="3"/>
  <c r="BC262" i="3"/>
  <c r="BA262" i="3"/>
  <c r="G262" i="3"/>
  <c r="BB262" i="3" s="1"/>
  <c r="BE261" i="3"/>
  <c r="BD261" i="3"/>
  <c r="BC261" i="3"/>
  <c r="BA261" i="3"/>
  <c r="G261" i="3"/>
  <c r="BB261" i="3" s="1"/>
  <c r="BE260" i="3"/>
  <c r="BD260" i="3"/>
  <c r="BC260" i="3"/>
  <c r="BA260" i="3"/>
  <c r="G260" i="3"/>
  <c r="BB260" i="3" s="1"/>
  <c r="BE259" i="3"/>
  <c r="BD259" i="3"/>
  <c r="BC259" i="3"/>
  <c r="BA259" i="3"/>
  <c r="G259" i="3"/>
  <c r="BB259" i="3" s="1"/>
  <c r="BE258" i="3"/>
  <c r="BD258" i="3"/>
  <c r="BC258" i="3"/>
  <c r="BA258" i="3"/>
  <c r="G258" i="3"/>
  <c r="B33" i="2"/>
  <c r="A33" i="2"/>
  <c r="C264" i="3"/>
  <c r="BE255" i="3"/>
  <c r="BD255" i="3"/>
  <c r="BC255" i="3"/>
  <c r="BA255" i="3"/>
  <c r="G255" i="3"/>
  <c r="BB255" i="3" s="1"/>
  <c r="BE254" i="3"/>
  <c r="BD254" i="3"/>
  <c r="BC254" i="3"/>
  <c r="BA254" i="3"/>
  <c r="G254" i="3"/>
  <c r="BB254" i="3" s="1"/>
  <c r="BE253" i="3"/>
  <c r="BD253" i="3"/>
  <c r="BC253" i="3"/>
  <c r="BB253" i="3"/>
  <c r="BA253" i="3"/>
  <c r="G253" i="3"/>
  <c r="BE252" i="3"/>
  <c r="BD252" i="3"/>
  <c r="BC252" i="3"/>
  <c r="BA252" i="3"/>
  <c r="G252" i="3"/>
  <c r="BB252" i="3" s="1"/>
  <c r="BE251" i="3"/>
  <c r="BE256" i="3" s="1"/>
  <c r="I32" i="2" s="1"/>
  <c r="BD251" i="3"/>
  <c r="BC251" i="3"/>
  <c r="BA251" i="3"/>
  <c r="G251" i="3"/>
  <c r="BB251" i="3" s="1"/>
  <c r="BE250" i="3"/>
  <c r="BD250" i="3"/>
  <c r="BC250" i="3"/>
  <c r="BC256" i="3" s="1"/>
  <c r="G32" i="2" s="1"/>
  <c r="BA250" i="3"/>
  <c r="G250" i="3"/>
  <c r="B32" i="2"/>
  <c r="A32" i="2"/>
  <c r="C256" i="3"/>
  <c r="BE247" i="3"/>
  <c r="BD247" i="3"/>
  <c r="BC247" i="3"/>
  <c r="BC248" i="3" s="1"/>
  <c r="G31" i="2" s="1"/>
  <c r="BB247" i="3"/>
  <c r="BA247" i="3"/>
  <c r="G247" i="3"/>
  <c r="BE246" i="3"/>
  <c r="BE248" i="3" s="1"/>
  <c r="I31" i="2" s="1"/>
  <c r="BD246" i="3"/>
  <c r="BD248" i="3" s="1"/>
  <c r="H31" i="2" s="1"/>
  <c r="BC246" i="3"/>
  <c r="BA246" i="3"/>
  <c r="G246" i="3"/>
  <c r="G248" i="3" s="1"/>
  <c r="B31" i="2"/>
  <c r="A31" i="2"/>
  <c r="BA248" i="3"/>
  <c r="E31" i="2" s="1"/>
  <c r="C248" i="3"/>
  <c r="BE243" i="3"/>
  <c r="BD243" i="3"/>
  <c r="BC243" i="3"/>
  <c r="BA243" i="3"/>
  <c r="G243" i="3"/>
  <c r="BB243" i="3" s="1"/>
  <c r="BE242" i="3"/>
  <c r="BD242" i="3"/>
  <c r="BC242" i="3"/>
  <c r="BA242" i="3"/>
  <c r="G242" i="3"/>
  <c r="BB242" i="3" s="1"/>
  <c r="BE241" i="3"/>
  <c r="BD241" i="3"/>
  <c r="BC241" i="3"/>
  <c r="BA241" i="3"/>
  <c r="G241" i="3"/>
  <c r="BB241" i="3" s="1"/>
  <c r="BE240" i="3"/>
  <c r="BD240" i="3"/>
  <c r="BC240" i="3"/>
  <c r="BA240" i="3"/>
  <c r="G240" i="3"/>
  <c r="BB240" i="3" s="1"/>
  <c r="BE239" i="3"/>
  <c r="BD239" i="3"/>
  <c r="BC239" i="3"/>
  <c r="BA239" i="3"/>
  <c r="G239" i="3"/>
  <c r="BB239" i="3" s="1"/>
  <c r="B30" i="2"/>
  <c r="A30" i="2"/>
  <c r="C244" i="3"/>
  <c r="BE236" i="3"/>
  <c r="BD236" i="3"/>
  <c r="BC236" i="3"/>
  <c r="BB236" i="3"/>
  <c r="BA236" i="3"/>
  <c r="G236" i="3"/>
  <c r="BE235" i="3"/>
  <c r="BD235" i="3"/>
  <c r="BC235" i="3"/>
  <c r="BA235" i="3"/>
  <c r="G235" i="3"/>
  <c r="BB235" i="3" s="1"/>
  <c r="BE234" i="3"/>
  <c r="BD234" i="3"/>
  <c r="BC234" i="3"/>
  <c r="BA234" i="3"/>
  <c r="G234" i="3"/>
  <c r="BB234" i="3" s="1"/>
  <c r="BE233" i="3"/>
  <c r="BD233" i="3"/>
  <c r="BC233" i="3"/>
  <c r="BA233" i="3"/>
  <c r="G233" i="3"/>
  <c r="BB233" i="3" s="1"/>
  <c r="BE232" i="3"/>
  <c r="BD232" i="3"/>
  <c r="BC232" i="3"/>
  <c r="BA232" i="3"/>
  <c r="G232" i="3"/>
  <c r="BB232" i="3" s="1"/>
  <c r="BE231" i="3"/>
  <c r="BD231" i="3"/>
  <c r="BC231" i="3"/>
  <c r="BA231" i="3"/>
  <c r="G231" i="3"/>
  <c r="BB231" i="3" s="1"/>
  <c r="BE230" i="3"/>
  <c r="BD230" i="3"/>
  <c r="BC230" i="3"/>
  <c r="BA230" i="3"/>
  <c r="G230" i="3"/>
  <c r="BB230" i="3" s="1"/>
  <c r="B29" i="2"/>
  <c r="A29" i="2"/>
  <c r="C237" i="3"/>
  <c r="BE227" i="3"/>
  <c r="BD227" i="3"/>
  <c r="BC227" i="3"/>
  <c r="BA227" i="3"/>
  <c r="G227" i="3"/>
  <c r="BB227" i="3" s="1"/>
  <c r="BE226" i="3"/>
  <c r="BD226" i="3"/>
  <c r="BC226" i="3"/>
  <c r="BA226" i="3"/>
  <c r="G226" i="3"/>
  <c r="BB226" i="3" s="1"/>
  <c r="BE225" i="3"/>
  <c r="BD225" i="3"/>
  <c r="BC225" i="3"/>
  <c r="BA225" i="3"/>
  <c r="G225" i="3"/>
  <c r="BB225" i="3" s="1"/>
  <c r="BE224" i="3"/>
  <c r="BD224" i="3"/>
  <c r="BC224" i="3"/>
  <c r="BA224" i="3"/>
  <c r="G224" i="3"/>
  <c r="BB224" i="3" s="1"/>
  <c r="BE223" i="3"/>
  <c r="BD223" i="3"/>
  <c r="BC223" i="3"/>
  <c r="BA223" i="3"/>
  <c r="G223" i="3"/>
  <c r="BB223" i="3" s="1"/>
  <c r="BE222" i="3"/>
  <c r="BD222" i="3"/>
  <c r="BC222" i="3"/>
  <c r="BA222" i="3"/>
  <c r="G222" i="3"/>
  <c r="BB222" i="3" s="1"/>
  <c r="BE221" i="3"/>
  <c r="BD221" i="3"/>
  <c r="BC221" i="3"/>
  <c r="BA221" i="3"/>
  <c r="G221" i="3"/>
  <c r="BB221" i="3" s="1"/>
  <c r="BE220" i="3"/>
  <c r="BD220" i="3"/>
  <c r="BC220" i="3"/>
  <c r="BA220" i="3"/>
  <c r="G220" i="3"/>
  <c r="BB220" i="3" s="1"/>
  <c r="BE219" i="3"/>
  <c r="BD219" i="3"/>
  <c r="BC219" i="3"/>
  <c r="BA219" i="3"/>
  <c r="G219" i="3"/>
  <c r="BB219" i="3" s="1"/>
  <c r="BE218" i="3"/>
  <c r="BD218" i="3"/>
  <c r="BC218" i="3"/>
  <c r="BA218" i="3"/>
  <c r="G218" i="3"/>
  <c r="BB218" i="3" s="1"/>
  <c r="BE217" i="3"/>
  <c r="BD217" i="3"/>
  <c r="BC217" i="3"/>
  <c r="BB217" i="3"/>
  <c r="BA217" i="3"/>
  <c r="G217" i="3"/>
  <c r="B28" i="2"/>
  <c r="A28" i="2"/>
  <c r="C228" i="3"/>
  <c r="BE214" i="3"/>
  <c r="BD214" i="3"/>
  <c r="BC214" i="3"/>
  <c r="BA214" i="3"/>
  <c r="G214" i="3"/>
  <c r="BB214" i="3" s="1"/>
  <c r="BE213" i="3"/>
  <c r="BD213" i="3"/>
  <c r="BC213" i="3"/>
  <c r="BA213" i="3"/>
  <c r="G213" i="3"/>
  <c r="BB213" i="3" s="1"/>
  <c r="BE212" i="3"/>
  <c r="BD212" i="3"/>
  <c r="BC212" i="3"/>
  <c r="BA212" i="3"/>
  <c r="G212" i="3"/>
  <c r="BB212" i="3" s="1"/>
  <c r="BE211" i="3"/>
  <c r="BD211" i="3"/>
  <c r="BC211" i="3"/>
  <c r="BA211" i="3"/>
  <c r="G211" i="3"/>
  <c r="BB211" i="3" s="1"/>
  <c r="BE210" i="3"/>
  <c r="BD210" i="3"/>
  <c r="BC210" i="3"/>
  <c r="BA210" i="3"/>
  <c r="G210" i="3"/>
  <c r="BB210" i="3" s="1"/>
  <c r="BE209" i="3"/>
  <c r="BD209" i="3"/>
  <c r="BC209" i="3"/>
  <c r="BA209" i="3"/>
  <c r="G209" i="3"/>
  <c r="BB209" i="3" s="1"/>
  <c r="BE208" i="3"/>
  <c r="BD208" i="3"/>
  <c r="BC208" i="3"/>
  <c r="BB208" i="3"/>
  <c r="BA208" i="3"/>
  <c r="G208" i="3"/>
  <c r="BE207" i="3"/>
  <c r="BD207" i="3"/>
  <c r="BC207" i="3"/>
  <c r="BA207" i="3"/>
  <c r="G207" i="3"/>
  <c r="BB207" i="3" s="1"/>
  <c r="BE206" i="3"/>
  <c r="BD206" i="3"/>
  <c r="BC206" i="3"/>
  <c r="BB206" i="3"/>
  <c r="BA206" i="3"/>
  <c r="G206" i="3"/>
  <c r="BE205" i="3"/>
  <c r="BD205" i="3"/>
  <c r="BC205" i="3"/>
  <c r="BA205" i="3"/>
  <c r="G205" i="3"/>
  <c r="BB205" i="3" s="1"/>
  <c r="BE204" i="3"/>
  <c r="BD204" i="3"/>
  <c r="BC204" i="3"/>
  <c r="BA204" i="3"/>
  <c r="G204" i="3"/>
  <c r="BB204" i="3" s="1"/>
  <c r="BE203" i="3"/>
  <c r="BD203" i="3"/>
  <c r="BC203" i="3"/>
  <c r="BA203" i="3"/>
  <c r="G203" i="3"/>
  <c r="BB203" i="3" s="1"/>
  <c r="BE202" i="3"/>
  <c r="BD202" i="3"/>
  <c r="BC202" i="3"/>
  <c r="BA202" i="3"/>
  <c r="G202" i="3"/>
  <c r="BB202" i="3" s="1"/>
  <c r="BE201" i="3"/>
  <c r="BD201" i="3"/>
  <c r="BC201" i="3"/>
  <c r="BA201" i="3"/>
  <c r="G201" i="3"/>
  <c r="BB201" i="3" s="1"/>
  <c r="BE200" i="3"/>
  <c r="BD200" i="3"/>
  <c r="BC200" i="3"/>
  <c r="BA200" i="3"/>
  <c r="G200" i="3"/>
  <c r="BB200" i="3" s="1"/>
  <c r="BE199" i="3"/>
  <c r="BD199" i="3"/>
  <c r="BC199" i="3"/>
  <c r="BA199" i="3"/>
  <c r="G199" i="3"/>
  <c r="BB199" i="3" s="1"/>
  <c r="BE198" i="3"/>
  <c r="BD198" i="3"/>
  <c r="BC198" i="3"/>
  <c r="BA198" i="3"/>
  <c r="G198" i="3"/>
  <c r="BB198" i="3" s="1"/>
  <c r="BE197" i="3"/>
  <c r="BD197" i="3"/>
  <c r="BC197" i="3"/>
  <c r="BA197" i="3"/>
  <c r="G197" i="3"/>
  <c r="BB197" i="3" s="1"/>
  <c r="BE196" i="3"/>
  <c r="BD196" i="3"/>
  <c r="BC196" i="3"/>
  <c r="BA196" i="3"/>
  <c r="G196" i="3"/>
  <c r="BB196" i="3" s="1"/>
  <c r="BE195" i="3"/>
  <c r="BD195" i="3"/>
  <c r="BC195" i="3"/>
  <c r="BA195" i="3"/>
  <c r="G195" i="3"/>
  <c r="BB195" i="3" s="1"/>
  <c r="BE194" i="3"/>
  <c r="BD194" i="3"/>
  <c r="BC194" i="3"/>
  <c r="BA194" i="3"/>
  <c r="G194" i="3"/>
  <c r="BB194" i="3" s="1"/>
  <c r="BE193" i="3"/>
  <c r="BD193" i="3"/>
  <c r="BC193" i="3"/>
  <c r="BA193" i="3"/>
  <c r="G193" i="3"/>
  <c r="BB193" i="3" s="1"/>
  <c r="BE192" i="3"/>
  <c r="BD192" i="3"/>
  <c r="BC192" i="3"/>
  <c r="BA192" i="3"/>
  <c r="G192" i="3"/>
  <c r="BB192" i="3" s="1"/>
  <c r="BE191" i="3"/>
  <c r="BD191" i="3"/>
  <c r="BC191" i="3"/>
  <c r="BA191" i="3"/>
  <c r="G191" i="3"/>
  <c r="BB191" i="3" s="1"/>
  <c r="BE190" i="3"/>
  <c r="BD190" i="3"/>
  <c r="BC190" i="3"/>
  <c r="BA190" i="3"/>
  <c r="G190" i="3"/>
  <c r="BB190" i="3" s="1"/>
  <c r="BE189" i="3"/>
  <c r="BD189" i="3"/>
  <c r="BC189" i="3"/>
  <c r="BA189" i="3"/>
  <c r="G189" i="3"/>
  <c r="BB189" i="3" s="1"/>
  <c r="BE188" i="3"/>
  <c r="BD188" i="3"/>
  <c r="BC188" i="3"/>
  <c r="BA188" i="3"/>
  <c r="G188" i="3"/>
  <c r="BB188" i="3" s="1"/>
  <c r="BE187" i="3"/>
  <c r="BD187" i="3"/>
  <c r="BC187" i="3"/>
  <c r="BA187" i="3"/>
  <c r="G187" i="3"/>
  <c r="BB187" i="3" s="1"/>
  <c r="BE186" i="3"/>
  <c r="BD186" i="3"/>
  <c r="BC186" i="3"/>
  <c r="BA186" i="3"/>
  <c r="G186" i="3"/>
  <c r="BB186" i="3" s="1"/>
  <c r="BE185" i="3"/>
  <c r="BD185" i="3"/>
  <c r="BC185" i="3"/>
  <c r="BA185" i="3"/>
  <c r="G185" i="3"/>
  <c r="BB185" i="3" s="1"/>
  <c r="BE184" i="3"/>
  <c r="BD184" i="3"/>
  <c r="BC184" i="3"/>
  <c r="BA184" i="3"/>
  <c r="G184" i="3"/>
  <c r="BB184" i="3" s="1"/>
  <c r="BE183" i="3"/>
  <c r="BD183" i="3"/>
  <c r="BC183" i="3"/>
  <c r="BA183" i="3"/>
  <c r="G183" i="3"/>
  <c r="BB183" i="3" s="1"/>
  <c r="BE182" i="3"/>
  <c r="BD182" i="3"/>
  <c r="BC182" i="3"/>
  <c r="BA182" i="3"/>
  <c r="G182" i="3"/>
  <c r="B27" i="2"/>
  <c r="A27" i="2"/>
  <c r="C215" i="3"/>
  <c r="BE179" i="3"/>
  <c r="BD179" i="3"/>
  <c r="BC179" i="3"/>
  <c r="BA179" i="3"/>
  <c r="G179" i="3"/>
  <c r="BB179" i="3" s="1"/>
  <c r="BE178" i="3"/>
  <c r="BD178" i="3"/>
  <c r="BC178" i="3"/>
  <c r="BA178" i="3"/>
  <c r="G178" i="3"/>
  <c r="BB178" i="3" s="1"/>
  <c r="BE177" i="3"/>
  <c r="BD177" i="3"/>
  <c r="BC177" i="3"/>
  <c r="BA177" i="3"/>
  <c r="G177" i="3"/>
  <c r="BB177" i="3" s="1"/>
  <c r="BE176" i="3"/>
  <c r="BD176" i="3"/>
  <c r="BC176" i="3"/>
  <c r="BA176" i="3"/>
  <c r="G176" i="3"/>
  <c r="BB176" i="3" s="1"/>
  <c r="BE175" i="3"/>
  <c r="BD175" i="3"/>
  <c r="BC175" i="3"/>
  <c r="BA175" i="3"/>
  <c r="G175" i="3"/>
  <c r="BB175" i="3" s="1"/>
  <c r="BE174" i="3"/>
  <c r="BD174" i="3"/>
  <c r="BC174" i="3"/>
  <c r="BA174" i="3"/>
  <c r="G174" i="3"/>
  <c r="BB174" i="3" s="1"/>
  <c r="BE173" i="3"/>
  <c r="BD173" i="3"/>
  <c r="BC173" i="3"/>
  <c r="BA173" i="3"/>
  <c r="G173" i="3"/>
  <c r="BB173" i="3" s="1"/>
  <c r="BE172" i="3"/>
  <c r="BD172" i="3"/>
  <c r="BC172" i="3"/>
  <c r="BA172" i="3"/>
  <c r="G172" i="3"/>
  <c r="BB172" i="3" s="1"/>
  <c r="BE171" i="3"/>
  <c r="BD171" i="3"/>
  <c r="BC171" i="3"/>
  <c r="BA171" i="3"/>
  <c r="G171" i="3"/>
  <c r="BB171" i="3" s="1"/>
  <c r="BE170" i="3"/>
  <c r="BD170" i="3"/>
  <c r="BC170" i="3"/>
  <c r="BA170" i="3"/>
  <c r="G170" i="3"/>
  <c r="BB170" i="3" s="1"/>
  <c r="BE169" i="3"/>
  <c r="BD169" i="3"/>
  <c r="BC169" i="3"/>
  <c r="BA169" i="3"/>
  <c r="G169" i="3"/>
  <c r="BB169" i="3" s="1"/>
  <c r="BE168" i="3"/>
  <c r="BD168" i="3"/>
  <c r="BC168" i="3"/>
  <c r="BA168" i="3"/>
  <c r="G168" i="3"/>
  <c r="BB168" i="3" s="1"/>
  <c r="BE167" i="3"/>
  <c r="BD167" i="3"/>
  <c r="BC167" i="3"/>
  <c r="BA167" i="3"/>
  <c r="G167" i="3"/>
  <c r="BB167" i="3" s="1"/>
  <c r="BE166" i="3"/>
  <c r="BD166" i="3"/>
  <c r="BC166" i="3"/>
  <c r="BA166" i="3"/>
  <c r="G166" i="3"/>
  <c r="BB166" i="3" s="1"/>
  <c r="BE165" i="3"/>
  <c r="BD165" i="3"/>
  <c r="BC165" i="3"/>
  <c r="BA165" i="3"/>
  <c r="G165" i="3"/>
  <c r="BB165" i="3" s="1"/>
  <c r="BE164" i="3"/>
  <c r="BD164" i="3"/>
  <c r="BC164" i="3"/>
  <c r="BA164" i="3"/>
  <c r="G164" i="3"/>
  <c r="BB164" i="3" s="1"/>
  <c r="BE163" i="3"/>
  <c r="BD163" i="3"/>
  <c r="BC163" i="3"/>
  <c r="BA163" i="3"/>
  <c r="G163" i="3"/>
  <c r="BB163" i="3" s="1"/>
  <c r="BE162" i="3"/>
  <c r="BD162" i="3"/>
  <c r="BC162" i="3"/>
  <c r="BA162" i="3"/>
  <c r="G162" i="3"/>
  <c r="B26" i="2"/>
  <c r="A26" i="2"/>
  <c r="C180" i="3"/>
  <c r="BE159" i="3"/>
  <c r="BD159" i="3"/>
  <c r="BC159" i="3"/>
  <c r="BA159" i="3"/>
  <c r="G159" i="3"/>
  <c r="BB159" i="3" s="1"/>
  <c r="BE158" i="3"/>
  <c r="BD158" i="3"/>
  <c r="BC158" i="3"/>
  <c r="BA158" i="3"/>
  <c r="G158" i="3"/>
  <c r="BB158" i="3" s="1"/>
  <c r="BE157" i="3"/>
  <c r="BD157" i="3"/>
  <c r="BC157" i="3"/>
  <c r="BB157" i="3"/>
  <c r="BA157" i="3"/>
  <c r="G157" i="3"/>
  <c r="BE156" i="3"/>
  <c r="BD156" i="3"/>
  <c r="BC156" i="3"/>
  <c r="BA156" i="3"/>
  <c r="G156" i="3"/>
  <c r="B25" i="2"/>
  <c r="A25" i="2"/>
  <c r="C160" i="3"/>
  <c r="BE153" i="3"/>
  <c r="BD153" i="3"/>
  <c r="BC153" i="3"/>
  <c r="BA153" i="3"/>
  <c r="G153" i="3"/>
  <c r="BB153" i="3" s="1"/>
  <c r="BE152" i="3"/>
  <c r="BD152" i="3"/>
  <c r="BC152" i="3"/>
  <c r="BA152" i="3"/>
  <c r="G152" i="3"/>
  <c r="BB152" i="3" s="1"/>
  <c r="BE151" i="3"/>
  <c r="BD151" i="3"/>
  <c r="BC151" i="3"/>
  <c r="BA151" i="3"/>
  <c r="G151" i="3"/>
  <c r="BB151" i="3" s="1"/>
  <c r="BE150" i="3"/>
  <c r="BD150" i="3"/>
  <c r="BC150" i="3"/>
  <c r="BA150" i="3"/>
  <c r="G150" i="3"/>
  <c r="BB150" i="3" s="1"/>
  <c r="BE149" i="3"/>
  <c r="BD149" i="3"/>
  <c r="BC149" i="3"/>
  <c r="BA149" i="3"/>
  <c r="G149" i="3"/>
  <c r="BB149" i="3" s="1"/>
  <c r="BE148" i="3"/>
  <c r="BD148" i="3"/>
  <c r="BC148" i="3"/>
  <c r="BA148" i="3"/>
  <c r="G148" i="3"/>
  <c r="BB148" i="3" s="1"/>
  <c r="BE147" i="3"/>
  <c r="BD147" i="3"/>
  <c r="BC147" i="3"/>
  <c r="BA147" i="3"/>
  <c r="G147" i="3"/>
  <c r="BB147" i="3" s="1"/>
  <c r="BE146" i="3"/>
  <c r="BD146" i="3"/>
  <c r="BC146" i="3"/>
  <c r="BA146" i="3"/>
  <c r="G146" i="3"/>
  <c r="BB146" i="3" s="1"/>
  <c r="BE145" i="3"/>
  <c r="BD145" i="3"/>
  <c r="BC145" i="3"/>
  <c r="BA145" i="3"/>
  <c r="G145" i="3"/>
  <c r="BB145" i="3" s="1"/>
  <c r="BE144" i="3"/>
  <c r="BD144" i="3"/>
  <c r="BC144" i="3"/>
  <c r="BA144" i="3"/>
  <c r="G144" i="3"/>
  <c r="BB144" i="3" s="1"/>
  <c r="BE143" i="3"/>
  <c r="BD143" i="3"/>
  <c r="BC143" i="3"/>
  <c r="BA143" i="3"/>
  <c r="G143" i="3"/>
  <c r="BB143" i="3" s="1"/>
  <c r="BE142" i="3"/>
  <c r="BD142" i="3"/>
  <c r="BC142" i="3"/>
  <c r="BA142" i="3"/>
  <c r="G142" i="3"/>
  <c r="BB142" i="3" s="1"/>
  <c r="BE141" i="3"/>
  <c r="BD141" i="3"/>
  <c r="BC141" i="3"/>
  <c r="BA141" i="3"/>
  <c r="G141" i="3"/>
  <c r="BB141" i="3" s="1"/>
  <c r="B24" i="2"/>
  <c r="A24" i="2"/>
  <c r="C154" i="3"/>
  <c r="BE138" i="3"/>
  <c r="BD138" i="3"/>
  <c r="BC138" i="3"/>
  <c r="BA138" i="3"/>
  <c r="G138" i="3"/>
  <c r="BB138" i="3" s="1"/>
  <c r="BE137" i="3"/>
  <c r="BD137" i="3"/>
  <c r="BC137" i="3"/>
  <c r="BA137" i="3"/>
  <c r="G137" i="3"/>
  <c r="BB137" i="3" s="1"/>
  <c r="BE136" i="3"/>
  <c r="BD136" i="3"/>
  <c r="BC136" i="3"/>
  <c r="BA136" i="3"/>
  <c r="G136" i="3"/>
  <c r="BB136" i="3" s="1"/>
  <c r="BE135" i="3"/>
  <c r="BD135" i="3"/>
  <c r="BC135" i="3"/>
  <c r="BA135" i="3"/>
  <c r="G135" i="3"/>
  <c r="BB135" i="3" s="1"/>
  <c r="BE134" i="3"/>
  <c r="BE139" i="3" s="1"/>
  <c r="I23" i="2" s="1"/>
  <c r="BD134" i="3"/>
  <c r="BC134" i="3"/>
  <c r="BA134" i="3"/>
  <c r="G134" i="3"/>
  <c r="BB134" i="3" s="1"/>
  <c r="B23" i="2"/>
  <c r="A23" i="2"/>
  <c r="C139" i="3"/>
  <c r="BE131" i="3"/>
  <c r="BE132" i="3" s="1"/>
  <c r="I22" i="2" s="1"/>
  <c r="BD131" i="3"/>
  <c r="BD132" i="3" s="1"/>
  <c r="BC131" i="3"/>
  <c r="BC132" i="3" s="1"/>
  <c r="G22" i="2" s="1"/>
  <c r="BB131" i="3"/>
  <c r="BB132" i="3" s="1"/>
  <c r="F22" i="2" s="1"/>
  <c r="G131" i="3"/>
  <c r="H22" i="2"/>
  <c r="B22" i="2"/>
  <c r="A22" i="2"/>
  <c r="C132" i="3"/>
  <c r="BE128" i="3"/>
  <c r="BD128" i="3"/>
  <c r="BC128" i="3"/>
  <c r="BB128" i="3"/>
  <c r="G128" i="3"/>
  <c r="BA128" i="3" s="1"/>
  <c r="BE127" i="3"/>
  <c r="BD127" i="3"/>
  <c r="BC127" i="3"/>
  <c r="BB127" i="3"/>
  <c r="BB129" i="3" s="1"/>
  <c r="F21" i="2" s="1"/>
  <c r="G127" i="3"/>
  <c r="B21" i="2"/>
  <c r="A21" i="2"/>
  <c r="BE129" i="3"/>
  <c r="I21" i="2" s="1"/>
  <c r="C129" i="3"/>
  <c r="BE124" i="3"/>
  <c r="BD124" i="3"/>
  <c r="BC124" i="3"/>
  <c r="BB124" i="3"/>
  <c r="G124" i="3"/>
  <c r="BA124" i="3" s="1"/>
  <c r="BE123" i="3"/>
  <c r="BD123" i="3"/>
  <c r="BC123" i="3"/>
  <c r="BB123" i="3"/>
  <c r="G123" i="3"/>
  <c r="BA123" i="3" s="1"/>
  <c r="BE122" i="3"/>
  <c r="BD122" i="3"/>
  <c r="BC122" i="3"/>
  <c r="BB122" i="3"/>
  <c r="G122" i="3"/>
  <c r="BA122" i="3" s="1"/>
  <c r="BE121" i="3"/>
  <c r="BD121" i="3"/>
  <c r="BC121" i="3"/>
  <c r="BB121" i="3"/>
  <c r="G121" i="3"/>
  <c r="BA121" i="3" s="1"/>
  <c r="BE120" i="3"/>
  <c r="BD120" i="3"/>
  <c r="BC120" i="3"/>
  <c r="BB120" i="3"/>
  <c r="G120" i="3"/>
  <c r="BA120" i="3" s="1"/>
  <c r="BE119" i="3"/>
  <c r="BD119" i="3"/>
  <c r="BC119" i="3"/>
  <c r="BB119" i="3"/>
  <c r="G119" i="3"/>
  <c r="BA119" i="3" s="1"/>
  <c r="BE118" i="3"/>
  <c r="BD118" i="3"/>
  <c r="BC118" i="3"/>
  <c r="BB118" i="3"/>
  <c r="G118" i="3"/>
  <c r="BA118" i="3" s="1"/>
  <c r="BE117" i="3"/>
  <c r="BD117" i="3"/>
  <c r="BC117" i="3"/>
  <c r="BB117" i="3"/>
  <c r="G117" i="3"/>
  <c r="B20" i="2"/>
  <c r="A20" i="2"/>
  <c r="BB125" i="3"/>
  <c r="F20" i="2" s="1"/>
  <c r="C125" i="3"/>
  <c r="BE114" i="3"/>
  <c r="BD114" i="3"/>
  <c r="BC114" i="3"/>
  <c r="BB114" i="3"/>
  <c r="G114" i="3"/>
  <c r="BA114" i="3" s="1"/>
  <c r="BE113" i="3"/>
  <c r="BD113" i="3"/>
  <c r="BD115" i="3" s="1"/>
  <c r="H19" i="2" s="1"/>
  <c r="BC113" i="3"/>
  <c r="BB113" i="3"/>
  <c r="BB115" i="3" s="1"/>
  <c r="F19" i="2" s="1"/>
  <c r="G113" i="3"/>
  <c r="B19" i="2"/>
  <c r="A19" i="2"/>
  <c r="BE115" i="3"/>
  <c r="I19" i="2" s="1"/>
  <c r="C115" i="3"/>
  <c r="BE110" i="3"/>
  <c r="BD110" i="3"/>
  <c r="BC110" i="3"/>
  <c r="BB110" i="3"/>
  <c r="G110" i="3"/>
  <c r="BA110" i="3" s="1"/>
  <c r="BE109" i="3"/>
  <c r="BD109" i="3"/>
  <c r="BC109" i="3"/>
  <c r="BB109" i="3"/>
  <c r="G109" i="3"/>
  <c r="BA109" i="3" s="1"/>
  <c r="BE108" i="3"/>
  <c r="BD108" i="3"/>
  <c r="BC108" i="3"/>
  <c r="BB108" i="3"/>
  <c r="G108" i="3"/>
  <c r="BA108" i="3" s="1"/>
  <c r="BE107" i="3"/>
  <c r="BD107" i="3"/>
  <c r="BC107" i="3"/>
  <c r="BB107" i="3"/>
  <c r="G107" i="3"/>
  <c r="BA107" i="3" s="1"/>
  <c r="BE106" i="3"/>
  <c r="BD106" i="3"/>
  <c r="BC106" i="3"/>
  <c r="BB106" i="3"/>
  <c r="G106" i="3"/>
  <c r="BA106" i="3" s="1"/>
  <c r="BE105" i="3"/>
  <c r="BD105" i="3"/>
  <c r="BC105" i="3"/>
  <c r="BB105" i="3"/>
  <c r="G105" i="3"/>
  <c r="BA105" i="3" s="1"/>
  <c r="BE104" i="3"/>
  <c r="BD104" i="3"/>
  <c r="BC104" i="3"/>
  <c r="BC111" i="3" s="1"/>
  <c r="G18" i="2" s="1"/>
  <c r="BB104" i="3"/>
  <c r="G104" i="3"/>
  <c r="BA104" i="3" s="1"/>
  <c r="BE103" i="3"/>
  <c r="BD103" i="3"/>
  <c r="BC103" i="3"/>
  <c r="BB103" i="3"/>
  <c r="G103" i="3"/>
  <c r="BA103" i="3" s="1"/>
  <c r="B18" i="2"/>
  <c r="A18" i="2"/>
  <c r="C111" i="3"/>
  <c r="BE100" i="3"/>
  <c r="BD100" i="3"/>
  <c r="BC100" i="3"/>
  <c r="BB100" i="3"/>
  <c r="G100" i="3"/>
  <c r="BA100" i="3" s="1"/>
  <c r="BE99" i="3"/>
  <c r="BE101" i="3" s="1"/>
  <c r="I17" i="2" s="1"/>
  <c r="BD99" i="3"/>
  <c r="BC99" i="3"/>
  <c r="BB99" i="3"/>
  <c r="G99" i="3"/>
  <c r="B17" i="2"/>
  <c r="A17" i="2"/>
  <c r="C101" i="3"/>
  <c r="BE96" i="3"/>
  <c r="BD96" i="3"/>
  <c r="BC96" i="3"/>
  <c r="BB96" i="3"/>
  <c r="G96" i="3"/>
  <c r="BA96" i="3" s="1"/>
  <c r="BE95" i="3"/>
  <c r="BD95" i="3"/>
  <c r="BC95" i="3"/>
  <c r="BB95" i="3"/>
  <c r="G95" i="3"/>
  <c r="BA95" i="3" s="1"/>
  <c r="BE94" i="3"/>
  <c r="BD94" i="3"/>
  <c r="BC94" i="3"/>
  <c r="BB94" i="3"/>
  <c r="G94" i="3"/>
  <c r="B16" i="2"/>
  <c r="A16" i="2"/>
  <c r="C97" i="3"/>
  <c r="BE91" i="3"/>
  <c r="BD91" i="3"/>
  <c r="BC91" i="3"/>
  <c r="BB91" i="3"/>
  <c r="G91" i="3"/>
  <c r="BA91" i="3" s="1"/>
  <c r="BE90" i="3"/>
  <c r="BD90" i="3"/>
  <c r="BC90" i="3"/>
  <c r="BB90" i="3"/>
  <c r="G90" i="3"/>
  <c r="BA90" i="3" s="1"/>
  <c r="BE89" i="3"/>
  <c r="BD89" i="3"/>
  <c r="BC89" i="3"/>
  <c r="BB89" i="3"/>
  <c r="G89" i="3"/>
  <c r="BA89" i="3" s="1"/>
  <c r="BE88" i="3"/>
  <c r="BD88" i="3"/>
  <c r="BC88" i="3"/>
  <c r="BB88" i="3"/>
  <c r="G88" i="3"/>
  <c r="BA88" i="3" s="1"/>
  <c r="BE87" i="3"/>
  <c r="BD87" i="3"/>
  <c r="BC87" i="3"/>
  <c r="BB87" i="3"/>
  <c r="G87" i="3"/>
  <c r="BA87" i="3" s="1"/>
  <c r="BE86" i="3"/>
  <c r="BD86" i="3"/>
  <c r="BC86" i="3"/>
  <c r="BC92" i="3" s="1"/>
  <c r="G15" i="2" s="1"/>
  <c r="BB86" i="3"/>
  <c r="G86" i="3"/>
  <c r="BA86" i="3" s="1"/>
  <c r="BE85" i="3"/>
  <c r="BD85" i="3"/>
  <c r="BC85" i="3"/>
  <c r="BB85" i="3"/>
  <c r="G85" i="3"/>
  <c r="BA85" i="3" s="1"/>
  <c r="BE84" i="3"/>
  <c r="BE92" i="3" s="1"/>
  <c r="I15" i="2" s="1"/>
  <c r="BD84" i="3"/>
  <c r="BC84" i="3"/>
  <c r="BB84" i="3"/>
  <c r="G84" i="3"/>
  <c r="BA84" i="3" s="1"/>
  <c r="B15" i="2"/>
  <c r="A15" i="2"/>
  <c r="C92" i="3"/>
  <c r="BE81" i="3"/>
  <c r="BD81" i="3"/>
  <c r="BC81" i="3"/>
  <c r="BB81" i="3"/>
  <c r="G81" i="3"/>
  <c r="BA81" i="3" s="1"/>
  <c r="BE80" i="3"/>
  <c r="BD80" i="3"/>
  <c r="BC80" i="3"/>
  <c r="BB80" i="3"/>
  <c r="G80" i="3"/>
  <c r="BA80" i="3" s="1"/>
  <c r="BE79" i="3"/>
  <c r="BD79" i="3"/>
  <c r="BC79" i="3"/>
  <c r="BB79" i="3"/>
  <c r="G79" i="3"/>
  <c r="BA79" i="3" s="1"/>
  <c r="BE78" i="3"/>
  <c r="BD78" i="3"/>
  <c r="BC78" i="3"/>
  <c r="BB78" i="3"/>
  <c r="G78" i="3"/>
  <c r="B14" i="2"/>
  <c r="A14" i="2"/>
  <c r="C82" i="3"/>
  <c r="BE75" i="3"/>
  <c r="BD75" i="3"/>
  <c r="BC75" i="3"/>
  <c r="BB75" i="3"/>
  <c r="G75" i="3"/>
  <c r="BA75" i="3" s="1"/>
  <c r="BE74" i="3"/>
  <c r="BD74" i="3"/>
  <c r="BC74" i="3"/>
  <c r="BC76" i="3" s="1"/>
  <c r="G13" i="2" s="1"/>
  <c r="BB74" i="3"/>
  <c r="G74" i="3"/>
  <c r="BA74" i="3" s="1"/>
  <c r="BE73" i="3"/>
  <c r="BD73" i="3"/>
  <c r="BC73" i="3"/>
  <c r="BB73" i="3"/>
  <c r="G73" i="3"/>
  <c r="B13" i="2"/>
  <c r="A13" i="2"/>
  <c r="C76" i="3"/>
  <c r="BE70" i="3"/>
  <c r="BD70" i="3"/>
  <c r="BD71" i="3" s="1"/>
  <c r="H12" i="2" s="1"/>
  <c r="BC70" i="3"/>
  <c r="BC71" i="3" s="1"/>
  <c r="G12" i="2" s="1"/>
  <c r="BB70" i="3"/>
  <c r="BB71" i="3" s="1"/>
  <c r="F12" i="2" s="1"/>
  <c r="G70" i="3"/>
  <c r="G71" i="3" s="1"/>
  <c r="B12" i="2"/>
  <c r="A12" i="2"/>
  <c r="BE71" i="3"/>
  <c r="I12" i="2" s="1"/>
  <c r="C71" i="3"/>
  <c r="BE67" i="3"/>
  <c r="BD67" i="3"/>
  <c r="BC67" i="3"/>
  <c r="BB67" i="3"/>
  <c r="G67" i="3"/>
  <c r="BA67" i="3" s="1"/>
  <c r="BE66" i="3"/>
  <c r="BD66" i="3"/>
  <c r="BC66" i="3"/>
  <c r="BB66" i="3"/>
  <c r="G66" i="3"/>
  <c r="BA66" i="3" s="1"/>
  <c r="BE65" i="3"/>
  <c r="BD65" i="3"/>
  <c r="BC65" i="3"/>
  <c r="BB65" i="3"/>
  <c r="G65" i="3"/>
  <c r="BA65" i="3" s="1"/>
  <c r="BE64" i="3"/>
  <c r="BD64" i="3"/>
  <c r="BC64" i="3"/>
  <c r="BB64" i="3"/>
  <c r="G64" i="3"/>
  <c r="BA64" i="3" s="1"/>
  <c r="BE63" i="3"/>
  <c r="BD63" i="3"/>
  <c r="BC63" i="3"/>
  <c r="BB63" i="3"/>
  <c r="G63" i="3"/>
  <c r="BA63" i="3" s="1"/>
  <c r="BE62" i="3"/>
  <c r="BD62" i="3"/>
  <c r="BC62" i="3"/>
  <c r="BB62" i="3"/>
  <c r="G62" i="3"/>
  <c r="BA62" i="3" s="1"/>
  <c r="BE61" i="3"/>
  <c r="BD61" i="3"/>
  <c r="BC61" i="3"/>
  <c r="BB61" i="3"/>
  <c r="G61" i="3"/>
  <c r="BA61" i="3" s="1"/>
  <c r="BE60" i="3"/>
  <c r="BD60" i="3"/>
  <c r="BC60" i="3"/>
  <c r="BB60" i="3"/>
  <c r="G60" i="3"/>
  <c r="BA60" i="3" s="1"/>
  <c r="BE59" i="3"/>
  <c r="BD59" i="3"/>
  <c r="BC59" i="3"/>
  <c r="BB59" i="3"/>
  <c r="G59" i="3"/>
  <c r="BA59" i="3" s="1"/>
  <c r="BE58" i="3"/>
  <c r="BD58" i="3"/>
  <c r="BC58" i="3"/>
  <c r="BB58" i="3"/>
  <c r="G58" i="3"/>
  <c r="BA58" i="3" s="1"/>
  <c r="BE57" i="3"/>
  <c r="BD57" i="3"/>
  <c r="BC57" i="3"/>
  <c r="BB57" i="3"/>
  <c r="G57" i="3"/>
  <c r="BA57" i="3" s="1"/>
  <c r="BE56" i="3"/>
  <c r="BD56" i="3"/>
  <c r="BC56" i="3"/>
  <c r="BB56" i="3"/>
  <c r="G56" i="3"/>
  <c r="BA56" i="3" s="1"/>
  <c r="BE55" i="3"/>
  <c r="BD55" i="3"/>
  <c r="BC55" i="3"/>
  <c r="BB55" i="3"/>
  <c r="G55" i="3"/>
  <c r="BA55" i="3" s="1"/>
  <c r="BE54" i="3"/>
  <c r="BD54" i="3"/>
  <c r="BC54" i="3"/>
  <c r="BB54" i="3"/>
  <c r="G54" i="3"/>
  <c r="BA54" i="3" s="1"/>
  <c r="B11" i="2"/>
  <c r="A11" i="2"/>
  <c r="C68" i="3"/>
  <c r="BE51" i="3"/>
  <c r="BD51" i="3"/>
  <c r="BC51" i="3"/>
  <c r="BB51" i="3"/>
  <c r="G51" i="3"/>
  <c r="BA51" i="3" s="1"/>
  <c r="BE50" i="3"/>
  <c r="BD50" i="3"/>
  <c r="BC50" i="3"/>
  <c r="BB50" i="3"/>
  <c r="G50" i="3"/>
  <c r="BA50" i="3" s="1"/>
  <c r="BE49" i="3"/>
  <c r="BD49" i="3"/>
  <c r="BC49" i="3"/>
  <c r="BB49" i="3"/>
  <c r="G49" i="3"/>
  <c r="BA49" i="3" s="1"/>
  <c r="BE48" i="3"/>
  <c r="BD48" i="3"/>
  <c r="BC48" i="3"/>
  <c r="BB48" i="3"/>
  <c r="G48" i="3"/>
  <c r="BA48" i="3" s="1"/>
  <c r="BE47" i="3"/>
  <c r="BD47" i="3"/>
  <c r="BC47" i="3"/>
  <c r="BB47" i="3"/>
  <c r="G47" i="3"/>
  <c r="BA47" i="3" s="1"/>
  <c r="BE46" i="3"/>
  <c r="BD46" i="3"/>
  <c r="BC46" i="3"/>
  <c r="BB46" i="3"/>
  <c r="G46" i="3"/>
  <c r="BA46" i="3" s="1"/>
  <c r="BE45" i="3"/>
  <c r="BD45" i="3"/>
  <c r="BC45" i="3"/>
  <c r="BB45" i="3"/>
  <c r="G45" i="3"/>
  <c r="BA45" i="3" s="1"/>
  <c r="BE44" i="3"/>
  <c r="BD44" i="3"/>
  <c r="BC44" i="3"/>
  <c r="BB44" i="3"/>
  <c r="G44" i="3"/>
  <c r="BA44" i="3" s="1"/>
  <c r="BE43" i="3"/>
  <c r="BD43" i="3"/>
  <c r="BC43" i="3"/>
  <c r="BB43" i="3"/>
  <c r="G43" i="3"/>
  <c r="BA43" i="3" s="1"/>
  <c r="BE42" i="3"/>
  <c r="BD42" i="3"/>
  <c r="BC42" i="3"/>
  <c r="BB42" i="3"/>
  <c r="G42" i="3"/>
  <c r="BA42" i="3" s="1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9" i="3"/>
  <c r="BD39" i="3"/>
  <c r="BC39" i="3"/>
  <c r="BB39" i="3"/>
  <c r="G39" i="3"/>
  <c r="BA39" i="3" s="1"/>
  <c r="BE38" i="3"/>
  <c r="BD38" i="3"/>
  <c r="BC38" i="3"/>
  <c r="BB38" i="3"/>
  <c r="G38" i="3"/>
  <c r="BA38" i="3" s="1"/>
  <c r="BE37" i="3"/>
  <c r="BD37" i="3"/>
  <c r="BC37" i="3"/>
  <c r="BB37" i="3"/>
  <c r="G37" i="3"/>
  <c r="BA37" i="3" s="1"/>
  <c r="BE36" i="3"/>
  <c r="BD36" i="3"/>
  <c r="BC36" i="3"/>
  <c r="BB36" i="3"/>
  <c r="G36" i="3"/>
  <c r="BA36" i="3" s="1"/>
  <c r="BE35" i="3"/>
  <c r="BD35" i="3"/>
  <c r="BC35" i="3"/>
  <c r="BB35" i="3"/>
  <c r="G35" i="3"/>
  <c r="BA35" i="3" s="1"/>
  <c r="BE34" i="3"/>
  <c r="BD34" i="3"/>
  <c r="BC34" i="3"/>
  <c r="BB34" i="3"/>
  <c r="BB52" i="3" s="1"/>
  <c r="F10" i="2" s="1"/>
  <c r="G34" i="3"/>
  <c r="B10" i="2"/>
  <c r="A10" i="2"/>
  <c r="BE52" i="3"/>
  <c r="I10" i="2" s="1"/>
  <c r="C52" i="3"/>
  <c r="BE31" i="3"/>
  <c r="BE32" i="3" s="1"/>
  <c r="I9" i="2" s="1"/>
  <c r="BD31" i="3"/>
  <c r="BD32" i="3" s="1"/>
  <c r="H9" i="2" s="1"/>
  <c r="BC31" i="3"/>
  <c r="BC32" i="3" s="1"/>
  <c r="G9" i="2" s="1"/>
  <c r="BB31" i="3"/>
  <c r="BB32" i="3" s="1"/>
  <c r="F9" i="2" s="1"/>
  <c r="G31" i="3"/>
  <c r="G32" i="3" s="1"/>
  <c r="B9" i="2"/>
  <c r="A9" i="2"/>
  <c r="C32" i="3"/>
  <c r="BE28" i="3"/>
  <c r="BD28" i="3"/>
  <c r="BC28" i="3"/>
  <c r="BB28" i="3"/>
  <c r="G28" i="3"/>
  <c r="BA28" i="3" s="1"/>
  <c r="BE27" i="3"/>
  <c r="BE29" i="3" s="1"/>
  <c r="I8" i="2" s="1"/>
  <c r="BD27" i="3"/>
  <c r="BC27" i="3"/>
  <c r="BB27" i="3"/>
  <c r="G27" i="3"/>
  <c r="BA27" i="3" s="1"/>
  <c r="B8" i="2"/>
  <c r="A8" i="2"/>
  <c r="C29" i="3"/>
  <c r="BE24" i="3"/>
  <c r="BD24" i="3"/>
  <c r="BC24" i="3"/>
  <c r="BB24" i="3"/>
  <c r="G24" i="3"/>
  <c r="BA24" i="3" s="1"/>
  <c r="BE23" i="3"/>
  <c r="BD23" i="3"/>
  <c r="BC23" i="3"/>
  <c r="BB23" i="3"/>
  <c r="G23" i="3"/>
  <c r="BA23" i="3" s="1"/>
  <c r="BE22" i="3"/>
  <c r="BD22" i="3"/>
  <c r="BC22" i="3"/>
  <c r="BB22" i="3"/>
  <c r="G22" i="3"/>
  <c r="BA22" i="3" s="1"/>
  <c r="BE21" i="3"/>
  <c r="BD21" i="3"/>
  <c r="BC21" i="3"/>
  <c r="BB21" i="3"/>
  <c r="G21" i="3"/>
  <c r="BA21" i="3" s="1"/>
  <c r="BE20" i="3"/>
  <c r="BD20" i="3"/>
  <c r="BC20" i="3"/>
  <c r="BB20" i="3"/>
  <c r="G20" i="3"/>
  <c r="BA20" i="3" s="1"/>
  <c r="BE19" i="3"/>
  <c r="BD19" i="3"/>
  <c r="BC19" i="3"/>
  <c r="BB19" i="3"/>
  <c r="G19" i="3"/>
  <c r="BA19" i="3" s="1"/>
  <c r="BE18" i="3"/>
  <c r="BD18" i="3"/>
  <c r="BC18" i="3"/>
  <c r="BB18" i="3"/>
  <c r="G18" i="3"/>
  <c r="BA18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A15" i="3" s="1"/>
  <c r="BE14" i="3"/>
  <c r="BD14" i="3"/>
  <c r="BC14" i="3"/>
  <c r="BB14" i="3"/>
  <c r="G14" i="3"/>
  <c r="BA14" i="3" s="1"/>
  <c r="BE13" i="3"/>
  <c r="BD13" i="3"/>
  <c r="BC13" i="3"/>
  <c r="BB13" i="3"/>
  <c r="G13" i="3"/>
  <c r="BA13" i="3" s="1"/>
  <c r="BE12" i="3"/>
  <c r="BD12" i="3"/>
  <c r="BC12" i="3"/>
  <c r="BB12" i="3"/>
  <c r="G12" i="3"/>
  <c r="BA12" i="3" s="1"/>
  <c r="BE11" i="3"/>
  <c r="BD11" i="3"/>
  <c r="BC11" i="3"/>
  <c r="BB11" i="3"/>
  <c r="G11" i="3"/>
  <c r="BA11" i="3" s="1"/>
  <c r="BE10" i="3"/>
  <c r="BD10" i="3"/>
  <c r="BC10" i="3"/>
  <c r="BB10" i="3"/>
  <c r="G10" i="3"/>
  <c r="BA10" i="3" s="1"/>
  <c r="BE9" i="3"/>
  <c r="BD9" i="3"/>
  <c r="BC9" i="3"/>
  <c r="BB9" i="3"/>
  <c r="G9" i="3"/>
  <c r="BA9" i="3" s="1"/>
  <c r="BE8" i="3"/>
  <c r="BE25" i="3" s="1"/>
  <c r="I7" i="2" s="1"/>
  <c r="BD8" i="3"/>
  <c r="BC8" i="3"/>
  <c r="BB8" i="3"/>
  <c r="G8" i="3"/>
  <c r="BA8" i="3" s="1"/>
  <c r="B7" i="2"/>
  <c r="A7" i="2"/>
  <c r="C25" i="3"/>
  <c r="C4" i="3"/>
  <c r="F3" i="3"/>
  <c r="C3" i="3"/>
  <c r="C2" i="2"/>
  <c r="C1" i="2"/>
  <c r="F31" i="1"/>
  <c r="G8" i="1"/>
  <c r="BA264" i="3" l="1"/>
  <c r="E33" i="2" s="1"/>
  <c r="BC52" i="3"/>
  <c r="G10" i="2" s="1"/>
  <c r="BE82" i="3"/>
  <c r="I14" i="2" s="1"/>
  <c r="BD101" i="3"/>
  <c r="H17" i="2" s="1"/>
  <c r="BA139" i="3"/>
  <c r="E23" i="2" s="1"/>
  <c r="G160" i="3"/>
  <c r="BC115" i="3"/>
  <c r="G19" i="2" s="1"/>
  <c r="BA215" i="3"/>
  <c r="E27" i="2" s="1"/>
  <c r="BA256" i="3"/>
  <c r="E32" i="2" s="1"/>
  <c r="BC297" i="3"/>
  <c r="G39" i="2" s="1"/>
  <c r="BA297" i="3"/>
  <c r="E39" i="2" s="1"/>
  <c r="BE297" i="3"/>
  <c r="I39" i="2" s="1"/>
  <c r="BB25" i="3"/>
  <c r="F7" i="2" s="1"/>
  <c r="BD25" i="3"/>
  <c r="H7" i="2" s="1"/>
  <c r="BC25" i="3"/>
  <c r="G7" i="2" s="1"/>
  <c r="BE76" i="3"/>
  <c r="I13" i="2" s="1"/>
  <c r="G97" i="3"/>
  <c r="BE97" i="3"/>
  <c r="I16" i="2" s="1"/>
  <c r="BB101" i="3"/>
  <c r="F17" i="2" s="1"/>
  <c r="G115" i="3"/>
  <c r="BC129" i="3"/>
  <c r="G21" i="2" s="1"/>
  <c r="BC154" i="3"/>
  <c r="G24" i="2" s="1"/>
  <c r="BA154" i="3"/>
  <c r="E24" i="2" s="1"/>
  <c r="BE244" i="3"/>
  <c r="I30" i="2" s="1"/>
  <c r="BC293" i="3"/>
  <c r="G38" i="2" s="1"/>
  <c r="BD297" i="3"/>
  <c r="H39" i="2" s="1"/>
  <c r="BC307" i="3"/>
  <c r="G41" i="2" s="1"/>
  <c r="BC125" i="3"/>
  <c r="G20" i="2" s="1"/>
  <c r="BE125" i="3"/>
  <c r="I20" i="2" s="1"/>
  <c r="BD215" i="3"/>
  <c r="H27" i="2" s="1"/>
  <c r="BC215" i="3"/>
  <c r="G27" i="2" s="1"/>
  <c r="BE215" i="3"/>
  <c r="I27" i="2" s="1"/>
  <c r="BE237" i="3"/>
  <c r="I29" i="2" s="1"/>
  <c r="BA244" i="3"/>
  <c r="E30" i="2" s="1"/>
  <c r="BD264" i="3"/>
  <c r="H33" i="2" s="1"/>
  <c r="BC264" i="3"/>
  <c r="G33" i="2" s="1"/>
  <c r="BA274" i="3"/>
  <c r="E35" i="2" s="1"/>
  <c r="BA303" i="3"/>
  <c r="E40" i="2" s="1"/>
  <c r="BA111" i="3"/>
  <c r="E18" i="2" s="1"/>
  <c r="BE111" i="3"/>
  <c r="I18" i="2" s="1"/>
  <c r="BC68" i="3"/>
  <c r="G11" i="2" s="1"/>
  <c r="BB68" i="3"/>
  <c r="F11" i="2" s="1"/>
  <c r="BE68" i="3"/>
  <c r="I11" i="2" s="1"/>
  <c r="BB76" i="3"/>
  <c r="F13" i="2" s="1"/>
  <c r="BC101" i="3"/>
  <c r="G17" i="2" s="1"/>
  <c r="BC160" i="3"/>
  <c r="G25" i="2" s="1"/>
  <c r="BA160" i="3"/>
  <c r="E25" i="2" s="1"/>
  <c r="BE160" i="3"/>
  <c r="I25" i="2" s="1"/>
  <c r="BA228" i="3"/>
  <c r="E28" i="2" s="1"/>
  <c r="BE228" i="3"/>
  <c r="I28" i="2" s="1"/>
  <c r="BC237" i="3"/>
  <c r="G29" i="2" s="1"/>
  <c r="BC244" i="3"/>
  <c r="G30" i="2" s="1"/>
  <c r="BE264" i="3"/>
  <c r="I33" i="2" s="1"/>
  <c r="BD287" i="3"/>
  <c r="H37" i="2" s="1"/>
  <c r="BE287" i="3"/>
  <c r="I37" i="2" s="1"/>
  <c r="BA293" i="3"/>
  <c r="E38" i="2" s="1"/>
  <c r="BC303" i="3"/>
  <c r="G40" i="2" s="1"/>
  <c r="BA237" i="3"/>
  <c r="E29" i="2" s="1"/>
  <c r="BB82" i="3"/>
  <c r="F14" i="2" s="1"/>
  <c r="BC82" i="3"/>
  <c r="G14" i="2" s="1"/>
  <c r="G25" i="3"/>
  <c r="BD29" i="3"/>
  <c r="H8" i="2" s="1"/>
  <c r="BC29" i="3"/>
  <c r="G8" i="2" s="1"/>
  <c r="BD97" i="3"/>
  <c r="H16" i="2" s="1"/>
  <c r="BC97" i="3"/>
  <c r="G16" i="2" s="1"/>
  <c r="G101" i="3"/>
  <c r="BC139" i="3"/>
  <c r="G23" i="2" s="1"/>
  <c r="BE154" i="3"/>
  <c r="I24" i="2" s="1"/>
  <c r="I44" i="2" s="1"/>
  <c r="C20" i="1" s="1"/>
  <c r="BC180" i="3"/>
  <c r="G26" i="2" s="1"/>
  <c r="BA180" i="3"/>
  <c r="E26" i="2" s="1"/>
  <c r="BE180" i="3"/>
  <c r="I26" i="2" s="1"/>
  <c r="BC228" i="3"/>
  <c r="G28" i="2" s="1"/>
  <c r="BA270" i="3"/>
  <c r="E34" i="2" s="1"/>
  <c r="G280" i="3"/>
  <c r="BE280" i="3"/>
  <c r="I36" i="2" s="1"/>
  <c r="G287" i="3"/>
  <c r="BE293" i="3"/>
  <c r="I38" i="2" s="1"/>
  <c r="BA307" i="3"/>
  <c r="E41" i="2" s="1"/>
  <c r="BE307" i="3"/>
  <c r="I41" i="2" s="1"/>
  <c r="G310" i="3"/>
  <c r="BD52" i="3"/>
  <c r="H10" i="2" s="1"/>
  <c r="BD76" i="3"/>
  <c r="H13" i="2" s="1"/>
  <c r="BD82" i="3"/>
  <c r="H14" i="2" s="1"/>
  <c r="BB92" i="3"/>
  <c r="F15" i="2" s="1"/>
  <c r="BB97" i="3"/>
  <c r="F16" i="2" s="1"/>
  <c r="G180" i="3"/>
  <c r="G237" i="3"/>
  <c r="BD237" i="3"/>
  <c r="H29" i="2" s="1"/>
  <c r="G256" i="3"/>
  <c r="BD270" i="3"/>
  <c r="H34" i="2" s="1"/>
  <c r="BB282" i="3"/>
  <c r="BB287" i="3" s="1"/>
  <c r="F37" i="2" s="1"/>
  <c r="G293" i="3"/>
  <c r="BD293" i="3"/>
  <c r="H38" i="2" s="1"/>
  <c r="BB293" i="3"/>
  <c r="F38" i="2" s="1"/>
  <c r="BA25" i="3"/>
  <c r="E7" i="2" s="1"/>
  <c r="BB29" i="3"/>
  <c r="F8" i="2" s="1"/>
  <c r="G52" i="3"/>
  <c r="G76" i="3"/>
  <c r="G82" i="3"/>
  <c r="BD92" i="3"/>
  <c r="H15" i="2" s="1"/>
  <c r="BD111" i="3"/>
  <c r="H18" i="2" s="1"/>
  <c r="BD129" i="3"/>
  <c r="H21" i="2" s="1"/>
  <c r="G139" i="3"/>
  <c r="G228" i="3"/>
  <c r="BD228" i="3"/>
  <c r="H28" i="2" s="1"/>
  <c r="G244" i="3"/>
  <c r="BD244" i="3"/>
  <c r="H30" i="2" s="1"/>
  <c r="G270" i="3"/>
  <c r="G274" i="3"/>
  <c r="BD274" i="3"/>
  <c r="H35" i="2" s="1"/>
  <c r="BD280" i="3"/>
  <c r="H36" i="2" s="1"/>
  <c r="G303" i="3"/>
  <c r="BD303" i="3"/>
  <c r="H40" i="2" s="1"/>
  <c r="BB237" i="3"/>
  <c r="F29" i="2" s="1"/>
  <c r="BD68" i="3"/>
  <c r="H11" i="2" s="1"/>
  <c r="BB111" i="3"/>
  <c r="F18" i="2" s="1"/>
  <c r="BD125" i="3"/>
  <c r="H20" i="2" s="1"/>
  <c r="G154" i="3"/>
  <c r="BD154" i="3"/>
  <c r="H24" i="2" s="1"/>
  <c r="BD160" i="3"/>
  <c r="H25" i="2" s="1"/>
  <c r="BD180" i="3"/>
  <c r="H26" i="2" s="1"/>
  <c r="G215" i="3"/>
  <c r="BD256" i="3"/>
  <c r="H32" i="2" s="1"/>
  <c r="G264" i="3"/>
  <c r="BA92" i="3"/>
  <c r="E15" i="2" s="1"/>
  <c r="BA29" i="3"/>
  <c r="E8" i="2" s="1"/>
  <c r="BA68" i="3"/>
  <c r="E11" i="2" s="1"/>
  <c r="BD139" i="3"/>
  <c r="H23" i="2" s="1"/>
  <c r="BB228" i="3"/>
  <c r="F28" i="2" s="1"/>
  <c r="BB244" i="3"/>
  <c r="F30" i="2" s="1"/>
  <c r="BB303" i="3"/>
  <c r="F40" i="2" s="1"/>
  <c r="G29" i="3"/>
  <c r="BA31" i="3"/>
  <c r="BA32" i="3" s="1"/>
  <c r="E9" i="2" s="1"/>
  <c r="BA34" i="3"/>
  <c r="BA52" i="3" s="1"/>
  <c r="E10" i="2" s="1"/>
  <c r="G68" i="3"/>
  <c r="BA70" i="3"/>
  <c r="BA71" i="3" s="1"/>
  <c r="E12" i="2" s="1"/>
  <c r="BA73" i="3"/>
  <c r="BA76" i="3" s="1"/>
  <c r="E13" i="2" s="1"/>
  <c r="BA78" i="3"/>
  <c r="BA82" i="3" s="1"/>
  <c r="E14" i="2" s="1"/>
  <c r="G92" i="3"/>
  <c r="BA94" i="3"/>
  <c r="BA97" i="3" s="1"/>
  <c r="E16" i="2" s="1"/>
  <c r="BA99" i="3"/>
  <c r="BA101" i="3" s="1"/>
  <c r="E17" i="2" s="1"/>
  <c r="G111" i="3"/>
  <c r="BA113" i="3"/>
  <c r="BA115" i="3" s="1"/>
  <c r="E19" i="2" s="1"/>
  <c r="G125" i="3"/>
  <c r="BA117" i="3"/>
  <c r="BA125" i="3" s="1"/>
  <c r="E20" i="2" s="1"/>
  <c r="BA127" i="3"/>
  <c r="BA129" i="3" s="1"/>
  <c r="E21" i="2" s="1"/>
  <c r="G129" i="3"/>
  <c r="BB139" i="3"/>
  <c r="F23" i="2" s="1"/>
  <c r="BB154" i="3"/>
  <c r="F24" i="2" s="1"/>
  <c r="G132" i="3"/>
  <c r="BA131" i="3"/>
  <c r="BA132" i="3" s="1"/>
  <c r="E22" i="2" s="1"/>
  <c r="BB162" i="3"/>
  <c r="BB180" i="3" s="1"/>
  <c r="F26" i="2" s="1"/>
  <c r="BB250" i="3"/>
  <c r="BB256" i="3" s="1"/>
  <c r="F32" i="2" s="1"/>
  <c r="BB266" i="3"/>
  <c r="BB270" i="3" s="1"/>
  <c r="F34" i="2" s="1"/>
  <c r="BB276" i="3"/>
  <c r="BB280" i="3" s="1"/>
  <c r="F36" i="2" s="1"/>
  <c r="BB295" i="3"/>
  <c r="BB297" i="3" s="1"/>
  <c r="F39" i="2" s="1"/>
  <c r="BB305" i="3"/>
  <c r="BB307" i="3" s="1"/>
  <c r="F41" i="2" s="1"/>
  <c r="BB156" i="3"/>
  <c r="BB160" i="3" s="1"/>
  <c r="F25" i="2" s="1"/>
  <c r="BB182" i="3"/>
  <c r="BB215" i="3" s="1"/>
  <c r="F27" i="2" s="1"/>
  <c r="BB246" i="3"/>
  <c r="BB248" i="3" s="1"/>
  <c r="F31" i="2" s="1"/>
  <c r="BB258" i="3"/>
  <c r="BB264" i="3" s="1"/>
  <c r="F33" i="2" s="1"/>
  <c r="F44" i="2" l="1"/>
  <c r="G44" i="2"/>
  <c r="C14" i="1" s="1"/>
  <c r="E44" i="2"/>
  <c r="C16" i="1" s="1"/>
  <c r="H44" i="2"/>
  <c r="C15" i="1" s="1"/>
  <c r="C17" i="1"/>
  <c r="G49" i="2"/>
  <c r="I49" i="2" s="1"/>
  <c r="C18" i="1" l="1"/>
  <c r="C21" i="1" s="1"/>
  <c r="H50" i="2"/>
  <c r="G22" i="1" s="1"/>
  <c r="G14" i="1"/>
  <c r="G21" i="1" l="1"/>
  <c r="C22" i="1"/>
  <c r="F32" i="1" s="1"/>
  <c r="F33" i="1" l="1"/>
  <c r="F34" i="1" s="1"/>
</calcChain>
</file>

<file path=xl/sharedStrings.xml><?xml version="1.0" encoding="utf-8"?>
<sst xmlns="http://schemas.openxmlformats.org/spreadsheetml/2006/main" count="2968" uniqueCount="1186">
  <si>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</si>
  <si>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</si>
  <si>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</si>
  <si>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</si>
  <si>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</si>
  <si>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</si>
  <si>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</si>
  <si>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</si>
  <si>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</si>
  <si>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</si>
  <si>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</si>
  <si>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</si>
  <si>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</si>
  <si>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</si>
  <si>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</si>
  <si>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</si>
  <si>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</si>
  <si>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</si>
  <si>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</si>
  <si>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</si>
  <si>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</si>
  <si>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</si>
  <si>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</si>
  <si>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</si>
  <si>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</si>
  <si>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</si>
  <si>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</si>
  <si>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</si>
  <si>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</si>
  <si>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</si>
  <si>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</si>
  <si>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</si>
  <si>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</si>
  <si>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</si>
  <si>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</si>
  <si>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</si>
  <si>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</si>
  <si>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</si>
  <si>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</si>
  <si>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</si>
  <si>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</si>
  <si>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</si>
  <si>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</si>
  <si>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</si>
  <si>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</si>
  <si>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</si>
  <si>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</si>
  <si>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</si>
  <si>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</si>
  <si>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</si>
  <si>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</si>
  <si>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</si>
  <si>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</si>
  <si>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</si>
  <si>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</si>
  <si>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</si>
  <si>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</si>
  <si>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</si>
  <si>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</si>
  <si>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</si>
  <si>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</si>
  <si>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</si>
  <si>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</si>
  <si>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</si>
  <si>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</si>
  <si>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</si>
  <si>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</si>
  <si>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</si>
  <si>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ks</t>
  </si>
  <si>
    <t>Celkem za</t>
  </si>
  <si>
    <t>113 10-6241.R00</t>
  </si>
  <si>
    <t xml:space="preserve">Rozebrání ploch ze silničních panelů </t>
  </si>
  <si>
    <t>m2</t>
  </si>
  <si>
    <t>113 10-7113.R00</t>
  </si>
  <si>
    <t xml:space="preserve">Odstranění podkladu pl. 200 m2,kam.těžené tl.30 cm </t>
  </si>
  <si>
    <t>121 10-1100.R00</t>
  </si>
  <si>
    <t xml:space="preserve">Sejmutí ornice, pl. do 400 m2, přemístění do 50 m </t>
  </si>
  <si>
    <t>m3</t>
  </si>
  <si>
    <t>122 20-1102.R00</t>
  </si>
  <si>
    <t xml:space="preserve">Odkopávky nezapažené v hor. 3 do 1000 m3 </t>
  </si>
  <si>
    <t>131 20-1112.R00</t>
  </si>
  <si>
    <t xml:space="preserve">Hloubení nezapaž. jam hor.3 do 1000 m3, STROJNĚ </t>
  </si>
  <si>
    <t>131 20-1109.R00</t>
  </si>
  <si>
    <t xml:space="preserve">Příplatek za lepivost - hloubení nezap.jam v hor.3 </t>
  </si>
  <si>
    <t>132 20-1111.R00</t>
  </si>
  <si>
    <t xml:space="preserve">Hloubení rýh š.do 60 cm v hor.3 do 100 m3, STROJNĚ </t>
  </si>
  <si>
    <t>132 20-1109.R00</t>
  </si>
  <si>
    <t xml:space="preserve">Příplatek za lepivost - hloubení rýh 60 cm v hor.3 </t>
  </si>
  <si>
    <t>151 10-1201.R00</t>
  </si>
  <si>
    <t xml:space="preserve">Pažení stěn výkopu - příložné - hloubky do 4 m </t>
  </si>
  <si>
    <t>151 10-1211.R00</t>
  </si>
  <si>
    <t xml:space="preserve">Odstranění pažení stěn - příložné - hl. do 4 m </t>
  </si>
  <si>
    <t>151 10-1401.R00</t>
  </si>
  <si>
    <t xml:space="preserve">Vzepření stěn pažení - příložné - hl. do 4 m </t>
  </si>
  <si>
    <t>151 10-1411.R00</t>
  </si>
  <si>
    <t xml:space="preserve">Odstranění vzepření stěn - příložné - hl. do 4 m </t>
  </si>
  <si>
    <t>161 10-1101.R00</t>
  </si>
  <si>
    <t xml:space="preserve">Svislé přemístění výkopku z hor.1-4 do 2,5 m </t>
  </si>
  <si>
    <t>162 20-1102.R00</t>
  </si>
  <si>
    <t xml:space="preserve">Vodorovné přemístění výkopku z hor.1-4 do 50 m </t>
  </si>
  <si>
    <t>162 70-1105.R00</t>
  </si>
  <si>
    <t xml:space="preserve">Vodorovné přemístění výkopku z hor.1-4 do 10000 m </t>
  </si>
  <si>
    <t>171 20-1101.R00</t>
  </si>
  <si>
    <t xml:space="preserve">Uložení sypaniny na skládku </t>
  </si>
  <si>
    <t>174 10-1101.R00</t>
  </si>
  <si>
    <t xml:space="preserve">Zásyp jam, rýh, šachet se zhutněním </t>
  </si>
  <si>
    <t>2</t>
  </si>
  <si>
    <t>Základy,zvláštní zakládání</t>
  </si>
  <si>
    <t>274 31-3511.R00</t>
  </si>
  <si>
    <t xml:space="preserve">Beton základových pasů prostý C 12/15 (B 12,5) </t>
  </si>
  <si>
    <t>311 11-2330.RT3</t>
  </si>
  <si>
    <t>Stěna z tvárnic ztraceného bednění  tl. 30 cm zalití tvárnic betonem C 20/25 vč. výztuže</t>
  </si>
  <si>
    <t>28</t>
  </si>
  <si>
    <t>Sadové úpravy</t>
  </si>
  <si>
    <t>280 101</t>
  </si>
  <si>
    <t xml:space="preserve">Sadové úpravy vč. urovnání ornice a zarravněním2 </t>
  </si>
  <si>
    <t>3</t>
  </si>
  <si>
    <t>Svislé a kompletní konstrukce</t>
  </si>
  <si>
    <t>311 23-8512.R00</t>
  </si>
  <si>
    <t>311 23-8513.R00</t>
  </si>
  <si>
    <t>311 23-8516.R00</t>
  </si>
  <si>
    <t>342 24-8151.R00</t>
  </si>
  <si>
    <t>342 24-8152.R00</t>
  </si>
  <si>
    <t>317 16-8130.R00</t>
  </si>
  <si>
    <t>kus</t>
  </si>
  <si>
    <t>317 16-8131.R00</t>
  </si>
  <si>
    <t>317 16-8132.R00</t>
  </si>
  <si>
    <t>317 16-8133.R00</t>
  </si>
  <si>
    <t>317 16-8136.R00</t>
  </si>
  <si>
    <t>317 16-8139.R00</t>
  </si>
  <si>
    <t>311 11-2020.RT3</t>
  </si>
  <si>
    <t>Uložení tvárnic ztraceného bednění, tl. 20 cm zalití tvárnic betonem C 20/25 vč. výztuže</t>
  </si>
  <si>
    <t>318 23-2412.R00</t>
  </si>
  <si>
    <t xml:space="preserve">Ukončení zdiva stříškou šířky 310 mm </t>
  </si>
  <si>
    <t>m</t>
  </si>
  <si>
    <t>342 26-4051.RT1</t>
  </si>
  <si>
    <t>Podhled sádrokartonový na zavěšenou ocel. konstr. desky standard tl. 12,5 mm, bez izolace</t>
  </si>
  <si>
    <t>342 26-4051.RT2</t>
  </si>
  <si>
    <t>Podhled sádrokartonový na zavěšenou ocel. konstr. desky protipožární tl. 12,5 mm, bez izolace</t>
  </si>
  <si>
    <t>342 26-4051.RT3</t>
  </si>
  <si>
    <t>Podhled sádrokartonový na zavěšenou ocel. konstr. desky standard impreg. tl. 12,5 mm, bez izolace</t>
  </si>
  <si>
    <t>713 11-1211.RK4</t>
  </si>
  <si>
    <t>Montáž parozábrany s přelepením spojů Jutafol N 140 speciál</t>
  </si>
  <si>
    <t>342 26-4519</t>
  </si>
  <si>
    <t>Výklopná dvířka do SDK podhledu, 1200x600 mm požární odolnost EW 15</t>
  </si>
  <si>
    <t>4</t>
  </si>
  <si>
    <t>Vodorovné konstrukce</t>
  </si>
  <si>
    <t>411 16-0043.RA0</t>
  </si>
  <si>
    <t>413 32-1315.R00</t>
  </si>
  <si>
    <t xml:space="preserve">Nosníky z betonu železového C 20/25  (B 25) </t>
  </si>
  <si>
    <t>413 35-1107.R00</t>
  </si>
  <si>
    <t xml:space="preserve">Bednění nosníků - zřízení </t>
  </si>
  <si>
    <t>413 35-1108.R00</t>
  </si>
  <si>
    <t xml:space="preserve">Bednění nosníků - odstranění </t>
  </si>
  <si>
    <t>413 35-1211.R00</t>
  </si>
  <si>
    <t xml:space="preserve">Podpěrná konstr. nosníků do 5 kPa - zřízení </t>
  </si>
  <si>
    <t>413 35-1212.R00</t>
  </si>
  <si>
    <t xml:space="preserve">Podpěrná konstr. nosníků do 5 kPa - odstranění </t>
  </si>
  <si>
    <t>413 36-1821.R00</t>
  </si>
  <si>
    <t xml:space="preserve">Výztuž nosníků z betonářské oceli 10505 </t>
  </si>
  <si>
    <t>t</t>
  </si>
  <si>
    <t>417 32-1315.R00</t>
  </si>
  <si>
    <t xml:space="preserve">Ztužující pásy a věnce z betonu železového C 20/25 </t>
  </si>
  <si>
    <t>417 35-1115.R00</t>
  </si>
  <si>
    <t xml:space="preserve">Bednění ztužujících pásů a věnců - zřízení </t>
  </si>
  <si>
    <t>417 35-1116.R00</t>
  </si>
  <si>
    <t xml:space="preserve">Bednění ztužujících pásů a věnců - odstranění </t>
  </si>
  <si>
    <t>417 36-1821.R00</t>
  </si>
  <si>
    <t xml:space="preserve">Výztuž ztužujících pásů a věnců z oceli 10505 </t>
  </si>
  <si>
    <t>417 23-8113.R00</t>
  </si>
  <si>
    <t xml:space="preserve">Obezdění ztuž.věnce věncovkou VT 8 výšky 275 mm </t>
  </si>
  <si>
    <t>625 98-1114.R00</t>
  </si>
  <si>
    <t>Izolace  vnějších beton. konstr.  tl. 100mm vkládané do bednění</t>
  </si>
  <si>
    <t>434 10-0001.RAA</t>
  </si>
  <si>
    <t>Schodiště ze železobetonu kompletní ocelové zábradlí, dřev. madlo, PVC krytina,</t>
  </si>
  <si>
    <t>m DVČ</t>
  </si>
  <si>
    <t>46</t>
  </si>
  <si>
    <t>Zpevněné plochy</t>
  </si>
  <si>
    <t>591 05-0020.RAA</t>
  </si>
  <si>
    <t>Parkoviště z dlažby zámkové, podklad štěrkopísek dlažba přírodní tloušťka 8 cm</t>
  </si>
  <si>
    <t>60</t>
  </si>
  <si>
    <t>Úpravy povrchů, omítky</t>
  </si>
  <si>
    <t>610 99-1111.R00</t>
  </si>
  <si>
    <t xml:space="preserve">Zakrývání výplní vnitřních otvorů </t>
  </si>
  <si>
    <t>602 02-1211.RT3</t>
  </si>
  <si>
    <t>Omítka stěn Baumit vápeno.cement jádrová strojně tl. vrstvy 15mm</t>
  </si>
  <si>
    <t>602 02-1203.R00</t>
  </si>
  <si>
    <t xml:space="preserve">Přednástřik stěn cement.Baumit 100% krytí, strojně </t>
  </si>
  <si>
    <t>62</t>
  </si>
  <si>
    <t>Upravy povrchů vnější</t>
  </si>
  <si>
    <t>620 99-1121.R00</t>
  </si>
  <si>
    <t xml:space="preserve">Zakrývání výplní vnějších otvorů z lešení </t>
  </si>
  <si>
    <t>602 02-1230.RT7</t>
  </si>
  <si>
    <t>622 47-1317.RU3</t>
  </si>
  <si>
    <t>63</t>
  </si>
  <si>
    <t>Podlahy a podlahové konstrukce</t>
  </si>
  <si>
    <t>631 31-5621.R00</t>
  </si>
  <si>
    <t xml:space="preserve">Mazanina betonová tl. 12 - 24 cm C 20/25  (B 25) </t>
  </si>
  <si>
    <t>631 31-9175.R00</t>
  </si>
  <si>
    <t xml:space="preserve">Příplatek za stržení povrchu mazaniny tl. 24 cm </t>
  </si>
  <si>
    <t>631 36-1921.RT5</t>
  </si>
  <si>
    <t>Výztuž mazanin svařovanou sítí z drátů tažených svařovaná síť - drát 6,0 mm, oka 150/150 mm</t>
  </si>
  <si>
    <t>631 57-1001.R00</t>
  </si>
  <si>
    <t xml:space="preserve">Násyp z kameniva těženého 0 - 4, zpevňující </t>
  </si>
  <si>
    <t>631 57-1010.R00</t>
  </si>
  <si>
    <t xml:space="preserve">Zřízení násypu, podlahy nebo střechy, bez dodávky </t>
  </si>
  <si>
    <t>583-33664</t>
  </si>
  <si>
    <t xml:space="preserve">Kamenivo  těžené frakce 8-16 kačírek praný  VL </t>
  </si>
  <si>
    <t>632 44-1121.R00</t>
  </si>
  <si>
    <t xml:space="preserve">Potěr Cemflow tl. 35 mm </t>
  </si>
  <si>
    <t>632 44-1122.R00</t>
  </si>
  <si>
    <t>64</t>
  </si>
  <si>
    <t>Výplně otvorů</t>
  </si>
  <si>
    <t>642 94-2111.RT2</t>
  </si>
  <si>
    <t>Osazení zárubní dveřních ocelových, pl. do 2,5 m2 včetně dodávky zárubně  60 x 197 cm</t>
  </si>
  <si>
    <t>642 94-2111.RT4</t>
  </si>
  <si>
    <t>Osazení zárubní dveřních ocelových, pl. do 2,5 m2 včetně dodávky zárubně  80 x 197 x 11 cm</t>
  </si>
  <si>
    <t>642 94-5111.R00</t>
  </si>
  <si>
    <t xml:space="preserve">Osazení zárubní ocel. požár.1křídl., pl. do 2,5 m2 </t>
  </si>
  <si>
    <t>81</t>
  </si>
  <si>
    <t>Kanalizační přípojka</t>
  </si>
  <si>
    <t>831 35-0012.RAA</t>
  </si>
  <si>
    <t>Kanalizační přípojka  z trub PVC  D 150 hl. do 2,0 m, vč.zemních prací a napojení</t>
  </si>
  <si>
    <t>894 41-0010.RAB</t>
  </si>
  <si>
    <t>Šachta z betonových dílcůprům.1000mm výška  1,32m vč. zemních prací</t>
  </si>
  <si>
    <t>82</t>
  </si>
  <si>
    <t>Kanalizace dešťová</t>
  </si>
  <si>
    <t>721 17-6224.R00</t>
  </si>
  <si>
    <t xml:space="preserve">Potrubí KG svodné (ležaté) v zemi DN 150 x 4,0 mm </t>
  </si>
  <si>
    <t>721 24-2111.RT1</t>
  </si>
  <si>
    <t>Lapač střešních splavenin PP HL660 DN 100 kolmý odtok</t>
  </si>
  <si>
    <t>721 29-0112.R00</t>
  </si>
  <si>
    <t xml:space="preserve">Zkouška těsnosti kanalizace vodou DN 200 </t>
  </si>
  <si>
    <t>133 901</t>
  </si>
  <si>
    <t xml:space="preserve">Zemní práce pro potrubí dešťové kanalizace </t>
  </si>
  <si>
    <t>894 43-1211.RAA</t>
  </si>
  <si>
    <t>Šachta, DN 400, dl.šach.roury 1,5 m, přímá dno PP KG DN 110, poklop litina 12,5t</t>
  </si>
  <si>
    <t>894 99-9001</t>
  </si>
  <si>
    <t>kpl</t>
  </si>
  <si>
    <t>894 99-9002</t>
  </si>
  <si>
    <t>894 99-9004</t>
  </si>
  <si>
    <t>Vsakovací jímka 6,0/3,6/1,2m vč. montáže a zemních prací</t>
  </si>
  <si>
    <t>83</t>
  </si>
  <si>
    <t>Vodovodní přípojka</t>
  </si>
  <si>
    <t>831 23-0110.RAA</t>
  </si>
  <si>
    <t>Vodovodní přípojka z trub polyetylénových D 40-63 hloubka 0,8 m</t>
  </si>
  <si>
    <t>831 99-9001</t>
  </si>
  <si>
    <t xml:space="preserve">Navrtávka vč. tvarovek </t>
  </si>
  <si>
    <t>94</t>
  </si>
  <si>
    <t>Lešení a stavební výtahy</t>
  </si>
  <si>
    <t>941 94-1031.R00</t>
  </si>
  <si>
    <t xml:space="preserve">Montáž lešení leh.řad.s podlahami,š.do 1 m, H 10 m </t>
  </si>
  <si>
    <t>941 94-1191.R00</t>
  </si>
  <si>
    <t xml:space="preserve">Příplatek za každý měsíc použití lešení k pol.1031 </t>
  </si>
  <si>
    <t>941 94-1831.R00</t>
  </si>
  <si>
    <t xml:space="preserve">Demontáž lešení leh.řad.s podlahami,š.1 m, H 10 m </t>
  </si>
  <si>
    <t>941 95-5001.R00</t>
  </si>
  <si>
    <t xml:space="preserve">Lešení lehké pomocné, výška podlahy do 1,2 m </t>
  </si>
  <si>
    <t>941 95-5004.R00</t>
  </si>
  <si>
    <t xml:space="preserve">Lešení lehké pomocné, výška podlahy do 3,5 m </t>
  </si>
  <si>
    <t>944 94-4011.R00</t>
  </si>
  <si>
    <t xml:space="preserve">Montáž ochranné sítě z umělých vláken </t>
  </si>
  <si>
    <t>944 94-4031.R00</t>
  </si>
  <si>
    <t xml:space="preserve">Příplatek za každý měsíc použití sítí k pol. 4011 </t>
  </si>
  <si>
    <t>944 94-4081.R00</t>
  </si>
  <si>
    <t xml:space="preserve">Demontáž ochranné sítě z umělých vláken </t>
  </si>
  <si>
    <t>95</t>
  </si>
  <si>
    <t>Dokončovací kce na pozem.stav.</t>
  </si>
  <si>
    <t>952 90-1114.R00</t>
  </si>
  <si>
    <t xml:space="preserve">Vyčištění budov o výšce podlaží nad 4 m </t>
  </si>
  <si>
    <t>991 101</t>
  </si>
  <si>
    <t>Hasicí přístroj 6kg has.schopnost 21A/113B vč. osazení</t>
  </si>
  <si>
    <t>99</t>
  </si>
  <si>
    <t>Staveništní přesun hmot</t>
  </si>
  <si>
    <t>998 01-1002.R00</t>
  </si>
  <si>
    <t xml:space="preserve">Přesun hmot pro budovy zděné výšky do 12 m </t>
  </si>
  <si>
    <t>711</t>
  </si>
  <si>
    <t>Izolace proti vodě</t>
  </si>
  <si>
    <t>711 11-1001.RZ1</t>
  </si>
  <si>
    <t>Izolace proti vlhkosti vodor. nátěr ALP za studena 1x nátěr - včetně dodávky penetračního laku ALP</t>
  </si>
  <si>
    <t>711 14-1559.RT1</t>
  </si>
  <si>
    <t>Izolace proti vlhk. vodorovná pásy přitavením 1 vrstva - materiál ve specifikaci</t>
  </si>
  <si>
    <t>283-22028</t>
  </si>
  <si>
    <t>711 48-2020.RZ1</t>
  </si>
  <si>
    <t xml:space="preserve">Izolace proti zemní vlhkosti  nopovou folií svisle </t>
  </si>
  <si>
    <t>998 71-1201.R00</t>
  </si>
  <si>
    <t xml:space="preserve">Přesun hmot pro izolace proti vodě, výšky do 6 m </t>
  </si>
  <si>
    <t>713</t>
  </si>
  <si>
    <t>Izolace tepelné</t>
  </si>
  <si>
    <t>713 11-1111.RT2</t>
  </si>
  <si>
    <t>Izolace tepelné stropů vrchem kladené volně 2 vrstvy - materiál ve specifikaci</t>
  </si>
  <si>
    <t>631-50860</t>
  </si>
  <si>
    <t>713 11-1125.R00</t>
  </si>
  <si>
    <t xml:space="preserve">Izolace tepelné stropů rovných spodem, lepením </t>
  </si>
  <si>
    <t>283-75823</t>
  </si>
  <si>
    <t xml:space="preserve">Deska z lehč. polystyrénu 1000x500x20 mm EPS 70 Z </t>
  </si>
  <si>
    <t>713 12-1111.RT1</t>
  </si>
  <si>
    <t>Izolace tepelná podlah na sucho, jednovrstvá materiál ve specifikaci</t>
  </si>
  <si>
    <t>631 27901</t>
  </si>
  <si>
    <t>631 27902</t>
  </si>
  <si>
    <t>631-53786</t>
  </si>
  <si>
    <t>631 27903</t>
  </si>
  <si>
    <t>713 13-1131.R00</t>
  </si>
  <si>
    <t xml:space="preserve">Izolace tepelná stěn lepením </t>
  </si>
  <si>
    <t>283-75490.4</t>
  </si>
  <si>
    <t xml:space="preserve">Deska polystyrenová XPS  tl. 80 mm </t>
  </si>
  <si>
    <t>713 19-1100.RT9</t>
  </si>
  <si>
    <t>Položení izolační fólie včetně dodávky fólie PE</t>
  </si>
  <si>
    <t>998 71-3202.R00</t>
  </si>
  <si>
    <t xml:space="preserve">Přesun hmot pro izolace tepelné, výšky do 12 m </t>
  </si>
  <si>
    <t>714</t>
  </si>
  <si>
    <t>Izol akustické a protiotřesové</t>
  </si>
  <si>
    <t>416 05-1222.R00</t>
  </si>
  <si>
    <t xml:space="preserve">Akustický podhled z desek Rigips vč. roštu </t>
  </si>
  <si>
    <t>714 10-9001</t>
  </si>
  <si>
    <t>714 10-9002</t>
  </si>
  <si>
    <t>Akustický obklad -štěrbinový rezonátor ŠR6 předb cena</t>
  </si>
  <si>
    <t>998 71-4202.R00</t>
  </si>
  <si>
    <t xml:space="preserve">Přesun hmot pro akustická opatření, výšky do 12 m </t>
  </si>
  <si>
    <t>721</t>
  </si>
  <si>
    <t>Vnitřní kanalizace</t>
  </si>
  <si>
    <t>721 17-6222.R00</t>
  </si>
  <si>
    <t xml:space="preserve">Potrubí KG svodné (ležaté) v zemi DN 100 x 3,2 mm </t>
  </si>
  <si>
    <t>721 17-6223.R00</t>
  </si>
  <si>
    <t xml:space="preserve">Potrubí KG svodné (ležaté) v zemi DN 125 x 3,2 mm </t>
  </si>
  <si>
    <t>721 17-6101.R00</t>
  </si>
  <si>
    <t xml:space="preserve">Potrubí HT připojovací DN 32 x 1,8 mm </t>
  </si>
  <si>
    <t>721 17-6102.R00</t>
  </si>
  <si>
    <t xml:space="preserve">Potrubí HT připojovací DN 40 x 1,8 mm </t>
  </si>
  <si>
    <t>721 17-6103.R00</t>
  </si>
  <si>
    <t xml:space="preserve">Potrubí HT připojovací DN 50 x 1,8 mm </t>
  </si>
  <si>
    <t>721 17-6105.R00</t>
  </si>
  <si>
    <t xml:space="preserve">Potrubí HT připojovací DN 100 x 2,7 mm </t>
  </si>
  <si>
    <t>721 17-6115.R00</t>
  </si>
  <si>
    <t xml:space="preserve">Potrubí HT odpadní svislé DN 100 x 2,7 mm </t>
  </si>
  <si>
    <t>721 19-4103.R00</t>
  </si>
  <si>
    <t xml:space="preserve">Vyvedení odpadních výpustek D 32 x 1,8 </t>
  </si>
  <si>
    <t>721 19-4104.R00</t>
  </si>
  <si>
    <t xml:space="preserve">Vyvedení odpadních výpustek D 40 x 1,8 </t>
  </si>
  <si>
    <t>721 19-4105.R00</t>
  </si>
  <si>
    <t xml:space="preserve">Vyvedení odpadních výpustek D 50 x 1,8 </t>
  </si>
  <si>
    <t>721 19-4109.R00</t>
  </si>
  <si>
    <t xml:space="preserve">Vyvedení odpadních výpustek D 110 x 2,3 </t>
  </si>
  <si>
    <t>721 22-9001</t>
  </si>
  <si>
    <t xml:space="preserve">Zápachová uzávěrka HL 21 </t>
  </si>
  <si>
    <t>721 22-3423.RT1</t>
  </si>
  <si>
    <t>Vpusť podlahová se zápach uzávěrkou HL 310NPr mřížka nerez 115 x 115 DN 50/75/110</t>
  </si>
  <si>
    <t>721 27-3200.RT3</t>
  </si>
  <si>
    <t>Souprava ventilační střešní HL souprava větrací hlavice PP HL810  DN 100</t>
  </si>
  <si>
    <t>721 29-0111.R00</t>
  </si>
  <si>
    <t xml:space="preserve">Zkouška těsnosti kanalizace vodou DN 125 </t>
  </si>
  <si>
    <t>998 72-1202.R00</t>
  </si>
  <si>
    <t xml:space="preserve">Přesun hmot pro vnitřní kanalizaci, výšky do 12 m </t>
  </si>
  <si>
    <t>722</t>
  </si>
  <si>
    <t>Vnitřní vodovod</t>
  </si>
  <si>
    <t>722 17-2311.R00</t>
  </si>
  <si>
    <t>722 17-2312.R00</t>
  </si>
  <si>
    <t>722 17-2313.R00</t>
  </si>
  <si>
    <t>722 17-2331.R00</t>
  </si>
  <si>
    <t>722 17-2332.R00</t>
  </si>
  <si>
    <t>722 17-2333.R00</t>
  </si>
  <si>
    <t>722 18-1212.RT7</t>
  </si>
  <si>
    <t>722 18-1212.RT8</t>
  </si>
  <si>
    <t>722 18-1212.RU1</t>
  </si>
  <si>
    <t>722 18-1215.RT7</t>
  </si>
  <si>
    <t>722 18-1215.RT8</t>
  </si>
  <si>
    <t>722 18-1215.RU1</t>
  </si>
  <si>
    <t>722 19-0223.R00</t>
  </si>
  <si>
    <t xml:space="preserve">Přípojky vodovodní pro pevné připojení DN 25 </t>
  </si>
  <si>
    <t>soubor</t>
  </si>
  <si>
    <t>722 19-0401.R00</t>
  </si>
  <si>
    <t xml:space="preserve">Vyvedení a upevnění výpustek DN 15 </t>
  </si>
  <si>
    <t>722 24-9001</t>
  </si>
  <si>
    <t>722 24-9002</t>
  </si>
  <si>
    <t xml:space="preserve">Flowjet 5/4" </t>
  </si>
  <si>
    <t>722 24-9003</t>
  </si>
  <si>
    <t>722 23-7122.R00</t>
  </si>
  <si>
    <t>722 23-7123.R00</t>
  </si>
  <si>
    <t>722 23-7124.R00</t>
  </si>
  <si>
    <t>722 23-7132.R00</t>
  </si>
  <si>
    <t>722 23-7133.R00</t>
  </si>
  <si>
    <t>722 23-7134.R00</t>
  </si>
  <si>
    <t>722 23-7622.R00</t>
  </si>
  <si>
    <t>722 23-7624.R00</t>
  </si>
  <si>
    <t>722 23-5522.R00</t>
  </si>
  <si>
    <t xml:space="preserve">Filtr, vnitřní-vnitřní z. IVAR FIV.08412 DN 20 </t>
  </si>
  <si>
    <t>722 23-1162.R00</t>
  </si>
  <si>
    <t xml:space="preserve">Ventil pojistný pružinový P10-237-616, G 3/4 </t>
  </si>
  <si>
    <t>722 23-1284.R00</t>
  </si>
  <si>
    <t xml:space="preserve">Ventil redukční membránový PN1,6, G 5/4 (DN 32) </t>
  </si>
  <si>
    <t>722 23-9001</t>
  </si>
  <si>
    <t xml:space="preserve">Ventil vypouštěcí R 608-15 </t>
  </si>
  <si>
    <t>722 22-4211.R00</t>
  </si>
  <si>
    <t>722 29-0226.R00</t>
  </si>
  <si>
    <t xml:space="preserve">Zkouška tlaku potrubí závitového DN 50 </t>
  </si>
  <si>
    <t>722 29-0234.R00</t>
  </si>
  <si>
    <t xml:space="preserve">Proplach a dezinfekce vodovod.potrubí DN 80 </t>
  </si>
  <si>
    <t>998 72-2202.R00</t>
  </si>
  <si>
    <t xml:space="preserve">Přesun hmot pro vnitřní vodovod, výšky do 12 m </t>
  </si>
  <si>
    <t>725</t>
  </si>
  <si>
    <t>Zařizovací předměty</t>
  </si>
  <si>
    <t>725 01-3165.R00</t>
  </si>
  <si>
    <t>725 01-7162.R00</t>
  </si>
  <si>
    <t>725 01-9101.R00</t>
  </si>
  <si>
    <t>725 11-1241.R00</t>
  </si>
  <si>
    <t xml:space="preserve">Nádrž splachovací  vysokopolož.6 l, bílá </t>
  </si>
  <si>
    <t>725 53-4228.R00</t>
  </si>
  <si>
    <t>725 81-0402.R00</t>
  </si>
  <si>
    <t xml:space="preserve">Ventil rohový bez přípoj. trubičky TE 66 G 1/2 </t>
  </si>
  <si>
    <t>725 82-3111.RT2</t>
  </si>
  <si>
    <t>725 82-9201.RT1</t>
  </si>
  <si>
    <t>Montáž baterie umyv.a dřezové nástěnné chromové včetně dodávky pákové baterie</t>
  </si>
  <si>
    <t>725 24-9001</t>
  </si>
  <si>
    <t>998 72-5202.R00</t>
  </si>
  <si>
    <t xml:space="preserve">Přesun hmot pro zařizovací předměty, výšky do 12 m </t>
  </si>
  <si>
    <t>732</t>
  </si>
  <si>
    <t>Strojovny</t>
  </si>
  <si>
    <t>732 01</t>
  </si>
  <si>
    <t>732 102</t>
  </si>
  <si>
    <t>732 103</t>
  </si>
  <si>
    <t xml:space="preserve">Expanzomat 35l </t>
  </si>
  <si>
    <t>732 104</t>
  </si>
  <si>
    <t xml:space="preserve">Oběhové čerpadlo </t>
  </si>
  <si>
    <t>732 999</t>
  </si>
  <si>
    <t xml:space="preserve">Topná zkouška a regulace systému </t>
  </si>
  <si>
    <t>hod</t>
  </si>
  <si>
    <t>732  105</t>
  </si>
  <si>
    <t xml:space="preserve">Ekviterní regulace </t>
  </si>
  <si>
    <t>998 73-2202.R00</t>
  </si>
  <si>
    <t xml:space="preserve">Přesun hmot pro strojovny, výšky do 12 m </t>
  </si>
  <si>
    <t>733</t>
  </si>
  <si>
    <t>Rozvod potrubí</t>
  </si>
  <si>
    <t>733 16-1107.R00</t>
  </si>
  <si>
    <t>733 19-0109</t>
  </si>
  <si>
    <t xml:space="preserve">Tlaková zkouška potrubí CU DN 32 </t>
  </si>
  <si>
    <t>722 18-1214.RT7</t>
  </si>
  <si>
    <t>734 119</t>
  </si>
  <si>
    <t xml:space="preserve">Armatury na rozvodu </t>
  </si>
  <si>
    <t>998 73-3203.R00</t>
  </si>
  <si>
    <t xml:space="preserve">Přesun hmot pro rozvody potrubí, výšky do 24 m </t>
  </si>
  <si>
    <t>736</t>
  </si>
  <si>
    <t>Podlahove vytapeni</t>
  </si>
  <si>
    <t>736 11-0003.RT3</t>
  </si>
  <si>
    <t>998 73-6202.R00</t>
  </si>
  <si>
    <t xml:space="preserve">Přesun hmot pro podlahové vytápění, výšky do 12 m </t>
  </si>
  <si>
    <t>762</t>
  </si>
  <si>
    <t>Konstrukce tesařské</t>
  </si>
  <si>
    <t>762 10-0010.RAB</t>
  </si>
  <si>
    <t xml:space="preserve">Krov dřevěný, dvojité laťování, protihnilob.nátěr </t>
  </si>
  <si>
    <t>765 90-1117.R00</t>
  </si>
  <si>
    <t>762 84-1110.RT2</t>
  </si>
  <si>
    <t>Montáž podbíjení stropů-, prkenný rošt včetně dodávky řeziva, prkna tl. 18 mm</t>
  </si>
  <si>
    <t>762 34-1220.R00</t>
  </si>
  <si>
    <t xml:space="preserve">M. bedn.střech rovn. z aglomer.desek šroubováním </t>
  </si>
  <si>
    <t>595-90736</t>
  </si>
  <si>
    <t>998 76-2202.R00</t>
  </si>
  <si>
    <t xml:space="preserve">Přesun hmot pro tesařské konstrukce, výšky do 12 m </t>
  </si>
  <si>
    <t>764</t>
  </si>
  <si>
    <t>Konstrukce klempířské</t>
  </si>
  <si>
    <t>764 90-2101.RT4</t>
  </si>
  <si>
    <t>764 25-5401.R00</t>
  </si>
  <si>
    <t xml:space="preserve">Žlaby z Ti Zn plechu, nástřešní oblé, rš 500 mm </t>
  </si>
  <si>
    <t>764 55-4405.R00</t>
  </si>
  <si>
    <t xml:space="preserve">Odpadní trouby z Ti Zn plechu, kruhové, D 200 mm </t>
  </si>
  <si>
    <t>764 22-3420.R00</t>
  </si>
  <si>
    <t xml:space="preserve">Oplechování okapů Ti Zn,živičná krytina, rš 250 mm </t>
  </si>
  <si>
    <t>764 26-1429</t>
  </si>
  <si>
    <t>998 76-4202.R00</t>
  </si>
  <si>
    <t xml:space="preserve">Přesun hmot pro klempířské konstr., výšky do 12 m </t>
  </si>
  <si>
    <t>766</t>
  </si>
  <si>
    <t>Konstrukce truhlářské</t>
  </si>
  <si>
    <t>766 66-0112.RAA</t>
  </si>
  <si>
    <t>Dveře protipožární jednokřídlové šířky 90 cm dřevěné plné, vč. kování EW 15 DP3</t>
  </si>
  <si>
    <t>766 66-9001</t>
  </si>
  <si>
    <t>Dveře vnitřní dřevěné vel 600/1970mm vč, kování a montáže</t>
  </si>
  <si>
    <t>766 66-9002</t>
  </si>
  <si>
    <t>Dveře vnitřní dřevěné vel 800/1970mm vč, kování a montáže</t>
  </si>
  <si>
    <t>998 76-6202.R00</t>
  </si>
  <si>
    <t xml:space="preserve">Přesun hmot pro truhlářské konstr., výšky do 12 m </t>
  </si>
  <si>
    <t>767</t>
  </si>
  <si>
    <t>Konstrukce zámečnické</t>
  </si>
  <si>
    <t>767 101</t>
  </si>
  <si>
    <t>Ocel.sloupek Jakl 100/100/3 výšky 2250mm vč. montáže a protopožár.nátěru</t>
  </si>
  <si>
    <t>998 76-7202.R00</t>
  </si>
  <si>
    <t xml:space="preserve">Přesun hmot pro zámečnické konstr., výšky do 12 m </t>
  </si>
  <si>
    <t>769</t>
  </si>
  <si>
    <t>Otvorove prvky z plastu</t>
  </si>
  <si>
    <t>769 01</t>
  </si>
  <si>
    <t>Okna plast vč. izol trojskla, venkov. i vnitřních parapetů, kování a osazení</t>
  </si>
  <si>
    <t>769 02</t>
  </si>
  <si>
    <t>Dveře vchodové vel.1000/2250 vč. kování, zárubně a osazení</t>
  </si>
  <si>
    <t>769 03</t>
  </si>
  <si>
    <t>Dveře vchodové vel.1500/2250 vč. kování, zárubně a osazení</t>
  </si>
  <si>
    <t>771</t>
  </si>
  <si>
    <t>Podlahy z dlaždic a obklady</t>
  </si>
  <si>
    <t>771 47-5014.R00</t>
  </si>
  <si>
    <t xml:space="preserve">Obklad soklíků keram.rovných, tmel,výška 10 cm </t>
  </si>
  <si>
    <t>771 57-5107.R00</t>
  </si>
  <si>
    <t xml:space="preserve">Montáž podlah keram.,režné hladké, tmel, 20x20 cm </t>
  </si>
  <si>
    <t>597 64101</t>
  </si>
  <si>
    <t xml:space="preserve">Dodávka dlaždic keramických vel 200x200mm </t>
  </si>
  <si>
    <t>771 10-1210.R00</t>
  </si>
  <si>
    <t xml:space="preserve">Penetrace podkladu pod dlažby </t>
  </si>
  <si>
    <t>998 77-1202.R00</t>
  </si>
  <si>
    <t xml:space="preserve">Přesun hmot pro podlahy z dlaždic, výšky do 12 m </t>
  </si>
  <si>
    <t>776</t>
  </si>
  <si>
    <t>Podlahy povlakové</t>
  </si>
  <si>
    <t>776 10-1115.R00</t>
  </si>
  <si>
    <t xml:space="preserve">Vyrovnání podkladů samonivelační hmotou </t>
  </si>
  <si>
    <t>776 52-1100.RT1</t>
  </si>
  <si>
    <t>284 16901</t>
  </si>
  <si>
    <t xml:space="preserve">Dodávka podlahovinyz  PVC </t>
  </si>
  <si>
    <t>998 77-6202.R00</t>
  </si>
  <si>
    <t xml:space="preserve">Přesun hmot pro podlahy povlakové, výšky do 12 m </t>
  </si>
  <si>
    <t>777</t>
  </si>
  <si>
    <t>Podlahy ze syntetických hmot</t>
  </si>
  <si>
    <t>777 11-9001</t>
  </si>
  <si>
    <t>998 77-7202.R00</t>
  </si>
  <si>
    <t xml:space="preserve">Přesun hmot pro podlahy syntetické, výšky do 12 m </t>
  </si>
  <si>
    <t>781</t>
  </si>
  <si>
    <t>Obklady keramické</t>
  </si>
  <si>
    <t>781 10-1210.R00</t>
  </si>
  <si>
    <t xml:space="preserve">Penetrace podkladu pod obklady </t>
  </si>
  <si>
    <t>781 47-5114.R00</t>
  </si>
  <si>
    <t xml:space="preserve">Obklad vnitřní stěn keramický, do tmele, 20x20 cm </t>
  </si>
  <si>
    <t>597 64201</t>
  </si>
  <si>
    <t xml:space="preserve">Dodávka obkladaček keramických 200x200mm </t>
  </si>
  <si>
    <t>998 78-1202.R00</t>
  </si>
  <si>
    <t xml:space="preserve">Přesun hmot pro obklady keramické, výšky do 12 m </t>
  </si>
  <si>
    <t>784</t>
  </si>
  <si>
    <t>Malby</t>
  </si>
  <si>
    <t>784 16-1401.R00</t>
  </si>
  <si>
    <t>784 16-5212.R00</t>
  </si>
  <si>
    <t>M21</t>
  </si>
  <si>
    <t>Elektromontáže</t>
  </si>
  <si>
    <t>210 01</t>
  </si>
  <si>
    <t xml:space="preserve">Elektroinstalace - náklady dle přílohy </t>
  </si>
  <si>
    <t>Zařízení staveniště</t>
  </si>
  <si>
    <t>0,00</t>
  </si>
  <si>
    <t>Boukalová Jarmila</t>
  </si>
  <si>
    <t>Tělocvična k ZŠ Ohrobec</t>
  </si>
  <si>
    <t>k.ú Ohrobec, parc.č.469/5</t>
  </si>
  <si>
    <t>Boukalová</t>
  </si>
  <si>
    <t>duben 2018</t>
  </si>
  <si>
    <t>757,90</t>
  </si>
  <si>
    <t>;stěny</t>
  </si>
  <si>
    <t>58,10+164,45+21,20</t>
  </si>
  <si>
    <t>;SDK podhled</t>
  </si>
  <si>
    <t>86,19*1,1</t>
  </si>
  <si>
    <t>-0,6*2,10</t>
  </si>
  <si>
    <t>(2,255+1,095)*2*2,10</t>
  </si>
  <si>
    <t>;m.č. 202</t>
  </si>
  <si>
    <t>(1,46+1,64)*2*2,10</t>
  </si>
  <si>
    <t>;m.č. 110</t>
  </si>
  <si>
    <t>(0,6+1,0)*1,5</t>
  </si>
  <si>
    <t>(0,9+1,2)*2*2,10</t>
  </si>
  <si>
    <t>;m.č. 109</t>
  </si>
  <si>
    <t>-0,6*2,10*3</t>
  </si>
  <si>
    <t>(2,5+2,62)*2*2,10</t>
  </si>
  <si>
    <t>;m.č. 107</t>
  </si>
  <si>
    <t>(0,9+1,64)*2*2,10</t>
  </si>
  <si>
    <t>(2,7+1,64)*2*2,10</t>
  </si>
  <si>
    <t>;m.č. 105</t>
  </si>
  <si>
    <t>244,8+9,9</t>
  </si>
  <si>
    <t>99,70*1,1</t>
  </si>
  <si>
    <t>4,7+14,3+55,5</t>
  </si>
  <si>
    <t>;2.NP</t>
  </si>
  <si>
    <t>13,20+12,0</t>
  </si>
  <si>
    <t>;1.NP</t>
  </si>
  <si>
    <t>47,20*1,1</t>
  </si>
  <si>
    <t>;podlahy</t>
  </si>
  <si>
    <t>21,915*0,1</t>
  </si>
  <si>
    <t>;soklík</t>
  </si>
  <si>
    <t>2,5</t>
  </si>
  <si>
    <t>12,8+10,7+6,0+6,5+6,3+2,4</t>
  </si>
  <si>
    <t>1,25+4,495+2,5+2,5+1,5-0,8</t>
  </si>
  <si>
    <t>;m.č. 102</t>
  </si>
  <si>
    <t>-(1,5*2+0,8*4+0,6)</t>
  </si>
  <si>
    <t>2,26+7,0+1,5+4,5+0,76+1,25</t>
  </si>
  <si>
    <t>;m.č. 101</t>
  </si>
  <si>
    <t>1,5*2,25</t>
  </si>
  <si>
    <t>2,625*2,25*16</t>
  </si>
  <si>
    <t>2,63*2,25*2</t>
  </si>
  <si>
    <t>2,625*0,75</t>
  </si>
  <si>
    <t>2,0*1,75*2</t>
  </si>
  <si>
    <t>2,0*1,5*2</t>
  </si>
  <si>
    <t>2,625*0,75*3</t>
  </si>
  <si>
    <t>6+1</t>
  </si>
  <si>
    <t>(30,0+15,0)*2</t>
  </si>
  <si>
    <t>6,5*2+7,50*2</t>
  </si>
  <si>
    <t>15,0*8,0/2*2</t>
  </si>
  <si>
    <t>(30,0+15,0)/2*8,0*2</t>
  </si>
  <si>
    <t>90,0*1,10</t>
  </si>
  <si>
    <t>(30,0+15,0)*2*1,0</t>
  </si>
  <si>
    <t>;deska Cetris</t>
  </si>
  <si>
    <t>13,0*7,0/2*2</t>
  </si>
  <si>
    <t>(28,0+15,0)/2*7,0*2</t>
  </si>
  <si>
    <t>4,7+2,5+14,3+55,5</t>
  </si>
  <si>
    <t>;m.č. 201-204</t>
  </si>
  <si>
    <t>6,3</t>
  </si>
  <si>
    <t>244,8+13,2+6,0+12,0+6,5</t>
  </si>
  <si>
    <t>;m.č. 103-107</t>
  </si>
  <si>
    <t>12,8</t>
  </si>
  <si>
    <t>(25,0+4,0+2,0)*2</t>
  </si>
  <si>
    <t>4+4*2+1</t>
  </si>
  <si>
    <t>3+1</t>
  </si>
  <si>
    <t>13+7+22+31+4+18</t>
  </si>
  <si>
    <t>4+4+1+4+1</t>
  </si>
  <si>
    <t>5,0+13,0</t>
  </si>
  <si>
    <t>;stoupačka</t>
  </si>
  <si>
    <t>;cirkulace</t>
  </si>
  <si>
    <t>13,0</t>
  </si>
  <si>
    <t>;dle výměry studené</t>
  </si>
  <si>
    <t>;teplá</t>
  </si>
  <si>
    <t>5,0+2,0+15,0</t>
  </si>
  <si>
    <t>4,0</t>
  </si>
  <si>
    <t>3,0</t>
  </si>
  <si>
    <t>1,0+2,0</t>
  </si>
  <si>
    <t>2,0+2,0+3,0+2,0+1,0</t>
  </si>
  <si>
    <t>3*7+4+5+14</t>
  </si>
  <si>
    <t>12+10</t>
  </si>
  <si>
    <t>7,0*2</t>
  </si>
  <si>
    <t>1,0</t>
  </si>
  <si>
    <t>1,0*3+1,0</t>
  </si>
  <si>
    <t>1,0*4</t>
  </si>
  <si>
    <t>4,0+1,0*2</t>
  </si>
  <si>
    <t>;kanalizace dešťová</t>
  </si>
  <si>
    <t>8,0+4,0</t>
  </si>
  <si>
    <t>;kanalizace splašková</t>
  </si>
  <si>
    <t>5,0+5,0</t>
  </si>
  <si>
    <t>1,0+1,0</t>
  </si>
  <si>
    <t>1,0+2,0+1,0+2,0*2+2,0</t>
  </si>
  <si>
    <t>3,3*4,5</t>
  </si>
  <si>
    <t>;m.č. 204</t>
  </si>
  <si>
    <t>6,5+9,9+6,3+2,4</t>
  </si>
  <si>
    <t>12,8+10,7+13,2+6,0+12,0</t>
  </si>
  <si>
    <t>39,366*1,1</t>
  </si>
  <si>
    <t>(7,6+28,14+8,0)*0,9</t>
  </si>
  <si>
    <t>79,8*1,1</t>
  </si>
  <si>
    <t>77,0*1,1</t>
  </si>
  <si>
    <t>244,8*1,1</t>
  </si>
  <si>
    <t>Mezisoučet</t>
  </si>
  <si>
    <t>;Steprock tl.60mm</t>
  </si>
  <si>
    <t>;Styrotherm Plus tl.30mm</t>
  </si>
  <si>
    <t>244,8</t>
  </si>
  <si>
    <t>;Styrotherm Plus tl.130mm</t>
  </si>
  <si>
    <t>9,9+6,3+2,4</t>
  </si>
  <si>
    <t>13,20+6,0+12,0+6,5</t>
  </si>
  <si>
    <t>12,8+10,7</t>
  </si>
  <si>
    <t>;dle řezu 1-1</t>
  </si>
  <si>
    <t>;Styrotherm Plus tl 160mm</t>
  </si>
  <si>
    <t>90,0*1,1</t>
  </si>
  <si>
    <t>;podbití střechy</t>
  </si>
  <si>
    <t>308,5*2*1,1</t>
  </si>
  <si>
    <t>-55,5</t>
  </si>
  <si>
    <t>;odečteme akustický podhled</t>
  </si>
  <si>
    <t>28,0*13,0</t>
  </si>
  <si>
    <t>;strop nad 2.NP</t>
  </si>
  <si>
    <t>(5,5+28,14+5,08)*1,4</t>
  </si>
  <si>
    <t>;stěna u kačírku</t>
  </si>
  <si>
    <t>(7,7+28,14+8,10)*0,9</t>
  </si>
  <si>
    <t>369,7596*1,15</t>
  </si>
  <si>
    <t>28,14*13,14</t>
  </si>
  <si>
    <t>0,949+39,514+1,937+2,574+8,627+0,069</t>
  </si>
  <si>
    <t>152,390+17,566+19,368+244,681</t>
  </si>
  <si>
    <t>0,123+109,410+179,880+74,661</t>
  </si>
  <si>
    <t>8,75*13,0</t>
  </si>
  <si>
    <t>348,0*2</t>
  </si>
  <si>
    <t>(13,0+1,0*2)*(5,6-1,8)</t>
  </si>
  <si>
    <t>(13,0+1,0*2)*(5,8-1,8)</t>
  </si>
  <si>
    <t>(28,0+1,0*2)*(6,5-1,8)</t>
  </si>
  <si>
    <t>(28,0+1,0*2)*(4,8-1,8)</t>
  </si>
  <si>
    <t>;RD1-RD3</t>
  </si>
  <si>
    <t>25,0*2+9,0*2+2,0</t>
  </si>
  <si>
    <t>7+1</t>
  </si>
  <si>
    <t>324,60*5</t>
  </si>
  <si>
    <t>12,0+6,5+9,9+6,3+2,4</t>
  </si>
  <si>
    <t>12,8+10,7+244,8+13,2+6,0</t>
  </si>
  <si>
    <t>(5,5+28,0+5,08)*1,0*0,1</t>
  </si>
  <si>
    <t>2,17*(7,46+3,88)*0,1</t>
  </si>
  <si>
    <t>3,9*11,94*0,1</t>
  </si>
  <si>
    <t>19,67*11,94*0,1</t>
  </si>
  <si>
    <t>28,0*13,0*2,96*0,001</t>
  </si>
  <si>
    <t>28,0*13,0*0,15</t>
  </si>
  <si>
    <t>(1,75*2+2,0)*0,15*2</t>
  </si>
  <si>
    <t>(0,75*2+2,65)*0,15</t>
  </si>
  <si>
    <t>(2,25*2+1,5)*0,15</t>
  </si>
  <si>
    <t>-2,0*1,75*2</t>
  </si>
  <si>
    <t>-2,625*0,75</t>
  </si>
  <si>
    <t>-1,5*2,25</t>
  </si>
  <si>
    <t>13,0*(4,8+6,3)/2</t>
  </si>
  <si>
    <t>;pohled západ</t>
  </si>
  <si>
    <t>12,4*0,15</t>
  </si>
  <si>
    <t>-12,4*2,25</t>
  </si>
  <si>
    <t>13,0*(6,8+4,8)/2</t>
  </si>
  <si>
    <t>;pohled východ</t>
  </si>
  <si>
    <t>(2,25+19,25)*0,15</t>
  </si>
  <si>
    <t>(1,5*2+2,0)*0,15*2</t>
  </si>
  <si>
    <t>(0,75*2*2,625)*0,15</t>
  </si>
  <si>
    <t>(2,25*2+1,0)*0,15</t>
  </si>
  <si>
    <t>-19,25*2,25</t>
  </si>
  <si>
    <t>-2,0*1,5*2</t>
  </si>
  <si>
    <t>-1,1*2,25</t>
  </si>
  <si>
    <t>28,0*(6,3+6,8)/2</t>
  </si>
  <si>
    <t>;pohled sever</t>
  </si>
  <si>
    <t>(19,25+2,25)*0,15</t>
  </si>
  <si>
    <t>(0,72*2+2,625)*0,15*2</t>
  </si>
  <si>
    <t>-2,625*0,75*2</t>
  </si>
  <si>
    <t>28,0*4,8</t>
  </si>
  <si>
    <t>;pohled jižní</t>
  </si>
  <si>
    <t>(1,75*2+2,0)*0,2*2</t>
  </si>
  <si>
    <t>(1,5*2+2,0)*0,2*2</t>
  </si>
  <si>
    <t>-0,9*1,97</t>
  </si>
  <si>
    <t>(7,795+7,125)*2*3,0</t>
  </si>
  <si>
    <t>(0,75*2+2,625)*0,2</t>
  </si>
  <si>
    <t>-0,8*1,97</t>
  </si>
  <si>
    <t>(4,33+3,3)*2*3,0</t>
  </si>
  <si>
    <t>;m.č. 203</t>
  </si>
  <si>
    <t>-0,6*1,97</t>
  </si>
  <si>
    <t>(1,095+2,255)*2*3,0</t>
  </si>
  <si>
    <t>-(0,9+0,8+0,6)*1,97</t>
  </si>
  <si>
    <t>(2,46+1,96+1,21+2,4)*3,0</t>
  </si>
  <si>
    <t>;m.č. 201</t>
  </si>
  <si>
    <t>(1,46+1,64)*2*2,75</t>
  </si>
  <si>
    <t>-0,6*1,97*2</t>
  </si>
  <si>
    <t>(0,9+1,2)*2*2,75</t>
  </si>
  <si>
    <t>(2,52+2,5)*2*2,75</t>
  </si>
  <si>
    <t>(0,75*2+2,625)*0,12</t>
  </si>
  <si>
    <t>(2,25*2+1,125)*0,12</t>
  </si>
  <si>
    <t>(4,26+2,625)*2*2,75</t>
  </si>
  <si>
    <t>;m.č. 108</t>
  </si>
  <si>
    <t>-0,6*1,97*3</t>
  </si>
  <si>
    <t>(2,5+2,62)*2*2,75</t>
  </si>
  <si>
    <t>(2,25*2+0,8)*0,12</t>
  </si>
  <si>
    <t>-0,8*1,97*2</t>
  </si>
  <si>
    <t>(4,26+3,65)*2*2,75</t>
  </si>
  <si>
    <t>;m.č. 106</t>
  </si>
  <si>
    <t>(2,7+1,64)*2*2,75</t>
  </si>
  <si>
    <t>(0,9+1,64)*2*2,75</t>
  </si>
  <si>
    <t>(5,255+2,505)*2*2,75</t>
  </si>
  <si>
    <t>;m.č. 104</t>
  </si>
  <si>
    <t>(2,25*2*2+19,25*2+12,24)*0,2</t>
  </si>
  <si>
    <t>-(19,25*2+12,24)*2,25</t>
  </si>
  <si>
    <t>-1,0*2,25</t>
  </si>
  <si>
    <t>-0,8*1,97*3</t>
  </si>
  <si>
    <t>(20,0+12,24)*2*6,0</t>
  </si>
  <si>
    <t>;m.č. 103</t>
  </si>
  <si>
    <t>(2,5+4,495+1,25+3,0)*2,75</t>
  </si>
  <si>
    <t>(1,25+3,08+2,5+2,4)*2,75</t>
  </si>
  <si>
    <t>;schodiště</t>
  </si>
  <si>
    <t>(2,25*2+1,5)*0,2</t>
  </si>
  <si>
    <t>-1,5*2,25*2</t>
  </si>
  <si>
    <t>-0,8*1,97*4</t>
  </si>
  <si>
    <t>-1,25*2,75</t>
  </si>
  <si>
    <t>(4,5+2,5+2,2)*2*2,75</t>
  </si>
  <si>
    <t>(19,25*2+11,40)*2,25</t>
  </si>
  <si>
    <t>1,0*2,25</t>
  </si>
  <si>
    <t>;výměra dle koordinační situace</t>
  </si>
  <si>
    <t>4,50+1,5</t>
  </si>
  <si>
    <t>(28,0+13,0)*2*2</t>
  </si>
  <si>
    <t>6,9188*90,0*0,001</t>
  </si>
  <si>
    <t>;uvažuje se 90kgoceli/m3betonu</t>
  </si>
  <si>
    <t>(8,75*2+12,4)*0,25</t>
  </si>
  <si>
    <t>(27,24+12,4)*2*0,25</t>
  </si>
  <si>
    <t>(8,75*2+12,4)*0,25*0,25</t>
  </si>
  <si>
    <t>;úroveň stropu 2. NP</t>
  </si>
  <si>
    <t>(28,0+12,4)*2*0,25*0,25</t>
  </si>
  <si>
    <t>;uroveň stropu 1.NP</t>
  </si>
  <si>
    <t>2,6723*110,0*0,001</t>
  </si>
  <si>
    <t>;uvažuje se 110kgoceli/1m3 betonu</t>
  </si>
  <si>
    <t>(19,25*2+12,4)*0,21</t>
  </si>
  <si>
    <t>(19,25*2+12,4)*(0,25*2+0,25)</t>
  </si>
  <si>
    <t>(19,25*2+12,40)*0,21*0,25</t>
  </si>
  <si>
    <t>;průvlak nad prosklenými stěnami</t>
  </si>
  <si>
    <t>13,0*(0,115+7,125+0,38)</t>
  </si>
  <si>
    <t>164,45</t>
  </si>
  <si>
    <t>;dle výměry SDK podhledů protipožárních</t>
  </si>
  <si>
    <t>6,0+6,5+6,3+2,4</t>
  </si>
  <si>
    <t>55,5-3,3*4,5</t>
  </si>
  <si>
    <t>244,8-140,0</t>
  </si>
  <si>
    <t>4,7+14,3</t>
  </si>
  <si>
    <t>12,8+10,2+13,2+12,0+9,9</t>
  </si>
  <si>
    <t>31,50+1,5*2</t>
  </si>
  <si>
    <t>(31,50+1,5*2)*(2,25+2,0)/2</t>
  </si>
  <si>
    <t>4+4+4</t>
  </si>
  <si>
    <t>4*4</t>
  </si>
  <si>
    <t>4+3+3</t>
  </si>
  <si>
    <t>3+3+3</t>
  </si>
  <si>
    <t>-(0,8+0,6)*1,97*2</t>
  </si>
  <si>
    <t>(7,125+4,33+1,21+2,255)*3,25</t>
  </si>
  <si>
    <t>12,24*3,25</t>
  </si>
  <si>
    <t>(1,25+3,8)*3,0</t>
  </si>
  <si>
    <t>(5,255+0,38+1,64)*3,0</t>
  </si>
  <si>
    <t>4,5*3,0</t>
  </si>
  <si>
    <t>(4,5+2,5)*3,0</t>
  </si>
  <si>
    <t>(1,3+1,2)*3,0</t>
  </si>
  <si>
    <t>(4,25+0,975+0,115)*3,0</t>
  </si>
  <si>
    <t>1,64*3,0</t>
  </si>
  <si>
    <t>(1,28+0,9)*3,0*2</t>
  </si>
  <si>
    <t>-(1,56+0,1)*2,25</t>
  </si>
  <si>
    <t>-(2,625+0,1)*2,25*4</t>
  </si>
  <si>
    <t>-(2,625+0,1)*2,25*6*2</t>
  </si>
  <si>
    <t>-(2,63+0,1)*2,25</t>
  </si>
  <si>
    <t>-2,0*1,175*2</t>
  </si>
  <si>
    <t>-1,5*(2,25-0,3)</t>
  </si>
  <si>
    <t>-2,625*0,75*3</t>
  </si>
  <si>
    <t>-1,0*(2,25-0,25)</t>
  </si>
  <si>
    <t>(28,0+12,24)*2*(6,5-0,25)</t>
  </si>
  <si>
    <t>;obvodové zdivo</t>
  </si>
  <si>
    <t>-1,1*0,25</t>
  </si>
  <si>
    <t>(28,0+13,0)*2*0,25</t>
  </si>
  <si>
    <t>;obvodové zdivo-1.řada</t>
  </si>
  <si>
    <t>-1,5*2,5</t>
  </si>
  <si>
    <t>12,24*2,75*2</t>
  </si>
  <si>
    <t>;výměra dle koordinační studie</t>
  </si>
  <si>
    <t>(7,0+27,84+7,46)*0,5</t>
  </si>
  <si>
    <t>(31,50+1,5*2)*0,6*0,25</t>
  </si>
  <si>
    <t>;opěrná zeď</t>
  </si>
  <si>
    <t>2,17*0,6*0,5</t>
  </si>
  <si>
    <t>(13,14-0,6*2)*0,6*0,5*4</t>
  </si>
  <si>
    <t>28,14*0,6*0,5*2</t>
  </si>
  <si>
    <t>;objekt</t>
  </si>
  <si>
    <t>(7,6+28,14+8,06)*0,15*0,5</t>
  </si>
  <si>
    <t>(7,0+28,14-0,6*2+7,64)*0,15*0,5</t>
  </si>
  <si>
    <t>;odečteme výkop pro zásyp</t>
  </si>
  <si>
    <t>42,525+787,588+44,601</t>
  </si>
  <si>
    <t>;výkop na skládku</t>
  </si>
  <si>
    <t>6,4035*2</t>
  </si>
  <si>
    <t>; pro zásyp tam a zpět</t>
  </si>
  <si>
    <t>;VÝKOP NA MEZISKLÁDKU</t>
  </si>
  <si>
    <t>;rýhy</t>
  </si>
  <si>
    <t>(42,525+787,59)/2</t>
  </si>
  <si>
    <t xml:space="preserve">;jáma a odkop </t>
  </si>
  <si>
    <t>28,15*2,15</t>
  </si>
  <si>
    <t>;pro objekt</t>
  </si>
  <si>
    <t>13,50*1,6</t>
  </si>
  <si>
    <t>;pro opěrnou zeď</t>
  </si>
  <si>
    <t>2,17*0,6*(0,9-0,4)</t>
  </si>
  <si>
    <t>(3,88+0,6+7,46)*0,6*(0,9-0,4)*2</t>
  </si>
  <si>
    <t>(7,0+28,14+7,46)*0,6*(1,4-0,4)</t>
  </si>
  <si>
    <t>(4,8+28,14+3,88+0,6)*0,6*(0,9-0,4)</t>
  </si>
  <si>
    <t>28,14*13,14*(1,73+0,4)</t>
  </si>
  <si>
    <t>;výkop pro objekt na kotu -0,4</t>
  </si>
  <si>
    <t>;(354,69+355,36+356,08+352,78)/4=354,73 t.j. +1,73</t>
  </si>
  <si>
    <t>;průměrná kota objetu</t>
  </si>
  <si>
    <t>31,5*1,0*(3,0-1,35-0,3)</t>
  </si>
  <si>
    <t xml:space="preserve">;odkop pro opěrnou zeď </t>
  </si>
  <si>
    <t>-(85,75+50,68)*0,3</t>
  </si>
  <si>
    <t>(28,0+1,0*2)*(13,0+1,0*2)*0,3</t>
  </si>
  <si>
    <t>5,6*4,6/2</t>
  </si>
  <si>
    <t>(7,0+6,0)*1,4</t>
  </si>
  <si>
    <t>14,0*1,4</t>
  </si>
  <si>
    <t>24,50*3,5</t>
  </si>
  <si>
    <t>k.ú.Ohrobec, parc.č.469/5</t>
  </si>
  <si>
    <t xml:space="preserve">SOUHRNNÝ VÝKAZ VÝMĚR, DODÁVEK A PRACÍ  </t>
  </si>
  <si>
    <t>Název stavby:  tělocvična k ZŠ Ohrobec</t>
  </si>
  <si>
    <t>Část  - Dokumentace stavebních objektů</t>
  </si>
  <si>
    <t>Elektroinstalace - silnoproudé a slaboproudé rozvody vč. uzemnění a hromosvodu</t>
  </si>
  <si>
    <r>
      <t>zhotovitel/ dodavatel realizace souboru</t>
    </r>
    <r>
      <rPr>
        <sz val="10"/>
        <color indexed="8"/>
        <rFont val="Calibri"/>
        <family val="2"/>
        <charset val="238"/>
        <scheme val="minor"/>
      </rPr>
      <t>:</t>
    </r>
  </si>
  <si>
    <t>č.pol.</t>
  </si>
  <si>
    <t>popis</t>
  </si>
  <si>
    <t>měrná jedn.</t>
  </si>
  <si>
    <t>množ</t>
  </si>
  <si>
    <t>jedn. cena 
 dodávka  
[Kč]</t>
  </si>
  <si>
    <t>jedn. cena montáž
  [Kč]</t>
  </si>
  <si>
    <t>celková cena 
[Kč]
bez DPH</t>
  </si>
  <si>
    <t>PŘÍMÉ NÁKLADY (součet jednotlivých oddílů a podsouborů uvedených níže)</t>
  </si>
  <si>
    <t>1.000</t>
  </si>
  <si>
    <r>
      <t>Dodávky - rozvaděče objektu</t>
    </r>
    <r>
      <rPr>
        <b/>
        <sz val="10"/>
        <rFont val="Calibri"/>
        <family val="2"/>
        <charset val="238"/>
        <scheme val="minor"/>
      </rPr>
      <t>, zapojení a odzkoušení</t>
    </r>
  </si>
  <si>
    <t>1.001</t>
  </si>
  <si>
    <t>rozvaděč RE vč.pilíře hl.jistič 3x32 A + příprava HDO</t>
  </si>
  <si>
    <t>1.002</t>
  </si>
  <si>
    <t>rozvaděč RH OCEP zap. 150 modulů, hl.vypinač 50A, přepěť.ochrany B+C, proud.chránič 4pol. 4ks, proud.chr. 2pol. 7ks, 1f jistič 27ks,3f jistič 3ks, stykač 3f 3ks, relé 220V 2ks</t>
  </si>
  <si>
    <t>1.003</t>
  </si>
  <si>
    <t xml:space="preserve"> ochrana AFDD v rozvaděči RH 
- detekce chybového elektrického oblouku</t>
  </si>
  <si>
    <t>1.004</t>
  </si>
  <si>
    <t>prázdný rozvaděč pro slaboproudé rozvody zap.36mod.</t>
  </si>
  <si>
    <t>1.005</t>
  </si>
  <si>
    <t>úpravy a napojení ze stávajíci HDS</t>
  </si>
  <si>
    <t>1.006</t>
  </si>
  <si>
    <t>ukončení vodičů v rozvaděči RH do 4x10</t>
  </si>
  <si>
    <t>2.000</t>
  </si>
  <si>
    <t xml:space="preserve">dodávky svítidel LED </t>
  </si>
  <si>
    <t>2.001</t>
  </si>
  <si>
    <t>sv. A - Modus BRSB-KO300V1 (14W)</t>
  </si>
  <si>
    <t>2.002</t>
  </si>
  <si>
    <t>sv. B - Modus BRSB-KO375V2 (27W)</t>
  </si>
  <si>
    <t>2.003</t>
  </si>
  <si>
    <t>sv.C - Modus BRSB-KO480V3 (35W)</t>
  </si>
  <si>
    <t>2.004</t>
  </si>
  <si>
    <t>sv.D - Modus PL2500M1N      (21W)</t>
  </si>
  <si>
    <t>2.005</t>
  </si>
  <si>
    <t>sv.E - Modus PL5000M2W      (63W)</t>
  </si>
  <si>
    <t>2.006</t>
  </si>
  <si>
    <t>sv.F - Modus MEGAL4M_PCNV1/(4200 (215W) tělocvična</t>
  </si>
  <si>
    <t>2.007</t>
  </si>
  <si>
    <t>sv.G - Modus LLL4000RM2KVM  (39W) učebna</t>
  </si>
  <si>
    <t>2.008</t>
  </si>
  <si>
    <t>sv. nouzové led</t>
  </si>
  <si>
    <t>2.009</t>
  </si>
  <si>
    <t>sv. venkovní Led reflektor</t>
  </si>
  <si>
    <t>3.000</t>
  </si>
  <si>
    <r>
      <t xml:space="preserve">PŘÍSTROJE </t>
    </r>
    <r>
      <rPr>
        <b/>
        <sz val="10"/>
        <rFont val="Calibri"/>
        <family val="2"/>
        <charset val="238"/>
        <scheme val="minor"/>
      </rPr>
      <t>- dodávka , montáž , zapojení a odzkoušení</t>
    </r>
  </si>
  <si>
    <t>3.001</t>
  </si>
  <si>
    <t>jednopol.vypinač</t>
  </si>
  <si>
    <t>3.002</t>
  </si>
  <si>
    <t>tlačítkový ovladač VZT</t>
  </si>
  <si>
    <t>3.003</t>
  </si>
  <si>
    <t xml:space="preserve">střídavý přepinač </t>
  </si>
  <si>
    <t>3.004</t>
  </si>
  <si>
    <t>křížový přepinač</t>
  </si>
  <si>
    <t>3.005</t>
  </si>
  <si>
    <t>jednonásobná zásuvka 220V</t>
  </si>
  <si>
    <t>3.006</t>
  </si>
  <si>
    <t>dvojnásovná zásuvka s natočenou dutinkou 220V</t>
  </si>
  <si>
    <t>3.007</t>
  </si>
  <si>
    <t>jednonásobná zásuvka 220V IP 44</t>
  </si>
  <si>
    <t>3.008</t>
  </si>
  <si>
    <t>set domovního audiotelefonu pro dva telefony</t>
  </si>
  <si>
    <t>3.009</t>
  </si>
  <si>
    <t>zásuvka RJ 45 dvouportová</t>
  </si>
  <si>
    <t>3.010</t>
  </si>
  <si>
    <t>autonomní požární čidlo</t>
  </si>
  <si>
    <t>3.011</t>
  </si>
  <si>
    <t>připojení axiálního ventilátoru 
- dodávka VZT vč.doběh.čidla</t>
  </si>
  <si>
    <t>4.000</t>
  </si>
  <si>
    <t xml:space="preserve">hrubá instalace </t>
  </si>
  <si>
    <t>4.001</t>
  </si>
  <si>
    <t>kabel CYKY 4x16</t>
  </si>
  <si>
    <t>4.002</t>
  </si>
  <si>
    <t>kabel CYKY 5x6</t>
  </si>
  <si>
    <t>4.003</t>
  </si>
  <si>
    <t>kabel CYKY 5x4</t>
  </si>
  <si>
    <t>4.004</t>
  </si>
  <si>
    <t>kabel CYKY 5x2,5</t>
  </si>
  <si>
    <t>4.005</t>
  </si>
  <si>
    <t>kabel CYKY 5x1,5</t>
  </si>
  <si>
    <t>4.006</t>
  </si>
  <si>
    <t>kabel CYKY 3x2,5</t>
  </si>
  <si>
    <t>4.007</t>
  </si>
  <si>
    <t>kabel CYKY 3x1,5</t>
  </si>
  <si>
    <t>4.008</t>
  </si>
  <si>
    <t>kabel CYKY 3x1,5 O</t>
  </si>
  <si>
    <t>4.009</t>
  </si>
  <si>
    <t>kabel CYKY 5x1,5 O</t>
  </si>
  <si>
    <t>4.010</t>
  </si>
  <si>
    <t>krabice KP 68</t>
  </si>
  <si>
    <t>4.011</t>
  </si>
  <si>
    <t>krabice rozbočná KR 97</t>
  </si>
  <si>
    <t>4.012</t>
  </si>
  <si>
    <t>Vodič AY 2,5 protahovací</t>
  </si>
  <si>
    <t>4.013</t>
  </si>
  <si>
    <t>Vodič CY4 - z/žl</t>
  </si>
  <si>
    <t>4.014</t>
  </si>
  <si>
    <t>Vodič CYA10 - z/žl</t>
  </si>
  <si>
    <t>4.015</t>
  </si>
  <si>
    <t>Hlavní ochranná přípojnice HOP, typ. např.  OBO 1801</t>
  </si>
  <si>
    <t>4.016</t>
  </si>
  <si>
    <t>Trubka instalační  super monoflex 1220</t>
  </si>
  <si>
    <t>4.017</t>
  </si>
  <si>
    <t>Trubka instalační  super monoflex 1232</t>
  </si>
  <si>
    <t>4.018</t>
  </si>
  <si>
    <t>Trubka instalační  Kopoflex 50</t>
  </si>
  <si>
    <t>4.019</t>
  </si>
  <si>
    <t>Trubka instalační  pevná 25 vč.příchytek</t>
  </si>
  <si>
    <t>4.020</t>
  </si>
  <si>
    <t>Svorka pro pospojování</t>
  </si>
  <si>
    <t>4.021</t>
  </si>
  <si>
    <t xml:space="preserve">Svorka pro překlenutí vodoměrů </t>
  </si>
  <si>
    <t>4.022</t>
  </si>
  <si>
    <t>krabice odbočná KO 125/L1</t>
  </si>
  <si>
    <t>4.023</t>
  </si>
  <si>
    <t>kabel UTP cat.5e</t>
  </si>
  <si>
    <t>4.024</t>
  </si>
  <si>
    <t>kabel TCEPKPFLE 3x4x0,8</t>
  </si>
  <si>
    <t>5.000</t>
  </si>
  <si>
    <t>OSTATNÍ</t>
  </si>
  <si>
    <t>5.001</t>
  </si>
  <si>
    <t>VÝCHOZÍ REVIZNÍ ZPRÁVA</t>
  </si>
  <si>
    <t>5.002</t>
  </si>
  <si>
    <t xml:space="preserve">Režijní hodiny - přítomnost elektro pracovníků při zkouškách všech technolog. celků. </t>
  </si>
  <si>
    <t>5.003</t>
  </si>
  <si>
    <t>Veškerý podružný materiál potřebný pro montáž</t>
  </si>
  <si>
    <t>5.004</t>
  </si>
  <si>
    <t>Dokumetace skutečného provedení</t>
  </si>
  <si>
    <t>5.005</t>
  </si>
  <si>
    <t>Zřízení nových odběrných míst přihlášky el.měru</t>
  </si>
  <si>
    <t>5.006</t>
  </si>
  <si>
    <t>Stavební přípomoce</t>
  </si>
  <si>
    <t>5.007</t>
  </si>
  <si>
    <t xml:space="preserve">ukončení technologických dodávek </t>
  </si>
  <si>
    <t>6.000</t>
  </si>
  <si>
    <r>
      <t xml:space="preserve">HROMOSVOD  AlMgSi - </t>
    </r>
    <r>
      <rPr>
        <b/>
        <sz val="10"/>
        <rFont val="Calibri"/>
        <family val="2"/>
        <charset val="238"/>
        <scheme val="minor"/>
      </rPr>
      <t>dodávka , montáž, proměření, revize</t>
    </r>
  </si>
  <si>
    <t>6.001</t>
  </si>
  <si>
    <r>
      <t xml:space="preserve">Jímací vodič AlMgSi </t>
    </r>
    <r>
      <rPr>
        <sz val="10"/>
        <rFont val="Calibri"/>
        <family val="2"/>
        <charset val="238"/>
        <scheme val="minor"/>
      </rPr>
      <t>Ø 8  ( jímací soustava )</t>
    </r>
  </si>
  <si>
    <t>6.002</t>
  </si>
  <si>
    <t>drát FeZn 10mm</t>
  </si>
  <si>
    <t>6.003</t>
  </si>
  <si>
    <t>Zemnící pásek FeZn 30/4 mm  uložen do bet.základu</t>
  </si>
  <si>
    <t>6.004</t>
  </si>
  <si>
    <t>pomocný jímač  0,5m drátu + 2 SS svorky  nerez</t>
  </si>
  <si>
    <t>6.005</t>
  </si>
  <si>
    <t>trubka pr.29 netříštivá</t>
  </si>
  <si>
    <t>6.006</t>
  </si>
  <si>
    <t>Podpěra vedení</t>
  </si>
  <si>
    <t>6.007</t>
  </si>
  <si>
    <t>Ochranná krabice se zkušební svorkou, obj.č. 111 580</t>
  </si>
  <si>
    <t>6.008</t>
  </si>
  <si>
    <t>smršťovací izol. páska obj. č. 1024</t>
  </si>
  <si>
    <t>6.009</t>
  </si>
  <si>
    <t xml:space="preserve">Svorka spojovací </t>
  </si>
  <si>
    <t>6.010</t>
  </si>
  <si>
    <t>Svorka křížová</t>
  </si>
  <si>
    <t>6.011</t>
  </si>
  <si>
    <t>Svorka připojovací</t>
  </si>
  <si>
    <t>6.012</t>
  </si>
  <si>
    <t xml:space="preserve">Svorka okapová </t>
  </si>
  <si>
    <t>6.013</t>
  </si>
  <si>
    <t xml:space="preserve">Svorka univerzální </t>
  </si>
  <si>
    <t>6.014</t>
  </si>
  <si>
    <t>Označovací štítek PVC</t>
  </si>
  <si>
    <t>6.015</t>
  </si>
  <si>
    <t>6.016</t>
  </si>
  <si>
    <t>6.017</t>
  </si>
  <si>
    <t>revize hromosvodu</t>
  </si>
  <si>
    <t>Rozpočet zpracován na základě projektu Pavla Ondráčka pro stavební povolení ze dne 4.11.2017.</t>
  </si>
  <si>
    <t>cena neobsahuje - projektem nebylo požadováno :</t>
  </si>
  <si>
    <t>prováděcí projektová dokumetace</t>
  </si>
  <si>
    <t xml:space="preserve">Veřejnou část přípojky NN vč. HDS skříně  (RIS)
umístěné na hranici pozemku </t>
  </si>
  <si>
    <t>slabo rozvody a dodávky - EZS, kamerový systém, ozvučení, informační tabuli atd.</t>
  </si>
  <si>
    <t>projektor vč vybavení,( plátno )</t>
  </si>
  <si>
    <t>aktivní prvky slaboproudu - pouze prázdný rozvaděč slabo do kterého jsou svedeny rozvody slabo (struktrovaná kabeláž a dom.telefon)</t>
  </si>
  <si>
    <t xml:space="preserve">venkovní rozvodná skříň pro tel.přípojku </t>
  </si>
  <si>
    <t>technologické dodávky npř. VZT, tepelného čerpadla,
bojlery,ventilátory s doběhem, rozdělovače podlahového vytápění,</t>
  </si>
  <si>
    <t>stavební zednické a malířské práce</t>
  </si>
  <si>
    <t>zemní výkopové a záhozové práce - (položení pásku FeZn pro uzemnění - možno založit při základech objektu, a dále - přívod pro rozvaděč RH cca 7m + přívod pro tel.linku ?</t>
  </si>
  <si>
    <t>protipožární ucpávky - předpoklad - řešeno komplexně stavbou</t>
  </si>
  <si>
    <t>tlakové ucpávky pro průchod el.instalce a zemního pásku</t>
  </si>
  <si>
    <t>zařízení staveniště - předpoklad - řešeno komplexně stavbou</t>
  </si>
  <si>
    <t>poznámky :</t>
  </si>
  <si>
    <t>V TZ projektant doporučuje možnost použití obloukové ochrany AFDD v rozvaděči RH  pro detekci chybového elektrického oblouku odhadovaná cena cca 30.000,- Kč bude upřesněno prováděcím projektem.</t>
  </si>
  <si>
    <t>V Praze 11.4.2018</t>
  </si>
  <si>
    <t>zpracovatel: Vostřák Petr</t>
  </si>
  <si>
    <t>tel: 737 256 877</t>
  </si>
  <si>
    <t>0,949+8,135+1,937+2,574+8,627+0,069</t>
  </si>
  <si>
    <t>tel. 737 256 877</t>
  </si>
  <si>
    <t xml:space="preserve">zpracoval : Vostřák Petr </t>
  </si>
  <si>
    <t>V Praze 27.4.2018</t>
  </si>
  <si>
    <t>rozvody pro internet již v projektu elektro</t>
  </si>
  <si>
    <t>cena neobsahuje :</t>
  </si>
  <si>
    <t>Rozpočet zpracován na základě požadavku doplnění investora - bude upřesněn skutečným provedením.</t>
  </si>
  <si>
    <t>podružný materiál potřebný pro montáž</t>
  </si>
  <si>
    <t>komunikační modul</t>
  </si>
  <si>
    <t>zapojení zprovoznění</t>
  </si>
  <si>
    <t>stavební přípomoce</t>
  </si>
  <si>
    <t>kabeláž vč. trubkování</t>
  </si>
  <si>
    <t>požární detektor</t>
  </si>
  <si>
    <t>čidla  prostorová 15 m</t>
  </si>
  <si>
    <t xml:space="preserve">klávesnice </t>
  </si>
  <si>
    <t>ústředna EZS</t>
  </si>
  <si>
    <t>EZS  + požární čidlo</t>
  </si>
  <si>
    <t>kabeláž</t>
  </si>
  <si>
    <t>zvonek elektromechanický</t>
  </si>
  <si>
    <t>školní jodiny jednostranné BETA +40</t>
  </si>
  <si>
    <t xml:space="preserve">hlavní hodyny EH71 </t>
  </si>
  <si>
    <t>Školní hodiny</t>
  </si>
  <si>
    <t>jedn. cena 
[Kč]</t>
  </si>
  <si>
    <t>Elektroinstalace - slaboproud</t>
  </si>
  <si>
    <t>M22</t>
  </si>
  <si>
    <t>Slaboproud</t>
  </si>
  <si>
    <t xml:space="preserve">Slaboproudé rozvody - náklady dle přílohy </t>
  </si>
  <si>
    <t>220 01</t>
  </si>
  <si>
    <t xml:space="preserve">Příčky cihlový blok 11,5 , tl. 115 mm </t>
  </si>
  <si>
    <t xml:space="preserve">Zdivo cihlový blok broušený 24 pěna/lepidlo P10,  tl. 240 mm </t>
  </si>
  <si>
    <t xml:space="preserve">Zdivo cihlový blok broušený 30 pěna/lepidlo P10,  tl. 300 mm </t>
  </si>
  <si>
    <t xml:space="preserve">Zdivo cihlový blok broušený 40 pěna/lepidlo P10,  tl. 380 mm </t>
  </si>
  <si>
    <t xml:space="preserve">Příčky cihlový blok broušený 8 pěna/lepidlo, tl. 80 mm </t>
  </si>
  <si>
    <t xml:space="preserve">Překlad  7 vysoký 70x235x1000 mm </t>
  </si>
  <si>
    <t xml:space="preserve">Překlad  7 vysoký 70x235x1250 mm </t>
  </si>
  <si>
    <t xml:space="preserve">Překlad 7 vysoký 70x235x1500 mm </t>
  </si>
  <si>
    <t xml:space="preserve">Překlad  7 vysoký 70x235x1750 mm </t>
  </si>
  <si>
    <t xml:space="preserve">Překlad 7 vysoký 70x235x2500 mm </t>
  </si>
  <si>
    <t xml:space="preserve">Překlad 7 vysoký 70x235x3250 mm </t>
  </si>
  <si>
    <t>Strop z vložek cihelných, tl. 25 cm, OVN 62,5 cm vč. nabetonovávky 6cm a KARI sítě</t>
  </si>
  <si>
    <t>Omítka stěn vnějších váp.cem. hlazená tloušťka vrstvy 25 mm</t>
  </si>
  <si>
    <t xml:space="preserve">Přednástřik stěn cement.100% krytí, strojně </t>
  </si>
  <si>
    <t xml:space="preserve">Nátěr nebo nástřik stěn vnějších, složitost 1 - 2 hmota nátěrová </t>
  </si>
  <si>
    <t xml:space="preserve">Potěr  tl. 35 mm </t>
  </si>
  <si>
    <t xml:space="preserve">Potěr anhydrid AE 20, do 500 m2, přípl.zkd 5 mm </t>
  </si>
  <si>
    <t>Zásobní jímka dešť. vod NLK 18EK vč.osazení a zemních prací</t>
  </si>
  <si>
    <t xml:space="preserve">Čerpadlo  EMU KS5 EX DO vč. příslušenství </t>
  </si>
  <si>
    <t xml:space="preserve">Fólie 803 tl. 1,5, š. 1300 mm zemní </t>
  </si>
  <si>
    <t xml:space="preserve">Pás izolační λD = 0,033 W∙m-1∙K-1 3000x1200tl.200mm </t>
  </si>
  <si>
    <t xml:space="preserve">Deska EPS šedá tl. 130mm </t>
  </si>
  <si>
    <t xml:space="preserve">Deska EPS šedá   tl 30mm </t>
  </si>
  <si>
    <t xml:space="preserve">Deska z minerální vlny λD = 0,037 W.m-1.K-1  tl. 60 mm </t>
  </si>
  <si>
    <t xml:space="preserve">Deska EPS šedý tl. 160mm </t>
  </si>
  <si>
    <t xml:space="preserve">Akustický podhled z desek vč. roštu </t>
  </si>
  <si>
    <t>Akustický podhled super G B40mm vč. montáže</t>
  </si>
  <si>
    <t xml:space="preserve">Potrubí z PPR ., studená, D 20/2,8 mm </t>
  </si>
  <si>
    <t xml:space="preserve">Potrubí z PPR ., studená, D 25/3,5 mm </t>
  </si>
  <si>
    <t xml:space="preserve">Potrubí z PPR ., studená, D 32/4,4 mm </t>
  </si>
  <si>
    <t xml:space="preserve">Potrubí z PPR ., teplá, D 20/3,4 mm </t>
  </si>
  <si>
    <t xml:space="preserve">Potrubí z PPR ., teplá, D 25/4,2 mm </t>
  </si>
  <si>
    <t xml:space="preserve">Potrubí z PPR ., teplá, D 32/5,4 mm </t>
  </si>
  <si>
    <t>Izolace návleková . tl. stěny 9 mm vnitřní průměr 22 mm</t>
  </si>
  <si>
    <t>Izolace návleková . tl. stěny 9 mm vnitřní průměr 25 mm</t>
  </si>
  <si>
    <t>Izolace návleková . tl. stěny 9 mm vnitřní průměr 32 mm</t>
  </si>
  <si>
    <t>Iizolace návleková  . tl. stěny 25 mm vnitřní průměr 22 mm</t>
  </si>
  <si>
    <t>Iizolace návleková  . tl. stěny 25 mm vnitřní průměr 25 mm</t>
  </si>
  <si>
    <t>Iizolace návleková  . tl. stěny 25 mm vnitřní průměr 32 mm</t>
  </si>
  <si>
    <t>Izolace návleková . tl. stěny 20 mm vnitřní průměr 22 mm</t>
  </si>
  <si>
    <t xml:space="preserve">Expanzní nádoba DT 60/10 </t>
  </si>
  <si>
    <t>Cirkulační čerpadlo  Z 20/1 vč.spínacího přístroje S1R-H</t>
  </si>
  <si>
    <t xml:space="preserve">Kohout kulový,2xvnitřní záv. . R250D DN 20 </t>
  </si>
  <si>
    <t xml:space="preserve">Kohout kulový,2xvnitřní záv. . R250D DN 25 </t>
  </si>
  <si>
    <t xml:space="preserve">Kohout kulový,2xvnitřní záv. . R250D DN 32 </t>
  </si>
  <si>
    <t xml:space="preserve">Kohout kulový s vypouštěním,. R250DS DN 20 </t>
  </si>
  <si>
    <t xml:space="preserve">Kohout kulový s vypouštěním,. R250DS DN 25 </t>
  </si>
  <si>
    <t xml:space="preserve">Kohout kulový s vypouštěním,. R250DS DN 32 </t>
  </si>
  <si>
    <t xml:space="preserve">Ventil zpětný,2xvnitřní závit . R60 DN 20 </t>
  </si>
  <si>
    <t xml:space="preserve">Ventil zpětný,2xvnitřní závit . R60 DN 32 </t>
  </si>
  <si>
    <t xml:space="preserve">Filtr, vnitřní-vnitřní z. FIV.08412 DN 20 </t>
  </si>
  <si>
    <t xml:space="preserve">Ventil mrazuvzdorný DN 15 </t>
  </si>
  <si>
    <t xml:space="preserve">Klozet kombi  Plus,nádrž s armat. odpad.svislý </t>
  </si>
  <si>
    <t xml:space="preserve">Umyvadlo na šrouby  , 55 x 45 cm, bílé </t>
  </si>
  <si>
    <t xml:space="preserve">Výlevka stojící  5104.6 s plastovou mřížkou </t>
  </si>
  <si>
    <t xml:space="preserve">Ohřívač elek. zásob. závěsný OKCE 200 </t>
  </si>
  <si>
    <t xml:space="preserve">Baterie umyvadlová stoján. </t>
  </si>
  <si>
    <t>Sprchová baterie  vč. sprch. hlavice oddolné proti vandalům</t>
  </si>
  <si>
    <t xml:space="preserve">Tepelné čerpadlo 17kW dle PD vč. montáže </t>
  </si>
  <si>
    <t>Taktovací nádrž300l- vč. izolace a montáže</t>
  </si>
  <si>
    <t xml:space="preserve">Potrubí měděné 22 x 1 mm, polotvrdé </t>
  </si>
  <si>
    <t>Podlahové vytápění na systém.desku vč,. rozdělovačů</t>
  </si>
  <si>
    <t xml:space="preserve">Fólie podstřešní paropropustná  </t>
  </si>
  <si>
    <t xml:space="preserve">Deska cementotřísková  tl. 10 mm </t>
  </si>
  <si>
    <t xml:space="preserve">tašková tabule MEGA 35,na dřevo,do 30° </t>
  </si>
  <si>
    <t xml:space="preserve">Střešní výlet WGI 45/75cm vč. lemování </t>
  </si>
  <si>
    <t>Lepení povlakových podlah z pásů PVC na pouze položení - PVC ve specifikaci</t>
  </si>
  <si>
    <t xml:space="preserve">Penetrace podkladu nátěrem klasik, 1 x </t>
  </si>
  <si>
    <t xml:space="preserve">Malba tekutá malba, bílá, bez penetr. 2x </t>
  </si>
  <si>
    <t xml:space="preserve">Podlaha PUR S3 tl 15mm </t>
  </si>
  <si>
    <t xml:space="preserve">Zdivo cihlový termoblok broušený 24 pěna/lepidlo P10,  tl. 240 mm </t>
  </si>
  <si>
    <t xml:space="preserve">Překlad . 7 vysoký 70x235x1250 mm </t>
  </si>
  <si>
    <t xml:space="preserve">Překlad . 7 vysoký 70x235x1500 mm </t>
  </si>
  <si>
    <t xml:space="preserve">Překlad . 7 vysoký 70x235x1750 mm </t>
  </si>
  <si>
    <t xml:space="preserve">Překlad . 7 vysoký 70x235x2500 mm </t>
  </si>
  <si>
    <t xml:space="preserve">Překlad . 7 vysoký 70x235x3250 mm </t>
  </si>
  <si>
    <t>Strop z vložek ., tl. 25 cm, OVN 62,5 cm vč. nabetonovávky 6cm a KARI sítě</t>
  </si>
  <si>
    <t xml:space="preserve">Zdivo cihlový termoblok broušený 30 pěna/lepidlo P10,  tl. 300 mm </t>
  </si>
  <si>
    <t xml:space="preserve">Zdivo cihlový termoblok broušený 40 pěna/lepidlo P10,  tl. 380 mm </t>
  </si>
  <si>
    <t xml:space="preserve">Příčky cihlový termoblok broušený 8 pěna/lepidlo, tl. 80 mm </t>
  </si>
  <si>
    <t xml:space="preserve">Příčky cihlový termoblok broušený 11,5 pěna/lepidlo, tl. 115 mm </t>
  </si>
  <si>
    <t>Omítka stěn . vápeno.cement jádrová strojně tl. vrstvy 15mm</t>
  </si>
  <si>
    <t xml:space="preserve">Přednástřik stěn cement.. 100% krytí, strojně </t>
  </si>
  <si>
    <t>Omítka stěn vnějších . váp.cem. hlazená tloušťka vrstvy 25 mm</t>
  </si>
  <si>
    <t>Zásobní jímka dešť. vod s NLK 18EK vč.osazení a zemních prací</t>
  </si>
  <si>
    <t xml:space="preserve">Deska EPS šedá tl 30mm </t>
  </si>
  <si>
    <t xml:space="preserve">Deska z minerální vlny λD = 0,037 W.m-1.K-1 tl. 60 mm </t>
  </si>
  <si>
    <t xml:space="preserve">Deska EPS šedá tl. 160mm </t>
  </si>
  <si>
    <t>Akustický podhled   B40mm vč. montáže</t>
  </si>
  <si>
    <t>Izolace návleková . PRO tl. stěny 9 mm vnitřní průměr 22 mm</t>
  </si>
  <si>
    <t>Izolace návleková . PRO tl. stěny 9 mm vnitřní průměr 25 mm</t>
  </si>
  <si>
    <t>Izolace návleková . PRO tl. stěny 9 mm vnitřní průměr 32 mm</t>
  </si>
  <si>
    <t>Iizolace návleková  . PRO tl. stěny 25 mm vnitřní průměr 22 mm</t>
  </si>
  <si>
    <t>Iizolace návleková  . PRO tl. stěny 25 mm vnitřní průměr 25 mm</t>
  </si>
  <si>
    <t>Iizolace návleková  . PRO tl. stěny 25 mm vnitřní průměr 32 mm</t>
  </si>
  <si>
    <t>Izolace návleková . PRO tl. stěny 20 mm vnitřní průměr 22 mm</t>
  </si>
  <si>
    <t xml:space="preserve">Expanzní nádoba  DT 60/10 </t>
  </si>
  <si>
    <t xml:space="preserve">flowjet 5/4" </t>
  </si>
  <si>
    <t xml:space="preserve">Ventil mrazuvzdorný  DN 15 </t>
  </si>
  <si>
    <t xml:space="preserve">Klozet kombi .,nádrž s armat. odpad.svislý </t>
  </si>
  <si>
    <t xml:space="preserve">Umyvadlo na šrouby . , 55 x 45 cm, bílé </t>
  </si>
  <si>
    <t xml:space="preserve">Ohřívač elek. zásob. závěsný DZ . OKCE 200 </t>
  </si>
  <si>
    <t>Taktovací nádrž300l-DZD . vč. izolace a montáže</t>
  </si>
  <si>
    <t>Baterie umyvadlová stoján. H</t>
  </si>
  <si>
    <t>Sprchová baterie vč. sprch. hlavice oddolné proti vandalům</t>
  </si>
  <si>
    <t>Podlahové vytápění a systém.desku vč,. rozdělovačů</t>
  </si>
  <si>
    <t xml:space="preserve">Deska cementotřísková tl. 10 mm </t>
  </si>
  <si>
    <t xml:space="preserve">tašková tabule  35,na dřevo,do 30° </t>
  </si>
  <si>
    <t>Lepení povlakových podlah z pásů PVC  pouze položení - PVC ve specifikaci</t>
  </si>
  <si>
    <t xml:space="preserve">Podlaha PUR  S3 tl 15mm </t>
  </si>
  <si>
    <t xml:space="preserve">Penetrace podkladu nátěrem  Klasik, 1 x </t>
  </si>
  <si>
    <t xml:space="preserve">Malba tekutá super malba, bílá, bez penetr. 2x </t>
  </si>
  <si>
    <t>dom telefon - jedná se o domovní set se dvěma domovními audiotelefony (jeden v tělocvičně a druhý v učebně)</t>
  </si>
  <si>
    <t>přístroje navrženy např. Legrand Valena bílá, či ABB Tango bílá (cenově podobné)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</si>
</sst>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Kč&quot;* #,##0.00_);_(&quot;Kč&quot;* \(#,##0.00\);_(&quot;Kč&quot;* &quot;-&quot;??_);_(@_)"/>
    <numFmt numFmtId="165" formatCode="#,##0.00\ &quot;Kč&quot;"/>
    <numFmt numFmtId="166" formatCode="0.0"/>
    <numFmt numFmtId="167" formatCode="#,##0.0"/>
    <numFmt numFmtId="168" formatCode="000"/>
  </numFmts>
  <fonts count="3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sz val="10"/>
      <color indexed="9"/>
      <name val="Arial CE"/>
    </font>
    <font>
      <sz val="8"/>
      <color indexed="12"/>
      <name val="Arial CE"/>
      <family val="2"/>
      <charset val="238"/>
    </font>
    <font>
      <sz val="10"/>
      <name val="Arial CE"/>
      <charset val="238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u val="singleAccounting"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.5"/>
      <color theme="1"/>
      <name val="Consolas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164" fontId="23" fillId="0" borderId="0" applyFont="0" applyFill="0" applyBorder="0" applyAlignment="0" applyProtection="0"/>
    <xf numFmtId="0" fontId="8" fillId="0" borderId="0"/>
    <xf numFmtId="0" fontId="1" fillId="0" borderId="0"/>
    <xf numFmtId="164" fontId="1" fillId="0" borderId="0" applyFont="0" applyFill="0" applyBorder="0" applyAlignment="0" applyProtection="0"/>
  </cellStyleXfs>
  <cellXfs count="339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3" fillId="2" borderId="5" xfId="0" applyNumberFormat="1" applyFont="1" applyFill="1" applyBorder="1"/>
    <xf numFmtId="49" fontId="0" fillId="2" borderId="6" xfId="0" applyNumberFormat="1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2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6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6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8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7" fillId="0" borderId="36" xfId="0" applyFont="1" applyFill="1" applyBorder="1"/>
    <xf numFmtId="0" fontId="7" fillId="0" borderId="37" xfId="0" applyFont="1" applyFill="1" applyBorder="1"/>
    <xf numFmtId="0" fontId="7" fillId="0" borderId="40" xfId="0" applyFont="1" applyFill="1" applyBorder="1"/>
    <xf numFmtId="165" fontId="7" fillId="0" borderId="37" xfId="0" applyNumberFormat="1" applyFont="1" applyFill="1" applyBorder="1"/>
    <xf numFmtId="0" fontId="7" fillId="0" borderId="41" xfId="0" applyFont="1" applyFill="1" applyBorder="1"/>
    <xf numFmtId="0" fontId="7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4" fillId="0" borderId="44" xfId="1" applyFont="1" applyBorder="1"/>
    <xf numFmtId="0" fontId="10" fillId="0" borderId="44" xfId="1" applyBorder="1"/>
    <xf numFmtId="0" fontId="10" fillId="0" borderId="44" xfId="1" applyBorder="1" applyAlignment="1">
      <alignment horizontal="right"/>
    </xf>
    <xf numFmtId="0" fontId="10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4" fillId="0" borderId="48" xfId="1" applyFont="1" applyBorder="1"/>
    <xf numFmtId="0" fontId="10" fillId="0" borderId="48" xfId="1" applyBorder="1"/>
    <xf numFmtId="0" fontId="10" fillId="0" borderId="48" xfId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6" fillId="0" borderId="25" xfId="0" applyNumberFormat="1" applyFont="1" applyFill="1" applyBorder="1"/>
    <xf numFmtId="0" fontId="6" fillId="0" borderId="26" xfId="0" applyFont="1" applyFill="1" applyBorder="1"/>
    <xf numFmtId="0" fontId="6" fillId="0" borderId="27" xfId="0" applyFont="1" applyFill="1" applyBorder="1"/>
    <xf numFmtId="0" fontId="6" fillId="0" borderId="50" xfId="0" applyFont="1" applyFill="1" applyBorder="1"/>
    <xf numFmtId="0" fontId="6" fillId="0" borderId="51" xfId="0" applyFont="1" applyFill="1" applyBorder="1"/>
    <xf numFmtId="0" fontId="6" fillId="0" borderId="52" xfId="0" applyFont="1" applyFill="1" applyBorder="1"/>
    <xf numFmtId="0" fontId="11" fillId="0" borderId="0" xfId="0" applyFont="1" applyFill="1" applyBorder="1"/>
    <xf numFmtId="0" fontId="0" fillId="0" borderId="0" xfId="0" applyFill="1" applyBorder="1"/>
    <xf numFmtId="3" fontId="8" fillId="0" borderId="7" xfId="0" applyNumberFormat="1" applyFont="1" applyFill="1" applyBorder="1"/>
    <xf numFmtId="0" fontId="6" fillId="0" borderId="25" xfId="0" applyFont="1" applyFill="1" applyBorder="1"/>
    <xf numFmtId="3" fontId="6" fillId="0" borderId="27" xfId="0" applyNumberFormat="1" applyFont="1" applyFill="1" applyBorder="1"/>
    <xf numFmtId="3" fontId="6" fillId="0" borderId="50" xfId="0" applyNumberFormat="1" applyFont="1" applyFill="1" applyBorder="1"/>
    <xf numFmtId="3" fontId="6" fillId="0" borderId="51" xfId="0" applyNumberFormat="1" applyFont="1" applyFill="1" applyBorder="1"/>
    <xf numFmtId="3" fontId="6" fillId="0" borderId="52" xfId="0" applyNumberFormat="1" applyFont="1" applyFill="1" applyBorder="1"/>
    <xf numFmtId="0" fontId="6" fillId="0" borderId="0" xfId="0" applyFont="1"/>
    <xf numFmtId="0" fontId="2" fillId="0" borderId="0" xfId="0" applyFont="1" applyFill="1" applyAlignment="1">
      <alignment horizontal="centerContinuous"/>
    </xf>
    <xf numFmtId="3" fontId="2" fillId="0" borderId="0" xfId="0" applyNumberFormat="1" applyFont="1" applyFill="1" applyAlignment="1">
      <alignment horizontal="centerContinuous"/>
    </xf>
    <xf numFmtId="0" fontId="0" fillId="0" borderId="0" xfId="0" applyFill="1"/>
    <xf numFmtId="0" fontId="12" fillId="0" borderId="30" xfId="0" applyFont="1" applyFill="1" applyBorder="1"/>
    <xf numFmtId="0" fontId="12" fillId="0" borderId="31" xfId="0" applyFont="1" applyFill="1" applyBorder="1"/>
    <xf numFmtId="0" fontId="0" fillId="0" borderId="55" xfId="0" applyFill="1" applyBorder="1"/>
    <xf numFmtId="0" fontId="12" fillId="0" borderId="56" xfId="0" applyFont="1" applyFill="1" applyBorder="1" applyAlignment="1">
      <alignment horizontal="right"/>
    </xf>
    <xf numFmtId="0" fontId="12" fillId="0" borderId="31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center"/>
    </xf>
    <xf numFmtId="4" fontId="13" fillId="0" borderId="31" xfId="0" applyNumberFormat="1" applyFont="1" applyFill="1" applyBorder="1" applyAlignment="1">
      <alignment horizontal="right"/>
    </xf>
    <xf numFmtId="4" fontId="13" fillId="0" borderId="55" xfId="0" applyNumberFormat="1" applyFont="1" applyFill="1" applyBorder="1" applyAlignment="1">
      <alignment horizontal="right"/>
    </xf>
    <xf numFmtId="0" fontId="8" fillId="0" borderId="34" xfId="0" applyFont="1" applyFill="1" applyBorder="1"/>
    <xf numFmtId="0" fontId="8" fillId="0" borderId="20" xfId="0" applyFont="1" applyFill="1" applyBorder="1"/>
    <xf numFmtId="0" fontId="8" fillId="0" borderId="21" xfId="0" applyFont="1" applyFill="1" applyBorder="1"/>
    <xf numFmtId="3" fontId="8" fillId="0" borderId="33" xfId="0" applyNumberFormat="1" applyFont="1" applyFill="1" applyBorder="1" applyAlignment="1">
      <alignment horizontal="right"/>
    </xf>
    <xf numFmtId="166" fontId="8" fillId="0" borderId="57" xfId="0" applyNumberFormat="1" applyFont="1" applyFill="1" applyBorder="1" applyAlignment="1">
      <alignment horizontal="right"/>
    </xf>
    <xf numFmtId="3" fontId="8" fillId="0" borderId="58" xfId="0" applyNumberFormat="1" applyFont="1" applyFill="1" applyBorder="1" applyAlignment="1">
      <alignment horizontal="right"/>
    </xf>
    <xf numFmtId="4" fontId="8" fillId="0" borderId="20" xfId="0" applyNumberFormat="1" applyFont="1" applyFill="1" applyBorder="1" applyAlignment="1">
      <alignment horizontal="right"/>
    </xf>
    <xf numFmtId="3" fontId="8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6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0" fillId="0" borderId="0" xfId="1"/>
    <xf numFmtId="0" fontId="10" fillId="0" borderId="0" xfId="1" applyFill="1"/>
    <xf numFmtId="0" fontId="15" fillId="0" borderId="0" xfId="1" applyFont="1" applyFill="1" applyAlignment="1">
      <alignment horizontal="centerContinuous"/>
    </xf>
    <xf numFmtId="0" fontId="16" fillId="0" borderId="0" xfId="1" applyFont="1" applyFill="1" applyAlignment="1">
      <alignment horizontal="centerContinuous"/>
    </xf>
    <xf numFmtId="0" fontId="16" fillId="0" borderId="0" xfId="1" applyFont="1" applyFill="1" applyAlignment="1">
      <alignment horizontal="right"/>
    </xf>
    <xf numFmtId="0" fontId="4" fillId="0" borderId="44" xfId="1" applyFont="1" applyFill="1" applyBorder="1"/>
    <xf numFmtId="0" fontId="10" fillId="0" borderId="44" xfId="1" applyFill="1" applyBorder="1"/>
    <xf numFmtId="0" fontId="11" fillId="0" borderId="44" xfId="1" applyFont="1" applyFill="1" applyBorder="1" applyAlignment="1">
      <alignment horizontal="right"/>
    </xf>
    <xf numFmtId="0" fontId="10" fillId="0" borderId="44" xfId="1" applyFill="1" applyBorder="1" applyAlignment="1">
      <alignment horizontal="left"/>
    </xf>
    <xf numFmtId="0" fontId="10" fillId="0" borderId="45" xfId="1" applyFill="1" applyBorder="1"/>
    <xf numFmtId="0" fontId="4" fillId="0" borderId="48" xfId="1" applyFont="1" applyFill="1" applyBorder="1"/>
    <xf numFmtId="0" fontId="10" fillId="0" borderId="48" xfId="1" applyFill="1" applyBorder="1"/>
    <xf numFmtId="0" fontId="11" fillId="0" borderId="0" xfId="1" applyFont="1" applyFill="1"/>
    <xf numFmtId="0" fontId="10" fillId="0" borderId="0" xfId="1" applyFont="1" applyFill="1"/>
    <xf numFmtId="0" fontId="10" fillId="0" borderId="0" xfId="1" applyFill="1" applyAlignment="1">
      <alignment horizontal="right"/>
    </xf>
    <xf numFmtId="0" fontId="10" fillId="0" borderId="0" xfId="1" applyFill="1" applyAlignment="1"/>
    <xf numFmtId="49" fontId="5" fillId="0" borderId="57" xfId="1" applyNumberFormat="1" applyFont="1" applyFill="1" applyBorder="1"/>
    <xf numFmtId="0" fontId="5" fillId="0" borderId="15" xfId="1" applyFont="1" applyFill="1" applyBorder="1" applyAlignment="1">
      <alignment horizontal="center"/>
    </xf>
    <xf numFmtId="0" fontId="5" fillId="0" borderId="15" xfId="1" applyNumberFormat="1" applyFont="1" applyFill="1" applyBorder="1" applyAlignment="1">
      <alignment horizontal="center"/>
    </xf>
    <xf numFmtId="0" fontId="5" fillId="0" borderId="57" xfId="1" applyFont="1" applyFill="1" applyBorder="1" applyAlignment="1">
      <alignment horizontal="center"/>
    </xf>
    <xf numFmtId="0" fontId="6" fillId="0" borderId="53" xfId="1" applyFont="1" applyFill="1" applyBorder="1" applyAlignment="1">
      <alignment horizontal="center"/>
    </xf>
    <xf numFmtId="49" fontId="6" fillId="0" borderId="53" xfId="1" applyNumberFormat="1" applyFont="1" applyFill="1" applyBorder="1" applyAlignment="1">
      <alignment horizontal="left"/>
    </xf>
    <xf numFmtId="0" fontId="6" fillId="0" borderId="53" xfId="1" applyFont="1" applyFill="1" applyBorder="1"/>
    <xf numFmtId="0" fontId="10" fillId="0" borderId="53" xfId="1" applyFill="1" applyBorder="1" applyAlignment="1">
      <alignment horizontal="center"/>
    </xf>
    <xf numFmtId="0" fontId="10" fillId="0" borderId="53" xfId="1" applyNumberFormat="1" applyFill="1" applyBorder="1" applyAlignment="1">
      <alignment horizontal="right"/>
    </xf>
    <xf numFmtId="0" fontId="10" fillId="0" borderId="53" xfId="1" applyNumberFormat="1" applyFill="1" applyBorder="1"/>
    <xf numFmtId="0" fontId="10" fillId="0" borderId="0" xfId="1" applyNumberFormat="1"/>
    <xf numFmtId="0" fontId="17" fillId="0" borderId="0" xfId="1" applyFont="1"/>
    <xf numFmtId="0" fontId="8" fillId="0" borderId="53" xfId="1" applyFont="1" applyFill="1" applyBorder="1" applyAlignment="1">
      <alignment horizontal="center"/>
    </xf>
    <xf numFmtId="49" fontId="9" fillId="0" borderId="53" xfId="1" applyNumberFormat="1" applyFont="1" applyFill="1" applyBorder="1" applyAlignment="1">
      <alignment horizontal="left"/>
    </xf>
    <xf numFmtId="0" fontId="9" fillId="0" borderId="53" xfId="1" applyFont="1" applyFill="1" applyBorder="1" applyAlignment="1">
      <alignment wrapText="1"/>
    </xf>
    <xf numFmtId="49" fontId="18" fillId="0" borderId="53" xfId="1" applyNumberFormat="1" applyFont="1" applyFill="1" applyBorder="1" applyAlignment="1">
      <alignment horizontal="center" shrinkToFit="1"/>
    </xf>
    <xf numFmtId="4" fontId="18" fillId="0" borderId="53" xfId="1" applyNumberFormat="1" applyFont="1" applyFill="1" applyBorder="1" applyAlignment="1">
      <alignment horizontal="right"/>
    </xf>
    <xf numFmtId="4" fontId="18" fillId="0" borderId="53" xfId="1" applyNumberFormat="1" applyFont="1" applyFill="1" applyBorder="1"/>
    <xf numFmtId="0" fontId="10" fillId="0" borderId="60" xfId="1" applyFill="1" applyBorder="1" applyAlignment="1">
      <alignment horizontal="center"/>
    </xf>
    <xf numFmtId="49" fontId="4" fillId="0" borderId="60" xfId="1" applyNumberFormat="1" applyFont="1" applyFill="1" applyBorder="1" applyAlignment="1">
      <alignment horizontal="left"/>
    </xf>
    <xf numFmtId="0" fontId="4" fillId="0" borderId="60" xfId="1" applyFont="1" applyFill="1" applyBorder="1"/>
    <xf numFmtId="4" fontId="10" fillId="0" borderId="60" xfId="1" applyNumberFormat="1" applyFill="1" applyBorder="1" applyAlignment="1">
      <alignment horizontal="right"/>
    </xf>
    <xf numFmtId="4" fontId="6" fillId="0" borderId="6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19" fillId="0" borderId="0" xfId="1" applyFont="1" applyAlignment="1"/>
    <xf numFmtId="0" fontId="10" fillId="0" borderId="0" xfId="1" applyAlignment="1">
      <alignment horizontal="right"/>
    </xf>
    <xf numFmtId="0" fontId="20" fillId="0" borderId="0" xfId="1" applyFont="1" applyBorder="1"/>
    <xf numFmtId="3" fontId="20" fillId="0" borderId="0" xfId="1" applyNumberFormat="1" applyFont="1" applyBorder="1" applyAlignment="1">
      <alignment horizontal="right"/>
    </xf>
    <xf numFmtId="4" fontId="20" fillId="0" borderId="0" xfId="1" applyNumberFormat="1" applyFont="1" applyBorder="1"/>
    <xf numFmtId="0" fontId="19" fillId="0" borderId="0" xfId="1" applyFont="1" applyBorder="1" applyAlignment="1"/>
    <xf numFmtId="0" fontId="10" fillId="0" borderId="0" xfId="1" applyBorder="1" applyAlignment="1">
      <alignment horizontal="right"/>
    </xf>
    <xf numFmtId="49" fontId="11" fillId="0" borderId="5" xfId="0" applyNumberFormat="1" applyFont="1" applyFill="1" applyBorder="1"/>
    <xf numFmtId="3" fontId="8" fillId="0" borderId="6" xfId="0" applyNumberFormat="1" applyFont="1" applyFill="1" applyBorder="1"/>
    <xf numFmtId="3" fontId="8" fillId="0" borderId="53" xfId="0" applyNumberFormat="1" applyFont="1" applyFill="1" applyBorder="1"/>
    <xf numFmtId="3" fontId="8" fillId="0" borderId="54" xfId="0" applyNumberFormat="1" applyFont="1" applyFill="1" applyBorder="1"/>
    <xf numFmtId="49" fontId="0" fillId="0" borderId="0" xfId="0" applyNumberFormat="1" applyBorder="1"/>
    <xf numFmtId="0" fontId="21" fillId="0" borderId="0" xfId="1" applyFont="1"/>
    <xf numFmtId="0" fontId="22" fillId="0" borderId="53" xfId="0" applyFont="1" applyFill="1" applyBorder="1" applyAlignment="1">
      <alignment horizontal="right"/>
    </xf>
    <xf numFmtId="0" fontId="22" fillId="0" borderId="53" xfId="1" applyFont="1" applyFill="1" applyBorder="1" applyAlignment="1">
      <alignment horizontal="left" wrapText="1"/>
    </xf>
    <xf numFmtId="4" fontId="22" fillId="0" borderId="53" xfId="1" applyNumberFormat="1" applyFont="1" applyFill="1" applyBorder="1" applyAlignment="1">
      <alignment horizontal="right" wrapText="1"/>
    </xf>
    <xf numFmtId="49" fontId="11" fillId="0" borderId="53" xfId="1" applyNumberFormat="1" applyFont="1" applyFill="1" applyBorder="1" applyAlignment="1">
      <alignment horizontal="left"/>
    </xf>
    <xf numFmtId="0" fontId="11" fillId="0" borderId="53" xfId="1" applyFont="1" applyFill="1" applyBorder="1" applyAlignment="1">
      <alignment horizontal="center"/>
    </xf>
    <xf numFmtId="3" fontId="21" fillId="0" borderId="0" xfId="1" applyNumberFormat="1" applyFont="1"/>
    <xf numFmtId="0" fontId="24" fillId="0" borderId="0" xfId="0" applyFont="1" applyBorder="1" applyAlignment="1"/>
    <xf numFmtId="0" fontId="25" fillId="0" borderId="0" xfId="0" applyFont="1"/>
    <xf numFmtId="0" fontId="25" fillId="0" borderId="0" xfId="0" applyFont="1" applyAlignment="1">
      <alignment horizontal="center"/>
    </xf>
    <xf numFmtId="167" fontId="25" fillId="0" borderId="0" xfId="2" applyNumberFormat="1" applyFont="1" applyAlignment="1">
      <alignment horizontal="right"/>
    </xf>
    <xf numFmtId="164" fontId="25" fillId="0" borderId="0" xfId="2" applyFont="1" applyAlignment="1"/>
    <xf numFmtId="0" fontId="26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/>
    <xf numFmtId="0" fontId="27" fillId="2" borderId="0" xfId="0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167" fontId="27" fillId="2" borderId="0" xfId="2" applyNumberFormat="1" applyFont="1" applyFill="1" applyBorder="1" applyAlignment="1">
      <alignment horizontal="center" wrapText="1"/>
    </xf>
    <xf numFmtId="164" fontId="27" fillId="2" borderId="0" xfId="2" applyFont="1" applyFill="1" applyBorder="1" applyAlignment="1">
      <alignment horizontal="center" vertical="center" wrapText="1"/>
    </xf>
    <xf numFmtId="0" fontId="28" fillId="0" borderId="0" xfId="0" applyFont="1" applyBorder="1"/>
    <xf numFmtId="164" fontId="29" fillId="0" borderId="0" xfId="2" applyFont="1" applyAlignment="1"/>
    <xf numFmtId="168" fontId="27" fillId="3" borderId="61" xfId="0" applyNumberFormat="1" applyFont="1" applyFill="1" applyBorder="1" applyAlignment="1">
      <alignment horizontal="center" vertical="center"/>
    </xf>
    <xf numFmtId="49" fontId="24" fillId="3" borderId="62" xfId="0" applyNumberFormat="1" applyFont="1" applyFill="1" applyBorder="1" applyAlignment="1">
      <alignment horizontal="left" vertical="center" wrapText="1"/>
    </xf>
    <xf numFmtId="0" fontId="25" fillId="3" borderId="62" xfId="0" applyFont="1" applyFill="1" applyBorder="1" applyAlignment="1">
      <alignment horizontal="center"/>
    </xf>
    <xf numFmtId="167" fontId="25" fillId="3" borderId="62" xfId="2" applyNumberFormat="1" applyFont="1" applyFill="1" applyBorder="1" applyAlignment="1">
      <alignment horizontal="right"/>
    </xf>
    <xf numFmtId="164" fontId="31" fillId="3" borderId="63" xfId="2" applyFont="1" applyFill="1" applyBorder="1" applyAlignment="1"/>
    <xf numFmtId="168" fontId="27" fillId="0" borderId="64" xfId="0" applyNumberFormat="1" applyFont="1" applyFill="1" applyBorder="1" applyAlignment="1">
      <alignment horizontal="center" vertical="center"/>
    </xf>
    <xf numFmtId="0" fontId="25" fillId="0" borderId="65" xfId="0" applyFont="1" applyBorder="1" applyAlignment="1">
      <alignment wrapText="1"/>
    </xf>
    <xf numFmtId="0" fontId="25" fillId="0" borderId="65" xfId="0" applyFont="1" applyBorder="1" applyAlignment="1">
      <alignment horizontal="center"/>
    </xf>
    <xf numFmtId="167" fontId="25" fillId="0" borderId="65" xfId="2" applyNumberFormat="1" applyFont="1" applyBorder="1" applyAlignment="1">
      <alignment horizontal="right"/>
    </xf>
    <xf numFmtId="164" fontId="27" fillId="0" borderId="66" xfId="2" applyFont="1" applyFill="1" applyBorder="1" applyAlignment="1">
      <alignment horizontal="center"/>
    </xf>
    <xf numFmtId="0" fontId="25" fillId="0" borderId="65" xfId="0" applyFont="1" applyFill="1" applyBorder="1" applyAlignment="1">
      <alignment wrapText="1"/>
    </xf>
    <xf numFmtId="0" fontId="25" fillId="0" borderId="65" xfId="0" applyFont="1" applyFill="1" applyBorder="1" applyAlignment="1">
      <alignment horizontal="center"/>
    </xf>
    <xf numFmtId="167" fontId="25" fillId="0" borderId="65" xfId="2" applyNumberFormat="1" applyFont="1" applyFill="1" applyBorder="1" applyAlignment="1">
      <alignment horizontal="right"/>
    </xf>
    <xf numFmtId="0" fontId="32" fillId="0" borderId="65" xfId="0" applyFont="1" applyFill="1" applyBorder="1" applyAlignment="1">
      <alignment horizontal="left" vertical="center" wrapText="1"/>
    </xf>
    <xf numFmtId="167" fontId="27" fillId="0" borderId="65" xfId="0" applyNumberFormat="1" applyFont="1" applyFill="1" applyBorder="1" applyAlignment="1">
      <alignment horizontal="center" vertical="center"/>
    </xf>
    <xf numFmtId="3" fontId="32" fillId="0" borderId="65" xfId="0" applyNumberFormat="1" applyFont="1" applyFill="1" applyBorder="1" applyAlignment="1">
      <alignment horizontal="center" vertical="center"/>
    </xf>
    <xf numFmtId="167" fontId="27" fillId="0" borderId="65" xfId="2" applyNumberFormat="1" applyFont="1" applyFill="1" applyBorder="1" applyAlignment="1">
      <alignment horizontal="right"/>
    </xf>
    <xf numFmtId="168" fontId="27" fillId="3" borderId="64" xfId="0" applyNumberFormat="1" applyFont="1" applyFill="1" applyBorder="1" applyAlignment="1">
      <alignment horizontal="center" vertical="center"/>
    </xf>
    <xf numFmtId="0" fontId="30" fillId="3" borderId="65" xfId="0" applyFont="1" applyFill="1" applyBorder="1" applyAlignment="1">
      <alignment horizontal="left" vertical="center" wrapText="1"/>
    </xf>
    <xf numFmtId="167" fontId="27" fillId="3" borderId="65" xfId="0" applyNumberFormat="1" applyFont="1" applyFill="1" applyBorder="1" applyAlignment="1">
      <alignment horizontal="center" vertical="center"/>
    </xf>
    <xf numFmtId="3" fontId="32" fillId="3" borderId="65" xfId="0" applyNumberFormat="1" applyFont="1" applyFill="1" applyBorder="1" applyAlignment="1">
      <alignment horizontal="center" vertical="center"/>
    </xf>
    <xf numFmtId="167" fontId="27" fillId="3" borderId="65" xfId="2" applyNumberFormat="1" applyFont="1" applyFill="1" applyBorder="1" applyAlignment="1">
      <alignment horizontal="right"/>
    </xf>
    <xf numFmtId="164" fontId="24" fillId="3" borderId="66" xfId="2" applyFont="1" applyFill="1" applyBorder="1" applyAlignment="1">
      <alignment horizontal="center"/>
    </xf>
    <xf numFmtId="0" fontId="25" fillId="0" borderId="65" xfId="0" applyFont="1" applyBorder="1"/>
    <xf numFmtId="49" fontId="24" fillId="3" borderId="65" xfId="0" applyNumberFormat="1" applyFont="1" applyFill="1" applyBorder="1" applyAlignment="1">
      <alignment horizontal="left" vertical="center" wrapText="1"/>
    </xf>
    <xf numFmtId="0" fontId="25" fillId="3" borderId="65" xfId="0" applyFont="1" applyFill="1" applyBorder="1" applyAlignment="1">
      <alignment horizontal="center"/>
    </xf>
    <xf numFmtId="167" fontId="25" fillId="3" borderId="65" xfId="2" applyNumberFormat="1" applyFont="1" applyFill="1" applyBorder="1" applyAlignment="1">
      <alignment horizontal="right"/>
    </xf>
    <xf numFmtId="0" fontId="27" fillId="0" borderId="65" xfId="0" applyFont="1" applyFill="1" applyBorder="1" applyAlignment="1">
      <alignment horizontal="left" wrapText="1"/>
    </xf>
    <xf numFmtId="3" fontId="25" fillId="0" borderId="65" xfId="0" applyNumberFormat="1" applyFont="1" applyBorder="1" applyAlignment="1">
      <alignment horizontal="center"/>
    </xf>
    <xf numFmtId="164" fontId="27" fillId="0" borderId="66" xfId="2" applyFont="1" applyFill="1" applyBorder="1" applyAlignment="1">
      <alignment horizontal="center" vertical="center"/>
    </xf>
    <xf numFmtId="3" fontId="27" fillId="0" borderId="65" xfId="0" applyNumberFormat="1" applyFont="1" applyFill="1" applyBorder="1" applyAlignment="1">
      <alignment horizontal="center" vertical="center"/>
    </xf>
    <xf numFmtId="0" fontId="32" fillId="0" borderId="65" xfId="0" applyFont="1" applyFill="1" applyBorder="1" applyAlignment="1">
      <alignment horizontal="center" vertical="center"/>
    </xf>
    <xf numFmtId="0" fontId="25" fillId="0" borderId="65" xfId="0" applyFont="1" applyBorder="1" applyAlignment="1">
      <alignment horizontal="left" wrapText="1"/>
    </xf>
    <xf numFmtId="0" fontId="32" fillId="3" borderId="65" xfId="0" applyFont="1" applyFill="1" applyBorder="1" applyAlignment="1">
      <alignment horizontal="center" vertical="center"/>
    </xf>
    <xf numFmtId="167" fontId="32" fillId="3" borderId="65" xfId="2" applyNumberFormat="1" applyFont="1" applyFill="1" applyBorder="1" applyAlignment="1">
      <alignment horizontal="right"/>
    </xf>
    <xf numFmtId="164" fontId="30" fillId="3" borderId="66" xfId="2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3" fontId="27" fillId="0" borderId="65" xfId="0" applyNumberFormat="1" applyFont="1" applyBorder="1" applyAlignment="1">
      <alignment horizontal="center" vertical="center"/>
    </xf>
    <xf numFmtId="0" fontId="27" fillId="0" borderId="65" xfId="0" applyFont="1" applyFill="1" applyBorder="1" applyAlignment="1">
      <alignment horizontal="left" vertical="center" wrapText="1"/>
    </xf>
    <xf numFmtId="0" fontId="27" fillId="3" borderId="65" xfId="0" applyFont="1" applyFill="1" applyBorder="1" applyAlignment="1">
      <alignment horizontal="center" vertical="center"/>
    </xf>
    <xf numFmtId="3" fontId="27" fillId="3" borderId="65" xfId="0" applyNumberFormat="1" applyFont="1" applyFill="1" applyBorder="1" applyAlignment="1">
      <alignment horizontal="center" vertical="center"/>
    </xf>
    <xf numFmtId="167" fontId="27" fillId="3" borderId="65" xfId="0" applyNumberFormat="1" applyFont="1" applyFill="1" applyBorder="1" applyAlignment="1">
      <alignment horizontal="right"/>
    </xf>
    <xf numFmtId="164" fontId="24" fillId="3" borderId="66" xfId="2" applyFont="1" applyFill="1" applyBorder="1" applyAlignment="1">
      <alignment horizontal="center" vertical="center"/>
    </xf>
    <xf numFmtId="167" fontId="27" fillId="0" borderId="65" xfId="0" applyNumberFormat="1" applyFont="1" applyFill="1" applyBorder="1" applyAlignment="1">
      <alignment horizontal="right"/>
    </xf>
    <xf numFmtId="0" fontId="27" fillId="0" borderId="65" xfId="0" applyFont="1" applyBorder="1" applyAlignment="1">
      <alignment horizontal="left" vertical="center" wrapText="1"/>
    </xf>
    <xf numFmtId="167" fontId="27" fillId="0" borderId="65" xfId="0" applyNumberFormat="1" applyFont="1" applyBorder="1" applyAlignment="1">
      <alignment horizontal="center" vertical="center"/>
    </xf>
    <xf numFmtId="168" fontId="27" fillId="0" borderId="67" xfId="0" applyNumberFormat="1" applyFont="1" applyFill="1" applyBorder="1" applyAlignment="1">
      <alignment horizontal="center" vertical="center"/>
    </xf>
    <xf numFmtId="0" fontId="27" fillId="0" borderId="68" xfId="0" applyFont="1" applyBorder="1" applyAlignment="1">
      <alignment horizontal="left" vertical="center" wrapText="1"/>
    </xf>
    <xf numFmtId="167" fontId="27" fillId="0" borderId="68" xfId="0" applyNumberFormat="1" applyFont="1" applyBorder="1" applyAlignment="1">
      <alignment horizontal="center" vertical="center"/>
    </xf>
    <xf numFmtId="3" fontId="27" fillId="0" borderId="68" xfId="0" applyNumberFormat="1" applyFont="1" applyFill="1" applyBorder="1" applyAlignment="1">
      <alignment horizontal="center" vertical="center"/>
    </xf>
    <xf numFmtId="167" fontId="27" fillId="0" borderId="68" xfId="0" applyNumberFormat="1" applyFont="1" applyFill="1" applyBorder="1" applyAlignment="1">
      <alignment horizontal="right"/>
    </xf>
    <xf numFmtId="164" fontId="27" fillId="0" borderId="69" xfId="2" applyFont="1" applyFill="1" applyBorder="1" applyAlignment="1">
      <alignment horizontal="center" vertical="center"/>
    </xf>
    <xf numFmtId="164" fontId="25" fillId="0" borderId="0" xfId="2" applyFont="1"/>
    <xf numFmtId="0" fontId="31" fillId="0" borderId="0" xfId="0" applyFont="1"/>
    <xf numFmtId="0" fontId="33" fillId="0" borderId="0" xfId="0" applyFont="1" applyAlignment="1"/>
    <xf numFmtId="0" fontId="34" fillId="0" borderId="0" xfId="0" applyFont="1" applyAlignment="1"/>
    <xf numFmtId="0" fontId="34" fillId="0" borderId="0" xfId="3" applyFont="1" applyBorder="1" applyAlignment="1">
      <alignment vertical="center"/>
    </xf>
    <xf numFmtId="0" fontId="35" fillId="0" borderId="0" xfId="3" applyFont="1" applyAlignment="1"/>
    <xf numFmtId="0" fontId="33" fillId="0" borderId="0" xfId="3" applyFont="1" applyBorder="1" applyAlignment="1"/>
    <xf numFmtId="0" fontId="1" fillId="0" borderId="0" xfId="4"/>
    <xf numFmtId="0" fontId="36" fillId="0" borderId="0" xfId="4" applyFont="1"/>
    <xf numFmtId="0" fontId="25" fillId="0" borderId="0" xfId="4" applyFont="1"/>
    <xf numFmtId="0" fontId="34" fillId="0" borderId="0" xfId="4" applyFont="1"/>
    <xf numFmtId="164" fontId="25" fillId="0" borderId="0" xfId="5" applyFont="1"/>
    <xf numFmtId="167" fontId="25" fillId="0" borderId="0" xfId="5" applyNumberFormat="1" applyFont="1" applyAlignment="1">
      <alignment horizontal="right"/>
    </xf>
    <xf numFmtId="0" fontId="25" fillId="0" borderId="0" xfId="4" applyFont="1" applyAlignment="1">
      <alignment horizontal="center"/>
    </xf>
    <xf numFmtId="0" fontId="34" fillId="0" borderId="0" xfId="4" applyFont="1" applyAlignment="1"/>
    <xf numFmtId="0" fontId="33" fillId="0" borderId="0" xfId="4" applyFont="1" applyAlignment="1"/>
    <xf numFmtId="0" fontId="31" fillId="0" borderId="0" xfId="4" applyFont="1"/>
    <xf numFmtId="164" fontId="27" fillId="0" borderId="70" xfId="5" applyFont="1" applyFill="1" applyBorder="1" applyAlignment="1">
      <alignment horizontal="center"/>
    </xf>
    <xf numFmtId="167" fontId="27" fillId="0" borderId="65" xfId="5" applyNumberFormat="1" applyFont="1" applyFill="1" applyBorder="1" applyAlignment="1">
      <alignment horizontal="right"/>
    </xf>
    <xf numFmtId="3" fontId="27" fillId="0" borderId="65" xfId="4" applyNumberFormat="1" applyFont="1" applyBorder="1" applyAlignment="1">
      <alignment horizontal="center" vertical="center"/>
    </xf>
    <xf numFmtId="0" fontId="27" fillId="0" borderId="65" xfId="4" applyFont="1" applyBorder="1" applyAlignment="1">
      <alignment horizontal="center" vertical="center"/>
    </xf>
    <xf numFmtId="0" fontId="27" fillId="0" borderId="65" xfId="4" applyFont="1" applyFill="1" applyBorder="1" applyAlignment="1">
      <alignment horizontal="left" vertical="center" wrapText="1"/>
    </xf>
    <xf numFmtId="168" fontId="27" fillId="0" borderId="64" xfId="4" applyNumberFormat="1" applyFont="1" applyFill="1" applyBorder="1" applyAlignment="1">
      <alignment horizontal="center" vertical="center"/>
    </xf>
    <xf numFmtId="0" fontId="32" fillId="0" borderId="65" xfId="4" applyFont="1" applyFill="1" applyBorder="1" applyAlignment="1">
      <alignment horizontal="left" vertical="center" wrapText="1"/>
    </xf>
    <xf numFmtId="3" fontId="27" fillId="0" borderId="65" xfId="4" applyNumberFormat="1" applyFont="1" applyFill="1" applyBorder="1" applyAlignment="1">
      <alignment horizontal="center" vertical="center"/>
    </xf>
    <xf numFmtId="0" fontId="27" fillId="0" borderId="65" xfId="4" applyFont="1" applyFill="1" applyBorder="1" applyAlignment="1">
      <alignment horizontal="center" vertical="center"/>
    </xf>
    <xf numFmtId="164" fontId="24" fillId="3" borderId="70" xfId="5" applyFont="1" applyFill="1" applyBorder="1" applyAlignment="1">
      <alignment horizontal="center"/>
    </xf>
    <xf numFmtId="167" fontId="25" fillId="3" borderId="65" xfId="5" applyNumberFormat="1" applyFont="1" applyFill="1" applyBorder="1" applyAlignment="1">
      <alignment horizontal="right"/>
    </xf>
    <xf numFmtId="0" fontId="25" fillId="3" borderId="65" xfId="4" applyFont="1" applyFill="1" applyBorder="1" applyAlignment="1">
      <alignment horizontal="center"/>
    </xf>
    <xf numFmtId="49" fontId="24" fillId="3" borderId="65" xfId="4" applyNumberFormat="1" applyFont="1" applyFill="1" applyBorder="1" applyAlignment="1">
      <alignment horizontal="left" vertical="center" wrapText="1"/>
    </xf>
    <xf numFmtId="168" fontId="27" fillId="3" borderId="64" xfId="4" applyNumberFormat="1" applyFont="1" applyFill="1" applyBorder="1" applyAlignment="1">
      <alignment horizontal="center" vertical="center"/>
    </xf>
    <xf numFmtId="0" fontId="25" fillId="0" borderId="0" xfId="4" applyFont="1" applyBorder="1"/>
    <xf numFmtId="3" fontId="32" fillId="0" borderId="65" xfId="4" applyNumberFormat="1" applyFont="1" applyFill="1" applyBorder="1" applyAlignment="1">
      <alignment horizontal="center" vertical="center"/>
    </xf>
    <xf numFmtId="0" fontId="25" fillId="0" borderId="65" xfId="4" applyFont="1" applyFill="1" applyBorder="1" applyAlignment="1">
      <alignment horizontal="center"/>
    </xf>
    <xf numFmtId="167" fontId="25" fillId="0" borderId="65" xfId="5" applyNumberFormat="1" applyFont="1" applyBorder="1" applyAlignment="1">
      <alignment horizontal="right"/>
    </xf>
    <xf numFmtId="0" fontId="25" fillId="0" borderId="65" xfId="4" applyFont="1" applyBorder="1" applyAlignment="1">
      <alignment horizontal="center"/>
    </xf>
    <xf numFmtId="0" fontId="25" fillId="0" borderId="65" xfId="4" applyFont="1" applyBorder="1" applyAlignment="1">
      <alignment wrapText="1"/>
    </xf>
    <xf numFmtId="167" fontId="25" fillId="0" borderId="65" xfId="5" applyNumberFormat="1" applyFont="1" applyFill="1" applyBorder="1" applyAlignment="1">
      <alignment horizontal="right"/>
    </xf>
    <xf numFmtId="0" fontId="25" fillId="0" borderId="65" xfId="4" applyFont="1" applyFill="1" applyBorder="1" applyAlignment="1">
      <alignment wrapText="1"/>
    </xf>
    <xf numFmtId="0" fontId="26" fillId="0" borderId="0" xfId="4" applyFont="1" applyFill="1" applyAlignment="1">
      <alignment horizontal="center" vertical="center"/>
    </xf>
    <xf numFmtId="167" fontId="27" fillId="3" borderId="65" xfId="5" applyNumberFormat="1" applyFont="1" applyFill="1" applyBorder="1" applyAlignment="1">
      <alignment horizontal="right"/>
    </xf>
    <xf numFmtId="3" fontId="32" fillId="3" borderId="65" xfId="4" applyNumberFormat="1" applyFont="1" applyFill="1" applyBorder="1" applyAlignment="1">
      <alignment horizontal="center" vertical="center"/>
    </xf>
    <xf numFmtId="167" fontId="27" fillId="3" borderId="65" xfId="4" applyNumberFormat="1" applyFont="1" applyFill="1" applyBorder="1" applyAlignment="1">
      <alignment horizontal="center" vertical="center"/>
    </xf>
    <xf numFmtId="0" fontId="30" fillId="3" borderId="65" xfId="4" applyFont="1" applyFill="1" applyBorder="1" applyAlignment="1">
      <alignment horizontal="left" vertical="center" wrapText="1"/>
    </xf>
    <xf numFmtId="164" fontId="31" fillId="3" borderId="71" xfId="5" applyFont="1" applyFill="1" applyBorder="1" applyAlignment="1"/>
    <xf numFmtId="167" fontId="25" fillId="3" borderId="62" xfId="5" applyNumberFormat="1" applyFont="1" applyFill="1" applyBorder="1" applyAlignment="1">
      <alignment horizontal="right"/>
    </xf>
    <xf numFmtId="0" fontId="25" fillId="3" borderId="62" xfId="4" applyFont="1" applyFill="1" applyBorder="1" applyAlignment="1">
      <alignment horizontal="center"/>
    </xf>
    <xf numFmtId="49" fontId="24" fillId="3" borderId="62" xfId="4" applyNumberFormat="1" applyFont="1" applyFill="1" applyBorder="1" applyAlignment="1">
      <alignment horizontal="left" vertical="center" wrapText="1"/>
    </xf>
    <xf numFmtId="168" fontId="27" fillId="3" borderId="61" xfId="4" applyNumberFormat="1" applyFont="1" applyFill="1" applyBorder="1" applyAlignment="1">
      <alignment horizontal="center" vertical="center"/>
    </xf>
    <xf numFmtId="164" fontId="29" fillId="0" borderId="0" xfId="5" applyFont="1" applyAlignment="1"/>
    <xf numFmtId="0" fontId="28" fillId="0" borderId="0" xfId="4" applyFont="1" applyBorder="1"/>
    <xf numFmtId="164" fontId="25" fillId="0" borderId="0" xfId="5" applyFont="1" applyAlignment="1"/>
    <xf numFmtId="164" fontId="27" fillId="2" borderId="0" xfId="5" applyFont="1" applyFill="1" applyBorder="1" applyAlignment="1">
      <alignment horizontal="center" vertical="center" wrapText="1"/>
    </xf>
    <xf numFmtId="167" fontId="27" fillId="2" borderId="0" xfId="5" applyNumberFormat="1" applyFont="1" applyFill="1" applyBorder="1" applyAlignment="1">
      <alignment horizontal="center" vertical="center" wrapText="1"/>
    </xf>
    <xf numFmtId="3" fontId="27" fillId="2" borderId="0" xfId="4" applyNumberFormat="1" applyFont="1" applyFill="1" applyBorder="1" applyAlignment="1">
      <alignment horizontal="center" vertical="center" wrapText="1"/>
    </xf>
    <xf numFmtId="0" fontId="27" fillId="2" borderId="0" xfId="4" applyFont="1" applyFill="1" applyBorder="1" applyAlignment="1">
      <alignment horizontal="center" vertical="center" wrapText="1"/>
    </xf>
    <xf numFmtId="0" fontId="24" fillId="0" borderId="0" xfId="4" applyFont="1" applyBorder="1" applyAlignment="1"/>
    <xf numFmtId="0" fontId="24" fillId="0" borderId="0" xfId="4" applyFont="1" applyFill="1" applyBorder="1" applyAlignment="1"/>
    <xf numFmtId="0" fontId="24" fillId="0" borderId="0" xfId="4" applyFont="1" applyFill="1" applyBorder="1" applyAlignment="1">
      <alignment horizontal="left"/>
    </xf>
    <xf numFmtId="0" fontId="26" fillId="0" borderId="0" xfId="4" applyFont="1" applyFill="1" applyBorder="1" applyAlignment="1"/>
    <xf numFmtId="0" fontId="10" fillId="0" borderId="72" xfId="1" applyFill="1" applyBorder="1"/>
    <xf numFmtId="0" fontId="10" fillId="0" borderId="53" xfId="1" applyBorder="1"/>
    <xf numFmtId="0" fontId="10" fillId="0" borderId="60" xfId="1" applyBorder="1"/>
    <xf numFmtId="0" fontId="0" fillId="0" borderId="0" xfId="0" applyAlignment="1">
      <alignment horizontal="left" wrapText="1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10" fillId="0" borderId="42" xfId="1" applyFont="1" applyBorder="1" applyAlignment="1">
      <alignment horizontal="center"/>
    </xf>
    <xf numFmtId="0" fontId="10" fillId="0" borderId="43" xfId="1" applyFont="1" applyBorder="1" applyAlignment="1">
      <alignment horizontal="center"/>
    </xf>
    <xf numFmtId="0" fontId="10" fillId="0" borderId="46" xfId="1" applyFont="1" applyBorder="1" applyAlignment="1">
      <alignment horizontal="center"/>
    </xf>
    <xf numFmtId="0" fontId="10" fillId="0" borderId="47" xfId="1" applyFont="1" applyBorder="1" applyAlignment="1">
      <alignment horizontal="center"/>
    </xf>
    <xf numFmtId="0" fontId="10" fillId="0" borderId="48" xfId="1" applyFont="1" applyBorder="1" applyAlignment="1">
      <alignment horizontal="left"/>
    </xf>
    <xf numFmtId="0" fontId="10" fillId="0" borderId="49" xfId="1" applyFont="1" applyBorder="1" applyAlignment="1">
      <alignment horizontal="left"/>
    </xf>
    <xf numFmtId="3" fontId="6" fillId="0" borderId="37" xfId="0" applyNumberFormat="1" applyFont="1" applyFill="1" applyBorder="1" applyAlignment="1">
      <alignment horizontal="right"/>
    </xf>
    <xf numFmtId="3" fontId="6" fillId="0" borderId="59" xfId="0" applyNumberFormat="1" applyFont="1" applyFill="1" applyBorder="1" applyAlignment="1">
      <alignment horizontal="right"/>
    </xf>
    <xf numFmtId="0" fontId="14" fillId="0" borderId="0" xfId="1" applyFont="1" applyAlignment="1">
      <alignment horizontal="center"/>
    </xf>
    <xf numFmtId="0" fontId="10" fillId="0" borderId="42" xfId="1" applyFont="1" applyFill="1" applyBorder="1" applyAlignment="1">
      <alignment horizontal="center"/>
    </xf>
    <xf numFmtId="0" fontId="10" fillId="0" borderId="43" xfId="1" applyFont="1" applyFill="1" applyBorder="1" applyAlignment="1">
      <alignment horizontal="center"/>
    </xf>
    <xf numFmtId="49" fontId="10" fillId="0" borderId="46" xfId="1" applyNumberFormat="1" applyFont="1" applyFill="1" applyBorder="1" applyAlignment="1">
      <alignment horizontal="center"/>
    </xf>
    <xf numFmtId="0" fontId="10" fillId="0" borderId="47" xfId="1" applyFont="1" applyFill="1" applyBorder="1" applyAlignment="1">
      <alignment horizontal="center"/>
    </xf>
    <xf numFmtId="0" fontId="10" fillId="0" borderId="48" xfId="1" applyFill="1" applyBorder="1" applyAlignment="1">
      <alignment horizontal="center" shrinkToFit="1"/>
    </xf>
    <xf numFmtId="0" fontId="10" fillId="0" borderId="49" xfId="1" applyFill="1" applyBorder="1" applyAlignment="1">
      <alignment horizontal="center" shrinkToFit="1"/>
    </xf>
    <xf numFmtId="0" fontId="3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2" fillId="0" borderId="13" xfId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3" fontId="22" fillId="0" borderId="13" xfId="1" applyNumberFormat="1" applyFont="1" applyFill="1" applyBorder="1" applyAlignment="1">
      <alignment horizontal="left" wrapText="1"/>
    </xf>
  </cellXfs>
  <cellStyles count="6">
    <cellStyle name="Měna" xfId="2" builtinId="4"/>
    <cellStyle name="Měna 2" xfId="5"/>
    <cellStyle name="Normální" xfId="0" builtinId="0"/>
    <cellStyle name="Normální 2" xfId="4"/>
    <cellStyle name="normální 4" xfId="3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&#353;i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M26" sqref="M26"/>
    </sheetView>
  </sheetViews>
  <sheetFormatPr defaultRowHeight="12.5" x14ac:dyDescent="0.25"/>
  <cols>
    <col min="1" max="1" width="2" customWidth="1"/>
    <col min="2" max="2" width="15" customWidth="1"/>
    <col min="3" max="3" width="15.90625" customWidth="1"/>
    <col min="4" max="4" width="14.54296875" customWidth="1"/>
    <col min="5" max="5" width="12.54296875" customWidth="1"/>
    <col min="6" max="6" width="19.6328125" customWidth="1"/>
    <col min="7" max="7" width="14.08984375" customWidth="1"/>
  </cols>
  <sheetData>
    <row r="1" spans="1:57" ht="21.75" customHeight="1" x14ac:dyDescent="0.4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3"/>
    <row r="3" spans="1:57" ht="12.9" customHeight="1" x14ac:dyDescent="0.25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" customHeight="1" x14ac:dyDescent="0.35">
      <c r="A4" s="7"/>
      <c r="B4" s="8"/>
      <c r="C4" s="9" t="s">
        <v>540</v>
      </c>
      <c r="D4" s="10"/>
      <c r="E4" s="10"/>
      <c r="F4" s="11"/>
      <c r="G4" s="12"/>
    </row>
    <row r="5" spans="1:57" ht="12.9" customHeight="1" x14ac:dyDescent="0.25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" customHeight="1" x14ac:dyDescent="0.35">
      <c r="A6" s="7"/>
      <c r="B6" s="8"/>
      <c r="C6" s="9" t="s">
        <v>541</v>
      </c>
      <c r="D6" s="10"/>
      <c r="E6" s="10"/>
      <c r="F6" s="18"/>
      <c r="G6" s="12"/>
    </row>
    <row r="7" spans="1:57" x14ac:dyDescent="0.25">
      <c r="A7" s="13" t="s">
        <v>8</v>
      </c>
      <c r="B7" s="15"/>
      <c r="C7" s="313"/>
      <c r="D7" s="314"/>
      <c r="E7" s="19" t="s">
        <v>9</v>
      </c>
      <c r="F7" s="20"/>
      <c r="G7" s="21">
        <v>0</v>
      </c>
      <c r="H7" s="22"/>
      <c r="I7" s="22"/>
    </row>
    <row r="8" spans="1:57" x14ac:dyDescent="0.25">
      <c r="A8" s="13" t="s">
        <v>10</v>
      </c>
      <c r="B8" s="15"/>
      <c r="C8" s="313"/>
      <c r="D8" s="314"/>
      <c r="E8" s="16" t="s">
        <v>11</v>
      </c>
      <c r="F8" s="15"/>
      <c r="G8" s="23">
        <f>IF(PocetMJ=0,,ROUND((F30+F32)/PocetMJ,1))</f>
        <v>0</v>
      </c>
    </row>
    <row r="9" spans="1:57" x14ac:dyDescent="0.25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5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ht="13" x14ac:dyDescent="0.3">
      <c r="A11" s="28"/>
      <c r="B11" s="11"/>
      <c r="C11" s="11"/>
      <c r="D11" s="11"/>
      <c r="E11" s="315" t="s">
        <v>539</v>
      </c>
      <c r="F11" s="316"/>
      <c r="G11" s="317"/>
    </row>
    <row r="12" spans="1:57" ht="28.5" customHeight="1" thickBot="1" x14ac:dyDescent="0.3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35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" customHeight="1" x14ac:dyDescent="0.25">
      <c r="A14" s="40"/>
      <c r="B14" s="41" t="s">
        <v>19</v>
      </c>
      <c r="C14" s="42">
        <f>Dodavka</f>
        <v>0</v>
      </c>
      <c r="D14" s="43" t="str">
        <f>Rekapitulace!A49</f>
        <v>Zařízení staveniště</v>
      </c>
      <c r="E14" s="44"/>
      <c r="F14" s="45"/>
      <c r="G14" s="42">
        <f>Rekapitulace!I49</f>
        <v>0</v>
      </c>
    </row>
    <row r="15" spans="1:57" ht="15.9" customHeight="1" x14ac:dyDescent="0.25">
      <c r="A15" s="40" t="s">
        <v>20</v>
      </c>
      <c r="B15" s="41" t="s">
        <v>21</v>
      </c>
      <c r="C15" s="42">
        <f>Mont</f>
        <v>0</v>
      </c>
      <c r="D15" s="24"/>
      <c r="E15" s="46"/>
      <c r="F15" s="47"/>
      <c r="G15" s="42"/>
    </row>
    <row r="16" spans="1:57" ht="15.9" customHeight="1" x14ac:dyDescent="0.25">
      <c r="A16" s="40" t="s">
        <v>22</v>
      </c>
      <c r="B16" s="41" t="s">
        <v>23</v>
      </c>
      <c r="C16" s="42">
        <f>HSV</f>
        <v>0</v>
      </c>
      <c r="D16" s="24"/>
      <c r="E16" s="46"/>
      <c r="F16" s="47"/>
      <c r="G16" s="42"/>
    </row>
    <row r="17" spans="1:7" ht="15.9" customHeight="1" x14ac:dyDescent="0.25">
      <c r="A17" s="48" t="s">
        <v>24</v>
      </c>
      <c r="B17" s="41" t="s">
        <v>25</v>
      </c>
      <c r="C17" s="42">
        <f>PSV</f>
        <v>0</v>
      </c>
      <c r="D17" s="24"/>
      <c r="E17" s="46"/>
      <c r="F17" s="47"/>
      <c r="G17" s="42"/>
    </row>
    <row r="18" spans="1:7" ht="15.9" customHeight="1" x14ac:dyDescent="0.25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" customHeight="1" x14ac:dyDescent="0.25">
      <c r="A19" s="49"/>
      <c r="B19" s="41"/>
      <c r="C19" s="42"/>
      <c r="D19" s="24"/>
      <c r="E19" s="46"/>
      <c r="F19" s="47"/>
      <c r="G19" s="42"/>
    </row>
    <row r="20" spans="1:7" ht="15.9" customHeight="1" x14ac:dyDescent="0.25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" customHeight="1" x14ac:dyDescent="0.25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" customHeight="1" thickBot="1" x14ac:dyDescent="0.3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VRN</f>
        <v>0</v>
      </c>
    </row>
    <row r="23" spans="1:7" x14ac:dyDescent="0.25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5">
      <c r="A24" s="13"/>
      <c r="B24" s="15" t="s">
        <v>542</v>
      </c>
      <c r="C24" s="16" t="s">
        <v>35</v>
      </c>
      <c r="D24" s="15"/>
      <c r="E24" s="16" t="s">
        <v>35</v>
      </c>
      <c r="F24" s="15"/>
      <c r="G24" s="17"/>
    </row>
    <row r="25" spans="1:7" x14ac:dyDescent="0.25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5">
      <c r="A26" s="28"/>
      <c r="B26" s="174" t="s">
        <v>543</v>
      </c>
      <c r="C26" s="29" t="s">
        <v>37</v>
      </c>
      <c r="D26" s="11"/>
      <c r="E26" s="29" t="s">
        <v>38</v>
      </c>
      <c r="F26" s="11"/>
      <c r="G26" s="12"/>
    </row>
    <row r="27" spans="1:7" x14ac:dyDescent="0.25">
      <c r="A27" s="28"/>
      <c r="B27" s="11"/>
      <c r="C27" s="29"/>
      <c r="D27" s="11"/>
      <c r="E27" s="29"/>
      <c r="F27" s="11"/>
      <c r="G27" s="12"/>
    </row>
    <row r="28" spans="1:7" ht="97.5" customHeight="1" x14ac:dyDescent="0.25">
      <c r="A28" s="28"/>
      <c r="B28" s="11"/>
      <c r="C28" s="29"/>
      <c r="D28" s="11"/>
      <c r="E28" s="29"/>
      <c r="F28" s="11"/>
      <c r="G28" s="12"/>
    </row>
    <row r="29" spans="1:7" x14ac:dyDescent="0.25">
      <c r="A29" s="13" t="s">
        <v>39</v>
      </c>
      <c r="B29" s="15"/>
      <c r="C29" s="57">
        <v>0</v>
      </c>
      <c r="D29" s="15" t="s">
        <v>40</v>
      </c>
      <c r="E29" s="16"/>
      <c r="F29" s="58">
        <v>0</v>
      </c>
      <c r="G29" s="17"/>
    </row>
    <row r="30" spans="1:7" x14ac:dyDescent="0.25">
      <c r="A30" s="13" t="s">
        <v>39</v>
      </c>
      <c r="B30" s="15"/>
      <c r="C30" s="57">
        <v>15</v>
      </c>
      <c r="D30" s="15" t="s">
        <v>40</v>
      </c>
      <c r="E30" s="16"/>
      <c r="F30" s="58">
        <v>0</v>
      </c>
      <c r="G30" s="17"/>
    </row>
    <row r="31" spans="1:7" x14ac:dyDescent="0.25">
      <c r="A31" s="13" t="s">
        <v>41</v>
      </c>
      <c r="B31" s="15"/>
      <c r="C31" s="57">
        <v>15</v>
      </c>
      <c r="D31" s="15" t="s">
        <v>40</v>
      </c>
      <c r="E31" s="16"/>
      <c r="F31" s="59">
        <f>ROUND(PRODUCT(F30,C31/100),0)</f>
        <v>0</v>
      </c>
      <c r="G31" s="27"/>
    </row>
    <row r="32" spans="1:7" x14ac:dyDescent="0.25">
      <c r="A32" s="13" t="s">
        <v>39</v>
      </c>
      <c r="B32" s="15"/>
      <c r="C32" s="57">
        <v>21</v>
      </c>
      <c r="D32" s="15" t="s">
        <v>40</v>
      </c>
      <c r="E32" s="16"/>
      <c r="F32" s="58">
        <f>C22</f>
        <v>0</v>
      </c>
      <c r="G32" s="17"/>
    </row>
    <row r="33" spans="1:8" x14ac:dyDescent="0.25">
      <c r="A33" s="13" t="s">
        <v>41</v>
      </c>
      <c r="B33" s="15"/>
      <c r="C33" s="57">
        <v>21</v>
      </c>
      <c r="D33" s="15" t="s">
        <v>40</v>
      </c>
      <c r="E33" s="16"/>
      <c r="F33" s="59">
        <f>ROUND(PRODUCT(F32,C33/100),0)</f>
        <v>0</v>
      </c>
      <c r="G33" s="27"/>
    </row>
    <row r="34" spans="1:8" s="65" customFormat="1" ht="19.5" customHeight="1" thickBot="1" x14ac:dyDescent="0.4">
      <c r="A34" s="60" t="s">
        <v>42</v>
      </c>
      <c r="B34" s="61"/>
      <c r="C34" s="61"/>
      <c r="D34" s="61"/>
      <c r="E34" s="62"/>
      <c r="F34" s="63">
        <f>ROUND(SUM(F29:F33),0)</f>
        <v>0</v>
      </c>
      <c r="G34" s="64"/>
    </row>
    <row r="36" spans="1:8" x14ac:dyDescent="0.25">
      <c r="A36" s="66" t="s">
        <v>43</v>
      </c>
      <c r="B36" s="66"/>
      <c r="C36" s="66"/>
      <c r="D36" s="66"/>
      <c r="E36" s="66"/>
      <c r="F36" s="66"/>
      <c r="G36" s="66"/>
      <c r="H36" t="s">
        <v>4</v>
      </c>
    </row>
    <row r="37" spans="1:8" ht="14.25" customHeight="1" x14ac:dyDescent="0.25">
      <c r="A37" s="66"/>
      <c r="B37" s="318"/>
      <c r="C37" s="318"/>
      <c r="D37" s="318"/>
      <c r="E37" s="318"/>
      <c r="F37" s="318"/>
      <c r="G37" s="318"/>
      <c r="H37" t="s">
        <v>4</v>
      </c>
    </row>
    <row r="38" spans="1:8" ht="12.75" customHeight="1" x14ac:dyDescent="0.25">
      <c r="A38" s="67"/>
      <c r="B38" s="318"/>
      <c r="C38" s="318"/>
      <c r="D38" s="318"/>
      <c r="E38" s="318"/>
      <c r="F38" s="318"/>
      <c r="G38" s="318"/>
      <c r="H38" t="s">
        <v>4</v>
      </c>
    </row>
    <row r="39" spans="1:8" x14ac:dyDescent="0.25">
      <c r="A39" s="67"/>
      <c r="B39" s="318"/>
      <c r="C39" s="318"/>
      <c r="D39" s="318"/>
      <c r="E39" s="318"/>
      <c r="F39" s="318"/>
      <c r="G39" s="318"/>
      <c r="H39" t="s">
        <v>4</v>
      </c>
    </row>
    <row r="40" spans="1:8" x14ac:dyDescent="0.25">
      <c r="A40" s="67"/>
      <c r="B40" s="318"/>
      <c r="C40" s="318"/>
      <c r="D40" s="318"/>
      <c r="E40" s="318"/>
      <c r="F40" s="318"/>
      <c r="G40" s="318"/>
      <c r="H40" t="s">
        <v>4</v>
      </c>
    </row>
    <row r="41" spans="1:8" x14ac:dyDescent="0.25">
      <c r="A41" s="67"/>
      <c r="B41" s="318"/>
      <c r="C41" s="318"/>
      <c r="D41" s="318"/>
      <c r="E41" s="318"/>
      <c r="F41" s="318"/>
      <c r="G41" s="318"/>
      <c r="H41" t="s">
        <v>4</v>
      </c>
    </row>
    <row r="42" spans="1:8" x14ac:dyDescent="0.25">
      <c r="A42" s="67"/>
      <c r="B42" s="318"/>
      <c r="C42" s="318"/>
      <c r="D42" s="318"/>
      <c r="E42" s="318"/>
      <c r="F42" s="318"/>
      <c r="G42" s="318"/>
      <c r="H42" t="s">
        <v>4</v>
      </c>
    </row>
    <row r="43" spans="1:8" x14ac:dyDescent="0.25">
      <c r="A43" s="67"/>
      <c r="B43" s="318"/>
      <c r="C43" s="318"/>
      <c r="D43" s="318"/>
      <c r="E43" s="318"/>
      <c r="F43" s="318"/>
      <c r="G43" s="318"/>
      <c r="H43" t="s">
        <v>4</v>
      </c>
    </row>
    <row r="44" spans="1:8" x14ac:dyDescent="0.25">
      <c r="A44" s="67"/>
      <c r="B44" s="318"/>
      <c r="C44" s="318"/>
      <c r="D44" s="318"/>
      <c r="E44" s="318"/>
      <c r="F44" s="318"/>
      <c r="G44" s="318"/>
      <c r="H44" t="s">
        <v>4</v>
      </c>
    </row>
    <row r="45" spans="1:8" ht="3" customHeight="1" x14ac:dyDescent="0.25">
      <c r="A45" s="67"/>
      <c r="B45" s="318"/>
      <c r="C45" s="318"/>
      <c r="D45" s="318"/>
      <c r="E45" s="318"/>
      <c r="F45" s="318"/>
      <c r="G45" s="318"/>
      <c r="H45" t="s">
        <v>4</v>
      </c>
    </row>
    <row r="46" spans="1:8" x14ac:dyDescent="0.25">
      <c r="B46" s="312"/>
      <c r="C46" s="312"/>
      <c r="D46" s="312"/>
      <c r="E46" s="312"/>
      <c r="F46" s="312"/>
      <c r="G46" s="312"/>
    </row>
    <row r="47" spans="1:8" x14ac:dyDescent="0.25">
      <c r="B47" s="312"/>
      <c r="C47" s="312"/>
      <c r="D47" s="312"/>
      <c r="E47" s="312"/>
      <c r="F47" s="312"/>
      <c r="G47" s="312"/>
    </row>
    <row r="48" spans="1:8" x14ac:dyDescent="0.25">
      <c r="B48" s="312"/>
      <c r="C48" s="312"/>
      <c r="D48" s="312"/>
      <c r="E48" s="312"/>
      <c r="F48" s="312"/>
      <c r="G48" s="312"/>
    </row>
    <row r="49" spans="2:7" x14ac:dyDescent="0.25">
      <c r="B49" s="312"/>
      <c r="C49" s="312"/>
      <c r="D49" s="312"/>
      <c r="E49" s="312"/>
      <c r="F49" s="312"/>
      <c r="G49" s="312"/>
    </row>
    <row r="50" spans="2:7" x14ac:dyDescent="0.25">
      <c r="B50" s="312"/>
      <c r="C50" s="312"/>
      <c r="D50" s="312"/>
      <c r="E50" s="312"/>
      <c r="F50" s="312"/>
      <c r="G50" s="312"/>
    </row>
    <row r="51" spans="2:7" x14ac:dyDescent="0.25">
      <c r="B51" s="312"/>
      <c r="C51" s="312"/>
      <c r="D51" s="312"/>
      <c r="E51" s="312"/>
      <c r="F51" s="312"/>
      <c r="G51" s="312"/>
    </row>
    <row r="52" spans="2:7" x14ac:dyDescent="0.25">
      <c r="B52" s="312"/>
      <c r="C52" s="312"/>
      <c r="D52" s="312"/>
      <c r="E52" s="312"/>
      <c r="F52" s="312"/>
      <c r="G52" s="312"/>
    </row>
    <row r="53" spans="2:7" x14ac:dyDescent="0.25">
      <c r="B53" s="312"/>
      <c r="C53" s="312"/>
      <c r="D53" s="312"/>
      <c r="E53" s="312"/>
      <c r="F53" s="312"/>
      <c r="G53" s="312"/>
    </row>
    <row r="54" spans="2:7" x14ac:dyDescent="0.25">
      <c r="B54" s="312"/>
      <c r="C54" s="312"/>
      <c r="D54" s="312"/>
      <c r="E54" s="312"/>
      <c r="F54" s="312"/>
      <c r="G54" s="312"/>
    </row>
    <row r="55" spans="2:7" x14ac:dyDescent="0.25">
      <c r="B55" s="312"/>
      <c r="C55" s="312"/>
      <c r="D55" s="312"/>
      <c r="E55" s="312"/>
      <c r="F55" s="312"/>
      <c r="G55" s="312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101"/>
  <sheetViews>
    <sheetView workbookViewId="0">
      <selection activeCell="E45" sqref="E45"/>
    </sheetView>
  </sheetViews>
  <sheetFormatPr defaultRowHeight="12.5" x14ac:dyDescent="0.25"/>
  <cols>
    <col min="1" max="1" width="5.90625" customWidth="1"/>
    <col min="2" max="2" width="6.08984375" customWidth="1"/>
    <col min="3" max="3" width="11.453125" customWidth="1"/>
    <col min="4" max="4" width="15.90625" customWidth="1"/>
    <col min="5" max="5" width="11.36328125" customWidth="1"/>
    <col min="6" max="6" width="10.90625" customWidth="1"/>
    <col min="7" max="7" width="11" customWidth="1"/>
    <col min="8" max="8" width="11.08984375" customWidth="1"/>
    <col min="9" max="9" width="10.6328125" customWidth="1"/>
  </cols>
  <sheetData>
    <row r="1" spans="1:9" ht="13.5" thickTop="1" x14ac:dyDescent="0.3">
      <c r="A1" s="319" t="s">
        <v>5</v>
      </c>
      <c r="B1" s="320"/>
      <c r="C1" s="68" t="str">
        <f>CONCATENATE(cislostavby," ",nazevstavby)</f>
        <v xml:space="preserve"> k.ú Ohrobec, parc.č.469/5</v>
      </c>
      <c r="D1" s="69"/>
      <c r="E1" s="70"/>
      <c r="F1" s="69"/>
      <c r="G1" s="71"/>
      <c r="H1" s="72"/>
      <c r="I1" s="73"/>
    </row>
    <row r="2" spans="1:9" ht="13.5" thickBot="1" x14ac:dyDescent="0.35">
      <c r="A2" s="321" t="s">
        <v>1</v>
      </c>
      <c r="B2" s="322"/>
      <c r="C2" s="74" t="str">
        <f>CONCATENATE(cisloobjektu," ",nazevobjektu)</f>
        <v xml:space="preserve"> Tělocvična k ZŠ Ohrobec</v>
      </c>
      <c r="D2" s="75"/>
      <c r="E2" s="76"/>
      <c r="F2" s="75"/>
      <c r="G2" s="323"/>
      <c r="H2" s="323"/>
      <c r="I2" s="324"/>
    </row>
    <row r="3" spans="1:9" ht="13" thickTop="1" x14ac:dyDescent="0.25">
      <c r="F3" s="11"/>
    </row>
    <row r="4" spans="1:9" ht="19.5" customHeight="1" x14ac:dyDescent="0.4">
      <c r="A4" s="77" t="s">
        <v>44</v>
      </c>
      <c r="B4" s="1"/>
      <c r="C4" s="1"/>
      <c r="D4" s="1"/>
      <c r="E4" s="78"/>
      <c r="F4" s="1"/>
      <c r="G4" s="1"/>
      <c r="H4" s="1"/>
      <c r="I4" s="1"/>
    </row>
    <row r="5" spans="1:9" ht="13" thickBot="1" x14ac:dyDescent="0.3"/>
    <row r="6" spans="1:9" s="11" customFormat="1" ht="13.5" thickBot="1" x14ac:dyDescent="0.35">
      <c r="A6" s="79"/>
      <c r="B6" s="80" t="s">
        <v>45</v>
      </c>
      <c r="C6" s="80"/>
      <c r="D6" s="81"/>
      <c r="E6" s="82" t="s">
        <v>46</v>
      </c>
      <c r="F6" s="83" t="s">
        <v>47</v>
      </c>
      <c r="G6" s="83" t="s">
        <v>48</v>
      </c>
      <c r="H6" s="83" t="s">
        <v>49</v>
      </c>
      <c r="I6" s="84" t="s">
        <v>27</v>
      </c>
    </row>
    <row r="7" spans="1:9" s="11" customFormat="1" x14ac:dyDescent="0.25">
      <c r="A7" s="170" t="str">
        <f>Položky!B7</f>
        <v>1</v>
      </c>
      <c r="B7" s="85" t="str">
        <f>Položky!C7</f>
        <v>Zemní práce</v>
      </c>
      <c r="C7" s="86"/>
      <c r="D7" s="87"/>
      <c r="E7" s="171">
        <f>Položky!BA25</f>
        <v>0</v>
      </c>
      <c r="F7" s="172">
        <f>Položky!BB25</f>
        <v>0</v>
      </c>
      <c r="G7" s="172">
        <f>Položky!BC25</f>
        <v>0</v>
      </c>
      <c r="H7" s="172">
        <f>Položky!BD25</f>
        <v>0</v>
      </c>
      <c r="I7" s="173">
        <f>Položky!BE25</f>
        <v>0</v>
      </c>
    </row>
    <row r="8" spans="1:9" s="11" customFormat="1" x14ac:dyDescent="0.25">
      <c r="A8" s="170" t="str">
        <f>Položky!B26</f>
        <v>2</v>
      </c>
      <c r="B8" s="85" t="str">
        <f>Položky!C26</f>
        <v>Základy,zvláštní zakládání</v>
      </c>
      <c r="C8" s="86"/>
      <c r="D8" s="87"/>
      <c r="E8" s="171">
        <f>Položky!BA29</f>
        <v>0</v>
      </c>
      <c r="F8" s="172">
        <f>Položky!BB29</f>
        <v>0</v>
      </c>
      <c r="G8" s="172">
        <f>Položky!BC29</f>
        <v>0</v>
      </c>
      <c r="H8" s="172">
        <f>Položky!BD29</f>
        <v>0</v>
      </c>
      <c r="I8" s="173">
        <f>Položky!BE29</f>
        <v>0</v>
      </c>
    </row>
    <row r="9" spans="1:9" s="11" customFormat="1" x14ac:dyDescent="0.25">
      <c r="A9" s="170" t="str">
        <f>Položky!B30</f>
        <v>28</v>
      </c>
      <c r="B9" s="85" t="str">
        <f>Položky!C30</f>
        <v>Sadové úpravy</v>
      </c>
      <c r="C9" s="86"/>
      <c r="D9" s="87"/>
      <c r="E9" s="171">
        <f>Položky!BA32</f>
        <v>0</v>
      </c>
      <c r="F9" s="172">
        <f>Položky!BB32</f>
        <v>0</v>
      </c>
      <c r="G9" s="172">
        <f>Položky!BC32</f>
        <v>0</v>
      </c>
      <c r="H9" s="172">
        <f>Položky!BD32</f>
        <v>0</v>
      </c>
      <c r="I9" s="173">
        <f>Položky!BE32</f>
        <v>0</v>
      </c>
    </row>
    <row r="10" spans="1:9" s="11" customFormat="1" x14ac:dyDescent="0.25">
      <c r="A10" s="170" t="str">
        <f>Položky!B33</f>
        <v>3</v>
      </c>
      <c r="B10" s="85" t="str">
        <f>Položky!C33</f>
        <v>Svislé a kompletní konstrukce</v>
      </c>
      <c r="C10" s="86"/>
      <c r="D10" s="87"/>
      <c r="E10" s="171">
        <f>Položky!BA52</f>
        <v>0</v>
      </c>
      <c r="F10" s="172">
        <f>Položky!BB52</f>
        <v>0</v>
      </c>
      <c r="G10" s="172">
        <f>Položky!BC52</f>
        <v>0</v>
      </c>
      <c r="H10" s="172">
        <f>Položky!BD52</f>
        <v>0</v>
      </c>
      <c r="I10" s="173">
        <f>Položky!BE52</f>
        <v>0</v>
      </c>
    </row>
    <row r="11" spans="1:9" s="11" customFormat="1" x14ac:dyDescent="0.25">
      <c r="A11" s="170" t="str">
        <f>Položky!B53</f>
        <v>4</v>
      </c>
      <c r="B11" s="85" t="str">
        <f>Položky!C53</f>
        <v>Vodorovné konstrukce</v>
      </c>
      <c r="C11" s="86"/>
      <c r="D11" s="87"/>
      <c r="E11" s="171">
        <f>Položky!BA68</f>
        <v>0</v>
      </c>
      <c r="F11" s="172">
        <f>Položky!BB68</f>
        <v>0</v>
      </c>
      <c r="G11" s="172">
        <f>Položky!BC68</f>
        <v>0</v>
      </c>
      <c r="H11" s="172">
        <f>Položky!BD68</f>
        <v>0</v>
      </c>
      <c r="I11" s="173">
        <f>Položky!BE68</f>
        <v>0</v>
      </c>
    </row>
    <row r="12" spans="1:9" s="11" customFormat="1" x14ac:dyDescent="0.25">
      <c r="A12" s="170" t="str">
        <f>Položky!B69</f>
        <v>46</v>
      </c>
      <c r="B12" s="85" t="str">
        <f>Položky!C69</f>
        <v>Zpevněné plochy</v>
      </c>
      <c r="C12" s="86"/>
      <c r="D12" s="87"/>
      <c r="E12" s="171">
        <f>Položky!BA71</f>
        <v>0</v>
      </c>
      <c r="F12" s="172">
        <f>Položky!BB71</f>
        <v>0</v>
      </c>
      <c r="G12" s="172">
        <f>Položky!BC71</f>
        <v>0</v>
      </c>
      <c r="H12" s="172">
        <f>Položky!BD71</f>
        <v>0</v>
      </c>
      <c r="I12" s="173">
        <f>Položky!BE71</f>
        <v>0</v>
      </c>
    </row>
    <row r="13" spans="1:9" s="11" customFormat="1" x14ac:dyDescent="0.25">
      <c r="A13" s="170" t="str">
        <f>Položky!B72</f>
        <v>60</v>
      </c>
      <c r="B13" s="85" t="str">
        <f>Položky!C72</f>
        <v>Úpravy povrchů, omítky</v>
      </c>
      <c r="C13" s="86"/>
      <c r="D13" s="87"/>
      <c r="E13" s="171">
        <f>Položky!BA76</f>
        <v>0</v>
      </c>
      <c r="F13" s="172">
        <f>Položky!BB76</f>
        <v>0</v>
      </c>
      <c r="G13" s="172">
        <f>Položky!BC76</f>
        <v>0</v>
      </c>
      <c r="H13" s="172">
        <f>Položky!BD76</f>
        <v>0</v>
      </c>
      <c r="I13" s="173">
        <f>Položky!BE76</f>
        <v>0</v>
      </c>
    </row>
    <row r="14" spans="1:9" s="11" customFormat="1" x14ac:dyDescent="0.25">
      <c r="A14" s="170" t="str">
        <f>Položky!B77</f>
        <v>62</v>
      </c>
      <c r="B14" s="85" t="str">
        <f>Položky!C77</f>
        <v>Upravy povrchů vnější</v>
      </c>
      <c r="C14" s="86"/>
      <c r="D14" s="87"/>
      <c r="E14" s="171">
        <f>Položky!BA82</f>
        <v>0</v>
      </c>
      <c r="F14" s="172">
        <f>Položky!BB82</f>
        <v>0</v>
      </c>
      <c r="G14" s="172">
        <f>Položky!BC82</f>
        <v>0</v>
      </c>
      <c r="H14" s="172">
        <f>Položky!BD82</f>
        <v>0</v>
      </c>
      <c r="I14" s="173">
        <f>Položky!BE82</f>
        <v>0</v>
      </c>
    </row>
    <row r="15" spans="1:9" s="11" customFormat="1" x14ac:dyDescent="0.25">
      <c r="A15" s="170" t="str">
        <f>Položky!B83</f>
        <v>63</v>
      </c>
      <c r="B15" s="85" t="str">
        <f>Položky!C83</f>
        <v>Podlahy a podlahové konstrukce</v>
      </c>
      <c r="C15" s="86"/>
      <c r="D15" s="87"/>
      <c r="E15" s="171">
        <f>Položky!BA92</f>
        <v>0</v>
      </c>
      <c r="F15" s="172">
        <f>Položky!BB92</f>
        <v>0</v>
      </c>
      <c r="G15" s="172">
        <f>Položky!BC92</f>
        <v>0</v>
      </c>
      <c r="H15" s="172">
        <f>Položky!BD92</f>
        <v>0</v>
      </c>
      <c r="I15" s="173">
        <f>Položky!BE92</f>
        <v>0</v>
      </c>
    </row>
    <row r="16" spans="1:9" s="11" customFormat="1" x14ac:dyDescent="0.25">
      <c r="A16" s="170" t="str">
        <f>Položky!B93</f>
        <v>64</v>
      </c>
      <c r="B16" s="85" t="str">
        <f>Položky!C93</f>
        <v>Výplně otvorů</v>
      </c>
      <c r="C16" s="86"/>
      <c r="D16" s="87"/>
      <c r="E16" s="171">
        <f>Položky!BA97</f>
        <v>0</v>
      </c>
      <c r="F16" s="172">
        <f>Položky!BB97</f>
        <v>0</v>
      </c>
      <c r="G16" s="172">
        <f>Položky!BC97</f>
        <v>0</v>
      </c>
      <c r="H16" s="172">
        <f>Položky!BD97</f>
        <v>0</v>
      </c>
      <c r="I16" s="173">
        <f>Položky!BE97</f>
        <v>0</v>
      </c>
    </row>
    <row r="17" spans="1:9" s="11" customFormat="1" x14ac:dyDescent="0.25">
      <c r="A17" s="170" t="str">
        <f>Položky!B98</f>
        <v>81</v>
      </c>
      <c r="B17" s="85" t="str">
        <f>Položky!C98</f>
        <v>Kanalizační přípojka</v>
      </c>
      <c r="C17" s="86"/>
      <c r="D17" s="87"/>
      <c r="E17" s="171">
        <f>Položky!BA101</f>
        <v>0</v>
      </c>
      <c r="F17" s="172">
        <f>Položky!BB101</f>
        <v>0</v>
      </c>
      <c r="G17" s="172">
        <f>Položky!BC101</f>
        <v>0</v>
      </c>
      <c r="H17" s="172">
        <f>Položky!BD101</f>
        <v>0</v>
      </c>
      <c r="I17" s="173">
        <f>Položky!BE101</f>
        <v>0</v>
      </c>
    </row>
    <row r="18" spans="1:9" s="11" customFormat="1" x14ac:dyDescent="0.25">
      <c r="A18" s="170" t="str">
        <f>Položky!B102</f>
        <v>82</v>
      </c>
      <c r="B18" s="85" t="str">
        <f>Položky!C102</f>
        <v>Kanalizace dešťová</v>
      </c>
      <c r="C18" s="86"/>
      <c r="D18" s="87"/>
      <c r="E18" s="171">
        <f>Položky!BA111</f>
        <v>0</v>
      </c>
      <c r="F18" s="172">
        <f>Položky!BB111</f>
        <v>0</v>
      </c>
      <c r="G18" s="172">
        <f>Položky!BC111</f>
        <v>0</v>
      </c>
      <c r="H18" s="172">
        <f>Položky!BD111</f>
        <v>0</v>
      </c>
      <c r="I18" s="173">
        <f>Položky!BE111</f>
        <v>0</v>
      </c>
    </row>
    <row r="19" spans="1:9" s="11" customFormat="1" x14ac:dyDescent="0.25">
      <c r="A19" s="170" t="str">
        <f>Položky!B112</f>
        <v>83</v>
      </c>
      <c r="B19" s="85" t="str">
        <f>Položky!C112</f>
        <v>Vodovodní přípojka</v>
      </c>
      <c r="C19" s="86"/>
      <c r="D19" s="87"/>
      <c r="E19" s="171">
        <f>Položky!BA115</f>
        <v>0</v>
      </c>
      <c r="F19" s="172">
        <f>Položky!BB115</f>
        <v>0</v>
      </c>
      <c r="G19" s="172">
        <f>Položky!BC115</f>
        <v>0</v>
      </c>
      <c r="H19" s="172">
        <f>Položky!BD115</f>
        <v>0</v>
      </c>
      <c r="I19" s="173">
        <f>Položky!BE115</f>
        <v>0</v>
      </c>
    </row>
    <row r="20" spans="1:9" s="11" customFormat="1" x14ac:dyDescent="0.25">
      <c r="A20" s="170" t="str">
        <f>Položky!B116</f>
        <v>94</v>
      </c>
      <c r="B20" s="85" t="str">
        <f>Položky!C116</f>
        <v>Lešení a stavební výtahy</v>
      </c>
      <c r="C20" s="86"/>
      <c r="D20" s="87"/>
      <c r="E20" s="171">
        <f>Položky!BA125</f>
        <v>0</v>
      </c>
      <c r="F20" s="172">
        <f>Položky!BB125</f>
        <v>0</v>
      </c>
      <c r="G20" s="172">
        <f>Položky!BC125</f>
        <v>0</v>
      </c>
      <c r="H20" s="172">
        <f>Položky!BD125</f>
        <v>0</v>
      </c>
      <c r="I20" s="173">
        <f>Položky!BE125</f>
        <v>0</v>
      </c>
    </row>
    <row r="21" spans="1:9" s="11" customFormat="1" x14ac:dyDescent="0.25">
      <c r="A21" s="170" t="str">
        <f>Položky!B126</f>
        <v>95</v>
      </c>
      <c r="B21" s="85" t="str">
        <f>Položky!C126</f>
        <v>Dokončovací kce na pozem.stav.</v>
      </c>
      <c r="C21" s="86"/>
      <c r="D21" s="87"/>
      <c r="E21" s="171">
        <f>Položky!BA129</f>
        <v>0</v>
      </c>
      <c r="F21" s="172">
        <f>Položky!BB129</f>
        <v>0</v>
      </c>
      <c r="G21" s="172">
        <f>Položky!BC129</f>
        <v>0</v>
      </c>
      <c r="H21" s="172">
        <f>Položky!BD129</f>
        <v>0</v>
      </c>
      <c r="I21" s="173">
        <f>Položky!BE129</f>
        <v>0</v>
      </c>
    </row>
    <row r="22" spans="1:9" s="11" customFormat="1" x14ac:dyDescent="0.25">
      <c r="A22" s="170" t="str">
        <f>Položky!B130</f>
        <v>99</v>
      </c>
      <c r="B22" s="85" t="str">
        <f>Položky!C130</f>
        <v>Staveništní přesun hmot</v>
      </c>
      <c r="C22" s="86"/>
      <c r="D22" s="87"/>
      <c r="E22" s="171">
        <f>Položky!BA132</f>
        <v>0</v>
      </c>
      <c r="F22" s="172">
        <f>Položky!BB132</f>
        <v>0</v>
      </c>
      <c r="G22" s="172">
        <f>Položky!BC132</f>
        <v>0</v>
      </c>
      <c r="H22" s="172">
        <f>Položky!BD132</f>
        <v>0</v>
      </c>
      <c r="I22" s="173">
        <f>Položky!BE132</f>
        <v>0</v>
      </c>
    </row>
    <row r="23" spans="1:9" s="11" customFormat="1" x14ac:dyDescent="0.25">
      <c r="A23" s="170" t="str">
        <f>Položky!B133</f>
        <v>711</v>
      </c>
      <c r="B23" s="85" t="str">
        <f>Položky!C133</f>
        <v>Izolace proti vodě</v>
      </c>
      <c r="C23" s="86"/>
      <c r="D23" s="87"/>
      <c r="E23" s="171">
        <f>Položky!BA139</f>
        <v>0</v>
      </c>
      <c r="F23" s="172">
        <f>Položky!BB139</f>
        <v>0</v>
      </c>
      <c r="G23" s="172">
        <f>Položky!BC139</f>
        <v>0</v>
      </c>
      <c r="H23" s="172">
        <f>Položky!BD139</f>
        <v>0</v>
      </c>
      <c r="I23" s="173">
        <f>Položky!BE139</f>
        <v>0</v>
      </c>
    </row>
    <row r="24" spans="1:9" s="11" customFormat="1" x14ac:dyDescent="0.25">
      <c r="A24" s="170" t="str">
        <f>Položky!B140</f>
        <v>713</v>
      </c>
      <c r="B24" s="85" t="str">
        <f>Položky!C140</f>
        <v>Izolace tepelné</v>
      </c>
      <c r="C24" s="86"/>
      <c r="D24" s="87"/>
      <c r="E24" s="171">
        <f>Položky!BA154</f>
        <v>0</v>
      </c>
      <c r="F24" s="172">
        <f>Položky!BB154</f>
        <v>0</v>
      </c>
      <c r="G24" s="172">
        <f>Položky!BC154</f>
        <v>0</v>
      </c>
      <c r="H24" s="172">
        <f>Položky!BD154</f>
        <v>0</v>
      </c>
      <c r="I24" s="173">
        <f>Položky!BE154</f>
        <v>0</v>
      </c>
    </row>
    <row r="25" spans="1:9" s="11" customFormat="1" x14ac:dyDescent="0.25">
      <c r="A25" s="170" t="str">
        <f>Položky!B155</f>
        <v>714</v>
      </c>
      <c r="B25" s="85" t="str">
        <f>Položky!C155</f>
        <v>Izol akustické a protiotřesové</v>
      </c>
      <c r="C25" s="86"/>
      <c r="D25" s="87"/>
      <c r="E25" s="171">
        <f>Položky!BA160</f>
        <v>0</v>
      </c>
      <c r="F25" s="172">
        <f>Položky!BB160</f>
        <v>0</v>
      </c>
      <c r="G25" s="172">
        <f>Položky!BC160</f>
        <v>0</v>
      </c>
      <c r="H25" s="172">
        <f>Položky!BD160</f>
        <v>0</v>
      </c>
      <c r="I25" s="173">
        <f>Položky!BE160</f>
        <v>0</v>
      </c>
    </row>
    <row r="26" spans="1:9" s="11" customFormat="1" x14ac:dyDescent="0.25">
      <c r="A26" s="170" t="str">
        <f>Položky!B161</f>
        <v>721</v>
      </c>
      <c r="B26" s="85" t="str">
        <f>Položky!C161</f>
        <v>Vnitřní kanalizace</v>
      </c>
      <c r="C26" s="86"/>
      <c r="D26" s="87"/>
      <c r="E26" s="171">
        <f>Položky!BA180</f>
        <v>0</v>
      </c>
      <c r="F26" s="172">
        <f>Položky!BB180</f>
        <v>0</v>
      </c>
      <c r="G26" s="172">
        <f>Položky!BC180</f>
        <v>0</v>
      </c>
      <c r="H26" s="172">
        <f>Položky!BD180</f>
        <v>0</v>
      </c>
      <c r="I26" s="173">
        <f>Položky!BE180</f>
        <v>0</v>
      </c>
    </row>
    <row r="27" spans="1:9" s="11" customFormat="1" x14ac:dyDescent="0.25">
      <c r="A27" s="170" t="str">
        <f>Položky!B181</f>
        <v>722</v>
      </c>
      <c r="B27" s="85" t="str">
        <f>Položky!C181</f>
        <v>Vnitřní vodovod</v>
      </c>
      <c r="C27" s="86"/>
      <c r="D27" s="87"/>
      <c r="E27" s="171">
        <f>Položky!BA215</f>
        <v>0</v>
      </c>
      <c r="F27" s="172">
        <f>Položky!BB215</f>
        <v>0</v>
      </c>
      <c r="G27" s="172">
        <f>Položky!BC215</f>
        <v>0</v>
      </c>
      <c r="H27" s="172">
        <f>Položky!BD215</f>
        <v>0</v>
      </c>
      <c r="I27" s="173">
        <f>Položky!BE215</f>
        <v>0</v>
      </c>
    </row>
    <row r="28" spans="1:9" s="11" customFormat="1" x14ac:dyDescent="0.25">
      <c r="A28" s="170" t="str">
        <f>Položky!B216</f>
        <v>725</v>
      </c>
      <c r="B28" s="85" t="str">
        <f>Položky!C216</f>
        <v>Zařizovací předměty</v>
      </c>
      <c r="C28" s="86"/>
      <c r="D28" s="87"/>
      <c r="E28" s="171">
        <f>Položky!BA228</f>
        <v>0</v>
      </c>
      <c r="F28" s="172">
        <f>Položky!BB228</f>
        <v>0</v>
      </c>
      <c r="G28" s="172">
        <f>Položky!BC228</f>
        <v>0</v>
      </c>
      <c r="H28" s="172">
        <f>Položky!BD228</f>
        <v>0</v>
      </c>
      <c r="I28" s="173">
        <f>Položky!BE228</f>
        <v>0</v>
      </c>
    </row>
    <row r="29" spans="1:9" s="11" customFormat="1" x14ac:dyDescent="0.25">
      <c r="A29" s="170" t="str">
        <f>Položky!B229</f>
        <v>732</v>
      </c>
      <c r="B29" s="85" t="str">
        <f>Položky!C229</f>
        <v>Strojovny</v>
      </c>
      <c r="C29" s="86"/>
      <c r="D29" s="87"/>
      <c r="E29" s="171">
        <f>Položky!BA237</f>
        <v>0</v>
      </c>
      <c r="F29" s="172">
        <f>Položky!BB237</f>
        <v>0</v>
      </c>
      <c r="G29" s="172">
        <f>Položky!BC237</f>
        <v>0</v>
      </c>
      <c r="H29" s="172">
        <f>Položky!BD237</f>
        <v>0</v>
      </c>
      <c r="I29" s="173">
        <f>Položky!BE237</f>
        <v>0</v>
      </c>
    </row>
    <row r="30" spans="1:9" s="11" customFormat="1" x14ac:dyDescent="0.25">
      <c r="A30" s="170" t="str">
        <f>Položky!B238</f>
        <v>733</v>
      </c>
      <c r="B30" s="85" t="str">
        <f>Položky!C238</f>
        <v>Rozvod potrubí</v>
      </c>
      <c r="C30" s="86"/>
      <c r="D30" s="87"/>
      <c r="E30" s="171">
        <f>Položky!BA244</f>
        <v>0</v>
      </c>
      <c r="F30" s="172">
        <f>Položky!BB244</f>
        <v>0</v>
      </c>
      <c r="G30" s="172">
        <f>Položky!BC244</f>
        <v>0</v>
      </c>
      <c r="H30" s="172">
        <f>Položky!BD244</f>
        <v>0</v>
      </c>
      <c r="I30" s="173">
        <f>Položky!BE244</f>
        <v>0</v>
      </c>
    </row>
    <row r="31" spans="1:9" s="11" customFormat="1" x14ac:dyDescent="0.25">
      <c r="A31" s="170" t="str">
        <f>Položky!B245</f>
        <v>736</v>
      </c>
      <c r="B31" s="85" t="str">
        <f>Položky!C245</f>
        <v>Podlahove vytapeni</v>
      </c>
      <c r="C31" s="86"/>
      <c r="D31" s="87"/>
      <c r="E31" s="171">
        <f>Položky!BA248</f>
        <v>0</v>
      </c>
      <c r="F31" s="172">
        <f>Položky!BB248</f>
        <v>0</v>
      </c>
      <c r="G31" s="172">
        <f>Položky!BC248</f>
        <v>0</v>
      </c>
      <c r="H31" s="172">
        <f>Položky!BD248</f>
        <v>0</v>
      </c>
      <c r="I31" s="173">
        <f>Položky!BE248</f>
        <v>0</v>
      </c>
    </row>
    <row r="32" spans="1:9" s="11" customFormat="1" x14ac:dyDescent="0.25">
      <c r="A32" s="170" t="str">
        <f>Položky!B249</f>
        <v>762</v>
      </c>
      <c r="B32" s="85" t="str">
        <f>Položky!C249</f>
        <v>Konstrukce tesařské</v>
      </c>
      <c r="C32" s="86"/>
      <c r="D32" s="87"/>
      <c r="E32" s="171">
        <f>Položky!BA256</f>
        <v>0</v>
      </c>
      <c r="F32" s="172">
        <f>Položky!BB256</f>
        <v>0</v>
      </c>
      <c r="G32" s="172">
        <f>Položky!BC256</f>
        <v>0</v>
      </c>
      <c r="H32" s="172">
        <f>Položky!BD256</f>
        <v>0</v>
      </c>
      <c r="I32" s="173">
        <f>Položky!BE256</f>
        <v>0</v>
      </c>
    </row>
    <row r="33" spans="1:57" s="11" customFormat="1" x14ac:dyDescent="0.25">
      <c r="A33" s="170" t="str">
        <f>Položky!B257</f>
        <v>764</v>
      </c>
      <c r="B33" s="85" t="str">
        <f>Položky!C257</f>
        <v>Konstrukce klempířské</v>
      </c>
      <c r="C33" s="86"/>
      <c r="D33" s="87"/>
      <c r="E33" s="171">
        <f>Položky!BA264</f>
        <v>0</v>
      </c>
      <c r="F33" s="172">
        <f>Položky!BB264</f>
        <v>0</v>
      </c>
      <c r="G33" s="172">
        <f>Položky!BC264</f>
        <v>0</v>
      </c>
      <c r="H33" s="172">
        <f>Položky!BD264</f>
        <v>0</v>
      </c>
      <c r="I33" s="173">
        <f>Položky!BE264</f>
        <v>0</v>
      </c>
    </row>
    <row r="34" spans="1:57" s="11" customFormat="1" x14ac:dyDescent="0.25">
      <c r="A34" s="170" t="str">
        <f>Položky!B265</f>
        <v>766</v>
      </c>
      <c r="B34" s="85" t="str">
        <f>Položky!C265</f>
        <v>Konstrukce truhlářské</v>
      </c>
      <c r="C34" s="86"/>
      <c r="D34" s="87"/>
      <c r="E34" s="171">
        <f>Položky!BA270</f>
        <v>0</v>
      </c>
      <c r="F34" s="172">
        <f>Položky!BB270</f>
        <v>0</v>
      </c>
      <c r="G34" s="172">
        <f>Položky!BC270</f>
        <v>0</v>
      </c>
      <c r="H34" s="172">
        <f>Položky!BD270</f>
        <v>0</v>
      </c>
      <c r="I34" s="173">
        <f>Položky!BE270</f>
        <v>0</v>
      </c>
    </row>
    <row r="35" spans="1:57" s="11" customFormat="1" x14ac:dyDescent="0.25">
      <c r="A35" s="170" t="str">
        <f>Položky!B271</f>
        <v>767</v>
      </c>
      <c r="B35" s="85" t="str">
        <f>Položky!C271</f>
        <v>Konstrukce zámečnické</v>
      </c>
      <c r="C35" s="86"/>
      <c r="D35" s="87"/>
      <c r="E35" s="171">
        <f>Položky!BA274</f>
        <v>0</v>
      </c>
      <c r="F35" s="172">
        <f>Položky!BB274</f>
        <v>0</v>
      </c>
      <c r="G35" s="172">
        <f>Položky!BC274</f>
        <v>0</v>
      </c>
      <c r="H35" s="172">
        <f>Položky!BD274</f>
        <v>0</v>
      </c>
      <c r="I35" s="173">
        <f>Položky!BE274</f>
        <v>0</v>
      </c>
    </row>
    <row r="36" spans="1:57" s="11" customFormat="1" x14ac:dyDescent="0.25">
      <c r="A36" s="170" t="str">
        <f>Položky!B275</f>
        <v>769</v>
      </c>
      <c r="B36" s="85" t="str">
        <f>Položky!C275</f>
        <v>Otvorove prvky z plastu</v>
      </c>
      <c r="C36" s="86"/>
      <c r="D36" s="87"/>
      <c r="E36" s="171">
        <f>Položky!BA280</f>
        <v>0</v>
      </c>
      <c r="F36" s="172">
        <f>Položky!BB280</f>
        <v>0</v>
      </c>
      <c r="G36" s="172">
        <f>Položky!BC280</f>
        <v>0</v>
      </c>
      <c r="H36" s="172">
        <f>Položky!BD280</f>
        <v>0</v>
      </c>
      <c r="I36" s="173">
        <f>Položky!BE280</f>
        <v>0</v>
      </c>
    </row>
    <row r="37" spans="1:57" s="11" customFormat="1" x14ac:dyDescent="0.25">
      <c r="A37" s="170" t="str">
        <f>Položky!B281</f>
        <v>771</v>
      </c>
      <c r="B37" s="85" t="str">
        <f>Položky!C281</f>
        <v>Podlahy z dlaždic a obklady</v>
      </c>
      <c r="C37" s="86"/>
      <c r="D37" s="87"/>
      <c r="E37" s="171">
        <f>Položky!BA287</f>
        <v>0</v>
      </c>
      <c r="F37" s="172">
        <f>Položky!BB287</f>
        <v>0</v>
      </c>
      <c r="G37" s="172">
        <f>Položky!BC287</f>
        <v>0</v>
      </c>
      <c r="H37" s="172">
        <f>Položky!BD287</f>
        <v>0</v>
      </c>
      <c r="I37" s="173">
        <f>Položky!BE287</f>
        <v>0</v>
      </c>
    </row>
    <row r="38" spans="1:57" s="11" customFormat="1" x14ac:dyDescent="0.25">
      <c r="A38" s="170" t="str">
        <f>Položky!B288</f>
        <v>776</v>
      </c>
      <c r="B38" s="85" t="str">
        <f>Položky!C288</f>
        <v>Podlahy povlakové</v>
      </c>
      <c r="C38" s="86"/>
      <c r="D38" s="87"/>
      <c r="E38" s="171">
        <f>Položky!BA293</f>
        <v>0</v>
      </c>
      <c r="F38" s="172">
        <f>Položky!BB293</f>
        <v>0</v>
      </c>
      <c r="G38" s="172">
        <f>Položky!BC293</f>
        <v>0</v>
      </c>
      <c r="H38" s="172">
        <f>Položky!BD293</f>
        <v>0</v>
      </c>
      <c r="I38" s="173">
        <f>Položky!BE293</f>
        <v>0</v>
      </c>
    </row>
    <row r="39" spans="1:57" s="11" customFormat="1" x14ac:dyDescent="0.25">
      <c r="A39" s="170" t="str">
        <f>Položky!B294</f>
        <v>777</v>
      </c>
      <c r="B39" s="85" t="str">
        <f>Položky!C294</f>
        <v>Podlahy ze syntetických hmot</v>
      </c>
      <c r="C39" s="86"/>
      <c r="D39" s="87"/>
      <c r="E39" s="171">
        <f>Položky!BA297</f>
        <v>0</v>
      </c>
      <c r="F39" s="172">
        <f>Položky!BB297</f>
        <v>0</v>
      </c>
      <c r="G39" s="172">
        <f>Položky!BC297</f>
        <v>0</v>
      </c>
      <c r="H39" s="172">
        <f>Položky!BD297</f>
        <v>0</v>
      </c>
      <c r="I39" s="173">
        <f>Položky!BE297</f>
        <v>0</v>
      </c>
    </row>
    <row r="40" spans="1:57" s="11" customFormat="1" x14ac:dyDescent="0.25">
      <c r="A40" s="170" t="str">
        <f>Položky!B298</f>
        <v>781</v>
      </c>
      <c r="B40" s="85" t="str">
        <f>Položky!C298</f>
        <v>Obklady keramické</v>
      </c>
      <c r="C40" s="86"/>
      <c r="D40" s="87"/>
      <c r="E40" s="171">
        <f>Položky!BA303</f>
        <v>0</v>
      </c>
      <c r="F40" s="172">
        <f>Položky!BB303</f>
        <v>0</v>
      </c>
      <c r="G40" s="172">
        <f>Položky!BC303</f>
        <v>0</v>
      </c>
      <c r="H40" s="172">
        <f>Položky!BD303</f>
        <v>0</v>
      </c>
      <c r="I40" s="173">
        <f>Položky!BE303</f>
        <v>0</v>
      </c>
    </row>
    <row r="41" spans="1:57" s="11" customFormat="1" x14ac:dyDescent="0.25">
      <c r="A41" s="170" t="str">
        <f>Položky!B304</f>
        <v>784</v>
      </c>
      <c r="B41" s="85" t="str">
        <f>Položky!C304</f>
        <v>Malby</v>
      </c>
      <c r="C41" s="86"/>
      <c r="D41" s="87"/>
      <c r="E41" s="171">
        <f>Položky!BA307</f>
        <v>0</v>
      </c>
      <c r="F41" s="172">
        <f>Položky!BB307</f>
        <v>0</v>
      </c>
      <c r="G41" s="172">
        <f>Položky!BC307</f>
        <v>0</v>
      </c>
      <c r="H41" s="172">
        <f>Položky!BD307</f>
        <v>0</v>
      </c>
      <c r="I41" s="173">
        <f>Položky!BE307</f>
        <v>0</v>
      </c>
    </row>
    <row r="42" spans="1:57" s="11" customFormat="1" x14ac:dyDescent="0.25">
      <c r="A42" s="170" t="str">
        <f>Položky!B308</f>
        <v>M21</v>
      </c>
      <c r="B42" s="85" t="str">
        <f>Položky!C308</f>
        <v>Elektromontáže</v>
      </c>
      <c r="C42" s="86"/>
      <c r="D42" s="87"/>
      <c r="E42" s="171">
        <f>Položky!BA310</f>
        <v>0</v>
      </c>
      <c r="F42" s="172">
        <f>Položky!BB310</f>
        <v>0</v>
      </c>
      <c r="G42" s="172">
        <f>Položky!BC310</f>
        <v>0</v>
      </c>
      <c r="H42" s="172">
        <f>Položky!BD310</f>
        <v>0</v>
      </c>
      <c r="I42" s="173">
        <f>Položky!BE310</f>
        <v>0</v>
      </c>
    </row>
    <row r="43" spans="1:57" s="11" customFormat="1" ht="13" thickBot="1" x14ac:dyDescent="0.3">
      <c r="A43" s="170" t="s">
        <v>1068</v>
      </c>
      <c r="B43" s="85" t="s">
        <v>1069</v>
      </c>
      <c r="C43" s="86"/>
      <c r="D43" s="87"/>
      <c r="E43" s="171">
        <v>0</v>
      </c>
      <c r="F43" s="172">
        <v>0</v>
      </c>
      <c r="G43" s="172">
        <v>0</v>
      </c>
      <c r="H43" s="172">
        <f>Položky!G313</f>
        <v>0</v>
      </c>
      <c r="I43" s="173"/>
    </row>
    <row r="44" spans="1:57" s="93" customFormat="1" ht="13.5" thickBot="1" x14ac:dyDescent="0.35">
      <c r="A44" s="88"/>
      <c r="B44" s="80" t="s">
        <v>50</v>
      </c>
      <c r="C44" s="80"/>
      <c r="D44" s="89"/>
      <c r="E44" s="90">
        <f>SUM(E7:E43)</f>
        <v>0</v>
      </c>
      <c r="F44" s="91">
        <f>SUM(F7:F43)</f>
        <v>0</v>
      </c>
      <c r="G44" s="91">
        <f>SUM(G7:G42)</f>
        <v>0</v>
      </c>
      <c r="H44" s="91">
        <f>SUM(H7:H43)</f>
        <v>0</v>
      </c>
      <c r="I44" s="92">
        <f>SUM(I7:I42)</f>
        <v>0</v>
      </c>
    </row>
    <row r="45" spans="1:57" x14ac:dyDescent="0.25">
      <c r="A45" s="86"/>
      <c r="B45" s="86"/>
      <c r="C45" s="86"/>
      <c r="D45" s="86"/>
      <c r="E45" s="86"/>
      <c r="F45" s="86"/>
      <c r="G45" s="86"/>
      <c r="H45" s="86"/>
      <c r="I45" s="86"/>
    </row>
    <row r="46" spans="1:57" ht="19.5" customHeight="1" x14ac:dyDescent="0.4">
      <c r="A46" s="94" t="s">
        <v>51</v>
      </c>
      <c r="B46" s="94"/>
      <c r="C46" s="94"/>
      <c r="D46" s="94"/>
      <c r="E46" s="94"/>
      <c r="F46" s="94"/>
      <c r="G46" s="95"/>
      <c r="H46" s="94"/>
      <c r="I46" s="94"/>
      <c r="BA46" s="30"/>
      <c r="BB46" s="30"/>
      <c r="BC46" s="30"/>
      <c r="BD46" s="30"/>
      <c r="BE46" s="30"/>
    </row>
    <row r="47" spans="1:57" ht="13" thickBot="1" x14ac:dyDescent="0.3">
      <c r="A47" s="96"/>
      <c r="B47" s="96"/>
      <c r="C47" s="96"/>
      <c r="D47" s="96"/>
      <c r="E47" s="96"/>
      <c r="F47" s="96"/>
      <c r="G47" s="96"/>
      <c r="H47" s="96"/>
      <c r="I47" s="96"/>
    </row>
    <row r="48" spans="1:57" ht="13" x14ac:dyDescent="0.3">
      <c r="A48" s="97" t="s">
        <v>52</v>
      </c>
      <c r="B48" s="98"/>
      <c r="C48" s="98"/>
      <c r="D48" s="99"/>
      <c r="E48" s="100" t="s">
        <v>53</v>
      </c>
      <c r="F48" s="101" t="s">
        <v>54</v>
      </c>
      <c r="G48" s="102" t="s">
        <v>55</v>
      </c>
      <c r="H48" s="103"/>
      <c r="I48" s="104" t="s">
        <v>53</v>
      </c>
    </row>
    <row r="49" spans="1:53" x14ac:dyDescent="0.25">
      <c r="A49" s="105" t="s">
        <v>537</v>
      </c>
      <c r="B49" s="106"/>
      <c r="C49" s="106"/>
      <c r="D49" s="107"/>
      <c r="E49" s="108" t="s">
        <v>538</v>
      </c>
      <c r="F49" s="109">
        <v>2.5</v>
      </c>
      <c r="G49" s="110">
        <f>CHOOSE(BA49+1,HSV+PSV,HSV+PSV+Mont,HSV+PSV+Dodavka+Mont,HSV,PSV,Mont,Dodavka,Mont+Dodavka,0)</f>
        <v>0</v>
      </c>
      <c r="H49" s="111"/>
      <c r="I49" s="112">
        <f>E49+F49*G49/100</f>
        <v>0</v>
      </c>
      <c r="BA49">
        <v>0</v>
      </c>
    </row>
    <row r="50" spans="1:53" ht="13.5" thickBot="1" x14ac:dyDescent="0.35">
      <c r="A50" s="113"/>
      <c r="B50" s="114" t="s">
        <v>56</v>
      </c>
      <c r="C50" s="115"/>
      <c r="D50" s="116"/>
      <c r="E50" s="117"/>
      <c r="F50" s="118"/>
      <c r="G50" s="118"/>
      <c r="H50" s="325">
        <f>SUM(I49:I49)</f>
        <v>0</v>
      </c>
      <c r="I50" s="326"/>
    </row>
    <row r="51" spans="1:53" x14ac:dyDescent="0.25">
      <c r="A51" s="96"/>
      <c r="B51" s="96"/>
      <c r="C51" s="96"/>
      <c r="D51" s="96"/>
      <c r="E51" s="96"/>
      <c r="F51" s="96"/>
      <c r="G51" s="96"/>
      <c r="H51" s="96"/>
      <c r="I51" s="96"/>
    </row>
    <row r="52" spans="1:53" ht="13" x14ac:dyDescent="0.3">
      <c r="B52" s="93"/>
      <c r="F52" s="119"/>
      <c r="G52" s="120"/>
      <c r="H52" s="120"/>
      <c r="I52" s="121"/>
    </row>
    <row r="53" spans="1:53" x14ac:dyDescent="0.25">
      <c r="F53" s="119"/>
      <c r="G53" s="120"/>
      <c r="H53" s="120"/>
      <c r="I53" s="121"/>
    </row>
    <row r="54" spans="1:53" x14ac:dyDescent="0.25">
      <c r="F54" s="119"/>
      <c r="G54" s="120"/>
      <c r="H54" s="120"/>
      <c r="I54" s="121"/>
    </row>
    <row r="55" spans="1:53" x14ac:dyDescent="0.25">
      <c r="F55" s="119"/>
      <c r="G55" s="120"/>
      <c r="H55" s="120"/>
      <c r="I55" s="121"/>
    </row>
    <row r="56" spans="1:53" x14ac:dyDescent="0.25">
      <c r="F56" s="119"/>
      <c r="G56" s="120"/>
      <c r="H56" s="120"/>
      <c r="I56" s="121"/>
    </row>
    <row r="57" spans="1:53" x14ac:dyDescent="0.25">
      <c r="F57" s="119"/>
      <c r="G57" s="120"/>
      <c r="H57" s="120"/>
      <c r="I57" s="121"/>
    </row>
    <row r="58" spans="1:53" x14ac:dyDescent="0.25">
      <c r="F58" s="119"/>
      <c r="G58" s="120"/>
      <c r="H58" s="120"/>
      <c r="I58" s="121"/>
    </row>
    <row r="59" spans="1:53" x14ac:dyDescent="0.25">
      <c r="F59" s="119"/>
      <c r="G59" s="120"/>
      <c r="H59" s="120"/>
      <c r="I59" s="121"/>
    </row>
    <row r="60" spans="1:53" x14ac:dyDescent="0.25">
      <c r="F60" s="119"/>
      <c r="G60" s="120"/>
      <c r="H60" s="120"/>
      <c r="I60" s="121"/>
    </row>
    <row r="61" spans="1:53" x14ac:dyDescent="0.25">
      <c r="F61" s="119"/>
      <c r="G61" s="120"/>
      <c r="H61" s="120"/>
      <c r="I61" s="121"/>
    </row>
    <row r="62" spans="1:53" x14ac:dyDescent="0.25">
      <c r="F62" s="119"/>
      <c r="G62" s="120"/>
      <c r="H62" s="120"/>
      <c r="I62" s="121"/>
    </row>
    <row r="63" spans="1:53" x14ac:dyDescent="0.25">
      <c r="F63" s="119"/>
      <c r="G63" s="120"/>
      <c r="H63" s="120"/>
      <c r="I63" s="121"/>
    </row>
    <row r="64" spans="1:53" x14ac:dyDescent="0.25">
      <c r="F64" s="119"/>
      <c r="G64" s="120"/>
      <c r="H64" s="120"/>
      <c r="I64" s="121"/>
    </row>
    <row r="65" spans="6:9" x14ac:dyDescent="0.25">
      <c r="F65" s="119"/>
      <c r="G65" s="120"/>
      <c r="H65" s="120"/>
      <c r="I65" s="121"/>
    </row>
    <row r="66" spans="6:9" x14ac:dyDescent="0.25">
      <c r="F66" s="119"/>
      <c r="G66" s="120"/>
      <c r="H66" s="120"/>
      <c r="I66" s="121"/>
    </row>
    <row r="67" spans="6:9" x14ac:dyDescent="0.25">
      <c r="F67" s="119"/>
      <c r="G67" s="120"/>
      <c r="H67" s="120"/>
      <c r="I67" s="121"/>
    </row>
    <row r="68" spans="6:9" x14ac:dyDescent="0.25">
      <c r="F68" s="119"/>
      <c r="G68" s="120"/>
      <c r="H68" s="120"/>
      <c r="I68" s="121"/>
    </row>
    <row r="69" spans="6:9" x14ac:dyDescent="0.25">
      <c r="F69" s="119"/>
      <c r="G69" s="120"/>
      <c r="H69" s="120"/>
      <c r="I69" s="121"/>
    </row>
    <row r="70" spans="6:9" x14ac:dyDescent="0.25">
      <c r="F70" s="119"/>
      <c r="G70" s="120"/>
      <c r="H70" s="120"/>
      <c r="I70" s="121"/>
    </row>
    <row r="71" spans="6:9" x14ac:dyDescent="0.25">
      <c r="F71" s="119"/>
      <c r="G71" s="120"/>
      <c r="H71" s="120"/>
      <c r="I71" s="121"/>
    </row>
    <row r="72" spans="6:9" x14ac:dyDescent="0.25">
      <c r="F72" s="119"/>
      <c r="G72" s="120"/>
      <c r="H72" s="120"/>
      <c r="I72" s="121"/>
    </row>
    <row r="73" spans="6:9" x14ac:dyDescent="0.25">
      <c r="F73" s="119"/>
      <c r="G73" s="120"/>
      <c r="H73" s="120"/>
      <c r="I73" s="121"/>
    </row>
    <row r="74" spans="6:9" x14ac:dyDescent="0.25">
      <c r="F74" s="119"/>
      <c r="G74" s="120"/>
      <c r="H74" s="120"/>
      <c r="I74" s="121"/>
    </row>
    <row r="75" spans="6:9" x14ac:dyDescent="0.25">
      <c r="F75" s="119"/>
      <c r="G75" s="120"/>
      <c r="H75" s="120"/>
      <c r="I75" s="121"/>
    </row>
    <row r="76" spans="6:9" x14ac:dyDescent="0.25">
      <c r="F76" s="119"/>
      <c r="G76" s="120"/>
      <c r="H76" s="120"/>
      <c r="I76" s="121"/>
    </row>
    <row r="77" spans="6:9" x14ac:dyDescent="0.25">
      <c r="F77" s="119"/>
      <c r="G77" s="120"/>
      <c r="H77" s="120"/>
      <c r="I77" s="121"/>
    </row>
    <row r="78" spans="6:9" x14ac:dyDescent="0.25">
      <c r="F78" s="119"/>
      <c r="G78" s="120"/>
      <c r="H78" s="120"/>
      <c r="I78" s="121"/>
    </row>
    <row r="79" spans="6:9" x14ac:dyDescent="0.25">
      <c r="F79" s="119"/>
      <c r="G79" s="120"/>
      <c r="H79" s="120"/>
      <c r="I79" s="121"/>
    </row>
    <row r="80" spans="6:9" x14ac:dyDescent="0.25">
      <c r="F80" s="119"/>
      <c r="G80" s="120"/>
      <c r="H80" s="120"/>
      <c r="I80" s="121"/>
    </row>
    <row r="81" spans="6:9" x14ac:dyDescent="0.25">
      <c r="F81" s="119"/>
      <c r="G81" s="120"/>
      <c r="H81" s="120"/>
      <c r="I81" s="121"/>
    </row>
    <row r="82" spans="6:9" x14ac:dyDescent="0.25">
      <c r="F82" s="119"/>
      <c r="G82" s="120"/>
      <c r="H82" s="120"/>
      <c r="I82" s="121"/>
    </row>
    <row r="83" spans="6:9" x14ac:dyDescent="0.25">
      <c r="F83" s="119"/>
      <c r="G83" s="120"/>
      <c r="H83" s="120"/>
      <c r="I83" s="121"/>
    </row>
    <row r="84" spans="6:9" x14ac:dyDescent="0.25">
      <c r="F84" s="119"/>
      <c r="G84" s="120"/>
      <c r="H84" s="120"/>
      <c r="I84" s="121"/>
    </row>
    <row r="85" spans="6:9" x14ac:dyDescent="0.25">
      <c r="F85" s="119"/>
      <c r="G85" s="120"/>
      <c r="H85" s="120"/>
      <c r="I85" s="121"/>
    </row>
    <row r="86" spans="6:9" x14ac:dyDescent="0.25">
      <c r="F86" s="119"/>
      <c r="G86" s="120"/>
      <c r="H86" s="120"/>
      <c r="I86" s="121"/>
    </row>
    <row r="87" spans="6:9" x14ac:dyDescent="0.25">
      <c r="F87" s="119"/>
      <c r="G87" s="120"/>
      <c r="H87" s="120"/>
      <c r="I87" s="121"/>
    </row>
    <row r="88" spans="6:9" x14ac:dyDescent="0.25">
      <c r="F88" s="119"/>
      <c r="G88" s="120"/>
      <c r="H88" s="120"/>
      <c r="I88" s="121"/>
    </row>
    <row r="89" spans="6:9" x14ac:dyDescent="0.25">
      <c r="F89" s="119"/>
      <c r="G89" s="120"/>
      <c r="H89" s="120"/>
      <c r="I89" s="121"/>
    </row>
    <row r="90" spans="6:9" x14ac:dyDescent="0.25">
      <c r="F90" s="119"/>
      <c r="G90" s="120"/>
      <c r="H90" s="120"/>
      <c r="I90" s="121"/>
    </row>
    <row r="91" spans="6:9" x14ac:dyDescent="0.25">
      <c r="F91" s="119"/>
      <c r="G91" s="120"/>
      <c r="H91" s="120"/>
      <c r="I91" s="121"/>
    </row>
    <row r="92" spans="6:9" x14ac:dyDescent="0.25">
      <c r="F92" s="119"/>
      <c r="G92" s="120"/>
      <c r="H92" s="120"/>
      <c r="I92" s="121"/>
    </row>
    <row r="93" spans="6:9" x14ac:dyDescent="0.25">
      <c r="F93" s="119"/>
      <c r="G93" s="120"/>
      <c r="H93" s="120"/>
      <c r="I93" s="121"/>
    </row>
    <row r="94" spans="6:9" x14ac:dyDescent="0.25">
      <c r="F94" s="119"/>
      <c r="G94" s="120"/>
      <c r="H94" s="120"/>
      <c r="I94" s="121"/>
    </row>
    <row r="95" spans="6:9" x14ac:dyDescent="0.25">
      <c r="F95" s="119"/>
      <c r="G95" s="120"/>
      <c r="H95" s="120"/>
      <c r="I95" s="121"/>
    </row>
    <row r="96" spans="6:9" x14ac:dyDescent="0.25">
      <c r="F96" s="119"/>
      <c r="G96" s="120"/>
      <c r="H96" s="120"/>
      <c r="I96" s="121"/>
    </row>
    <row r="97" spans="6:9" x14ac:dyDescent="0.25">
      <c r="F97" s="119"/>
      <c r="G97" s="120"/>
      <c r="H97" s="120"/>
      <c r="I97" s="121"/>
    </row>
    <row r="98" spans="6:9" x14ac:dyDescent="0.25">
      <c r="F98" s="119"/>
      <c r="G98" s="120"/>
      <c r="H98" s="120"/>
      <c r="I98" s="121"/>
    </row>
    <row r="99" spans="6:9" x14ac:dyDescent="0.25">
      <c r="F99" s="119"/>
      <c r="G99" s="120"/>
      <c r="H99" s="120"/>
      <c r="I99" s="121"/>
    </row>
    <row r="100" spans="6:9" x14ac:dyDescent="0.25">
      <c r="F100" s="119"/>
      <c r="G100" s="120"/>
      <c r="H100" s="120"/>
      <c r="I100" s="121"/>
    </row>
    <row r="101" spans="6:9" x14ac:dyDescent="0.25">
      <c r="F101" s="119"/>
      <c r="G101" s="120"/>
      <c r="H101" s="120"/>
      <c r="I101" s="121"/>
    </row>
  </sheetData>
  <mergeCells count="4">
    <mergeCell ref="A1:B1"/>
    <mergeCell ref="A2:B2"/>
    <mergeCell ref="G2:I2"/>
    <mergeCell ref="H50:I50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383"/>
  <sheetViews>
    <sheetView showGridLines="0" showZeros="0" topLeftCell="A204" zoomScaleNormal="100" workbookViewId="0">
      <selection activeCell="C230" sqref="C230"/>
    </sheetView>
  </sheetViews>
  <sheetFormatPr defaultColWidth="9.08984375" defaultRowHeight="12.5" x14ac:dyDescent="0.25"/>
  <cols>
    <col min="1" max="1" width="3.90625" style="122" customWidth="1"/>
    <col min="2" max="2" width="12" style="122" customWidth="1"/>
    <col min="3" max="3" width="40.453125" style="122" customWidth="1"/>
    <col min="4" max="4" width="5.54296875" style="122" customWidth="1"/>
    <col min="5" max="5" width="8.54296875" style="164" customWidth="1"/>
    <col min="6" max="6" width="9.90625" style="122" customWidth="1"/>
    <col min="7" max="7" width="13.90625" style="122" customWidth="1"/>
    <col min="8" max="16384" width="9.08984375" style="122"/>
  </cols>
  <sheetData>
    <row r="1" spans="1:104" ht="15.5" x14ac:dyDescent="0.35">
      <c r="A1" s="327" t="s">
        <v>57</v>
      </c>
      <c r="B1" s="327"/>
      <c r="C1" s="327"/>
      <c r="D1" s="327"/>
      <c r="E1" s="327"/>
      <c r="F1" s="327"/>
      <c r="G1" s="327"/>
    </row>
    <row r="2" spans="1:104" ht="13.5" thickBot="1" x14ac:dyDescent="0.35">
      <c r="A2" s="123"/>
      <c r="B2" s="124"/>
      <c r="C2" s="125"/>
      <c r="D2" s="125"/>
      <c r="E2" s="126"/>
      <c r="F2" s="125"/>
      <c r="G2" s="125"/>
    </row>
    <row r="3" spans="1:104" ht="13.5" thickTop="1" x14ac:dyDescent="0.3">
      <c r="A3" s="328" t="s">
        <v>5</v>
      </c>
      <c r="B3" s="329"/>
      <c r="C3" s="127" t="str">
        <f>CONCATENATE(cislostavby," ",nazevstavby)</f>
        <v xml:space="preserve"> k.ú Ohrobec, parc.č.469/5</v>
      </c>
      <c r="D3" s="128"/>
      <c r="E3" s="129"/>
      <c r="F3" s="130">
        <f>Rekapitulace!H1</f>
        <v>0</v>
      </c>
      <c r="G3" s="131"/>
    </row>
    <row r="4" spans="1:104" ht="13.5" thickBot="1" x14ac:dyDescent="0.35">
      <c r="A4" s="330" t="s">
        <v>1</v>
      </c>
      <c r="B4" s="331"/>
      <c r="C4" s="132" t="str">
        <f>CONCATENATE(cisloobjektu," ",nazevobjektu)</f>
        <v xml:space="preserve"> Tělocvična k ZŠ Ohrobec</v>
      </c>
      <c r="D4" s="133"/>
      <c r="E4" s="332"/>
      <c r="F4" s="332"/>
      <c r="G4" s="333"/>
    </row>
    <row r="5" spans="1:104" ht="13" thickTop="1" x14ac:dyDescent="0.25">
      <c r="A5" s="134"/>
      <c r="B5" s="135"/>
      <c r="C5" s="135"/>
      <c r="D5" s="123"/>
      <c r="E5" s="136"/>
      <c r="F5" s="123"/>
      <c r="G5" s="137"/>
    </row>
    <row r="6" spans="1:104" x14ac:dyDescent="0.25">
      <c r="A6" s="138" t="s">
        <v>58</v>
      </c>
      <c r="B6" s="139" t="s">
        <v>59</v>
      </c>
      <c r="C6" s="139" t="s">
        <v>60</v>
      </c>
      <c r="D6" s="139" t="s">
        <v>61</v>
      </c>
      <c r="E6" s="140" t="s">
        <v>62</v>
      </c>
      <c r="F6" s="139" t="s">
        <v>63</v>
      </c>
      <c r="G6" s="141" t="s">
        <v>64</v>
      </c>
    </row>
    <row r="7" spans="1:104" ht="13" x14ac:dyDescent="0.3">
      <c r="A7" s="142" t="s">
        <v>65</v>
      </c>
      <c r="B7" s="143" t="s">
        <v>66</v>
      </c>
      <c r="C7" s="144" t="s">
        <v>67</v>
      </c>
      <c r="D7" s="145"/>
      <c r="E7" s="146"/>
      <c r="F7" s="146"/>
      <c r="G7" s="147"/>
      <c r="H7" s="148"/>
      <c r="I7" s="148"/>
      <c r="O7" s="149">
        <v>1</v>
      </c>
    </row>
    <row r="8" spans="1:104" x14ac:dyDescent="0.25">
      <c r="A8" s="150">
        <v>1</v>
      </c>
      <c r="B8" s="151" t="s">
        <v>70</v>
      </c>
      <c r="C8" s="152" t="s">
        <v>71</v>
      </c>
      <c r="D8" s="153" t="s">
        <v>72</v>
      </c>
      <c r="E8" s="154">
        <v>85.75</v>
      </c>
      <c r="F8" s="154"/>
      <c r="G8" s="155">
        <f t="shared" ref="G8:G24" si="0">E8*F8</f>
        <v>0</v>
      </c>
      <c r="O8" s="149">
        <v>2</v>
      </c>
      <c r="AA8" s="122">
        <v>12</v>
      </c>
      <c r="AB8" s="122">
        <v>0</v>
      </c>
      <c r="AC8" s="122">
        <v>1</v>
      </c>
      <c r="AZ8" s="122">
        <v>1</v>
      </c>
      <c r="BA8" s="122">
        <f t="shared" ref="BA8:BA24" si="1">IF(AZ8=1,G8,0)</f>
        <v>0</v>
      </c>
      <c r="BB8" s="122">
        <f t="shared" ref="BB8:BB24" si="2">IF(AZ8=2,G8,0)</f>
        <v>0</v>
      </c>
      <c r="BC8" s="122">
        <f t="shared" ref="BC8:BC24" si="3">IF(AZ8=3,G8,0)</f>
        <v>0</v>
      </c>
      <c r="BD8" s="122">
        <f t="shared" ref="BD8:BD24" si="4">IF(AZ8=4,G8,0)</f>
        <v>0</v>
      </c>
      <c r="BE8" s="122">
        <f t="shared" ref="BE8:BE24" si="5">IF(AZ8=5,G8,0)</f>
        <v>0</v>
      </c>
      <c r="CZ8" s="122">
        <v>0</v>
      </c>
    </row>
    <row r="9" spans="1:104" x14ac:dyDescent="0.25">
      <c r="A9" s="150">
        <v>2</v>
      </c>
      <c r="B9" s="151" t="s">
        <v>73</v>
      </c>
      <c r="C9" s="152" t="s">
        <v>74</v>
      </c>
      <c r="D9" s="153" t="s">
        <v>72</v>
      </c>
      <c r="E9" s="154">
        <v>50.68</v>
      </c>
      <c r="F9" s="154"/>
      <c r="G9" s="155">
        <f t="shared" si="0"/>
        <v>0</v>
      </c>
      <c r="O9" s="149">
        <v>2</v>
      </c>
      <c r="AA9" s="122">
        <v>12</v>
      </c>
      <c r="AB9" s="122">
        <v>0</v>
      </c>
      <c r="AC9" s="122">
        <v>2</v>
      </c>
      <c r="AZ9" s="122">
        <v>1</v>
      </c>
      <c r="BA9" s="122">
        <f t="shared" si="1"/>
        <v>0</v>
      </c>
      <c r="BB9" s="122">
        <f t="shared" si="2"/>
        <v>0</v>
      </c>
      <c r="BC9" s="122">
        <f t="shared" si="3"/>
        <v>0</v>
      </c>
      <c r="BD9" s="122">
        <f t="shared" si="4"/>
        <v>0</v>
      </c>
      <c r="BE9" s="122">
        <f t="shared" si="5"/>
        <v>0</v>
      </c>
      <c r="CZ9" s="122">
        <v>0</v>
      </c>
    </row>
    <row r="10" spans="1:104" x14ac:dyDescent="0.25">
      <c r="A10" s="150">
        <v>3</v>
      </c>
      <c r="B10" s="151" t="s">
        <v>75</v>
      </c>
      <c r="C10" s="152" t="s">
        <v>76</v>
      </c>
      <c r="D10" s="153" t="s">
        <v>77</v>
      </c>
      <c r="E10" s="154">
        <v>94.070999999999998</v>
      </c>
      <c r="F10" s="154"/>
      <c r="G10" s="155">
        <f t="shared" si="0"/>
        <v>0</v>
      </c>
      <c r="O10" s="149">
        <v>2</v>
      </c>
      <c r="AA10" s="122">
        <v>12</v>
      </c>
      <c r="AB10" s="122">
        <v>0</v>
      </c>
      <c r="AC10" s="122">
        <v>3</v>
      </c>
      <c r="AZ10" s="122">
        <v>1</v>
      </c>
      <c r="BA10" s="122">
        <f t="shared" si="1"/>
        <v>0</v>
      </c>
      <c r="BB10" s="122">
        <f t="shared" si="2"/>
        <v>0</v>
      </c>
      <c r="BC10" s="122">
        <f t="shared" si="3"/>
        <v>0</v>
      </c>
      <c r="BD10" s="122">
        <f t="shared" si="4"/>
        <v>0</v>
      </c>
      <c r="BE10" s="122">
        <f t="shared" si="5"/>
        <v>0</v>
      </c>
      <c r="CZ10" s="122">
        <v>0</v>
      </c>
    </row>
    <row r="11" spans="1:104" x14ac:dyDescent="0.25">
      <c r="A11" s="150">
        <v>4</v>
      </c>
      <c r="B11" s="151" t="s">
        <v>78</v>
      </c>
      <c r="C11" s="152" t="s">
        <v>79</v>
      </c>
      <c r="D11" s="153" t="s">
        <v>77</v>
      </c>
      <c r="E11" s="154">
        <v>42.524999999999999</v>
      </c>
      <c r="F11" s="154"/>
      <c r="G11" s="155">
        <f t="shared" si="0"/>
        <v>0</v>
      </c>
      <c r="O11" s="149">
        <v>2</v>
      </c>
      <c r="AA11" s="122">
        <v>12</v>
      </c>
      <c r="AB11" s="122">
        <v>0</v>
      </c>
      <c r="AC11" s="122">
        <v>4</v>
      </c>
      <c r="AZ11" s="122">
        <v>1</v>
      </c>
      <c r="BA11" s="122">
        <f t="shared" si="1"/>
        <v>0</v>
      </c>
      <c r="BB11" s="122">
        <f t="shared" si="2"/>
        <v>0</v>
      </c>
      <c r="BC11" s="122">
        <f t="shared" si="3"/>
        <v>0</v>
      </c>
      <c r="BD11" s="122">
        <f t="shared" si="4"/>
        <v>0</v>
      </c>
      <c r="BE11" s="122">
        <f t="shared" si="5"/>
        <v>0</v>
      </c>
      <c r="CZ11" s="122">
        <v>0</v>
      </c>
    </row>
    <row r="12" spans="1:104" x14ac:dyDescent="0.25">
      <c r="A12" s="150">
        <v>5</v>
      </c>
      <c r="B12" s="151" t="s">
        <v>80</v>
      </c>
      <c r="C12" s="152" t="s">
        <v>81</v>
      </c>
      <c r="D12" s="153" t="s">
        <v>77</v>
      </c>
      <c r="E12" s="154">
        <v>787.58789999999999</v>
      </c>
      <c r="F12" s="154"/>
      <c r="G12" s="155">
        <f t="shared" si="0"/>
        <v>0</v>
      </c>
      <c r="O12" s="149">
        <v>2</v>
      </c>
      <c r="AA12" s="122">
        <v>12</v>
      </c>
      <c r="AB12" s="122">
        <v>0</v>
      </c>
      <c r="AC12" s="122">
        <v>5</v>
      </c>
      <c r="AZ12" s="122">
        <v>1</v>
      </c>
      <c r="BA12" s="122">
        <f t="shared" si="1"/>
        <v>0</v>
      </c>
      <c r="BB12" s="122">
        <f t="shared" si="2"/>
        <v>0</v>
      </c>
      <c r="BC12" s="122">
        <f t="shared" si="3"/>
        <v>0</v>
      </c>
      <c r="BD12" s="122">
        <f t="shared" si="4"/>
        <v>0</v>
      </c>
      <c r="BE12" s="122">
        <f t="shared" si="5"/>
        <v>0</v>
      </c>
      <c r="CZ12" s="122">
        <v>0</v>
      </c>
    </row>
    <row r="13" spans="1:104" x14ac:dyDescent="0.25">
      <c r="A13" s="150">
        <v>6</v>
      </c>
      <c r="B13" s="151" t="s">
        <v>82</v>
      </c>
      <c r="C13" s="152" t="s">
        <v>83</v>
      </c>
      <c r="D13" s="153" t="s">
        <v>77</v>
      </c>
      <c r="E13" s="154">
        <v>787.59</v>
      </c>
      <c r="F13" s="154"/>
      <c r="G13" s="155">
        <f t="shared" si="0"/>
        <v>0</v>
      </c>
      <c r="O13" s="149">
        <v>2</v>
      </c>
      <c r="AA13" s="122">
        <v>12</v>
      </c>
      <c r="AB13" s="122">
        <v>0</v>
      </c>
      <c r="AC13" s="122">
        <v>6</v>
      </c>
      <c r="AZ13" s="122">
        <v>1</v>
      </c>
      <c r="BA13" s="122">
        <f t="shared" si="1"/>
        <v>0</v>
      </c>
      <c r="BB13" s="122">
        <f t="shared" si="2"/>
        <v>0</v>
      </c>
      <c r="BC13" s="122">
        <f t="shared" si="3"/>
        <v>0</v>
      </c>
      <c r="BD13" s="122">
        <f t="shared" si="4"/>
        <v>0</v>
      </c>
      <c r="BE13" s="122">
        <f t="shared" si="5"/>
        <v>0</v>
      </c>
      <c r="CZ13" s="122">
        <v>0</v>
      </c>
    </row>
    <row r="14" spans="1:104" x14ac:dyDescent="0.25">
      <c r="A14" s="150">
        <v>7</v>
      </c>
      <c r="B14" s="151" t="s">
        <v>84</v>
      </c>
      <c r="C14" s="152" t="s">
        <v>85</v>
      </c>
      <c r="D14" s="153" t="s">
        <v>77</v>
      </c>
      <c r="E14" s="154">
        <v>44.600999999999999</v>
      </c>
      <c r="F14" s="154"/>
      <c r="G14" s="155">
        <f t="shared" si="0"/>
        <v>0</v>
      </c>
      <c r="O14" s="149">
        <v>2</v>
      </c>
      <c r="AA14" s="122">
        <v>12</v>
      </c>
      <c r="AB14" s="122">
        <v>0</v>
      </c>
      <c r="AC14" s="122">
        <v>7</v>
      </c>
      <c r="AZ14" s="122">
        <v>1</v>
      </c>
      <c r="BA14" s="122">
        <f t="shared" si="1"/>
        <v>0</v>
      </c>
      <c r="BB14" s="122">
        <f t="shared" si="2"/>
        <v>0</v>
      </c>
      <c r="BC14" s="122">
        <f t="shared" si="3"/>
        <v>0</v>
      </c>
      <c r="BD14" s="122">
        <f t="shared" si="4"/>
        <v>0</v>
      </c>
      <c r="BE14" s="122">
        <f t="shared" si="5"/>
        <v>0</v>
      </c>
      <c r="CZ14" s="122">
        <v>0</v>
      </c>
    </row>
    <row r="15" spans="1:104" x14ac:dyDescent="0.25">
      <c r="A15" s="150">
        <v>8</v>
      </c>
      <c r="B15" s="151" t="s">
        <v>86</v>
      </c>
      <c r="C15" s="152" t="s">
        <v>87</v>
      </c>
      <c r="D15" s="153" t="s">
        <v>77</v>
      </c>
      <c r="E15" s="154">
        <v>44.600999999999999</v>
      </c>
      <c r="F15" s="154"/>
      <c r="G15" s="155">
        <f t="shared" si="0"/>
        <v>0</v>
      </c>
      <c r="O15" s="149">
        <v>2</v>
      </c>
      <c r="AA15" s="122">
        <v>12</v>
      </c>
      <c r="AB15" s="122">
        <v>0</v>
      </c>
      <c r="AC15" s="122">
        <v>8</v>
      </c>
      <c r="AZ15" s="122">
        <v>1</v>
      </c>
      <c r="BA15" s="122">
        <f t="shared" si="1"/>
        <v>0</v>
      </c>
      <c r="BB15" s="122">
        <f t="shared" si="2"/>
        <v>0</v>
      </c>
      <c r="BC15" s="122">
        <f t="shared" si="3"/>
        <v>0</v>
      </c>
      <c r="BD15" s="122">
        <f t="shared" si="4"/>
        <v>0</v>
      </c>
      <c r="BE15" s="122">
        <f t="shared" si="5"/>
        <v>0</v>
      </c>
      <c r="CZ15" s="122">
        <v>0</v>
      </c>
    </row>
    <row r="16" spans="1:104" x14ac:dyDescent="0.25">
      <c r="A16" s="150">
        <v>9</v>
      </c>
      <c r="B16" s="151" t="s">
        <v>88</v>
      </c>
      <c r="C16" s="152" t="s">
        <v>89</v>
      </c>
      <c r="D16" s="153" t="s">
        <v>72</v>
      </c>
      <c r="E16" s="154">
        <v>82.122500000000002</v>
      </c>
      <c r="F16" s="154"/>
      <c r="G16" s="155">
        <f t="shared" si="0"/>
        <v>0</v>
      </c>
      <c r="O16" s="149">
        <v>2</v>
      </c>
      <c r="AA16" s="122">
        <v>12</v>
      </c>
      <c r="AB16" s="122">
        <v>0</v>
      </c>
      <c r="AC16" s="122">
        <v>9</v>
      </c>
      <c r="AZ16" s="122">
        <v>1</v>
      </c>
      <c r="BA16" s="122">
        <f t="shared" si="1"/>
        <v>0</v>
      </c>
      <c r="BB16" s="122">
        <f t="shared" si="2"/>
        <v>0</v>
      </c>
      <c r="BC16" s="122">
        <f t="shared" si="3"/>
        <v>0</v>
      </c>
      <c r="BD16" s="122">
        <f t="shared" si="4"/>
        <v>0</v>
      </c>
      <c r="BE16" s="122">
        <f t="shared" si="5"/>
        <v>0</v>
      </c>
      <c r="CZ16" s="122">
        <v>6.9999999999999999E-4</v>
      </c>
    </row>
    <row r="17" spans="1:104" x14ac:dyDescent="0.25">
      <c r="A17" s="150">
        <v>10</v>
      </c>
      <c r="B17" s="151" t="s">
        <v>90</v>
      </c>
      <c r="C17" s="152" t="s">
        <v>91</v>
      </c>
      <c r="D17" s="153" t="s">
        <v>72</v>
      </c>
      <c r="E17" s="154">
        <v>82.122500000000002</v>
      </c>
      <c r="F17" s="154"/>
      <c r="G17" s="155">
        <f t="shared" si="0"/>
        <v>0</v>
      </c>
      <c r="O17" s="149">
        <v>2</v>
      </c>
      <c r="AA17" s="122">
        <v>12</v>
      </c>
      <c r="AB17" s="122">
        <v>0</v>
      </c>
      <c r="AC17" s="122">
        <v>10</v>
      </c>
      <c r="AZ17" s="122">
        <v>1</v>
      </c>
      <c r="BA17" s="122">
        <f t="shared" si="1"/>
        <v>0</v>
      </c>
      <c r="BB17" s="122">
        <f t="shared" si="2"/>
        <v>0</v>
      </c>
      <c r="BC17" s="122">
        <f t="shared" si="3"/>
        <v>0</v>
      </c>
      <c r="BD17" s="122">
        <f t="shared" si="4"/>
        <v>0</v>
      </c>
      <c r="BE17" s="122">
        <f t="shared" si="5"/>
        <v>0</v>
      </c>
      <c r="CZ17" s="122">
        <v>0</v>
      </c>
    </row>
    <row r="18" spans="1:104" x14ac:dyDescent="0.25">
      <c r="A18" s="150">
        <v>11</v>
      </c>
      <c r="B18" s="151" t="s">
        <v>92</v>
      </c>
      <c r="C18" s="152" t="s">
        <v>93</v>
      </c>
      <c r="D18" s="153" t="s">
        <v>72</v>
      </c>
      <c r="E18" s="154">
        <v>82.122500000000002</v>
      </c>
      <c r="F18" s="154"/>
      <c r="G18" s="155">
        <f t="shared" si="0"/>
        <v>0</v>
      </c>
      <c r="O18" s="149">
        <v>2</v>
      </c>
      <c r="AA18" s="122">
        <v>12</v>
      </c>
      <c r="AB18" s="122">
        <v>0</v>
      </c>
      <c r="AC18" s="122">
        <v>11</v>
      </c>
      <c r="AZ18" s="122">
        <v>1</v>
      </c>
      <c r="BA18" s="122">
        <f t="shared" si="1"/>
        <v>0</v>
      </c>
      <c r="BB18" s="122">
        <f t="shared" si="2"/>
        <v>0</v>
      </c>
      <c r="BC18" s="122">
        <f t="shared" si="3"/>
        <v>0</v>
      </c>
      <c r="BD18" s="122">
        <f t="shared" si="4"/>
        <v>0</v>
      </c>
      <c r="BE18" s="122">
        <f t="shared" si="5"/>
        <v>0</v>
      </c>
      <c r="CZ18" s="122">
        <v>8.0000000000000004E-4</v>
      </c>
    </row>
    <row r="19" spans="1:104" x14ac:dyDescent="0.25">
      <c r="A19" s="150">
        <v>12</v>
      </c>
      <c r="B19" s="151" t="s">
        <v>94</v>
      </c>
      <c r="C19" s="152" t="s">
        <v>95</v>
      </c>
      <c r="D19" s="153" t="s">
        <v>72</v>
      </c>
      <c r="E19" s="154">
        <v>82.122500000000002</v>
      </c>
      <c r="F19" s="154"/>
      <c r="G19" s="155">
        <f t="shared" si="0"/>
        <v>0</v>
      </c>
      <c r="O19" s="149">
        <v>2</v>
      </c>
      <c r="AA19" s="122">
        <v>12</v>
      </c>
      <c r="AB19" s="122">
        <v>0</v>
      </c>
      <c r="AC19" s="122">
        <v>12</v>
      </c>
      <c r="AZ19" s="122">
        <v>1</v>
      </c>
      <c r="BA19" s="122">
        <f t="shared" si="1"/>
        <v>0</v>
      </c>
      <c r="BB19" s="122">
        <f t="shared" si="2"/>
        <v>0</v>
      </c>
      <c r="BC19" s="122">
        <f t="shared" si="3"/>
        <v>0</v>
      </c>
      <c r="BD19" s="122">
        <f t="shared" si="4"/>
        <v>0</v>
      </c>
      <c r="BE19" s="122">
        <f t="shared" si="5"/>
        <v>0</v>
      </c>
      <c r="CZ19" s="122">
        <v>0</v>
      </c>
    </row>
    <row r="20" spans="1:104" x14ac:dyDescent="0.25">
      <c r="A20" s="150">
        <v>13</v>
      </c>
      <c r="B20" s="151" t="s">
        <v>96</v>
      </c>
      <c r="C20" s="152" t="s">
        <v>97</v>
      </c>
      <c r="D20" s="153" t="s">
        <v>77</v>
      </c>
      <c r="E20" s="154">
        <v>459.6585</v>
      </c>
      <c r="F20" s="154"/>
      <c r="G20" s="155">
        <f t="shared" si="0"/>
        <v>0</v>
      </c>
      <c r="O20" s="149">
        <v>2</v>
      </c>
      <c r="AA20" s="122">
        <v>12</v>
      </c>
      <c r="AB20" s="122">
        <v>0</v>
      </c>
      <c r="AC20" s="122">
        <v>13</v>
      </c>
      <c r="AZ20" s="122">
        <v>1</v>
      </c>
      <c r="BA20" s="122">
        <f t="shared" si="1"/>
        <v>0</v>
      </c>
      <c r="BB20" s="122">
        <f t="shared" si="2"/>
        <v>0</v>
      </c>
      <c r="BC20" s="122">
        <f t="shared" si="3"/>
        <v>0</v>
      </c>
      <c r="BD20" s="122">
        <f t="shared" si="4"/>
        <v>0</v>
      </c>
      <c r="BE20" s="122">
        <f t="shared" si="5"/>
        <v>0</v>
      </c>
      <c r="CZ20" s="122">
        <v>0</v>
      </c>
    </row>
    <row r="21" spans="1:104" x14ac:dyDescent="0.25">
      <c r="A21" s="150">
        <v>14</v>
      </c>
      <c r="B21" s="151" t="s">
        <v>98</v>
      </c>
      <c r="C21" s="152" t="s">
        <v>99</v>
      </c>
      <c r="D21" s="153" t="s">
        <v>77</v>
      </c>
      <c r="E21" s="154">
        <v>12.807</v>
      </c>
      <c r="F21" s="154"/>
      <c r="G21" s="155">
        <f t="shared" si="0"/>
        <v>0</v>
      </c>
      <c r="O21" s="149">
        <v>2</v>
      </c>
      <c r="AA21" s="122">
        <v>12</v>
      </c>
      <c r="AB21" s="122">
        <v>0</v>
      </c>
      <c r="AC21" s="122">
        <v>14</v>
      </c>
      <c r="AZ21" s="122">
        <v>1</v>
      </c>
      <c r="BA21" s="122">
        <f t="shared" si="1"/>
        <v>0</v>
      </c>
      <c r="BB21" s="122">
        <f t="shared" si="2"/>
        <v>0</v>
      </c>
      <c r="BC21" s="122">
        <f t="shared" si="3"/>
        <v>0</v>
      </c>
      <c r="BD21" s="122">
        <f t="shared" si="4"/>
        <v>0</v>
      </c>
      <c r="BE21" s="122">
        <f t="shared" si="5"/>
        <v>0</v>
      </c>
      <c r="CZ21" s="122">
        <v>0</v>
      </c>
    </row>
    <row r="22" spans="1:104" x14ac:dyDescent="0.25">
      <c r="A22" s="150">
        <v>15</v>
      </c>
      <c r="B22" s="151" t="s">
        <v>100</v>
      </c>
      <c r="C22" s="152" t="s">
        <v>101</v>
      </c>
      <c r="D22" s="153" t="s">
        <v>77</v>
      </c>
      <c r="E22" s="154">
        <v>868.31050000000005</v>
      </c>
      <c r="F22" s="154"/>
      <c r="G22" s="155">
        <f t="shared" si="0"/>
        <v>0</v>
      </c>
      <c r="O22" s="149">
        <v>2</v>
      </c>
      <c r="AA22" s="122">
        <v>12</v>
      </c>
      <c r="AB22" s="122">
        <v>0</v>
      </c>
      <c r="AC22" s="122">
        <v>15</v>
      </c>
      <c r="AZ22" s="122">
        <v>1</v>
      </c>
      <c r="BA22" s="122">
        <f t="shared" si="1"/>
        <v>0</v>
      </c>
      <c r="BB22" s="122">
        <f t="shared" si="2"/>
        <v>0</v>
      </c>
      <c r="BC22" s="122">
        <f t="shared" si="3"/>
        <v>0</v>
      </c>
      <c r="BD22" s="122">
        <f t="shared" si="4"/>
        <v>0</v>
      </c>
      <c r="BE22" s="122">
        <f t="shared" si="5"/>
        <v>0</v>
      </c>
      <c r="CZ22" s="122">
        <v>0</v>
      </c>
    </row>
    <row r="23" spans="1:104" x14ac:dyDescent="0.25">
      <c r="A23" s="150">
        <v>16</v>
      </c>
      <c r="B23" s="151" t="s">
        <v>102</v>
      </c>
      <c r="C23" s="152" t="s">
        <v>103</v>
      </c>
      <c r="D23" s="153" t="s">
        <v>77</v>
      </c>
      <c r="E23" s="154">
        <v>868.31050000000005</v>
      </c>
      <c r="F23" s="154"/>
      <c r="G23" s="155">
        <f t="shared" si="0"/>
        <v>0</v>
      </c>
      <c r="O23" s="149">
        <v>2</v>
      </c>
      <c r="AA23" s="122">
        <v>12</v>
      </c>
      <c r="AB23" s="122">
        <v>0</v>
      </c>
      <c r="AC23" s="122">
        <v>16</v>
      </c>
      <c r="AZ23" s="122">
        <v>1</v>
      </c>
      <c r="BA23" s="122">
        <f t="shared" si="1"/>
        <v>0</v>
      </c>
      <c r="BB23" s="122">
        <f t="shared" si="2"/>
        <v>0</v>
      </c>
      <c r="BC23" s="122">
        <f t="shared" si="3"/>
        <v>0</v>
      </c>
      <c r="BD23" s="122">
        <f t="shared" si="4"/>
        <v>0</v>
      </c>
      <c r="BE23" s="122">
        <f t="shared" si="5"/>
        <v>0</v>
      </c>
      <c r="CZ23" s="122">
        <v>0</v>
      </c>
    </row>
    <row r="24" spans="1:104" x14ac:dyDescent="0.25">
      <c r="A24" s="150">
        <v>17</v>
      </c>
      <c r="B24" s="151" t="s">
        <v>104</v>
      </c>
      <c r="C24" s="152" t="s">
        <v>105</v>
      </c>
      <c r="D24" s="153" t="s">
        <v>77</v>
      </c>
      <c r="E24" s="154">
        <v>6.4035000000000002</v>
      </c>
      <c r="F24" s="154"/>
      <c r="G24" s="155">
        <f t="shared" si="0"/>
        <v>0</v>
      </c>
      <c r="O24" s="149">
        <v>2</v>
      </c>
      <c r="AA24" s="122">
        <v>12</v>
      </c>
      <c r="AB24" s="122">
        <v>0</v>
      </c>
      <c r="AC24" s="122">
        <v>17</v>
      </c>
      <c r="AZ24" s="122">
        <v>1</v>
      </c>
      <c r="BA24" s="122">
        <f t="shared" si="1"/>
        <v>0</v>
      </c>
      <c r="BB24" s="122">
        <f t="shared" si="2"/>
        <v>0</v>
      </c>
      <c r="BC24" s="122">
        <f t="shared" si="3"/>
        <v>0</v>
      </c>
      <c r="BD24" s="122">
        <f t="shared" si="4"/>
        <v>0</v>
      </c>
      <c r="BE24" s="122">
        <f t="shared" si="5"/>
        <v>0</v>
      </c>
      <c r="CZ24" s="122">
        <v>0</v>
      </c>
    </row>
    <row r="25" spans="1:104" ht="13" x14ac:dyDescent="0.3">
      <c r="A25" s="156"/>
      <c r="B25" s="157" t="s">
        <v>69</v>
      </c>
      <c r="C25" s="158" t="str">
        <f>CONCATENATE(B7," ",C7)</f>
        <v>1 Zemní práce</v>
      </c>
      <c r="D25" s="156"/>
      <c r="E25" s="159"/>
      <c r="F25" s="159"/>
      <c r="G25" s="160">
        <f>SUM(G7:G24)</f>
        <v>0</v>
      </c>
      <c r="O25" s="149">
        <v>4</v>
      </c>
      <c r="BA25" s="161">
        <f>SUM(BA7:BA24)</f>
        <v>0</v>
      </c>
      <c r="BB25" s="161">
        <f>SUM(BB7:BB24)</f>
        <v>0</v>
      </c>
      <c r="BC25" s="161">
        <f>SUM(BC7:BC24)</f>
        <v>0</v>
      </c>
      <c r="BD25" s="161">
        <f>SUM(BD7:BD24)</f>
        <v>0</v>
      </c>
      <c r="BE25" s="161">
        <f>SUM(BE7:BE24)</f>
        <v>0</v>
      </c>
    </row>
    <row r="26" spans="1:104" ht="13" x14ac:dyDescent="0.3">
      <c r="A26" s="142" t="s">
        <v>65</v>
      </c>
      <c r="B26" s="143" t="s">
        <v>106</v>
      </c>
      <c r="C26" s="144" t="s">
        <v>107</v>
      </c>
      <c r="D26" s="145"/>
      <c r="E26" s="146"/>
      <c r="F26" s="146"/>
      <c r="G26" s="147"/>
      <c r="H26" s="148"/>
      <c r="I26" s="148"/>
      <c r="O26" s="149">
        <v>1</v>
      </c>
    </row>
    <row r="27" spans="1:104" x14ac:dyDescent="0.25">
      <c r="A27" s="150">
        <v>18</v>
      </c>
      <c r="B27" s="151" t="s">
        <v>108</v>
      </c>
      <c r="C27" s="152" t="s">
        <v>109</v>
      </c>
      <c r="D27" s="153" t="s">
        <v>77</v>
      </c>
      <c r="E27" s="154">
        <v>37.037999999999997</v>
      </c>
      <c r="F27" s="154"/>
      <c r="G27" s="155">
        <f>E27*F27</f>
        <v>0</v>
      </c>
      <c r="O27" s="149">
        <v>2</v>
      </c>
      <c r="AA27" s="122">
        <v>12</v>
      </c>
      <c r="AB27" s="122">
        <v>0</v>
      </c>
      <c r="AC27" s="122">
        <v>18</v>
      </c>
      <c r="AZ27" s="122">
        <v>1</v>
      </c>
      <c r="BA27" s="122">
        <f>IF(AZ27=1,G27,0)</f>
        <v>0</v>
      </c>
      <c r="BB27" s="122">
        <f>IF(AZ27=2,G27,0)</f>
        <v>0</v>
      </c>
      <c r="BC27" s="122">
        <f>IF(AZ27=3,G27,0)</f>
        <v>0</v>
      </c>
      <c r="BD27" s="122">
        <f>IF(AZ27=4,G27,0)</f>
        <v>0</v>
      </c>
      <c r="BE27" s="122">
        <f>IF(AZ27=5,G27,0)</f>
        <v>0</v>
      </c>
      <c r="CZ27" s="122">
        <v>2.5249999999999999</v>
      </c>
    </row>
    <row r="28" spans="1:104" ht="20.5" x14ac:dyDescent="0.25">
      <c r="A28" s="150">
        <v>19</v>
      </c>
      <c r="B28" s="151" t="s">
        <v>110</v>
      </c>
      <c r="C28" s="152" t="s">
        <v>111</v>
      </c>
      <c r="D28" s="153" t="s">
        <v>72</v>
      </c>
      <c r="E28" s="154">
        <v>21.15</v>
      </c>
      <c r="F28" s="154"/>
      <c r="G28" s="155">
        <f>E28*F28</f>
        <v>0</v>
      </c>
      <c r="O28" s="149">
        <v>2</v>
      </c>
      <c r="AA28" s="122">
        <v>12</v>
      </c>
      <c r="AB28" s="122">
        <v>0</v>
      </c>
      <c r="AC28" s="122">
        <v>19</v>
      </c>
      <c r="AZ28" s="122">
        <v>1</v>
      </c>
      <c r="BA28" s="122">
        <f>IF(AZ28=1,G28,0)</f>
        <v>0</v>
      </c>
      <c r="BB28" s="122">
        <f>IF(AZ28=2,G28,0)</f>
        <v>0</v>
      </c>
      <c r="BC28" s="122">
        <f>IF(AZ28=3,G28,0)</f>
        <v>0</v>
      </c>
      <c r="BD28" s="122">
        <f>IF(AZ28=4,G28,0)</f>
        <v>0</v>
      </c>
      <c r="BE28" s="122">
        <f>IF(AZ28=5,G28,0)</f>
        <v>0</v>
      </c>
      <c r="CZ28" s="122">
        <v>0.75124999999999997</v>
      </c>
    </row>
    <row r="29" spans="1:104" ht="13" x14ac:dyDescent="0.3">
      <c r="A29" s="156"/>
      <c r="B29" s="157" t="s">
        <v>69</v>
      </c>
      <c r="C29" s="158" t="str">
        <f>CONCATENATE(B26," ",C26)</f>
        <v>2 Základy,zvláštní zakládání</v>
      </c>
      <c r="D29" s="156"/>
      <c r="E29" s="159"/>
      <c r="F29" s="159"/>
      <c r="G29" s="160">
        <f>SUM(G26:G28)</f>
        <v>0</v>
      </c>
      <c r="O29" s="149">
        <v>4</v>
      </c>
      <c r="BA29" s="161">
        <f>SUM(BA26:BA28)</f>
        <v>0</v>
      </c>
      <c r="BB29" s="161">
        <f>SUM(BB26:BB28)</f>
        <v>0</v>
      </c>
      <c r="BC29" s="161">
        <f>SUM(BC26:BC28)</f>
        <v>0</v>
      </c>
      <c r="BD29" s="161">
        <f>SUM(BD26:BD28)</f>
        <v>0</v>
      </c>
      <c r="BE29" s="161">
        <f>SUM(BE26:BE28)</f>
        <v>0</v>
      </c>
    </row>
    <row r="30" spans="1:104" ht="13" x14ac:dyDescent="0.3">
      <c r="A30" s="142" t="s">
        <v>65</v>
      </c>
      <c r="B30" s="143" t="s">
        <v>112</v>
      </c>
      <c r="C30" s="144" t="s">
        <v>113</v>
      </c>
      <c r="D30" s="145"/>
      <c r="E30" s="146"/>
      <c r="F30" s="146"/>
      <c r="G30" s="147"/>
      <c r="H30" s="148"/>
      <c r="I30" s="148"/>
      <c r="O30" s="149">
        <v>1</v>
      </c>
    </row>
    <row r="31" spans="1:104" x14ac:dyDescent="0.25">
      <c r="A31" s="150">
        <v>20</v>
      </c>
      <c r="B31" s="151" t="s">
        <v>114</v>
      </c>
      <c r="C31" s="152" t="s">
        <v>115</v>
      </c>
      <c r="D31" s="153" t="s">
        <v>72</v>
      </c>
      <c r="E31" s="154">
        <v>288</v>
      </c>
      <c r="F31" s="154"/>
      <c r="G31" s="155">
        <f>E31*F31</f>
        <v>0</v>
      </c>
      <c r="O31" s="149">
        <v>2</v>
      </c>
      <c r="AA31" s="122">
        <v>12</v>
      </c>
      <c r="AB31" s="122">
        <v>0</v>
      </c>
      <c r="AC31" s="122">
        <v>20</v>
      </c>
      <c r="AZ31" s="122">
        <v>1</v>
      </c>
      <c r="BA31" s="122">
        <f>IF(AZ31=1,G31,0)</f>
        <v>0</v>
      </c>
      <c r="BB31" s="122">
        <f>IF(AZ31=2,G31,0)</f>
        <v>0</v>
      </c>
      <c r="BC31" s="122">
        <f>IF(AZ31=3,G31,0)</f>
        <v>0</v>
      </c>
      <c r="BD31" s="122">
        <f>IF(AZ31=4,G31,0)</f>
        <v>0</v>
      </c>
      <c r="BE31" s="122">
        <f>IF(AZ31=5,G31,0)</f>
        <v>0</v>
      </c>
      <c r="CZ31" s="122">
        <v>0</v>
      </c>
    </row>
    <row r="32" spans="1:104" ht="13" x14ac:dyDescent="0.3">
      <c r="A32" s="156"/>
      <c r="B32" s="157" t="s">
        <v>69</v>
      </c>
      <c r="C32" s="158" t="str">
        <f>CONCATENATE(B30," ",C30)</f>
        <v>28 Sadové úpravy</v>
      </c>
      <c r="D32" s="156"/>
      <c r="E32" s="159"/>
      <c r="F32" s="159"/>
      <c r="G32" s="160">
        <f>SUM(G30:G31)</f>
        <v>0</v>
      </c>
      <c r="O32" s="149">
        <v>4</v>
      </c>
      <c r="BA32" s="161">
        <f>SUM(BA30:BA31)</f>
        <v>0</v>
      </c>
      <c r="BB32" s="161">
        <f>SUM(BB30:BB31)</f>
        <v>0</v>
      </c>
      <c r="BC32" s="161">
        <f>SUM(BC30:BC31)</f>
        <v>0</v>
      </c>
      <c r="BD32" s="161">
        <f>SUM(BD30:BD31)</f>
        <v>0</v>
      </c>
      <c r="BE32" s="161">
        <f>SUM(BE30:BE31)</f>
        <v>0</v>
      </c>
    </row>
    <row r="33" spans="1:104" ht="13" x14ac:dyDescent="0.3">
      <c r="A33" s="142" t="s">
        <v>65</v>
      </c>
      <c r="B33" s="143" t="s">
        <v>116</v>
      </c>
      <c r="C33" s="144" t="s">
        <v>117</v>
      </c>
      <c r="D33" s="145"/>
      <c r="E33" s="146"/>
      <c r="F33" s="146"/>
      <c r="G33" s="147"/>
      <c r="H33" s="148"/>
      <c r="I33" s="148"/>
      <c r="O33" s="149">
        <v>1</v>
      </c>
    </row>
    <row r="34" spans="1:104" x14ac:dyDescent="0.25">
      <c r="A34" s="150">
        <v>21</v>
      </c>
      <c r="B34" s="151" t="s">
        <v>118</v>
      </c>
      <c r="C34" s="152" t="s">
        <v>1073</v>
      </c>
      <c r="D34" s="153" t="s">
        <v>72</v>
      </c>
      <c r="E34" s="154">
        <v>54.284999999999997</v>
      </c>
      <c r="F34" s="154"/>
      <c r="G34" s="155">
        <f t="shared" ref="G34:G51" si="6">E34*F34</f>
        <v>0</v>
      </c>
      <c r="O34" s="149">
        <v>2</v>
      </c>
      <c r="AA34" s="122">
        <v>12</v>
      </c>
      <c r="AB34" s="122">
        <v>0</v>
      </c>
      <c r="AC34" s="122">
        <v>21</v>
      </c>
      <c r="AZ34" s="122">
        <v>1</v>
      </c>
      <c r="BA34" s="122">
        <f t="shared" ref="BA34:BA51" si="7">IF(AZ34=1,G34,0)</f>
        <v>0</v>
      </c>
      <c r="BB34" s="122">
        <f t="shared" ref="BB34:BB51" si="8">IF(AZ34=2,G34,0)</f>
        <v>0</v>
      </c>
      <c r="BC34" s="122">
        <f t="shared" ref="BC34:BC51" si="9">IF(AZ34=3,G34,0)</f>
        <v>0</v>
      </c>
      <c r="BD34" s="122">
        <f t="shared" ref="BD34:BD51" si="10">IF(AZ34=4,G34,0)</f>
        <v>0</v>
      </c>
      <c r="BE34" s="122">
        <f t="shared" ref="BE34:BE51" si="11">IF(AZ34=5,G34,0)</f>
        <v>0</v>
      </c>
      <c r="CZ34" s="122">
        <v>0.20225000000000001</v>
      </c>
    </row>
    <row r="35" spans="1:104" x14ac:dyDescent="0.25">
      <c r="A35" s="150">
        <v>22</v>
      </c>
      <c r="B35" s="151" t="s">
        <v>119</v>
      </c>
      <c r="C35" s="152" t="s">
        <v>1074</v>
      </c>
      <c r="D35" s="153" t="s">
        <v>72</v>
      </c>
      <c r="E35" s="154">
        <v>20.225000000000001</v>
      </c>
      <c r="F35" s="154"/>
      <c r="G35" s="155">
        <f t="shared" si="6"/>
        <v>0</v>
      </c>
      <c r="O35" s="149">
        <v>2</v>
      </c>
      <c r="AA35" s="122">
        <v>12</v>
      </c>
      <c r="AB35" s="122">
        <v>0</v>
      </c>
      <c r="AC35" s="122">
        <v>22</v>
      </c>
      <c r="AZ35" s="122">
        <v>1</v>
      </c>
      <c r="BA35" s="122">
        <f t="shared" si="7"/>
        <v>0</v>
      </c>
      <c r="BB35" s="122">
        <f t="shared" si="8"/>
        <v>0</v>
      </c>
      <c r="BC35" s="122">
        <f t="shared" si="9"/>
        <v>0</v>
      </c>
      <c r="BD35" s="122">
        <f t="shared" si="10"/>
        <v>0</v>
      </c>
      <c r="BE35" s="122">
        <f t="shared" si="11"/>
        <v>0</v>
      </c>
      <c r="CZ35" s="122">
        <v>0.25208000000000003</v>
      </c>
    </row>
    <row r="36" spans="1:104" x14ac:dyDescent="0.25">
      <c r="A36" s="150">
        <v>23</v>
      </c>
      <c r="B36" s="151" t="s">
        <v>120</v>
      </c>
      <c r="C36" s="152" t="s">
        <v>1075</v>
      </c>
      <c r="D36" s="153" t="s">
        <v>72</v>
      </c>
      <c r="E36" s="154">
        <v>371.5224</v>
      </c>
      <c r="F36" s="154"/>
      <c r="G36" s="155">
        <f t="shared" si="6"/>
        <v>0</v>
      </c>
      <c r="O36" s="149">
        <v>2</v>
      </c>
      <c r="AA36" s="122">
        <v>12</v>
      </c>
      <c r="AB36" s="122">
        <v>0</v>
      </c>
      <c r="AC36" s="122">
        <v>23</v>
      </c>
      <c r="AZ36" s="122">
        <v>1</v>
      </c>
      <c r="BA36" s="122">
        <f t="shared" si="7"/>
        <v>0</v>
      </c>
      <c r="BB36" s="122">
        <f t="shared" si="8"/>
        <v>0</v>
      </c>
      <c r="BC36" s="122">
        <f t="shared" si="9"/>
        <v>0</v>
      </c>
      <c r="BD36" s="122">
        <f t="shared" si="10"/>
        <v>0</v>
      </c>
      <c r="BE36" s="122">
        <f t="shared" si="11"/>
        <v>0</v>
      </c>
      <c r="CZ36" s="122">
        <v>0.3044</v>
      </c>
    </row>
    <row r="37" spans="1:104" x14ac:dyDescent="0.25">
      <c r="A37" s="150">
        <v>24</v>
      </c>
      <c r="B37" s="151" t="s">
        <v>121</v>
      </c>
      <c r="C37" s="152" t="s">
        <v>1076</v>
      </c>
      <c r="D37" s="153" t="s">
        <v>72</v>
      </c>
      <c r="E37" s="154">
        <v>14.454000000000001</v>
      </c>
      <c r="F37" s="154"/>
      <c r="G37" s="155">
        <f t="shared" si="6"/>
        <v>0</v>
      </c>
      <c r="O37" s="149">
        <v>2</v>
      </c>
      <c r="AA37" s="122">
        <v>12</v>
      </c>
      <c r="AB37" s="122">
        <v>0</v>
      </c>
      <c r="AC37" s="122">
        <v>24</v>
      </c>
      <c r="AZ37" s="122">
        <v>1</v>
      </c>
      <c r="BA37" s="122">
        <f t="shared" si="7"/>
        <v>0</v>
      </c>
      <c r="BB37" s="122">
        <f t="shared" si="8"/>
        <v>0</v>
      </c>
      <c r="BC37" s="122">
        <f t="shared" si="9"/>
        <v>0</v>
      </c>
      <c r="BD37" s="122">
        <f t="shared" si="10"/>
        <v>0</v>
      </c>
      <c r="BE37" s="122">
        <f t="shared" si="11"/>
        <v>0</v>
      </c>
      <c r="CZ37" s="122">
        <v>8.1089999999999995E-2</v>
      </c>
    </row>
    <row r="38" spans="1:104" x14ac:dyDescent="0.25">
      <c r="A38" s="150">
        <v>25</v>
      </c>
      <c r="B38" s="151" t="s">
        <v>122</v>
      </c>
      <c r="C38" s="152" t="s">
        <v>1072</v>
      </c>
      <c r="D38" s="153" t="s">
        <v>72</v>
      </c>
      <c r="E38" s="154">
        <v>171.839</v>
      </c>
      <c r="F38" s="154"/>
      <c r="G38" s="155">
        <f t="shared" si="6"/>
        <v>0</v>
      </c>
      <c r="O38" s="149">
        <v>2</v>
      </c>
      <c r="AA38" s="122">
        <v>12</v>
      </c>
      <c r="AB38" s="122">
        <v>0</v>
      </c>
      <c r="AC38" s="122">
        <v>25</v>
      </c>
      <c r="AZ38" s="122">
        <v>1</v>
      </c>
      <c r="BA38" s="122">
        <f t="shared" si="7"/>
        <v>0</v>
      </c>
      <c r="BB38" s="122">
        <f t="shared" si="8"/>
        <v>0</v>
      </c>
      <c r="BC38" s="122">
        <f t="shared" si="9"/>
        <v>0</v>
      </c>
      <c r="BD38" s="122">
        <f t="shared" si="10"/>
        <v>0</v>
      </c>
      <c r="BE38" s="122">
        <f t="shared" si="11"/>
        <v>0</v>
      </c>
      <c r="CZ38" s="122">
        <v>9.5769999999999994E-2</v>
      </c>
    </row>
    <row r="39" spans="1:104" x14ac:dyDescent="0.25">
      <c r="A39" s="150">
        <v>26</v>
      </c>
      <c r="B39" s="151" t="s">
        <v>123</v>
      </c>
      <c r="C39" s="152" t="s">
        <v>1077</v>
      </c>
      <c r="D39" s="153" t="s">
        <v>124</v>
      </c>
      <c r="E39" s="154">
        <v>3</v>
      </c>
      <c r="F39" s="154"/>
      <c r="G39" s="155">
        <f t="shared" si="6"/>
        <v>0</v>
      </c>
      <c r="O39" s="149">
        <v>2</v>
      </c>
      <c r="AA39" s="122">
        <v>12</v>
      </c>
      <c r="AB39" s="122">
        <v>0</v>
      </c>
      <c r="AC39" s="122">
        <v>26</v>
      </c>
      <c r="AZ39" s="122">
        <v>1</v>
      </c>
      <c r="BA39" s="122">
        <f t="shared" si="7"/>
        <v>0</v>
      </c>
      <c r="BB39" s="122">
        <f t="shared" si="8"/>
        <v>0</v>
      </c>
      <c r="BC39" s="122">
        <f t="shared" si="9"/>
        <v>0</v>
      </c>
      <c r="BD39" s="122">
        <f t="shared" si="10"/>
        <v>0</v>
      </c>
      <c r="BE39" s="122">
        <f t="shared" si="11"/>
        <v>0</v>
      </c>
      <c r="CZ39" s="122">
        <v>3.637E-2</v>
      </c>
    </row>
    <row r="40" spans="1:104" x14ac:dyDescent="0.25">
      <c r="A40" s="150">
        <v>27</v>
      </c>
      <c r="B40" s="151" t="s">
        <v>125</v>
      </c>
      <c r="C40" s="152" t="s">
        <v>1078</v>
      </c>
      <c r="D40" s="153" t="s">
        <v>124</v>
      </c>
      <c r="E40" s="154">
        <v>4</v>
      </c>
      <c r="F40" s="154"/>
      <c r="G40" s="155">
        <f t="shared" si="6"/>
        <v>0</v>
      </c>
      <c r="O40" s="149">
        <v>2</v>
      </c>
      <c r="AA40" s="122">
        <v>12</v>
      </c>
      <c r="AB40" s="122">
        <v>0</v>
      </c>
      <c r="AC40" s="122">
        <v>27</v>
      </c>
      <c r="AZ40" s="122">
        <v>1</v>
      </c>
      <c r="BA40" s="122">
        <f t="shared" si="7"/>
        <v>0</v>
      </c>
      <c r="BB40" s="122">
        <f t="shared" si="8"/>
        <v>0</v>
      </c>
      <c r="BC40" s="122">
        <f t="shared" si="9"/>
        <v>0</v>
      </c>
      <c r="BD40" s="122">
        <f t="shared" si="10"/>
        <v>0</v>
      </c>
      <c r="BE40" s="122">
        <f t="shared" si="11"/>
        <v>0</v>
      </c>
      <c r="CZ40" s="122">
        <v>4.5289999999999997E-2</v>
      </c>
    </row>
    <row r="41" spans="1:104" x14ac:dyDescent="0.25">
      <c r="A41" s="150">
        <v>28</v>
      </c>
      <c r="B41" s="151" t="s">
        <v>126</v>
      </c>
      <c r="C41" s="152" t="s">
        <v>1079</v>
      </c>
      <c r="D41" s="153" t="s">
        <v>124</v>
      </c>
      <c r="E41" s="154">
        <v>9</v>
      </c>
      <c r="F41" s="154"/>
      <c r="G41" s="155">
        <f t="shared" si="6"/>
        <v>0</v>
      </c>
      <c r="O41" s="149">
        <v>2</v>
      </c>
      <c r="AA41" s="122">
        <v>12</v>
      </c>
      <c r="AB41" s="122">
        <v>0</v>
      </c>
      <c r="AC41" s="122">
        <v>28</v>
      </c>
      <c r="AZ41" s="122">
        <v>1</v>
      </c>
      <c r="BA41" s="122">
        <f t="shared" si="7"/>
        <v>0</v>
      </c>
      <c r="BB41" s="122">
        <f t="shared" si="8"/>
        <v>0</v>
      </c>
      <c r="BC41" s="122">
        <f t="shared" si="9"/>
        <v>0</v>
      </c>
      <c r="BD41" s="122">
        <f t="shared" si="10"/>
        <v>0</v>
      </c>
      <c r="BE41" s="122">
        <f t="shared" si="11"/>
        <v>0</v>
      </c>
      <c r="CZ41" s="122">
        <v>5.4219999999999997E-2</v>
      </c>
    </row>
    <row r="42" spans="1:104" x14ac:dyDescent="0.25">
      <c r="A42" s="150">
        <v>29</v>
      </c>
      <c r="B42" s="151" t="s">
        <v>127</v>
      </c>
      <c r="C42" s="152" t="s">
        <v>1080</v>
      </c>
      <c r="D42" s="153" t="s">
        <v>124</v>
      </c>
      <c r="E42" s="154">
        <v>10</v>
      </c>
      <c r="F42" s="154"/>
      <c r="G42" s="155">
        <f t="shared" si="6"/>
        <v>0</v>
      </c>
      <c r="O42" s="149">
        <v>2</v>
      </c>
      <c r="AA42" s="122">
        <v>12</v>
      </c>
      <c r="AB42" s="122">
        <v>0</v>
      </c>
      <c r="AC42" s="122">
        <v>29</v>
      </c>
      <c r="AZ42" s="122">
        <v>1</v>
      </c>
      <c r="BA42" s="122">
        <f t="shared" si="7"/>
        <v>0</v>
      </c>
      <c r="BB42" s="122">
        <f t="shared" si="8"/>
        <v>0</v>
      </c>
      <c r="BC42" s="122">
        <f t="shared" si="9"/>
        <v>0</v>
      </c>
      <c r="BD42" s="122">
        <f t="shared" si="10"/>
        <v>0</v>
      </c>
      <c r="BE42" s="122">
        <f t="shared" si="11"/>
        <v>0</v>
      </c>
      <c r="CZ42" s="122">
        <v>6.3140000000000002E-2</v>
      </c>
    </row>
    <row r="43" spans="1:104" x14ac:dyDescent="0.25">
      <c r="A43" s="150">
        <v>30</v>
      </c>
      <c r="B43" s="151" t="s">
        <v>128</v>
      </c>
      <c r="C43" s="152" t="s">
        <v>1081</v>
      </c>
      <c r="D43" s="153" t="s">
        <v>124</v>
      </c>
      <c r="E43" s="154">
        <v>16</v>
      </c>
      <c r="F43" s="154"/>
      <c r="G43" s="155">
        <f t="shared" si="6"/>
        <v>0</v>
      </c>
      <c r="O43" s="149">
        <v>2</v>
      </c>
      <c r="AA43" s="122">
        <v>12</v>
      </c>
      <c r="AB43" s="122">
        <v>0</v>
      </c>
      <c r="AC43" s="122">
        <v>30</v>
      </c>
      <c r="AZ43" s="122">
        <v>1</v>
      </c>
      <c r="BA43" s="122">
        <f t="shared" si="7"/>
        <v>0</v>
      </c>
      <c r="BB43" s="122">
        <f t="shared" si="8"/>
        <v>0</v>
      </c>
      <c r="BC43" s="122">
        <f t="shared" si="9"/>
        <v>0</v>
      </c>
      <c r="BD43" s="122">
        <f t="shared" si="10"/>
        <v>0</v>
      </c>
      <c r="BE43" s="122">
        <f t="shared" si="11"/>
        <v>0</v>
      </c>
      <c r="CZ43" s="122">
        <v>8.9990000000000001E-2</v>
      </c>
    </row>
    <row r="44" spans="1:104" x14ac:dyDescent="0.25">
      <c r="A44" s="150">
        <v>31</v>
      </c>
      <c r="B44" s="151" t="s">
        <v>129</v>
      </c>
      <c r="C44" s="152" t="s">
        <v>1082</v>
      </c>
      <c r="D44" s="153" t="s">
        <v>124</v>
      </c>
      <c r="E44" s="154">
        <v>16</v>
      </c>
      <c r="F44" s="154"/>
      <c r="G44" s="155">
        <f t="shared" si="6"/>
        <v>0</v>
      </c>
      <c r="O44" s="149">
        <v>2</v>
      </c>
      <c r="AA44" s="122">
        <v>12</v>
      </c>
      <c r="AB44" s="122">
        <v>0</v>
      </c>
      <c r="AC44" s="122">
        <v>31</v>
      </c>
      <c r="AZ44" s="122">
        <v>1</v>
      </c>
      <c r="BA44" s="122">
        <f t="shared" si="7"/>
        <v>0</v>
      </c>
      <c r="BB44" s="122">
        <f t="shared" si="8"/>
        <v>0</v>
      </c>
      <c r="BC44" s="122">
        <f t="shared" si="9"/>
        <v>0</v>
      </c>
      <c r="BD44" s="122">
        <f t="shared" si="10"/>
        <v>0</v>
      </c>
      <c r="BE44" s="122">
        <f t="shared" si="11"/>
        <v>0</v>
      </c>
      <c r="CZ44" s="122">
        <v>0.11676</v>
      </c>
    </row>
    <row r="45" spans="1:104" ht="20.5" x14ac:dyDescent="0.25">
      <c r="A45" s="150">
        <v>32</v>
      </c>
      <c r="B45" s="151" t="s">
        <v>130</v>
      </c>
      <c r="C45" s="152" t="s">
        <v>131</v>
      </c>
      <c r="D45" s="153" t="s">
        <v>72</v>
      </c>
      <c r="E45" s="154">
        <v>73.3125</v>
      </c>
      <c r="F45" s="154"/>
      <c r="G45" s="155">
        <f t="shared" si="6"/>
        <v>0</v>
      </c>
      <c r="O45" s="149">
        <v>2</v>
      </c>
      <c r="AA45" s="122">
        <v>12</v>
      </c>
      <c r="AB45" s="122">
        <v>0</v>
      </c>
      <c r="AC45" s="122">
        <v>32</v>
      </c>
      <c r="AZ45" s="122">
        <v>1</v>
      </c>
      <c r="BA45" s="122">
        <f t="shared" si="7"/>
        <v>0</v>
      </c>
      <c r="BB45" s="122">
        <f t="shared" si="8"/>
        <v>0</v>
      </c>
      <c r="BC45" s="122">
        <f t="shared" si="9"/>
        <v>0</v>
      </c>
      <c r="BD45" s="122">
        <f t="shared" si="10"/>
        <v>0</v>
      </c>
      <c r="BE45" s="122">
        <f t="shared" si="11"/>
        <v>0</v>
      </c>
      <c r="CZ45" s="122">
        <v>0.30875000000000002</v>
      </c>
    </row>
    <row r="46" spans="1:104" x14ac:dyDescent="0.25">
      <c r="A46" s="150">
        <v>33</v>
      </c>
      <c r="B46" s="151" t="s">
        <v>132</v>
      </c>
      <c r="C46" s="152" t="s">
        <v>133</v>
      </c>
      <c r="D46" s="153" t="s">
        <v>134</v>
      </c>
      <c r="E46" s="154">
        <v>34.5</v>
      </c>
      <c r="F46" s="154"/>
      <c r="G46" s="155">
        <f t="shared" si="6"/>
        <v>0</v>
      </c>
      <c r="O46" s="149">
        <v>2</v>
      </c>
      <c r="AA46" s="122">
        <v>12</v>
      </c>
      <c r="AB46" s="122">
        <v>0</v>
      </c>
      <c r="AC46" s="122">
        <v>33</v>
      </c>
      <c r="AZ46" s="122">
        <v>1</v>
      </c>
      <c r="BA46" s="122">
        <f t="shared" si="7"/>
        <v>0</v>
      </c>
      <c r="BB46" s="122">
        <f t="shared" si="8"/>
        <v>0</v>
      </c>
      <c r="BC46" s="122">
        <f t="shared" si="9"/>
        <v>0</v>
      </c>
      <c r="BD46" s="122">
        <f t="shared" si="10"/>
        <v>0</v>
      </c>
      <c r="BE46" s="122">
        <f t="shared" si="11"/>
        <v>0</v>
      </c>
      <c r="CZ46" s="122">
        <v>2.5729999999999999E-2</v>
      </c>
    </row>
    <row r="47" spans="1:104" ht="20.5" x14ac:dyDescent="0.25">
      <c r="A47" s="150">
        <v>34</v>
      </c>
      <c r="B47" s="151" t="s">
        <v>135</v>
      </c>
      <c r="C47" s="152" t="s">
        <v>136</v>
      </c>
      <c r="D47" s="153" t="s">
        <v>72</v>
      </c>
      <c r="E47" s="154">
        <v>58.1</v>
      </c>
      <c r="F47" s="154"/>
      <c r="G47" s="155">
        <f t="shared" si="6"/>
        <v>0</v>
      </c>
      <c r="O47" s="149">
        <v>2</v>
      </c>
      <c r="AA47" s="122">
        <v>12</v>
      </c>
      <c r="AB47" s="122">
        <v>0</v>
      </c>
      <c r="AC47" s="122">
        <v>34</v>
      </c>
      <c r="AZ47" s="122">
        <v>1</v>
      </c>
      <c r="BA47" s="122">
        <f t="shared" si="7"/>
        <v>0</v>
      </c>
      <c r="BB47" s="122">
        <f t="shared" si="8"/>
        <v>0</v>
      </c>
      <c r="BC47" s="122">
        <f t="shared" si="9"/>
        <v>0</v>
      </c>
      <c r="BD47" s="122">
        <f t="shared" si="10"/>
        <v>0</v>
      </c>
      <c r="BE47" s="122">
        <f t="shared" si="11"/>
        <v>0</v>
      </c>
      <c r="CZ47" s="122">
        <v>1.8599999999999998E-2</v>
      </c>
    </row>
    <row r="48" spans="1:104" ht="20.5" x14ac:dyDescent="0.25">
      <c r="A48" s="150">
        <v>35</v>
      </c>
      <c r="B48" s="151" t="s">
        <v>137</v>
      </c>
      <c r="C48" s="152" t="s">
        <v>138</v>
      </c>
      <c r="D48" s="153" t="s">
        <v>72</v>
      </c>
      <c r="E48" s="154">
        <v>164.45</v>
      </c>
      <c r="F48" s="154"/>
      <c r="G48" s="155">
        <f t="shared" si="6"/>
        <v>0</v>
      </c>
      <c r="O48" s="149">
        <v>2</v>
      </c>
      <c r="AA48" s="122">
        <v>12</v>
      </c>
      <c r="AB48" s="122">
        <v>0</v>
      </c>
      <c r="AC48" s="122">
        <v>35</v>
      </c>
      <c r="AZ48" s="122">
        <v>1</v>
      </c>
      <c r="BA48" s="122">
        <f t="shared" si="7"/>
        <v>0</v>
      </c>
      <c r="BB48" s="122">
        <f t="shared" si="8"/>
        <v>0</v>
      </c>
      <c r="BC48" s="122">
        <f t="shared" si="9"/>
        <v>0</v>
      </c>
      <c r="BD48" s="122">
        <f t="shared" si="10"/>
        <v>0</v>
      </c>
      <c r="BE48" s="122">
        <f t="shared" si="11"/>
        <v>0</v>
      </c>
      <c r="CZ48" s="122">
        <v>2.017E-2</v>
      </c>
    </row>
    <row r="49" spans="1:104" ht="20.5" x14ac:dyDescent="0.25">
      <c r="A49" s="150">
        <v>36</v>
      </c>
      <c r="B49" s="151" t="s">
        <v>139</v>
      </c>
      <c r="C49" s="152" t="s">
        <v>140</v>
      </c>
      <c r="D49" s="153" t="s">
        <v>72</v>
      </c>
      <c r="E49" s="154">
        <v>21.2</v>
      </c>
      <c r="F49" s="154"/>
      <c r="G49" s="155">
        <f t="shared" si="6"/>
        <v>0</v>
      </c>
      <c r="O49" s="149">
        <v>2</v>
      </c>
      <c r="AA49" s="122">
        <v>12</v>
      </c>
      <c r="AB49" s="122">
        <v>0</v>
      </c>
      <c r="AC49" s="122">
        <v>36</v>
      </c>
      <c r="AZ49" s="122">
        <v>1</v>
      </c>
      <c r="BA49" s="122">
        <f t="shared" si="7"/>
        <v>0</v>
      </c>
      <c r="BB49" s="122">
        <f t="shared" si="8"/>
        <v>0</v>
      </c>
      <c r="BC49" s="122">
        <f t="shared" si="9"/>
        <v>0</v>
      </c>
      <c r="BD49" s="122">
        <f t="shared" si="10"/>
        <v>0</v>
      </c>
      <c r="BE49" s="122">
        <f t="shared" si="11"/>
        <v>0</v>
      </c>
      <c r="CZ49" s="122">
        <v>1.8599999999999998E-2</v>
      </c>
    </row>
    <row r="50" spans="1:104" x14ac:dyDescent="0.25">
      <c r="A50" s="150">
        <v>37</v>
      </c>
      <c r="B50" s="151" t="s">
        <v>141</v>
      </c>
      <c r="C50" s="152" t="s">
        <v>142</v>
      </c>
      <c r="D50" s="153" t="s">
        <v>72</v>
      </c>
      <c r="E50" s="154">
        <v>164.45</v>
      </c>
      <c r="F50" s="154"/>
      <c r="G50" s="155">
        <f t="shared" si="6"/>
        <v>0</v>
      </c>
      <c r="O50" s="149">
        <v>2</v>
      </c>
      <c r="AA50" s="122">
        <v>12</v>
      </c>
      <c r="AB50" s="122">
        <v>0</v>
      </c>
      <c r="AC50" s="122">
        <v>37</v>
      </c>
      <c r="AZ50" s="122">
        <v>1</v>
      </c>
      <c r="BA50" s="122">
        <f t="shared" si="7"/>
        <v>0</v>
      </c>
      <c r="BB50" s="122">
        <f t="shared" si="8"/>
        <v>0</v>
      </c>
      <c r="BC50" s="122">
        <f t="shared" si="9"/>
        <v>0</v>
      </c>
      <c r="BD50" s="122">
        <f t="shared" si="10"/>
        <v>0</v>
      </c>
      <c r="BE50" s="122">
        <f t="shared" si="11"/>
        <v>0</v>
      </c>
      <c r="CZ50" s="122">
        <v>1.7000000000000001E-4</v>
      </c>
    </row>
    <row r="51" spans="1:104" ht="20.5" x14ac:dyDescent="0.25">
      <c r="A51" s="150">
        <v>38</v>
      </c>
      <c r="B51" s="151" t="s">
        <v>143</v>
      </c>
      <c r="C51" s="152" t="s">
        <v>144</v>
      </c>
      <c r="D51" s="153" t="s">
        <v>124</v>
      </c>
      <c r="E51" s="154">
        <v>1</v>
      </c>
      <c r="F51" s="154"/>
      <c r="G51" s="155">
        <f t="shared" si="6"/>
        <v>0</v>
      </c>
      <c r="O51" s="149">
        <v>2</v>
      </c>
      <c r="AA51" s="122">
        <v>12</v>
      </c>
      <c r="AB51" s="122">
        <v>0</v>
      </c>
      <c r="AC51" s="122">
        <v>38</v>
      </c>
      <c r="AZ51" s="122">
        <v>1</v>
      </c>
      <c r="BA51" s="122">
        <f t="shared" si="7"/>
        <v>0</v>
      </c>
      <c r="BB51" s="122">
        <f t="shared" si="8"/>
        <v>0</v>
      </c>
      <c r="BC51" s="122">
        <f t="shared" si="9"/>
        <v>0</v>
      </c>
      <c r="BD51" s="122">
        <f t="shared" si="10"/>
        <v>0</v>
      </c>
      <c r="BE51" s="122">
        <f t="shared" si="11"/>
        <v>0</v>
      </c>
      <c r="CZ51" s="122">
        <v>2.1250000000000002E-2</v>
      </c>
    </row>
    <row r="52" spans="1:104" ht="13" x14ac:dyDescent="0.3">
      <c r="A52" s="156"/>
      <c r="B52" s="157" t="s">
        <v>69</v>
      </c>
      <c r="C52" s="158" t="str">
        <f>CONCATENATE(B33," ",C33)</f>
        <v>3 Svislé a kompletní konstrukce</v>
      </c>
      <c r="D52" s="156"/>
      <c r="E52" s="159"/>
      <c r="F52" s="159"/>
      <c r="G52" s="160">
        <f>SUM(G33:G51)</f>
        <v>0</v>
      </c>
      <c r="O52" s="149">
        <v>4</v>
      </c>
      <c r="BA52" s="161">
        <f>SUM(BA33:BA51)</f>
        <v>0</v>
      </c>
      <c r="BB52" s="161">
        <f>SUM(BB33:BB51)</f>
        <v>0</v>
      </c>
      <c r="BC52" s="161">
        <f>SUM(BC33:BC51)</f>
        <v>0</v>
      </c>
      <c r="BD52" s="161">
        <f>SUM(BD33:BD51)</f>
        <v>0</v>
      </c>
      <c r="BE52" s="161">
        <f>SUM(BE33:BE51)</f>
        <v>0</v>
      </c>
    </row>
    <row r="53" spans="1:104" ht="13" x14ac:dyDescent="0.3">
      <c r="A53" s="142" t="s">
        <v>65</v>
      </c>
      <c r="B53" s="143" t="s">
        <v>145</v>
      </c>
      <c r="C53" s="144" t="s">
        <v>146</v>
      </c>
      <c r="D53" s="145"/>
      <c r="E53" s="146"/>
      <c r="F53" s="146"/>
      <c r="G53" s="147"/>
      <c r="H53" s="148"/>
      <c r="I53" s="148"/>
      <c r="O53" s="149">
        <v>1</v>
      </c>
    </row>
    <row r="54" spans="1:104" ht="20.5" x14ac:dyDescent="0.25">
      <c r="A54" s="150">
        <v>39</v>
      </c>
      <c r="B54" s="151" t="s">
        <v>147</v>
      </c>
      <c r="C54" s="152" t="s">
        <v>1083</v>
      </c>
      <c r="D54" s="153" t="s">
        <v>72</v>
      </c>
      <c r="E54" s="154">
        <v>99.06</v>
      </c>
      <c r="F54" s="154"/>
      <c r="G54" s="155">
        <f t="shared" ref="G54:G67" si="12">E54*F54</f>
        <v>0</v>
      </c>
      <c r="O54" s="149">
        <v>2</v>
      </c>
      <c r="AA54" s="122">
        <v>12</v>
      </c>
      <c r="AB54" s="122">
        <v>0</v>
      </c>
      <c r="AC54" s="122">
        <v>39</v>
      </c>
      <c r="AZ54" s="122">
        <v>1</v>
      </c>
      <c r="BA54" s="122">
        <f t="shared" ref="BA54:BA67" si="13">IF(AZ54=1,G54,0)</f>
        <v>0</v>
      </c>
      <c r="BB54" s="122">
        <f t="shared" ref="BB54:BB67" si="14">IF(AZ54=2,G54,0)</f>
        <v>0</v>
      </c>
      <c r="BC54" s="122">
        <f t="shared" ref="BC54:BC67" si="15">IF(AZ54=3,G54,0)</f>
        <v>0</v>
      </c>
      <c r="BD54" s="122">
        <f t="shared" ref="BD54:BD67" si="16">IF(AZ54=4,G54,0)</f>
        <v>0</v>
      </c>
      <c r="BE54" s="122">
        <f t="shared" ref="BE54:BE67" si="17">IF(AZ54=5,G54,0)</f>
        <v>0</v>
      </c>
      <c r="CZ54" s="122">
        <v>0.36631999999999998</v>
      </c>
    </row>
    <row r="55" spans="1:104" x14ac:dyDescent="0.25">
      <c r="A55" s="150">
        <v>40</v>
      </c>
      <c r="B55" s="151" t="s">
        <v>148</v>
      </c>
      <c r="C55" s="152" t="s">
        <v>149</v>
      </c>
      <c r="D55" s="153" t="s">
        <v>77</v>
      </c>
      <c r="E55" s="154">
        <v>2.6722999999999999</v>
      </c>
      <c r="F55" s="154"/>
      <c r="G55" s="155">
        <f t="shared" si="12"/>
        <v>0</v>
      </c>
      <c r="O55" s="149">
        <v>2</v>
      </c>
      <c r="AA55" s="122">
        <v>12</v>
      </c>
      <c r="AB55" s="122">
        <v>0</v>
      </c>
      <c r="AC55" s="122">
        <v>40</v>
      </c>
      <c r="AZ55" s="122">
        <v>1</v>
      </c>
      <c r="BA55" s="122">
        <f t="shared" si="13"/>
        <v>0</v>
      </c>
      <c r="BB55" s="122">
        <f t="shared" si="14"/>
        <v>0</v>
      </c>
      <c r="BC55" s="122">
        <f t="shared" si="15"/>
        <v>0</v>
      </c>
      <c r="BD55" s="122">
        <f t="shared" si="16"/>
        <v>0</v>
      </c>
      <c r="BE55" s="122">
        <f t="shared" si="17"/>
        <v>0</v>
      </c>
      <c r="CZ55" s="122">
        <v>2.5251100000000002</v>
      </c>
    </row>
    <row r="56" spans="1:104" x14ac:dyDescent="0.25">
      <c r="A56" s="150">
        <v>41</v>
      </c>
      <c r="B56" s="151" t="s">
        <v>150</v>
      </c>
      <c r="C56" s="152" t="s">
        <v>151</v>
      </c>
      <c r="D56" s="153" t="s">
        <v>72</v>
      </c>
      <c r="E56" s="154">
        <v>38.174999999999997</v>
      </c>
      <c r="F56" s="154"/>
      <c r="G56" s="155">
        <f t="shared" si="12"/>
        <v>0</v>
      </c>
      <c r="O56" s="149">
        <v>2</v>
      </c>
      <c r="AA56" s="122">
        <v>12</v>
      </c>
      <c r="AB56" s="122">
        <v>0</v>
      </c>
      <c r="AC56" s="122">
        <v>41</v>
      </c>
      <c r="AZ56" s="122">
        <v>1</v>
      </c>
      <c r="BA56" s="122">
        <f t="shared" si="13"/>
        <v>0</v>
      </c>
      <c r="BB56" s="122">
        <f t="shared" si="14"/>
        <v>0</v>
      </c>
      <c r="BC56" s="122">
        <f t="shared" si="15"/>
        <v>0</v>
      </c>
      <c r="BD56" s="122">
        <f t="shared" si="16"/>
        <v>0</v>
      </c>
      <c r="BE56" s="122">
        <f t="shared" si="17"/>
        <v>0</v>
      </c>
      <c r="CZ56" s="122">
        <v>5.7750000000000003E-2</v>
      </c>
    </row>
    <row r="57" spans="1:104" x14ac:dyDescent="0.25">
      <c r="A57" s="150">
        <v>42</v>
      </c>
      <c r="B57" s="151" t="s">
        <v>152</v>
      </c>
      <c r="C57" s="152" t="s">
        <v>153</v>
      </c>
      <c r="D57" s="153" t="s">
        <v>72</v>
      </c>
      <c r="E57" s="154">
        <v>38.174999999999997</v>
      </c>
      <c r="F57" s="154"/>
      <c r="G57" s="155">
        <f t="shared" si="12"/>
        <v>0</v>
      </c>
      <c r="O57" s="149">
        <v>2</v>
      </c>
      <c r="AA57" s="122">
        <v>12</v>
      </c>
      <c r="AB57" s="122">
        <v>0</v>
      </c>
      <c r="AC57" s="122">
        <v>42</v>
      </c>
      <c r="AZ57" s="122">
        <v>1</v>
      </c>
      <c r="BA57" s="122">
        <f t="shared" si="13"/>
        <v>0</v>
      </c>
      <c r="BB57" s="122">
        <f t="shared" si="14"/>
        <v>0</v>
      </c>
      <c r="BC57" s="122">
        <f t="shared" si="15"/>
        <v>0</v>
      </c>
      <c r="BD57" s="122">
        <f t="shared" si="16"/>
        <v>0</v>
      </c>
      <c r="BE57" s="122">
        <f t="shared" si="17"/>
        <v>0</v>
      </c>
      <c r="CZ57" s="122">
        <v>0</v>
      </c>
    </row>
    <row r="58" spans="1:104" x14ac:dyDescent="0.25">
      <c r="A58" s="150">
        <v>43</v>
      </c>
      <c r="B58" s="151" t="s">
        <v>154</v>
      </c>
      <c r="C58" s="152" t="s">
        <v>155</v>
      </c>
      <c r="D58" s="153" t="s">
        <v>72</v>
      </c>
      <c r="E58" s="154">
        <v>10.689</v>
      </c>
      <c r="F58" s="154"/>
      <c r="G58" s="155">
        <f t="shared" si="12"/>
        <v>0</v>
      </c>
      <c r="O58" s="149">
        <v>2</v>
      </c>
      <c r="AA58" s="122">
        <v>12</v>
      </c>
      <c r="AB58" s="122">
        <v>0</v>
      </c>
      <c r="AC58" s="122">
        <v>43</v>
      </c>
      <c r="AZ58" s="122">
        <v>1</v>
      </c>
      <c r="BA58" s="122">
        <f t="shared" si="13"/>
        <v>0</v>
      </c>
      <c r="BB58" s="122">
        <f t="shared" si="14"/>
        <v>0</v>
      </c>
      <c r="BC58" s="122">
        <f t="shared" si="15"/>
        <v>0</v>
      </c>
      <c r="BD58" s="122">
        <f t="shared" si="16"/>
        <v>0</v>
      </c>
      <c r="BE58" s="122">
        <f t="shared" si="17"/>
        <v>0</v>
      </c>
      <c r="CZ58" s="122">
        <v>5.3499999999999997E-3</v>
      </c>
    </row>
    <row r="59" spans="1:104" x14ac:dyDescent="0.25">
      <c r="A59" s="150">
        <v>44</v>
      </c>
      <c r="B59" s="151" t="s">
        <v>156</v>
      </c>
      <c r="C59" s="152" t="s">
        <v>157</v>
      </c>
      <c r="D59" s="153" t="s">
        <v>72</v>
      </c>
      <c r="E59" s="154">
        <v>10.689</v>
      </c>
      <c r="F59" s="154"/>
      <c r="G59" s="155">
        <f t="shared" si="12"/>
        <v>0</v>
      </c>
      <c r="O59" s="149">
        <v>2</v>
      </c>
      <c r="AA59" s="122">
        <v>12</v>
      </c>
      <c r="AB59" s="122">
        <v>0</v>
      </c>
      <c r="AC59" s="122">
        <v>44</v>
      </c>
      <c r="AZ59" s="122">
        <v>1</v>
      </c>
      <c r="BA59" s="122">
        <f t="shared" si="13"/>
        <v>0</v>
      </c>
      <c r="BB59" s="122">
        <f t="shared" si="14"/>
        <v>0</v>
      </c>
      <c r="BC59" s="122">
        <f t="shared" si="15"/>
        <v>0</v>
      </c>
      <c r="BD59" s="122">
        <f t="shared" si="16"/>
        <v>0</v>
      </c>
      <c r="BE59" s="122">
        <f t="shared" si="17"/>
        <v>0</v>
      </c>
      <c r="CZ59" s="122">
        <v>0</v>
      </c>
    </row>
    <row r="60" spans="1:104" x14ac:dyDescent="0.25">
      <c r="A60" s="150">
        <v>45</v>
      </c>
      <c r="B60" s="151" t="s">
        <v>158</v>
      </c>
      <c r="C60" s="152" t="s">
        <v>159</v>
      </c>
      <c r="D60" s="153" t="s">
        <v>160</v>
      </c>
      <c r="E60" s="154">
        <v>0.29399999999999998</v>
      </c>
      <c r="F60" s="154"/>
      <c r="G60" s="155">
        <f t="shared" si="12"/>
        <v>0</v>
      </c>
      <c r="O60" s="149">
        <v>2</v>
      </c>
      <c r="AA60" s="122">
        <v>12</v>
      </c>
      <c r="AB60" s="122">
        <v>0</v>
      </c>
      <c r="AC60" s="122">
        <v>45</v>
      </c>
      <c r="AZ60" s="122">
        <v>1</v>
      </c>
      <c r="BA60" s="122">
        <f t="shared" si="13"/>
        <v>0</v>
      </c>
      <c r="BB60" s="122">
        <f t="shared" si="14"/>
        <v>0</v>
      </c>
      <c r="BC60" s="122">
        <f t="shared" si="15"/>
        <v>0</v>
      </c>
      <c r="BD60" s="122">
        <f t="shared" si="16"/>
        <v>0</v>
      </c>
      <c r="BE60" s="122">
        <f t="shared" si="17"/>
        <v>0</v>
      </c>
      <c r="CZ60" s="122">
        <v>1.01939</v>
      </c>
    </row>
    <row r="61" spans="1:104" x14ac:dyDescent="0.25">
      <c r="A61" s="150">
        <v>46</v>
      </c>
      <c r="B61" s="151" t="s">
        <v>161</v>
      </c>
      <c r="C61" s="152" t="s">
        <v>162</v>
      </c>
      <c r="D61" s="153" t="s">
        <v>77</v>
      </c>
      <c r="E61" s="154">
        <v>6.9188000000000001</v>
      </c>
      <c r="F61" s="154"/>
      <c r="G61" s="155">
        <f t="shared" si="12"/>
        <v>0</v>
      </c>
      <c r="O61" s="149">
        <v>2</v>
      </c>
      <c r="AA61" s="122">
        <v>12</v>
      </c>
      <c r="AB61" s="122">
        <v>0</v>
      </c>
      <c r="AC61" s="122">
        <v>46</v>
      </c>
      <c r="AZ61" s="122">
        <v>1</v>
      </c>
      <c r="BA61" s="122">
        <f t="shared" si="13"/>
        <v>0</v>
      </c>
      <c r="BB61" s="122">
        <f t="shared" si="14"/>
        <v>0</v>
      </c>
      <c r="BC61" s="122">
        <f t="shared" si="15"/>
        <v>0</v>
      </c>
      <c r="BD61" s="122">
        <f t="shared" si="16"/>
        <v>0</v>
      </c>
      <c r="BE61" s="122">
        <f t="shared" si="17"/>
        <v>0</v>
      </c>
      <c r="CZ61" s="122">
        <v>2.5251700000000001</v>
      </c>
    </row>
    <row r="62" spans="1:104" x14ac:dyDescent="0.25">
      <c r="A62" s="150">
        <v>47</v>
      </c>
      <c r="B62" s="151" t="s">
        <v>163</v>
      </c>
      <c r="C62" s="152" t="s">
        <v>164</v>
      </c>
      <c r="D62" s="153" t="s">
        <v>72</v>
      </c>
      <c r="E62" s="154">
        <v>27.295000000000002</v>
      </c>
      <c r="F62" s="154"/>
      <c r="G62" s="155">
        <f t="shared" si="12"/>
        <v>0</v>
      </c>
      <c r="O62" s="149">
        <v>2</v>
      </c>
      <c r="AA62" s="122">
        <v>12</v>
      </c>
      <c r="AB62" s="122">
        <v>0</v>
      </c>
      <c r="AC62" s="122">
        <v>47</v>
      </c>
      <c r="AZ62" s="122">
        <v>1</v>
      </c>
      <c r="BA62" s="122">
        <f t="shared" si="13"/>
        <v>0</v>
      </c>
      <c r="BB62" s="122">
        <f t="shared" si="14"/>
        <v>0</v>
      </c>
      <c r="BC62" s="122">
        <f t="shared" si="15"/>
        <v>0</v>
      </c>
      <c r="BD62" s="122">
        <f t="shared" si="16"/>
        <v>0</v>
      </c>
      <c r="BE62" s="122">
        <f t="shared" si="17"/>
        <v>0</v>
      </c>
      <c r="CZ62" s="122">
        <v>7.9500000000000005E-3</v>
      </c>
    </row>
    <row r="63" spans="1:104" x14ac:dyDescent="0.25">
      <c r="A63" s="150">
        <v>48</v>
      </c>
      <c r="B63" s="151" t="s">
        <v>165</v>
      </c>
      <c r="C63" s="152" t="s">
        <v>166</v>
      </c>
      <c r="D63" s="153" t="s">
        <v>72</v>
      </c>
      <c r="E63" s="154">
        <v>27.295000000000002</v>
      </c>
      <c r="F63" s="154"/>
      <c r="G63" s="155">
        <f t="shared" si="12"/>
        <v>0</v>
      </c>
      <c r="O63" s="149">
        <v>2</v>
      </c>
      <c r="AA63" s="122">
        <v>12</v>
      </c>
      <c r="AB63" s="122">
        <v>0</v>
      </c>
      <c r="AC63" s="122">
        <v>48</v>
      </c>
      <c r="AZ63" s="122">
        <v>1</v>
      </c>
      <c r="BA63" s="122">
        <f t="shared" si="13"/>
        <v>0</v>
      </c>
      <c r="BB63" s="122">
        <f t="shared" si="14"/>
        <v>0</v>
      </c>
      <c r="BC63" s="122">
        <f t="shared" si="15"/>
        <v>0</v>
      </c>
      <c r="BD63" s="122">
        <f t="shared" si="16"/>
        <v>0</v>
      </c>
      <c r="BE63" s="122">
        <f t="shared" si="17"/>
        <v>0</v>
      </c>
      <c r="CZ63" s="122">
        <v>0</v>
      </c>
    </row>
    <row r="64" spans="1:104" x14ac:dyDescent="0.25">
      <c r="A64" s="150">
        <v>49</v>
      </c>
      <c r="B64" s="151" t="s">
        <v>167</v>
      </c>
      <c r="C64" s="152" t="s">
        <v>168</v>
      </c>
      <c r="D64" s="153" t="s">
        <v>160</v>
      </c>
      <c r="E64" s="154">
        <v>0.62270000000000003</v>
      </c>
      <c r="F64" s="154"/>
      <c r="G64" s="155">
        <f t="shared" si="12"/>
        <v>0</v>
      </c>
      <c r="O64" s="149">
        <v>2</v>
      </c>
      <c r="AA64" s="122">
        <v>12</v>
      </c>
      <c r="AB64" s="122">
        <v>0</v>
      </c>
      <c r="AC64" s="122">
        <v>49</v>
      </c>
      <c r="AZ64" s="122">
        <v>1</v>
      </c>
      <c r="BA64" s="122">
        <f t="shared" si="13"/>
        <v>0</v>
      </c>
      <c r="BB64" s="122">
        <f t="shared" si="14"/>
        <v>0</v>
      </c>
      <c r="BC64" s="122">
        <f t="shared" si="15"/>
        <v>0</v>
      </c>
      <c r="BD64" s="122">
        <f t="shared" si="16"/>
        <v>0</v>
      </c>
      <c r="BE64" s="122">
        <f t="shared" si="17"/>
        <v>0</v>
      </c>
      <c r="CZ64" s="122">
        <v>1.0166500000000001</v>
      </c>
    </row>
    <row r="65" spans="1:104" x14ac:dyDescent="0.25">
      <c r="A65" s="150">
        <v>50</v>
      </c>
      <c r="B65" s="151" t="s">
        <v>169</v>
      </c>
      <c r="C65" s="152" t="s">
        <v>170</v>
      </c>
      <c r="D65" s="153" t="s">
        <v>134</v>
      </c>
      <c r="E65" s="154">
        <v>164</v>
      </c>
      <c r="F65" s="154"/>
      <c r="G65" s="155">
        <f t="shared" si="12"/>
        <v>0</v>
      </c>
      <c r="O65" s="149">
        <v>2</v>
      </c>
      <c r="AA65" s="122">
        <v>12</v>
      </c>
      <c r="AB65" s="122">
        <v>0</v>
      </c>
      <c r="AC65" s="122">
        <v>50</v>
      </c>
      <c r="AZ65" s="122">
        <v>1</v>
      </c>
      <c r="BA65" s="122">
        <f t="shared" si="13"/>
        <v>0</v>
      </c>
      <c r="BB65" s="122">
        <f t="shared" si="14"/>
        <v>0</v>
      </c>
      <c r="BC65" s="122">
        <f t="shared" si="15"/>
        <v>0</v>
      </c>
      <c r="BD65" s="122">
        <f t="shared" si="16"/>
        <v>0</v>
      </c>
      <c r="BE65" s="122">
        <f t="shared" si="17"/>
        <v>0</v>
      </c>
      <c r="CZ65" s="122">
        <v>3.9809999999999998E-2</v>
      </c>
    </row>
    <row r="66" spans="1:104" ht="20.5" x14ac:dyDescent="0.25">
      <c r="A66" s="150">
        <v>51</v>
      </c>
      <c r="B66" s="151" t="s">
        <v>171</v>
      </c>
      <c r="C66" s="152" t="s">
        <v>172</v>
      </c>
      <c r="D66" s="153" t="s">
        <v>72</v>
      </c>
      <c r="E66" s="154">
        <v>164</v>
      </c>
      <c r="F66" s="154"/>
      <c r="G66" s="155">
        <f t="shared" si="12"/>
        <v>0</v>
      </c>
      <c r="O66" s="149">
        <v>2</v>
      </c>
      <c r="AA66" s="122">
        <v>12</v>
      </c>
      <c r="AB66" s="122">
        <v>0</v>
      </c>
      <c r="AC66" s="122">
        <v>51</v>
      </c>
      <c r="AZ66" s="122">
        <v>1</v>
      </c>
      <c r="BA66" s="122">
        <f t="shared" si="13"/>
        <v>0</v>
      </c>
      <c r="BB66" s="122">
        <f t="shared" si="14"/>
        <v>0</v>
      </c>
      <c r="BC66" s="122">
        <f t="shared" si="15"/>
        <v>0</v>
      </c>
      <c r="BD66" s="122">
        <f t="shared" si="16"/>
        <v>0</v>
      </c>
      <c r="BE66" s="122">
        <f t="shared" si="17"/>
        <v>0</v>
      </c>
      <c r="CZ66" s="122">
        <v>1.97E-3</v>
      </c>
    </row>
    <row r="67" spans="1:104" ht="20.5" x14ac:dyDescent="0.25">
      <c r="A67" s="150">
        <v>52</v>
      </c>
      <c r="B67" s="151" t="s">
        <v>173</v>
      </c>
      <c r="C67" s="152" t="s">
        <v>174</v>
      </c>
      <c r="D67" s="153" t="s">
        <v>175</v>
      </c>
      <c r="E67" s="154">
        <v>6</v>
      </c>
      <c r="F67" s="154"/>
      <c r="G67" s="155">
        <f t="shared" si="12"/>
        <v>0</v>
      </c>
      <c r="O67" s="149">
        <v>2</v>
      </c>
      <c r="AA67" s="122">
        <v>12</v>
      </c>
      <c r="AB67" s="122">
        <v>0</v>
      </c>
      <c r="AC67" s="122">
        <v>52</v>
      </c>
      <c r="AZ67" s="122">
        <v>1</v>
      </c>
      <c r="BA67" s="122">
        <f t="shared" si="13"/>
        <v>0</v>
      </c>
      <c r="BB67" s="122">
        <f t="shared" si="14"/>
        <v>0</v>
      </c>
      <c r="BC67" s="122">
        <f t="shared" si="15"/>
        <v>0</v>
      </c>
      <c r="BD67" s="122">
        <f t="shared" si="16"/>
        <v>0</v>
      </c>
      <c r="BE67" s="122">
        <f t="shared" si="17"/>
        <v>0</v>
      </c>
      <c r="CZ67" s="122">
        <v>0.64841000000000004</v>
      </c>
    </row>
    <row r="68" spans="1:104" ht="13" x14ac:dyDescent="0.3">
      <c r="A68" s="156"/>
      <c r="B68" s="157" t="s">
        <v>69</v>
      </c>
      <c r="C68" s="158" t="str">
        <f>CONCATENATE(B53," ",C53)</f>
        <v>4 Vodorovné konstrukce</v>
      </c>
      <c r="D68" s="156"/>
      <c r="E68" s="159"/>
      <c r="F68" s="159"/>
      <c r="G68" s="160">
        <f>SUM(G53:G67)</f>
        <v>0</v>
      </c>
      <c r="O68" s="149">
        <v>4</v>
      </c>
      <c r="BA68" s="161">
        <f>SUM(BA53:BA67)</f>
        <v>0</v>
      </c>
      <c r="BB68" s="161">
        <f>SUM(BB53:BB67)</f>
        <v>0</v>
      </c>
      <c r="BC68" s="161">
        <f>SUM(BC53:BC67)</f>
        <v>0</v>
      </c>
      <c r="BD68" s="161">
        <f>SUM(BD53:BD67)</f>
        <v>0</v>
      </c>
      <c r="BE68" s="161">
        <f>SUM(BE53:BE67)</f>
        <v>0</v>
      </c>
    </row>
    <row r="69" spans="1:104" ht="13" x14ac:dyDescent="0.3">
      <c r="A69" s="142" t="s">
        <v>65</v>
      </c>
      <c r="B69" s="143" t="s">
        <v>176</v>
      </c>
      <c r="C69" s="144" t="s">
        <v>177</v>
      </c>
      <c r="D69" s="145"/>
      <c r="E69" s="146"/>
      <c r="F69" s="146"/>
      <c r="G69" s="147"/>
      <c r="H69" s="148"/>
      <c r="I69" s="148"/>
      <c r="O69" s="149">
        <v>1</v>
      </c>
    </row>
    <row r="70" spans="1:104" ht="20.5" x14ac:dyDescent="0.25">
      <c r="A70" s="150">
        <v>53</v>
      </c>
      <c r="B70" s="151" t="s">
        <v>178</v>
      </c>
      <c r="C70" s="152" t="s">
        <v>179</v>
      </c>
      <c r="D70" s="153" t="s">
        <v>72</v>
      </c>
      <c r="E70" s="154">
        <v>128</v>
      </c>
      <c r="F70" s="154"/>
      <c r="G70" s="155">
        <f>E70*F70</f>
        <v>0</v>
      </c>
      <c r="O70" s="149">
        <v>2</v>
      </c>
      <c r="AA70" s="122">
        <v>12</v>
      </c>
      <c r="AB70" s="122">
        <v>0</v>
      </c>
      <c r="AC70" s="122">
        <v>53</v>
      </c>
      <c r="AZ70" s="122">
        <v>1</v>
      </c>
      <c r="BA70" s="122">
        <f>IF(AZ70=1,G70,0)</f>
        <v>0</v>
      </c>
      <c r="BB70" s="122">
        <f>IF(AZ70=2,G70,0)</f>
        <v>0</v>
      </c>
      <c r="BC70" s="122">
        <f>IF(AZ70=3,G70,0)</f>
        <v>0</v>
      </c>
      <c r="BD70" s="122">
        <f>IF(AZ70=4,G70,0)</f>
        <v>0</v>
      </c>
      <c r="BE70" s="122">
        <f>IF(AZ70=5,G70,0)</f>
        <v>0</v>
      </c>
      <c r="CZ70" s="122">
        <v>1.19055</v>
      </c>
    </row>
    <row r="71" spans="1:104" ht="13" x14ac:dyDescent="0.3">
      <c r="A71" s="156"/>
      <c r="B71" s="157" t="s">
        <v>69</v>
      </c>
      <c r="C71" s="158" t="str">
        <f>CONCATENATE(B69," ",C69)</f>
        <v>46 Zpevněné plochy</v>
      </c>
      <c r="D71" s="156"/>
      <c r="E71" s="159"/>
      <c r="F71" s="159"/>
      <c r="G71" s="160">
        <f>SUM(G69:G70)</f>
        <v>0</v>
      </c>
      <c r="O71" s="149">
        <v>4</v>
      </c>
      <c r="BA71" s="161">
        <f>SUM(BA69:BA70)</f>
        <v>0</v>
      </c>
      <c r="BB71" s="161">
        <f>SUM(BB69:BB70)</f>
        <v>0</v>
      </c>
      <c r="BC71" s="161">
        <f>SUM(BC69:BC70)</f>
        <v>0</v>
      </c>
      <c r="BD71" s="161">
        <f>SUM(BD69:BD70)</f>
        <v>0</v>
      </c>
      <c r="BE71" s="161">
        <f>SUM(BE69:BE70)</f>
        <v>0</v>
      </c>
    </row>
    <row r="72" spans="1:104" ht="13" x14ac:dyDescent="0.3">
      <c r="A72" s="142" t="s">
        <v>65</v>
      </c>
      <c r="B72" s="143" t="s">
        <v>180</v>
      </c>
      <c r="C72" s="144" t="s">
        <v>181</v>
      </c>
      <c r="D72" s="145"/>
      <c r="E72" s="146"/>
      <c r="F72" s="146"/>
      <c r="G72" s="147"/>
      <c r="H72" s="148"/>
      <c r="I72" s="148"/>
      <c r="O72" s="149">
        <v>1</v>
      </c>
    </row>
    <row r="73" spans="1:104" x14ac:dyDescent="0.25">
      <c r="A73" s="150">
        <v>54</v>
      </c>
      <c r="B73" s="151" t="s">
        <v>182</v>
      </c>
      <c r="C73" s="152" t="s">
        <v>183</v>
      </c>
      <c r="D73" s="153" t="s">
        <v>72</v>
      </c>
      <c r="E73" s="154">
        <v>138.77510000000001</v>
      </c>
      <c r="F73" s="154"/>
      <c r="G73" s="155">
        <f>E73*F73</f>
        <v>0</v>
      </c>
      <c r="O73" s="149">
        <v>2</v>
      </c>
      <c r="AA73" s="122">
        <v>12</v>
      </c>
      <c r="AB73" s="122">
        <v>0</v>
      </c>
      <c r="AC73" s="122">
        <v>54</v>
      </c>
      <c r="AZ73" s="122">
        <v>1</v>
      </c>
      <c r="BA73" s="122">
        <f>IF(AZ73=1,G73,0)</f>
        <v>0</v>
      </c>
      <c r="BB73" s="122">
        <f>IF(AZ73=2,G73,0)</f>
        <v>0</v>
      </c>
      <c r="BC73" s="122">
        <f>IF(AZ73=3,G73,0)</f>
        <v>0</v>
      </c>
      <c r="BD73" s="122">
        <f>IF(AZ73=4,G73,0)</f>
        <v>0</v>
      </c>
      <c r="BE73" s="122">
        <f>IF(AZ73=5,G73,0)</f>
        <v>0</v>
      </c>
      <c r="CZ73" s="122">
        <v>4.0000000000000003E-5</v>
      </c>
    </row>
    <row r="74" spans="1:104" ht="20.5" x14ac:dyDescent="0.25">
      <c r="A74" s="150">
        <v>55</v>
      </c>
      <c r="B74" s="151" t="s">
        <v>184</v>
      </c>
      <c r="C74" s="152" t="s">
        <v>185</v>
      </c>
      <c r="D74" s="153" t="s">
        <v>72</v>
      </c>
      <c r="E74" s="154">
        <v>757.90509999999995</v>
      </c>
      <c r="F74" s="154"/>
      <c r="G74" s="155">
        <f>E74*F74</f>
        <v>0</v>
      </c>
      <c r="O74" s="149">
        <v>2</v>
      </c>
      <c r="AA74" s="122">
        <v>12</v>
      </c>
      <c r="AB74" s="122">
        <v>0</v>
      </c>
      <c r="AC74" s="122">
        <v>55</v>
      </c>
      <c r="AZ74" s="122">
        <v>1</v>
      </c>
      <c r="BA74" s="122">
        <f>IF(AZ74=1,G74,0)</f>
        <v>0</v>
      </c>
      <c r="BB74" s="122">
        <f>IF(AZ74=2,G74,0)</f>
        <v>0</v>
      </c>
      <c r="BC74" s="122">
        <f>IF(AZ74=3,G74,0)</f>
        <v>0</v>
      </c>
      <c r="BD74" s="122">
        <f>IF(AZ74=4,G74,0)</f>
        <v>0</v>
      </c>
      <c r="BE74" s="122">
        <f>IF(AZ74=5,G74,0)</f>
        <v>0</v>
      </c>
      <c r="CZ74" s="122">
        <v>1.5800000000000002E-2</v>
      </c>
    </row>
    <row r="75" spans="1:104" x14ac:dyDescent="0.25">
      <c r="A75" s="150">
        <v>56</v>
      </c>
      <c r="B75" s="151" t="s">
        <v>186</v>
      </c>
      <c r="C75" s="152" t="s">
        <v>187</v>
      </c>
      <c r="D75" s="153" t="s">
        <v>72</v>
      </c>
      <c r="E75" s="154">
        <v>757.90509999999995</v>
      </c>
      <c r="F75" s="154"/>
      <c r="G75" s="155">
        <f>E75*F75</f>
        <v>0</v>
      </c>
      <c r="O75" s="149">
        <v>2</v>
      </c>
      <c r="AA75" s="122">
        <v>12</v>
      </c>
      <c r="AB75" s="122">
        <v>0</v>
      </c>
      <c r="AC75" s="122">
        <v>56</v>
      </c>
      <c r="AZ75" s="122">
        <v>1</v>
      </c>
      <c r="BA75" s="122">
        <f>IF(AZ75=1,G75,0)</f>
        <v>0</v>
      </c>
      <c r="BB75" s="122">
        <f>IF(AZ75=2,G75,0)</f>
        <v>0</v>
      </c>
      <c r="BC75" s="122">
        <f>IF(AZ75=3,G75,0)</f>
        <v>0</v>
      </c>
      <c r="BD75" s="122">
        <f>IF(AZ75=4,G75,0)</f>
        <v>0</v>
      </c>
      <c r="BE75" s="122">
        <f>IF(AZ75=5,G75,0)</f>
        <v>0</v>
      </c>
      <c r="CZ75" s="122">
        <v>7.3699999999999998E-3</v>
      </c>
    </row>
    <row r="76" spans="1:104" ht="13" x14ac:dyDescent="0.3">
      <c r="A76" s="156"/>
      <c r="B76" s="157" t="s">
        <v>69</v>
      </c>
      <c r="C76" s="158" t="str">
        <f>CONCATENATE(B72," ",C72)</f>
        <v>60 Úpravy povrchů, omítky</v>
      </c>
      <c r="D76" s="156"/>
      <c r="E76" s="159"/>
      <c r="F76" s="159"/>
      <c r="G76" s="160">
        <f>SUM(G72:G75)</f>
        <v>0</v>
      </c>
      <c r="O76" s="149">
        <v>4</v>
      </c>
      <c r="BA76" s="161">
        <f>SUM(BA72:BA75)</f>
        <v>0</v>
      </c>
      <c r="BB76" s="161">
        <f>SUM(BB72:BB75)</f>
        <v>0</v>
      </c>
      <c r="BC76" s="161">
        <f>SUM(BC72:BC75)</f>
        <v>0</v>
      </c>
      <c r="BD76" s="161">
        <f>SUM(BD72:BD75)</f>
        <v>0</v>
      </c>
      <c r="BE76" s="161">
        <f>SUM(BE72:BE75)</f>
        <v>0</v>
      </c>
    </row>
    <row r="77" spans="1:104" ht="13" x14ac:dyDescent="0.3">
      <c r="A77" s="142" t="s">
        <v>65</v>
      </c>
      <c r="B77" s="143" t="s">
        <v>188</v>
      </c>
      <c r="C77" s="144" t="s">
        <v>189</v>
      </c>
      <c r="D77" s="145"/>
      <c r="E77" s="146"/>
      <c r="F77" s="146"/>
      <c r="G77" s="147"/>
      <c r="H77" s="148"/>
      <c r="I77" s="148"/>
      <c r="O77" s="149">
        <v>1</v>
      </c>
    </row>
    <row r="78" spans="1:104" x14ac:dyDescent="0.25">
      <c r="A78" s="150">
        <v>57</v>
      </c>
      <c r="B78" s="151" t="s">
        <v>190</v>
      </c>
      <c r="C78" s="152" t="s">
        <v>191</v>
      </c>
      <c r="D78" s="153" t="s">
        <v>72</v>
      </c>
      <c r="E78" s="154">
        <v>757.90509999999995</v>
      </c>
      <c r="F78" s="154"/>
      <c r="G78" s="155">
        <f>E78*F78</f>
        <v>0</v>
      </c>
      <c r="O78" s="149">
        <v>2</v>
      </c>
      <c r="AA78" s="122">
        <v>12</v>
      </c>
      <c r="AB78" s="122">
        <v>0</v>
      </c>
      <c r="AC78" s="122">
        <v>57</v>
      </c>
      <c r="AZ78" s="122">
        <v>1</v>
      </c>
      <c r="BA78" s="122">
        <f>IF(AZ78=1,G78,0)</f>
        <v>0</v>
      </c>
      <c r="BB78" s="122">
        <f>IF(AZ78=2,G78,0)</f>
        <v>0</v>
      </c>
      <c r="BC78" s="122">
        <f>IF(AZ78=3,G78,0)</f>
        <v>0</v>
      </c>
      <c r="BD78" s="122">
        <f>IF(AZ78=4,G78,0)</f>
        <v>0</v>
      </c>
      <c r="BE78" s="122">
        <f>IF(AZ78=5,G78,0)</f>
        <v>0</v>
      </c>
      <c r="CZ78" s="122">
        <v>4.0000000000000003E-5</v>
      </c>
    </row>
    <row r="79" spans="1:104" x14ac:dyDescent="0.25">
      <c r="A79" s="150">
        <v>58</v>
      </c>
      <c r="B79" s="151" t="s">
        <v>192</v>
      </c>
      <c r="C79" s="152" t="s">
        <v>1084</v>
      </c>
      <c r="D79" s="153" t="s">
        <v>72</v>
      </c>
      <c r="E79" s="154">
        <v>429.71749999999997</v>
      </c>
      <c r="F79" s="154"/>
      <c r="G79" s="155">
        <f>E79*F79</f>
        <v>0</v>
      </c>
      <c r="O79" s="149">
        <v>2</v>
      </c>
      <c r="AA79" s="122">
        <v>12</v>
      </c>
      <c r="AB79" s="122">
        <v>0</v>
      </c>
      <c r="AC79" s="122">
        <v>58</v>
      </c>
      <c r="AZ79" s="122">
        <v>1</v>
      </c>
      <c r="BA79" s="122">
        <f>IF(AZ79=1,G79,0)</f>
        <v>0</v>
      </c>
      <c r="BB79" s="122">
        <f>IF(AZ79=2,G79,0)</f>
        <v>0</v>
      </c>
      <c r="BC79" s="122">
        <f>IF(AZ79=3,G79,0)</f>
        <v>0</v>
      </c>
      <c r="BD79" s="122">
        <f>IF(AZ79=4,G79,0)</f>
        <v>0</v>
      </c>
      <c r="BE79" s="122">
        <f>IF(AZ79=5,G79,0)</f>
        <v>0</v>
      </c>
      <c r="CZ79" s="122">
        <v>3.6799999999999999E-2</v>
      </c>
    </row>
    <row r="80" spans="1:104" x14ac:dyDescent="0.25">
      <c r="A80" s="150">
        <v>59</v>
      </c>
      <c r="B80" s="151" t="s">
        <v>186</v>
      </c>
      <c r="C80" s="152" t="s">
        <v>1085</v>
      </c>
      <c r="D80" s="153" t="s">
        <v>72</v>
      </c>
      <c r="E80" s="154">
        <v>429.71749999999997</v>
      </c>
      <c r="F80" s="154"/>
      <c r="G80" s="155">
        <f>E80*F80</f>
        <v>0</v>
      </c>
      <c r="O80" s="149">
        <v>2</v>
      </c>
      <c r="AA80" s="122">
        <v>12</v>
      </c>
      <c r="AB80" s="122">
        <v>0</v>
      </c>
      <c r="AC80" s="122">
        <v>59</v>
      </c>
      <c r="AZ80" s="122">
        <v>1</v>
      </c>
      <c r="BA80" s="122">
        <f>IF(AZ80=1,G80,0)</f>
        <v>0</v>
      </c>
      <c r="BB80" s="122">
        <f>IF(AZ80=2,G80,0)</f>
        <v>0</v>
      </c>
      <c r="BC80" s="122">
        <f>IF(AZ80=3,G80,0)</f>
        <v>0</v>
      </c>
      <c r="BD80" s="122">
        <f>IF(AZ80=4,G80,0)</f>
        <v>0</v>
      </c>
      <c r="BE80" s="122">
        <f>IF(AZ80=5,G80,0)</f>
        <v>0</v>
      </c>
      <c r="CZ80" s="122">
        <v>7.3699999999999998E-3</v>
      </c>
    </row>
    <row r="81" spans="1:104" x14ac:dyDescent="0.25">
      <c r="A81" s="150">
        <v>60</v>
      </c>
      <c r="B81" s="151" t="s">
        <v>193</v>
      </c>
      <c r="C81" s="152" t="s">
        <v>1086</v>
      </c>
      <c r="D81" s="153" t="s">
        <v>72</v>
      </c>
      <c r="E81" s="154">
        <v>429.71749999999997</v>
      </c>
      <c r="F81" s="154"/>
      <c r="G81" s="155">
        <f>E81*F81</f>
        <v>0</v>
      </c>
      <c r="O81" s="149">
        <v>2</v>
      </c>
      <c r="AA81" s="122">
        <v>12</v>
      </c>
      <c r="AB81" s="122">
        <v>0</v>
      </c>
      <c r="AC81" s="122">
        <v>60</v>
      </c>
      <c r="AZ81" s="122">
        <v>1</v>
      </c>
      <c r="BA81" s="122">
        <f>IF(AZ81=1,G81,0)</f>
        <v>0</v>
      </c>
      <c r="BB81" s="122">
        <f>IF(AZ81=2,G81,0)</f>
        <v>0</v>
      </c>
      <c r="BC81" s="122">
        <f>IF(AZ81=3,G81,0)</f>
        <v>0</v>
      </c>
      <c r="BD81" s="122">
        <f>IF(AZ81=4,G81,0)</f>
        <v>0</v>
      </c>
      <c r="BE81" s="122">
        <f>IF(AZ81=5,G81,0)</f>
        <v>0</v>
      </c>
      <c r="CZ81" s="122">
        <v>8.3000000000000001E-4</v>
      </c>
    </row>
    <row r="82" spans="1:104" ht="13" x14ac:dyDescent="0.3">
      <c r="A82" s="156"/>
      <c r="B82" s="157" t="s">
        <v>69</v>
      </c>
      <c r="C82" s="158" t="str">
        <f>CONCATENATE(B77," ",C77)</f>
        <v>62 Upravy povrchů vnější</v>
      </c>
      <c r="D82" s="156"/>
      <c r="E82" s="159"/>
      <c r="F82" s="159"/>
      <c r="G82" s="160">
        <f>SUM(G77:G81)</f>
        <v>0</v>
      </c>
      <c r="O82" s="149">
        <v>4</v>
      </c>
      <c r="BA82" s="161">
        <f>SUM(BA77:BA81)</f>
        <v>0</v>
      </c>
      <c r="BB82" s="161">
        <f>SUM(BB77:BB81)</f>
        <v>0</v>
      </c>
      <c r="BC82" s="161">
        <f>SUM(BC77:BC81)</f>
        <v>0</v>
      </c>
      <c r="BD82" s="161">
        <f>SUM(BD77:BD81)</f>
        <v>0</v>
      </c>
      <c r="BE82" s="161">
        <f>SUM(BE77:BE81)</f>
        <v>0</v>
      </c>
    </row>
    <row r="83" spans="1:104" ht="13" x14ac:dyDescent="0.3">
      <c r="A83" s="142" t="s">
        <v>65</v>
      </c>
      <c r="B83" s="143" t="s">
        <v>194</v>
      </c>
      <c r="C83" s="144" t="s">
        <v>195</v>
      </c>
      <c r="D83" s="145"/>
      <c r="E83" s="146"/>
      <c r="F83" s="146"/>
      <c r="G83" s="147"/>
      <c r="H83" s="148"/>
      <c r="I83" s="148"/>
      <c r="O83" s="149">
        <v>1</v>
      </c>
    </row>
    <row r="84" spans="1:104" x14ac:dyDescent="0.25">
      <c r="A84" s="150">
        <v>61</v>
      </c>
      <c r="B84" s="151" t="s">
        <v>196</v>
      </c>
      <c r="C84" s="152" t="s">
        <v>197</v>
      </c>
      <c r="D84" s="153" t="s">
        <v>77</v>
      </c>
      <c r="E84" s="154">
        <v>54.6</v>
      </c>
      <c r="F84" s="154"/>
      <c r="G84" s="155">
        <f t="shared" ref="G84:G91" si="18">E84*F84</f>
        <v>0</v>
      </c>
      <c r="O84" s="149">
        <v>2</v>
      </c>
      <c r="AA84" s="122">
        <v>12</v>
      </c>
      <c r="AB84" s="122">
        <v>0</v>
      </c>
      <c r="AC84" s="122">
        <v>61</v>
      </c>
      <c r="AZ84" s="122">
        <v>1</v>
      </c>
      <c r="BA84" s="122">
        <f t="shared" ref="BA84:BA91" si="19">IF(AZ84=1,G84,0)</f>
        <v>0</v>
      </c>
      <c r="BB84" s="122">
        <f t="shared" ref="BB84:BB91" si="20">IF(AZ84=2,G84,0)</f>
        <v>0</v>
      </c>
      <c r="BC84" s="122">
        <f t="shared" ref="BC84:BC91" si="21">IF(AZ84=3,G84,0)</f>
        <v>0</v>
      </c>
      <c r="BD84" s="122">
        <f t="shared" ref="BD84:BD91" si="22">IF(AZ84=4,G84,0)</f>
        <v>0</v>
      </c>
      <c r="BE84" s="122">
        <f t="shared" ref="BE84:BE91" si="23">IF(AZ84=5,G84,0)</f>
        <v>0</v>
      </c>
      <c r="CZ84" s="122">
        <v>2.5249999999999999</v>
      </c>
    </row>
    <row r="85" spans="1:104" x14ac:dyDescent="0.25">
      <c r="A85" s="150">
        <v>62</v>
      </c>
      <c r="B85" s="151" t="s">
        <v>198</v>
      </c>
      <c r="C85" s="152" t="s">
        <v>199</v>
      </c>
      <c r="D85" s="153" t="s">
        <v>77</v>
      </c>
      <c r="E85" s="154">
        <v>54.6</v>
      </c>
      <c r="F85" s="154"/>
      <c r="G85" s="155">
        <f t="shared" si="18"/>
        <v>0</v>
      </c>
      <c r="O85" s="149">
        <v>2</v>
      </c>
      <c r="AA85" s="122">
        <v>12</v>
      </c>
      <c r="AB85" s="122">
        <v>0</v>
      </c>
      <c r="AC85" s="122">
        <v>62</v>
      </c>
      <c r="AZ85" s="122">
        <v>1</v>
      </c>
      <c r="BA85" s="122">
        <f t="shared" si="19"/>
        <v>0</v>
      </c>
      <c r="BB85" s="122">
        <f t="shared" si="20"/>
        <v>0</v>
      </c>
      <c r="BC85" s="122">
        <f t="shared" si="21"/>
        <v>0</v>
      </c>
      <c r="BD85" s="122">
        <f t="shared" si="22"/>
        <v>0</v>
      </c>
      <c r="BE85" s="122">
        <f t="shared" si="23"/>
        <v>0</v>
      </c>
      <c r="CZ85" s="122">
        <v>0</v>
      </c>
    </row>
    <row r="86" spans="1:104" ht="20.5" x14ac:dyDescent="0.25">
      <c r="A86" s="150">
        <v>63</v>
      </c>
      <c r="B86" s="151" t="s">
        <v>200</v>
      </c>
      <c r="C86" s="152" t="s">
        <v>201</v>
      </c>
      <c r="D86" s="153" t="s">
        <v>160</v>
      </c>
      <c r="E86" s="154">
        <v>1.0773999999999999</v>
      </c>
      <c r="F86" s="154"/>
      <c r="G86" s="155">
        <f t="shared" si="18"/>
        <v>0</v>
      </c>
      <c r="O86" s="149">
        <v>2</v>
      </c>
      <c r="AA86" s="122">
        <v>12</v>
      </c>
      <c r="AB86" s="122">
        <v>0</v>
      </c>
      <c r="AC86" s="122">
        <v>63</v>
      </c>
      <c r="AZ86" s="122">
        <v>1</v>
      </c>
      <c r="BA86" s="122">
        <f t="shared" si="19"/>
        <v>0</v>
      </c>
      <c r="BB86" s="122">
        <f t="shared" si="20"/>
        <v>0</v>
      </c>
      <c r="BC86" s="122">
        <f t="shared" si="21"/>
        <v>0</v>
      </c>
      <c r="BD86" s="122">
        <f t="shared" si="22"/>
        <v>0</v>
      </c>
      <c r="BE86" s="122">
        <f t="shared" si="23"/>
        <v>0</v>
      </c>
      <c r="CZ86" s="122">
        <v>1.0662499999999999</v>
      </c>
    </row>
    <row r="87" spans="1:104" x14ac:dyDescent="0.25">
      <c r="A87" s="150">
        <v>64</v>
      </c>
      <c r="B87" s="151" t="s">
        <v>202</v>
      </c>
      <c r="C87" s="152" t="s">
        <v>203</v>
      </c>
      <c r="D87" s="153" t="s">
        <v>77</v>
      </c>
      <c r="E87" s="154">
        <v>30.603400000000001</v>
      </c>
      <c r="F87" s="154"/>
      <c r="G87" s="155">
        <f t="shared" si="18"/>
        <v>0</v>
      </c>
      <c r="O87" s="149">
        <v>2</v>
      </c>
      <c r="AA87" s="122">
        <v>12</v>
      </c>
      <c r="AB87" s="122">
        <v>0</v>
      </c>
      <c r="AC87" s="122">
        <v>64</v>
      </c>
      <c r="AZ87" s="122">
        <v>1</v>
      </c>
      <c r="BA87" s="122">
        <f t="shared" si="19"/>
        <v>0</v>
      </c>
      <c r="BB87" s="122">
        <f t="shared" si="20"/>
        <v>0</v>
      </c>
      <c r="BC87" s="122">
        <f t="shared" si="21"/>
        <v>0</v>
      </c>
      <c r="BD87" s="122">
        <f t="shared" si="22"/>
        <v>0</v>
      </c>
      <c r="BE87" s="122">
        <f t="shared" si="23"/>
        <v>0</v>
      </c>
      <c r="CZ87" s="122">
        <v>1.837</v>
      </c>
    </row>
    <row r="88" spans="1:104" x14ac:dyDescent="0.25">
      <c r="A88" s="150">
        <v>65</v>
      </c>
      <c r="B88" s="151" t="s">
        <v>204</v>
      </c>
      <c r="C88" s="152" t="s">
        <v>205</v>
      </c>
      <c r="D88" s="153" t="s">
        <v>77</v>
      </c>
      <c r="E88" s="154">
        <v>3.8580000000000001</v>
      </c>
      <c r="F88" s="154"/>
      <c r="G88" s="155">
        <f t="shared" si="18"/>
        <v>0</v>
      </c>
      <c r="O88" s="149">
        <v>2</v>
      </c>
      <c r="AA88" s="122">
        <v>12</v>
      </c>
      <c r="AB88" s="122">
        <v>0</v>
      </c>
      <c r="AC88" s="122">
        <v>65</v>
      </c>
      <c r="AZ88" s="122">
        <v>1</v>
      </c>
      <c r="BA88" s="122">
        <f t="shared" si="19"/>
        <v>0</v>
      </c>
      <c r="BB88" s="122">
        <f t="shared" si="20"/>
        <v>0</v>
      </c>
      <c r="BC88" s="122">
        <f t="shared" si="21"/>
        <v>0</v>
      </c>
      <c r="BD88" s="122">
        <f t="shared" si="22"/>
        <v>0</v>
      </c>
      <c r="BE88" s="122">
        <f t="shared" si="23"/>
        <v>0</v>
      </c>
      <c r="CZ88" s="122">
        <v>0</v>
      </c>
    </row>
    <row r="89" spans="1:104" x14ac:dyDescent="0.25">
      <c r="A89" s="150">
        <v>66</v>
      </c>
      <c r="B89" s="151" t="s">
        <v>206</v>
      </c>
      <c r="C89" s="152" t="s">
        <v>207</v>
      </c>
      <c r="D89" s="153" t="s">
        <v>77</v>
      </c>
      <c r="E89" s="154">
        <v>3.8580000000000001</v>
      </c>
      <c r="F89" s="154"/>
      <c r="G89" s="155">
        <f t="shared" si="18"/>
        <v>0</v>
      </c>
      <c r="O89" s="149">
        <v>2</v>
      </c>
      <c r="AA89" s="122">
        <v>12</v>
      </c>
      <c r="AB89" s="122">
        <v>1</v>
      </c>
      <c r="AC89" s="122">
        <v>66</v>
      </c>
      <c r="AZ89" s="122">
        <v>1</v>
      </c>
      <c r="BA89" s="122">
        <f t="shared" si="19"/>
        <v>0</v>
      </c>
      <c r="BB89" s="122">
        <f t="shared" si="20"/>
        <v>0</v>
      </c>
      <c r="BC89" s="122">
        <f t="shared" si="21"/>
        <v>0</v>
      </c>
      <c r="BD89" s="122">
        <f t="shared" si="22"/>
        <v>0</v>
      </c>
      <c r="BE89" s="122">
        <f t="shared" si="23"/>
        <v>0</v>
      </c>
      <c r="CZ89" s="122">
        <v>1.6</v>
      </c>
    </row>
    <row r="90" spans="1:104" x14ac:dyDescent="0.25">
      <c r="A90" s="150">
        <v>67</v>
      </c>
      <c r="B90" s="151" t="s">
        <v>208</v>
      </c>
      <c r="C90" s="152" t="s">
        <v>1087</v>
      </c>
      <c r="D90" s="153" t="s">
        <v>72</v>
      </c>
      <c r="E90" s="154">
        <v>324.60000000000002</v>
      </c>
      <c r="F90" s="154"/>
      <c r="G90" s="155">
        <f t="shared" si="18"/>
        <v>0</v>
      </c>
      <c r="O90" s="149">
        <v>2</v>
      </c>
      <c r="AA90" s="122">
        <v>12</v>
      </c>
      <c r="AB90" s="122">
        <v>0</v>
      </c>
      <c r="AC90" s="122">
        <v>67</v>
      </c>
      <c r="AZ90" s="122">
        <v>1</v>
      </c>
      <c r="BA90" s="122">
        <f t="shared" si="19"/>
        <v>0</v>
      </c>
      <c r="BB90" s="122">
        <f t="shared" si="20"/>
        <v>0</v>
      </c>
      <c r="BC90" s="122">
        <f t="shared" si="21"/>
        <v>0</v>
      </c>
      <c r="BD90" s="122">
        <f t="shared" si="22"/>
        <v>0</v>
      </c>
      <c r="BE90" s="122">
        <f t="shared" si="23"/>
        <v>0</v>
      </c>
      <c r="CZ90" s="122">
        <v>7.7770000000000006E-2</v>
      </c>
    </row>
    <row r="91" spans="1:104" x14ac:dyDescent="0.25">
      <c r="A91" s="150">
        <v>68</v>
      </c>
      <c r="B91" s="151" t="s">
        <v>210</v>
      </c>
      <c r="C91" s="152" t="s">
        <v>1088</v>
      </c>
      <c r="D91" s="153" t="s">
        <v>72</v>
      </c>
      <c r="E91" s="154">
        <v>1623</v>
      </c>
      <c r="F91" s="154"/>
      <c r="G91" s="155">
        <f t="shared" si="18"/>
        <v>0</v>
      </c>
      <c r="O91" s="149">
        <v>2</v>
      </c>
      <c r="AA91" s="122">
        <v>12</v>
      </c>
      <c r="AB91" s="122">
        <v>0</v>
      </c>
      <c r="AC91" s="122">
        <v>68</v>
      </c>
      <c r="AZ91" s="122">
        <v>1</v>
      </c>
      <c r="BA91" s="122">
        <f t="shared" si="19"/>
        <v>0</v>
      </c>
      <c r="BB91" s="122">
        <f t="shared" si="20"/>
        <v>0</v>
      </c>
      <c r="BC91" s="122">
        <f t="shared" si="21"/>
        <v>0</v>
      </c>
      <c r="BD91" s="122">
        <f t="shared" si="22"/>
        <v>0</v>
      </c>
      <c r="BE91" s="122">
        <f t="shared" si="23"/>
        <v>0</v>
      </c>
      <c r="CZ91" s="122">
        <v>1.111E-2</v>
      </c>
    </row>
    <row r="92" spans="1:104" ht="13" x14ac:dyDescent="0.3">
      <c r="A92" s="156"/>
      <c r="B92" s="157" t="s">
        <v>69</v>
      </c>
      <c r="C92" s="158" t="str">
        <f>CONCATENATE(B83," ",C83)</f>
        <v>63 Podlahy a podlahové konstrukce</v>
      </c>
      <c r="D92" s="156"/>
      <c r="E92" s="159"/>
      <c r="F92" s="159"/>
      <c r="G92" s="160">
        <f>SUM(G83:G91)</f>
        <v>0</v>
      </c>
      <c r="O92" s="149">
        <v>4</v>
      </c>
      <c r="BA92" s="161">
        <f>SUM(BA83:BA91)</f>
        <v>0</v>
      </c>
      <c r="BB92" s="161">
        <f>SUM(BB83:BB91)</f>
        <v>0</v>
      </c>
      <c r="BC92" s="161">
        <f>SUM(BC83:BC91)</f>
        <v>0</v>
      </c>
      <c r="BD92" s="161">
        <f>SUM(BD83:BD91)</f>
        <v>0</v>
      </c>
      <c r="BE92" s="161">
        <f>SUM(BE83:BE91)</f>
        <v>0</v>
      </c>
    </row>
    <row r="93" spans="1:104" ht="13" x14ac:dyDescent="0.3">
      <c r="A93" s="142" t="s">
        <v>65</v>
      </c>
      <c r="B93" s="143" t="s">
        <v>211</v>
      </c>
      <c r="C93" s="144" t="s">
        <v>212</v>
      </c>
      <c r="D93" s="145"/>
      <c r="E93" s="146"/>
      <c r="F93" s="146"/>
      <c r="G93" s="147"/>
      <c r="H93" s="148"/>
      <c r="I93" s="148"/>
      <c r="O93" s="149">
        <v>1</v>
      </c>
    </row>
    <row r="94" spans="1:104" ht="20.5" x14ac:dyDescent="0.25">
      <c r="A94" s="150">
        <v>69</v>
      </c>
      <c r="B94" s="151" t="s">
        <v>213</v>
      </c>
      <c r="C94" s="152" t="s">
        <v>214</v>
      </c>
      <c r="D94" s="153" t="s">
        <v>124</v>
      </c>
      <c r="E94" s="154">
        <v>7</v>
      </c>
      <c r="F94" s="154"/>
      <c r="G94" s="155">
        <f>E94*F94</f>
        <v>0</v>
      </c>
      <c r="O94" s="149">
        <v>2</v>
      </c>
      <c r="AA94" s="122">
        <v>12</v>
      </c>
      <c r="AB94" s="122">
        <v>0</v>
      </c>
      <c r="AC94" s="122">
        <v>69</v>
      </c>
      <c r="AZ94" s="122">
        <v>1</v>
      </c>
      <c r="BA94" s="122">
        <f>IF(AZ94=1,G94,0)</f>
        <v>0</v>
      </c>
      <c r="BB94" s="122">
        <f>IF(AZ94=2,G94,0)</f>
        <v>0</v>
      </c>
      <c r="BC94" s="122">
        <f>IF(AZ94=3,G94,0)</f>
        <v>0</v>
      </c>
      <c r="BD94" s="122">
        <f>IF(AZ94=4,G94,0)</f>
        <v>0</v>
      </c>
      <c r="BE94" s="122">
        <f>IF(AZ94=5,G94,0)</f>
        <v>0</v>
      </c>
      <c r="CZ94" s="122">
        <v>3.0269999999999998E-2</v>
      </c>
    </row>
    <row r="95" spans="1:104" ht="20.5" x14ac:dyDescent="0.25">
      <c r="A95" s="150">
        <v>70</v>
      </c>
      <c r="B95" s="151" t="s">
        <v>215</v>
      </c>
      <c r="C95" s="152" t="s">
        <v>216</v>
      </c>
      <c r="D95" s="153" t="s">
        <v>124</v>
      </c>
      <c r="E95" s="154">
        <v>8</v>
      </c>
      <c r="F95" s="154"/>
      <c r="G95" s="155">
        <f>E95*F95</f>
        <v>0</v>
      </c>
      <c r="O95" s="149">
        <v>2</v>
      </c>
      <c r="AA95" s="122">
        <v>12</v>
      </c>
      <c r="AB95" s="122">
        <v>0</v>
      </c>
      <c r="AC95" s="122">
        <v>70</v>
      </c>
      <c r="AZ95" s="122">
        <v>1</v>
      </c>
      <c r="BA95" s="122">
        <f>IF(AZ95=1,G95,0)</f>
        <v>0</v>
      </c>
      <c r="BB95" s="122">
        <f>IF(AZ95=2,G95,0)</f>
        <v>0</v>
      </c>
      <c r="BC95" s="122">
        <f>IF(AZ95=3,G95,0)</f>
        <v>0</v>
      </c>
      <c r="BD95" s="122">
        <f>IF(AZ95=4,G95,0)</f>
        <v>0</v>
      </c>
      <c r="BE95" s="122">
        <f>IF(AZ95=5,G95,0)</f>
        <v>0</v>
      </c>
      <c r="CZ95" s="122">
        <v>3.083E-2</v>
      </c>
    </row>
    <row r="96" spans="1:104" x14ac:dyDescent="0.25">
      <c r="A96" s="150">
        <v>71</v>
      </c>
      <c r="B96" s="151" t="s">
        <v>217</v>
      </c>
      <c r="C96" s="152" t="s">
        <v>218</v>
      </c>
      <c r="D96" s="153" t="s">
        <v>124</v>
      </c>
      <c r="E96" s="154">
        <v>1</v>
      </c>
      <c r="F96" s="154"/>
      <c r="G96" s="155">
        <f>E96*F96</f>
        <v>0</v>
      </c>
      <c r="O96" s="149">
        <v>2</v>
      </c>
      <c r="AA96" s="122">
        <v>12</v>
      </c>
      <c r="AB96" s="122">
        <v>0</v>
      </c>
      <c r="AC96" s="122">
        <v>71</v>
      </c>
      <c r="AZ96" s="122">
        <v>1</v>
      </c>
      <c r="BA96" s="122">
        <f>IF(AZ96=1,G96,0)</f>
        <v>0</v>
      </c>
      <c r="BB96" s="122">
        <f>IF(AZ96=2,G96,0)</f>
        <v>0</v>
      </c>
      <c r="BC96" s="122">
        <f>IF(AZ96=3,G96,0)</f>
        <v>0</v>
      </c>
      <c r="BD96" s="122">
        <f>IF(AZ96=4,G96,0)</f>
        <v>0</v>
      </c>
      <c r="BE96" s="122">
        <f>IF(AZ96=5,G96,0)</f>
        <v>0</v>
      </c>
      <c r="CZ96" s="122">
        <v>0.49075000000000002</v>
      </c>
    </row>
    <row r="97" spans="1:104" ht="13" x14ac:dyDescent="0.3">
      <c r="A97" s="156"/>
      <c r="B97" s="157" t="s">
        <v>69</v>
      </c>
      <c r="C97" s="158" t="str">
        <f>CONCATENATE(B93," ",C93)</f>
        <v>64 Výplně otvorů</v>
      </c>
      <c r="D97" s="156"/>
      <c r="E97" s="159"/>
      <c r="F97" s="159"/>
      <c r="G97" s="160">
        <f>SUM(G93:G96)</f>
        <v>0</v>
      </c>
      <c r="O97" s="149">
        <v>4</v>
      </c>
      <c r="BA97" s="161">
        <f>SUM(BA93:BA96)</f>
        <v>0</v>
      </c>
      <c r="BB97" s="161">
        <f>SUM(BB93:BB96)</f>
        <v>0</v>
      </c>
      <c r="BC97" s="161">
        <f>SUM(BC93:BC96)</f>
        <v>0</v>
      </c>
      <c r="BD97" s="161">
        <f>SUM(BD93:BD96)</f>
        <v>0</v>
      </c>
      <c r="BE97" s="161">
        <f>SUM(BE93:BE96)</f>
        <v>0</v>
      </c>
    </row>
    <row r="98" spans="1:104" ht="13" x14ac:dyDescent="0.3">
      <c r="A98" s="142" t="s">
        <v>65</v>
      </c>
      <c r="B98" s="143" t="s">
        <v>219</v>
      </c>
      <c r="C98" s="144" t="s">
        <v>220</v>
      </c>
      <c r="D98" s="145"/>
      <c r="E98" s="146"/>
      <c r="F98" s="146"/>
      <c r="G98" s="147"/>
      <c r="H98" s="148"/>
      <c r="I98" s="148"/>
      <c r="O98" s="149">
        <v>1</v>
      </c>
    </row>
    <row r="99" spans="1:104" ht="20.5" x14ac:dyDescent="0.25">
      <c r="A99" s="150">
        <v>72</v>
      </c>
      <c r="B99" s="151" t="s">
        <v>221</v>
      </c>
      <c r="C99" s="152" t="s">
        <v>222</v>
      </c>
      <c r="D99" s="153" t="s">
        <v>134</v>
      </c>
      <c r="E99" s="154">
        <v>5.6</v>
      </c>
      <c r="F99" s="154"/>
      <c r="G99" s="155">
        <f>E99*F99</f>
        <v>0</v>
      </c>
      <c r="O99" s="149">
        <v>2</v>
      </c>
      <c r="AA99" s="122">
        <v>12</v>
      </c>
      <c r="AB99" s="122">
        <v>0</v>
      </c>
      <c r="AC99" s="122">
        <v>72</v>
      </c>
      <c r="AZ99" s="122">
        <v>1</v>
      </c>
      <c r="BA99" s="122">
        <f>IF(AZ99=1,G99,0)</f>
        <v>0</v>
      </c>
      <c r="BB99" s="122">
        <f>IF(AZ99=2,G99,0)</f>
        <v>0</v>
      </c>
      <c r="BC99" s="122">
        <f>IF(AZ99=3,G99,0)</f>
        <v>0</v>
      </c>
      <c r="BD99" s="122">
        <f>IF(AZ99=4,G99,0)</f>
        <v>0</v>
      </c>
      <c r="BE99" s="122">
        <f>IF(AZ99=5,G99,0)</f>
        <v>0</v>
      </c>
      <c r="CZ99" s="122">
        <v>0.83008000000000004</v>
      </c>
    </row>
    <row r="100" spans="1:104" ht="20.5" x14ac:dyDescent="0.25">
      <c r="A100" s="150">
        <v>73</v>
      </c>
      <c r="B100" s="151" t="s">
        <v>223</v>
      </c>
      <c r="C100" s="152" t="s">
        <v>224</v>
      </c>
      <c r="D100" s="153" t="s">
        <v>124</v>
      </c>
      <c r="E100" s="154">
        <v>1</v>
      </c>
      <c r="F100" s="154"/>
      <c r="G100" s="155">
        <f>E100*F100</f>
        <v>0</v>
      </c>
      <c r="O100" s="149">
        <v>2</v>
      </c>
      <c r="AA100" s="122">
        <v>12</v>
      </c>
      <c r="AB100" s="122">
        <v>0</v>
      </c>
      <c r="AC100" s="122">
        <v>73</v>
      </c>
      <c r="AZ100" s="122">
        <v>1</v>
      </c>
      <c r="BA100" s="122">
        <f>IF(AZ100=1,G100,0)</f>
        <v>0</v>
      </c>
      <c r="BB100" s="122">
        <f>IF(AZ100=2,G100,0)</f>
        <v>0</v>
      </c>
      <c r="BC100" s="122">
        <f>IF(AZ100=3,G100,0)</f>
        <v>0</v>
      </c>
      <c r="BD100" s="122">
        <f>IF(AZ100=4,G100,0)</f>
        <v>0</v>
      </c>
      <c r="BE100" s="122">
        <f>IF(AZ100=5,G100,0)</f>
        <v>0</v>
      </c>
      <c r="CZ100" s="122">
        <v>3.48658</v>
      </c>
    </row>
    <row r="101" spans="1:104" ht="13" x14ac:dyDescent="0.3">
      <c r="A101" s="156"/>
      <c r="B101" s="157" t="s">
        <v>69</v>
      </c>
      <c r="C101" s="158" t="str">
        <f>CONCATENATE(B98," ",C98)</f>
        <v>81 Kanalizační přípojka</v>
      </c>
      <c r="D101" s="156"/>
      <c r="E101" s="159"/>
      <c r="F101" s="159"/>
      <c r="G101" s="160">
        <f>SUM(G98:G100)</f>
        <v>0</v>
      </c>
      <c r="O101" s="149">
        <v>4</v>
      </c>
      <c r="BA101" s="161">
        <f>SUM(BA98:BA100)</f>
        <v>0</v>
      </c>
      <c r="BB101" s="161">
        <f>SUM(BB98:BB100)</f>
        <v>0</v>
      </c>
      <c r="BC101" s="161">
        <f>SUM(BC98:BC100)</f>
        <v>0</v>
      </c>
      <c r="BD101" s="161">
        <f>SUM(BD98:BD100)</f>
        <v>0</v>
      </c>
      <c r="BE101" s="161">
        <f>SUM(BE98:BE100)</f>
        <v>0</v>
      </c>
    </row>
    <row r="102" spans="1:104" ht="13" x14ac:dyDescent="0.3">
      <c r="A102" s="142" t="s">
        <v>65</v>
      </c>
      <c r="B102" s="143" t="s">
        <v>225</v>
      </c>
      <c r="C102" s="144" t="s">
        <v>226</v>
      </c>
      <c r="D102" s="145"/>
      <c r="E102" s="146"/>
      <c r="F102" s="146"/>
      <c r="G102" s="147"/>
      <c r="H102" s="148"/>
      <c r="I102" s="148"/>
      <c r="O102" s="149">
        <v>1</v>
      </c>
    </row>
    <row r="103" spans="1:104" x14ac:dyDescent="0.25">
      <c r="A103" s="150">
        <v>74</v>
      </c>
      <c r="B103" s="151" t="s">
        <v>227</v>
      </c>
      <c r="C103" s="152" t="s">
        <v>228</v>
      </c>
      <c r="D103" s="153" t="s">
        <v>134</v>
      </c>
      <c r="E103" s="154">
        <v>70</v>
      </c>
      <c r="F103" s="154"/>
      <c r="G103" s="155">
        <f t="shared" ref="G103:G110" si="24">E103*F103</f>
        <v>0</v>
      </c>
      <c r="O103" s="149">
        <v>2</v>
      </c>
      <c r="AA103" s="122">
        <v>12</v>
      </c>
      <c r="AB103" s="122">
        <v>0</v>
      </c>
      <c r="AC103" s="122">
        <v>74</v>
      </c>
      <c r="AZ103" s="122">
        <v>1</v>
      </c>
      <c r="BA103" s="122">
        <f t="shared" ref="BA103:BA110" si="25">IF(AZ103=1,G103,0)</f>
        <v>0</v>
      </c>
      <c r="BB103" s="122">
        <f t="shared" ref="BB103:BB110" si="26">IF(AZ103=2,G103,0)</f>
        <v>0</v>
      </c>
      <c r="BC103" s="122">
        <f t="shared" ref="BC103:BC110" si="27">IF(AZ103=3,G103,0)</f>
        <v>0</v>
      </c>
      <c r="BD103" s="122">
        <f t="shared" ref="BD103:BD110" si="28">IF(AZ103=4,G103,0)</f>
        <v>0</v>
      </c>
      <c r="BE103" s="122">
        <f t="shared" ref="BE103:BE110" si="29">IF(AZ103=5,G103,0)</f>
        <v>0</v>
      </c>
      <c r="CZ103" s="122">
        <v>3.5500000000000002E-3</v>
      </c>
    </row>
    <row r="104" spans="1:104" x14ac:dyDescent="0.25">
      <c r="A104" s="150">
        <v>75</v>
      </c>
      <c r="B104" s="151" t="s">
        <v>229</v>
      </c>
      <c r="C104" s="152" t="s">
        <v>230</v>
      </c>
      <c r="D104" s="153" t="s">
        <v>124</v>
      </c>
      <c r="E104" s="154">
        <v>4</v>
      </c>
      <c r="F104" s="154"/>
      <c r="G104" s="155">
        <f t="shared" si="24"/>
        <v>0</v>
      </c>
      <c r="O104" s="149">
        <v>2</v>
      </c>
      <c r="AA104" s="122">
        <v>12</v>
      </c>
      <c r="AB104" s="122">
        <v>0</v>
      </c>
      <c r="AC104" s="122">
        <v>75</v>
      </c>
      <c r="AZ104" s="122">
        <v>1</v>
      </c>
      <c r="BA104" s="122">
        <f t="shared" si="25"/>
        <v>0</v>
      </c>
      <c r="BB104" s="122">
        <f t="shared" si="26"/>
        <v>0</v>
      </c>
      <c r="BC104" s="122">
        <f t="shared" si="27"/>
        <v>0</v>
      </c>
      <c r="BD104" s="122">
        <f t="shared" si="28"/>
        <v>0</v>
      </c>
      <c r="BE104" s="122">
        <f t="shared" si="29"/>
        <v>0</v>
      </c>
      <c r="CZ104" s="122">
        <v>7.5800000000000006E-2</v>
      </c>
    </row>
    <row r="105" spans="1:104" x14ac:dyDescent="0.25">
      <c r="A105" s="150">
        <v>76</v>
      </c>
      <c r="B105" s="151" t="s">
        <v>231</v>
      </c>
      <c r="C105" s="152" t="s">
        <v>232</v>
      </c>
      <c r="D105" s="153" t="s">
        <v>134</v>
      </c>
      <c r="E105" s="154">
        <v>70</v>
      </c>
      <c r="F105" s="154"/>
      <c r="G105" s="155">
        <f t="shared" si="24"/>
        <v>0</v>
      </c>
      <c r="O105" s="149">
        <v>2</v>
      </c>
      <c r="AA105" s="122">
        <v>12</v>
      </c>
      <c r="AB105" s="122">
        <v>0</v>
      </c>
      <c r="AC105" s="122">
        <v>76</v>
      </c>
      <c r="AZ105" s="122">
        <v>1</v>
      </c>
      <c r="BA105" s="122">
        <f t="shared" si="25"/>
        <v>0</v>
      </c>
      <c r="BB105" s="122">
        <f t="shared" si="26"/>
        <v>0</v>
      </c>
      <c r="BC105" s="122">
        <f t="shared" si="27"/>
        <v>0</v>
      </c>
      <c r="BD105" s="122">
        <f t="shared" si="28"/>
        <v>0</v>
      </c>
      <c r="BE105" s="122">
        <f t="shared" si="29"/>
        <v>0</v>
      </c>
      <c r="CZ105" s="122">
        <v>0</v>
      </c>
    </row>
    <row r="106" spans="1:104" x14ac:dyDescent="0.25">
      <c r="A106" s="150">
        <v>77</v>
      </c>
      <c r="B106" s="151" t="s">
        <v>233</v>
      </c>
      <c r="C106" s="152" t="s">
        <v>234</v>
      </c>
      <c r="D106" s="153" t="s">
        <v>134</v>
      </c>
      <c r="E106" s="154">
        <v>70</v>
      </c>
      <c r="F106" s="154"/>
      <c r="G106" s="155">
        <f t="shared" si="24"/>
        <v>0</v>
      </c>
      <c r="O106" s="149">
        <v>2</v>
      </c>
      <c r="AA106" s="122">
        <v>12</v>
      </c>
      <c r="AB106" s="122">
        <v>0</v>
      </c>
      <c r="AC106" s="122">
        <v>77</v>
      </c>
      <c r="AZ106" s="122">
        <v>1</v>
      </c>
      <c r="BA106" s="122">
        <f t="shared" si="25"/>
        <v>0</v>
      </c>
      <c r="BB106" s="122">
        <f t="shared" si="26"/>
        <v>0</v>
      </c>
      <c r="BC106" s="122">
        <f t="shared" si="27"/>
        <v>0</v>
      </c>
      <c r="BD106" s="122">
        <f t="shared" si="28"/>
        <v>0</v>
      </c>
      <c r="BE106" s="122">
        <f t="shared" si="29"/>
        <v>0</v>
      </c>
      <c r="CZ106" s="122">
        <v>0</v>
      </c>
    </row>
    <row r="107" spans="1:104" ht="20.5" x14ac:dyDescent="0.25">
      <c r="A107" s="150">
        <v>78</v>
      </c>
      <c r="B107" s="151" t="s">
        <v>235</v>
      </c>
      <c r="C107" s="152" t="s">
        <v>236</v>
      </c>
      <c r="D107" s="153" t="s">
        <v>124</v>
      </c>
      <c r="E107" s="154">
        <v>3</v>
      </c>
      <c r="F107" s="154"/>
      <c r="G107" s="155">
        <f t="shared" si="24"/>
        <v>0</v>
      </c>
      <c r="O107" s="149">
        <v>2</v>
      </c>
      <c r="AA107" s="122">
        <v>12</v>
      </c>
      <c r="AB107" s="122">
        <v>0</v>
      </c>
      <c r="AC107" s="122">
        <v>78</v>
      </c>
      <c r="AZ107" s="122">
        <v>1</v>
      </c>
      <c r="BA107" s="122">
        <f t="shared" si="25"/>
        <v>0</v>
      </c>
      <c r="BB107" s="122">
        <f t="shared" si="26"/>
        <v>0</v>
      </c>
      <c r="BC107" s="122">
        <f t="shared" si="27"/>
        <v>0</v>
      </c>
      <c r="BD107" s="122">
        <f t="shared" si="28"/>
        <v>0</v>
      </c>
      <c r="BE107" s="122">
        <f t="shared" si="29"/>
        <v>0</v>
      </c>
      <c r="CZ107" s="122">
        <v>4.1099999999999998E-2</v>
      </c>
    </row>
    <row r="108" spans="1:104" ht="20.5" x14ac:dyDescent="0.25">
      <c r="A108" s="150">
        <v>79</v>
      </c>
      <c r="B108" s="151" t="s">
        <v>237</v>
      </c>
      <c r="C108" s="152" t="s">
        <v>1089</v>
      </c>
      <c r="D108" s="153" t="s">
        <v>238</v>
      </c>
      <c r="E108" s="154">
        <v>1</v>
      </c>
      <c r="F108" s="154"/>
      <c r="G108" s="155">
        <f t="shared" si="24"/>
        <v>0</v>
      </c>
      <c r="O108" s="149">
        <v>2</v>
      </c>
      <c r="AA108" s="122">
        <v>12</v>
      </c>
      <c r="AB108" s="122">
        <v>0</v>
      </c>
      <c r="AC108" s="122">
        <v>79</v>
      </c>
      <c r="AZ108" s="122">
        <v>1</v>
      </c>
      <c r="BA108" s="122">
        <f t="shared" si="25"/>
        <v>0</v>
      </c>
      <c r="BB108" s="122">
        <f t="shared" si="26"/>
        <v>0</v>
      </c>
      <c r="BC108" s="122">
        <f t="shared" si="27"/>
        <v>0</v>
      </c>
      <c r="BD108" s="122">
        <f t="shared" si="28"/>
        <v>0</v>
      </c>
      <c r="BE108" s="122">
        <f t="shared" si="29"/>
        <v>0</v>
      </c>
      <c r="CZ108" s="122">
        <v>0.2</v>
      </c>
    </row>
    <row r="109" spans="1:104" x14ac:dyDescent="0.25">
      <c r="A109" s="150">
        <v>80</v>
      </c>
      <c r="B109" s="151" t="s">
        <v>239</v>
      </c>
      <c r="C109" s="152" t="s">
        <v>1090</v>
      </c>
      <c r="D109" s="153" t="s">
        <v>68</v>
      </c>
      <c r="E109" s="154">
        <v>1</v>
      </c>
      <c r="F109" s="154"/>
      <c r="G109" s="155">
        <f t="shared" si="24"/>
        <v>0</v>
      </c>
      <c r="O109" s="149">
        <v>2</v>
      </c>
      <c r="AA109" s="122">
        <v>12</v>
      </c>
      <c r="AB109" s="122">
        <v>0</v>
      </c>
      <c r="AC109" s="122">
        <v>80</v>
      </c>
      <c r="AZ109" s="122">
        <v>1</v>
      </c>
      <c r="BA109" s="122">
        <f t="shared" si="25"/>
        <v>0</v>
      </c>
      <c r="BB109" s="122">
        <f t="shared" si="26"/>
        <v>0</v>
      </c>
      <c r="BC109" s="122">
        <f t="shared" si="27"/>
        <v>0</v>
      </c>
      <c r="BD109" s="122">
        <f t="shared" si="28"/>
        <v>0</v>
      </c>
      <c r="BE109" s="122">
        <f t="shared" si="29"/>
        <v>0</v>
      </c>
      <c r="CZ109" s="122">
        <v>2.5000000000000001E-2</v>
      </c>
    </row>
    <row r="110" spans="1:104" x14ac:dyDescent="0.25">
      <c r="A110" s="150">
        <v>81</v>
      </c>
      <c r="B110" s="151" t="s">
        <v>240</v>
      </c>
      <c r="C110" s="152" t="s">
        <v>241</v>
      </c>
      <c r="D110" s="153" t="s">
        <v>77</v>
      </c>
      <c r="E110" s="154">
        <v>25.92</v>
      </c>
      <c r="F110" s="154"/>
      <c r="G110" s="155">
        <f t="shared" si="24"/>
        <v>0</v>
      </c>
      <c r="O110" s="149">
        <v>2</v>
      </c>
      <c r="AA110" s="122">
        <v>12</v>
      </c>
      <c r="AB110" s="122">
        <v>0</v>
      </c>
      <c r="AC110" s="122">
        <v>81</v>
      </c>
      <c r="AZ110" s="122">
        <v>1</v>
      </c>
      <c r="BA110" s="122">
        <f t="shared" si="25"/>
        <v>0</v>
      </c>
      <c r="BB110" s="122">
        <f t="shared" si="26"/>
        <v>0</v>
      </c>
      <c r="BC110" s="122">
        <f t="shared" si="27"/>
        <v>0</v>
      </c>
      <c r="BD110" s="122">
        <f t="shared" si="28"/>
        <v>0</v>
      </c>
      <c r="BE110" s="122">
        <f t="shared" si="29"/>
        <v>0</v>
      </c>
      <c r="CZ110" s="122">
        <v>0.04</v>
      </c>
    </row>
    <row r="111" spans="1:104" ht="13" x14ac:dyDescent="0.3">
      <c r="A111" s="156"/>
      <c r="B111" s="157" t="s">
        <v>69</v>
      </c>
      <c r="C111" s="158" t="str">
        <f>CONCATENATE(B102," ",C102)</f>
        <v>82 Kanalizace dešťová</v>
      </c>
      <c r="D111" s="156"/>
      <c r="E111" s="159"/>
      <c r="F111" s="159"/>
      <c r="G111" s="160">
        <f>SUM(G102:G110)</f>
        <v>0</v>
      </c>
      <c r="O111" s="149">
        <v>4</v>
      </c>
      <c r="BA111" s="161">
        <f>SUM(BA102:BA110)</f>
        <v>0</v>
      </c>
      <c r="BB111" s="161">
        <f>SUM(BB102:BB110)</f>
        <v>0</v>
      </c>
      <c r="BC111" s="161">
        <f>SUM(BC102:BC110)</f>
        <v>0</v>
      </c>
      <c r="BD111" s="161">
        <f>SUM(BD102:BD110)</f>
        <v>0</v>
      </c>
      <c r="BE111" s="161">
        <f>SUM(BE102:BE110)</f>
        <v>0</v>
      </c>
    </row>
    <row r="112" spans="1:104" ht="13" x14ac:dyDescent="0.3">
      <c r="A112" s="142" t="s">
        <v>65</v>
      </c>
      <c r="B112" s="143" t="s">
        <v>242</v>
      </c>
      <c r="C112" s="144" t="s">
        <v>243</v>
      </c>
      <c r="D112" s="145"/>
      <c r="E112" s="146"/>
      <c r="F112" s="146"/>
      <c r="G112" s="147"/>
      <c r="H112" s="148"/>
      <c r="I112" s="148"/>
      <c r="O112" s="149">
        <v>1</v>
      </c>
    </row>
    <row r="113" spans="1:104" ht="20.5" x14ac:dyDescent="0.25">
      <c r="A113" s="150">
        <v>82</v>
      </c>
      <c r="B113" s="151" t="s">
        <v>244</v>
      </c>
      <c r="C113" s="152" t="s">
        <v>245</v>
      </c>
      <c r="D113" s="153" t="s">
        <v>134</v>
      </c>
      <c r="E113" s="154">
        <v>4.7</v>
      </c>
      <c r="F113" s="154"/>
      <c r="G113" s="155">
        <f>E113*F113</f>
        <v>0</v>
      </c>
      <c r="O113" s="149">
        <v>2</v>
      </c>
      <c r="AA113" s="122">
        <v>12</v>
      </c>
      <c r="AB113" s="122">
        <v>0</v>
      </c>
      <c r="AC113" s="122">
        <v>82</v>
      </c>
      <c r="AZ113" s="122">
        <v>1</v>
      </c>
      <c r="BA113" s="122">
        <f>IF(AZ113=1,G113,0)</f>
        <v>0</v>
      </c>
      <c r="BB113" s="122">
        <f>IF(AZ113=2,G113,0)</f>
        <v>0</v>
      </c>
      <c r="BC113" s="122">
        <f>IF(AZ113=3,G113,0)</f>
        <v>0</v>
      </c>
      <c r="BD113" s="122">
        <f>IF(AZ113=4,G113,0)</f>
        <v>0</v>
      </c>
      <c r="BE113" s="122">
        <f>IF(AZ113=5,G113,0)</f>
        <v>0</v>
      </c>
      <c r="CZ113" s="122">
        <v>0.5413</v>
      </c>
    </row>
    <row r="114" spans="1:104" x14ac:dyDescent="0.25">
      <c r="A114" s="150">
        <v>83</v>
      </c>
      <c r="B114" s="151" t="s">
        <v>246</v>
      </c>
      <c r="C114" s="152" t="s">
        <v>247</v>
      </c>
      <c r="D114" s="153" t="s">
        <v>238</v>
      </c>
      <c r="E114" s="154">
        <v>1</v>
      </c>
      <c r="F114" s="154"/>
      <c r="G114" s="155">
        <f>E114*F114</f>
        <v>0</v>
      </c>
      <c r="O114" s="149">
        <v>2</v>
      </c>
      <c r="AA114" s="122">
        <v>12</v>
      </c>
      <c r="AB114" s="122">
        <v>0</v>
      </c>
      <c r="AC114" s="122">
        <v>83</v>
      </c>
      <c r="AZ114" s="122">
        <v>1</v>
      </c>
      <c r="BA114" s="122">
        <f>IF(AZ114=1,G114,0)</f>
        <v>0</v>
      </c>
      <c r="BB114" s="122">
        <f>IF(AZ114=2,G114,0)</f>
        <v>0</v>
      </c>
      <c r="BC114" s="122">
        <f>IF(AZ114=3,G114,0)</f>
        <v>0</v>
      </c>
      <c r="BD114" s="122">
        <f>IF(AZ114=4,G114,0)</f>
        <v>0</v>
      </c>
      <c r="BE114" s="122">
        <f>IF(AZ114=5,G114,0)</f>
        <v>0</v>
      </c>
      <c r="CZ114" s="122">
        <v>0.03</v>
      </c>
    </row>
    <row r="115" spans="1:104" ht="13" x14ac:dyDescent="0.3">
      <c r="A115" s="156"/>
      <c r="B115" s="157" t="s">
        <v>69</v>
      </c>
      <c r="C115" s="158" t="str">
        <f>CONCATENATE(B112," ",C112)</f>
        <v>83 Vodovodní přípojka</v>
      </c>
      <c r="D115" s="156"/>
      <c r="E115" s="159"/>
      <c r="F115" s="159"/>
      <c r="G115" s="160">
        <f>SUM(G112:G114)</f>
        <v>0</v>
      </c>
      <c r="O115" s="149">
        <v>4</v>
      </c>
      <c r="BA115" s="161">
        <f>SUM(BA112:BA114)</f>
        <v>0</v>
      </c>
      <c r="BB115" s="161">
        <f>SUM(BB112:BB114)</f>
        <v>0</v>
      </c>
      <c r="BC115" s="161">
        <f>SUM(BC112:BC114)</f>
        <v>0</v>
      </c>
      <c r="BD115" s="161">
        <f>SUM(BD112:BD114)</f>
        <v>0</v>
      </c>
      <c r="BE115" s="161">
        <f>SUM(BE112:BE114)</f>
        <v>0</v>
      </c>
    </row>
    <row r="116" spans="1:104" ht="13" x14ac:dyDescent="0.3">
      <c r="A116" s="142" t="s">
        <v>65</v>
      </c>
      <c r="B116" s="143" t="s">
        <v>248</v>
      </c>
      <c r="C116" s="144" t="s">
        <v>249</v>
      </c>
      <c r="D116" s="145"/>
      <c r="E116" s="146"/>
      <c r="F116" s="146"/>
      <c r="G116" s="147"/>
      <c r="H116" s="148"/>
      <c r="I116" s="148"/>
      <c r="O116" s="149">
        <v>1</v>
      </c>
    </row>
    <row r="117" spans="1:104" x14ac:dyDescent="0.25">
      <c r="A117" s="150">
        <v>84</v>
      </c>
      <c r="B117" s="151" t="s">
        <v>250</v>
      </c>
      <c r="C117" s="152" t="s">
        <v>251</v>
      </c>
      <c r="D117" s="153" t="s">
        <v>72</v>
      </c>
      <c r="E117" s="154">
        <v>348</v>
      </c>
      <c r="F117" s="154"/>
      <c r="G117" s="155">
        <f t="shared" ref="G117:G124" si="30">E117*F117</f>
        <v>0</v>
      </c>
      <c r="O117" s="149">
        <v>2</v>
      </c>
      <c r="AA117" s="122">
        <v>12</v>
      </c>
      <c r="AB117" s="122">
        <v>0</v>
      </c>
      <c r="AC117" s="122">
        <v>84</v>
      </c>
      <c r="AZ117" s="122">
        <v>1</v>
      </c>
      <c r="BA117" s="122">
        <f t="shared" ref="BA117:BA124" si="31">IF(AZ117=1,G117,0)</f>
        <v>0</v>
      </c>
      <c r="BB117" s="122">
        <f t="shared" ref="BB117:BB124" si="32">IF(AZ117=2,G117,0)</f>
        <v>0</v>
      </c>
      <c r="BC117" s="122">
        <f t="shared" ref="BC117:BC124" si="33">IF(AZ117=3,G117,0)</f>
        <v>0</v>
      </c>
      <c r="BD117" s="122">
        <f t="shared" ref="BD117:BD124" si="34">IF(AZ117=4,G117,0)</f>
        <v>0</v>
      </c>
      <c r="BE117" s="122">
        <f t="shared" ref="BE117:BE124" si="35">IF(AZ117=5,G117,0)</f>
        <v>0</v>
      </c>
      <c r="CZ117" s="122">
        <v>1.8380000000000001E-2</v>
      </c>
    </row>
    <row r="118" spans="1:104" x14ac:dyDescent="0.25">
      <c r="A118" s="150">
        <v>85</v>
      </c>
      <c r="B118" s="151" t="s">
        <v>252</v>
      </c>
      <c r="C118" s="152" t="s">
        <v>253</v>
      </c>
      <c r="D118" s="153" t="s">
        <v>72</v>
      </c>
      <c r="E118" s="154">
        <v>696</v>
      </c>
      <c r="F118" s="154"/>
      <c r="G118" s="155">
        <f t="shared" si="30"/>
        <v>0</v>
      </c>
      <c r="O118" s="149">
        <v>2</v>
      </c>
      <c r="AA118" s="122">
        <v>12</v>
      </c>
      <c r="AB118" s="122">
        <v>0</v>
      </c>
      <c r="AC118" s="122">
        <v>85</v>
      </c>
      <c r="AZ118" s="122">
        <v>1</v>
      </c>
      <c r="BA118" s="122">
        <f t="shared" si="31"/>
        <v>0</v>
      </c>
      <c r="BB118" s="122">
        <f t="shared" si="32"/>
        <v>0</v>
      </c>
      <c r="BC118" s="122">
        <f t="shared" si="33"/>
        <v>0</v>
      </c>
      <c r="BD118" s="122">
        <f t="shared" si="34"/>
        <v>0</v>
      </c>
      <c r="BE118" s="122">
        <f t="shared" si="35"/>
        <v>0</v>
      </c>
      <c r="CZ118" s="122">
        <v>8.4999999999999995E-4</v>
      </c>
    </row>
    <row r="119" spans="1:104" x14ac:dyDescent="0.25">
      <c r="A119" s="150">
        <v>86</v>
      </c>
      <c r="B119" s="151" t="s">
        <v>254</v>
      </c>
      <c r="C119" s="152" t="s">
        <v>255</v>
      </c>
      <c r="D119" s="153" t="s">
        <v>72</v>
      </c>
      <c r="E119" s="154">
        <v>348</v>
      </c>
      <c r="F119" s="154"/>
      <c r="G119" s="155">
        <f t="shared" si="30"/>
        <v>0</v>
      </c>
      <c r="O119" s="149">
        <v>2</v>
      </c>
      <c r="AA119" s="122">
        <v>12</v>
      </c>
      <c r="AB119" s="122">
        <v>0</v>
      </c>
      <c r="AC119" s="122">
        <v>86</v>
      </c>
      <c r="AZ119" s="122">
        <v>1</v>
      </c>
      <c r="BA119" s="122">
        <f t="shared" si="31"/>
        <v>0</v>
      </c>
      <c r="BB119" s="122">
        <f t="shared" si="32"/>
        <v>0</v>
      </c>
      <c r="BC119" s="122">
        <f t="shared" si="33"/>
        <v>0</v>
      </c>
      <c r="BD119" s="122">
        <f t="shared" si="34"/>
        <v>0</v>
      </c>
      <c r="BE119" s="122">
        <f t="shared" si="35"/>
        <v>0</v>
      </c>
      <c r="CZ119" s="122">
        <v>0</v>
      </c>
    </row>
    <row r="120" spans="1:104" x14ac:dyDescent="0.25">
      <c r="A120" s="150">
        <v>87</v>
      </c>
      <c r="B120" s="151" t="s">
        <v>256</v>
      </c>
      <c r="C120" s="152" t="s">
        <v>257</v>
      </c>
      <c r="D120" s="153" t="s">
        <v>72</v>
      </c>
      <c r="E120" s="154">
        <v>156.80000000000001</v>
      </c>
      <c r="F120" s="154"/>
      <c r="G120" s="155">
        <f t="shared" si="30"/>
        <v>0</v>
      </c>
      <c r="O120" s="149">
        <v>2</v>
      </c>
      <c r="AA120" s="122">
        <v>12</v>
      </c>
      <c r="AB120" s="122">
        <v>0</v>
      </c>
      <c r="AC120" s="122">
        <v>87</v>
      </c>
      <c r="AZ120" s="122">
        <v>1</v>
      </c>
      <c r="BA120" s="122">
        <f t="shared" si="31"/>
        <v>0</v>
      </c>
      <c r="BB120" s="122">
        <f t="shared" si="32"/>
        <v>0</v>
      </c>
      <c r="BC120" s="122">
        <f t="shared" si="33"/>
        <v>0</v>
      </c>
      <c r="BD120" s="122">
        <f t="shared" si="34"/>
        <v>0</v>
      </c>
      <c r="BE120" s="122">
        <f t="shared" si="35"/>
        <v>0</v>
      </c>
      <c r="CZ120" s="122">
        <v>1.2099999999999999E-3</v>
      </c>
    </row>
    <row r="121" spans="1:104" x14ac:dyDescent="0.25">
      <c r="A121" s="150">
        <v>88</v>
      </c>
      <c r="B121" s="151" t="s">
        <v>258</v>
      </c>
      <c r="C121" s="152" t="s">
        <v>259</v>
      </c>
      <c r="D121" s="153" t="s">
        <v>72</v>
      </c>
      <c r="E121" s="154">
        <v>244.8</v>
      </c>
      <c r="F121" s="154"/>
      <c r="G121" s="155">
        <f t="shared" si="30"/>
        <v>0</v>
      </c>
      <c r="O121" s="149">
        <v>2</v>
      </c>
      <c r="AA121" s="122">
        <v>12</v>
      </c>
      <c r="AB121" s="122">
        <v>0</v>
      </c>
      <c r="AC121" s="122">
        <v>88</v>
      </c>
      <c r="AZ121" s="122">
        <v>1</v>
      </c>
      <c r="BA121" s="122">
        <f t="shared" si="31"/>
        <v>0</v>
      </c>
      <c r="BB121" s="122">
        <f t="shared" si="32"/>
        <v>0</v>
      </c>
      <c r="BC121" s="122">
        <f t="shared" si="33"/>
        <v>0</v>
      </c>
      <c r="BD121" s="122">
        <f t="shared" si="34"/>
        <v>0</v>
      </c>
      <c r="BE121" s="122">
        <f t="shared" si="35"/>
        <v>0</v>
      </c>
      <c r="CZ121" s="122">
        <v>5.9199999999999999E-3</v>
      </c>
    </row>
    <row r="122" spans="1:104" x14ac:dyDescent="0.25">
      <c r="A122" s="150">
        <v>89</v>
      </c>
      <c r="B122" s="151" t="s">
        <v>260</v>
      </c>
      <c r="C122" s="152" t="s">
        <v>261</v>
      </c>
      <c r="D122" s="153" t="s">
        <v>72</v>
      </c>
      <c r="E122" s="154">
        <v>348</v>
      </c>
      <c r="F122" s="154"/>
      <c r="G122" s="155">
        <f t="shared" si="30"/>
        <v>0</v>
      </c>
      <c r="O122" s="149">
        <v>2</v>
      </c>
      <c r="AA122" s="122">
        <v>12</v>
      </c>
      <c r="AB122" s="122">
        <v>0</v>
      </c>
      <c r="AC122" s="122">
        <v>89</v>
      </c>
      <c r="AZ122" s="122">
        <v>1</v>
      </c>
      <c r="BA122" s="122">
        <f t="shared" si="31"/>
        <v>0</v>
      </c>
      <c r="BB122" s="122">
        <f t="shared" si="32"/>
        <v>0</v>
      </c>
      <c r="BC122" s="122">
        <f t="shared" si="33"/>
        <v>0</v>
      </c>
      <c r="BD122" s="122">
        <f t="shared" si="34"/>
        <v>0</v>
      </c>
      <c r="BE122" s="122">
        <f t="shared" si="35"/>
        <v>0</v>
      </c>
      <c r="CZ122" s="122">
        <v>0</v>
      </c>
    </row>
    <row r="123" spans="1:104" x14ac:dyDescent="0.25">
      <c r="A123" s="150">
        <v>90</v>
      </c>
      <c r="B123" s="151" t="s">
        <v>262</v>
      </c>
      <c r="C123" s="152" t="s">
        <v>263</v>
      </c>
      <c r="D123" s="153" t="s">
        <v>72</v>
      </c>
      <c r="E123" s="154">
        <v>696</v>
      </c>
      <c r="F123" s="154"/>
      <c r="G123" s="155">
        <f t="shared" si="30"/>
        <v>0</v>
      </c>
      <c r="O123" s="149">
        <v>2</v>
      </c>
      <c r="AA123" s="122">
        <v>12</v>
      </c>
      <c r="AB123" s="122">
        <v>0</v>
      </c>
      <c r="AC123" s="122">
        <v>90</v>
      </c>
      <c r="AZ123" s="122">
        <v>1</v>
      </c>
      <c r="BA123" s="122">
        <f t="shared" si="31"/>
        <v>0</v>
      </c>
      <c r="BB123" s="122">
        <f t="shared" si="32"/>
        <v>0</v>
      </c>
      <c r="BC123" s="122">
        <f t="shared" si="33"/>
        <v>0</v>
      </c>
      <c r="BD123" s="122">
        <f t="shared" si="34"/>
        <v>0</v>
      </c>
      <c r="BE123" s="122">
        <f t="shared" si="35"/>
        <v>0</v>
      </c>
      <c r="CZ123" s="122">
        <v>0</v>
      </c>
    </row>
    <row r="124" spans="1:104" x14ac:dyDescent="0.25">
      <c r="A124" s="150">
        <v>91</v>
      </c>
      <c r="B124" s="151" t="s">
        <v>264</v>
      </c>
      <c r="C124" s="152" t="s">
        <v>265</v>
      </c>
      <c r="D124" s="153" t="s">
        <v>72</v>
      </c>
      <c r="E124" s="154">
        <v>348</v>
      </c>
      <c r="F124" s="154"/>
      <c r="G124" s="155">
        <f t="shared" si="30"/>
        <v>0</v>
      </c>
      <c r="O124" s="149">
        <v>2</v>
      </c>
      <c r="AA124" s="122">
        <v>12</v>
      </c>
      <c r="AB124" s="122">
        <v>0</v>
      </c>
      <c r="AC124" s="122">
        <v>91</v>
      </c>
      <c r="AZ124" s="122">
        <v>1</v>
      </c>
      <c r="BA124" s="122">
        <f t="shared" si="31"/>
        <v>0</v>
      </c>
      <c r="BB124" s="122">
        <f t="shared" si="32"/>
        <v>0</v>
      </c>
      <c r="BC124" s="122">
        <f t="shared" si="33"/>
        <v>0</v>
      </c>
      <c r="BD124" s="122">
        <f t="shared" si="34"/>
        <v>0</v>
      </c>
      <c r="BE124" s="122">
        <f t="shared" si="35"/>
        <v>0</v>
      </c>
      <c r="CZ124" s="122">
        <v>0</v>
      </c>
    </row>
    <row r="125" spans="1:104" ht="13" x14ac:dyDescent="0.3">
      <c r="A125" s="156"/>
      <c r="B125" s="157" t="s">
        <v>69</v>
      </c>
      <c r="C125" s="158" t="str">
        <f>CONCATENATE(B116," ",C116)</f>
        <v>94 Lešení a stavební výtahy</v>
      </c>
      <c r="D125" s="156"/>
      <c r="E125" s="159"/>
      <c r="F125" s="159"/>
      <c r="G125" s="160">
        <f>SUM(G116:G124)</f>
        <v>0</v>
      </c>
      <c r="O125" s="149">
        <v>4</v>
      </c>
      <c r="BA125" s="161">
        <f>SUM(BA116:BA124)</f>
        <v>0</v>
      </c>
      <c r="BB125" s="161">
        <f>SUM(BB116:BB124)</f>
        <v>0</v>
      </c>
      <c r="BC125" s="161">
        <f>SUM(BC116:BC124)</f>
        <v>0</v>
      </c>
      <c r="BD125" s="161">
        <f>SUM(BD116:BD124)</f>
        <v>0</v>
      </c>
      <c r="BE125" s="161">
        <f>SUM(BE116:BE124)</f>
        <v>0</v>
      </c>
    </row>
    <row r="126" spans="1:104" ht="13" x14ac:dyDescent="0.3">
      <c r="A126" s="142" t="s">
        <v>65</v>
      </c>
      <c r="B126" s="143" t="s">
        <v>266</v>
      </c>
      <c r="C126" s="144" t="s">
        <v>267</v>
      </c>
      <c r="D126" s="145"/>
      <c r="E126" s="146"/>
      <c r="F126" s="146"/>
      <c r="G126" s="147"/>
      <c r="H126" s="148"/>
      <c r="I126" s="148"/>
      <c r="O126" s="149">
        <v>1</v>
      </c>
    </row>
    <row r="127" spans="1:104" x14ac:dyDescent="0.25">
      <c r="A127" s="150">
        <v>92</v>
      </c>
      <c r="B127" s="151" t="s">
        <v>268</v>
      </c>
      <c r="C127" s="152" t="s">
        <v>269</v>
      </c>
      <c r="D127" s="153" t="s">
        <v>72</v>
      </c>
      <c r="E127" s="154">
        <v>477.75</v>
      </c>
      <c r="F127" s="154"/>
      <c r="G127" s="155">
        <f>E127*F127</f>
        <v>0</v>
      </c>
      <c r="O127" s="149">
        <v>2</v>
      </c>
      <c r="AA127" s="122">
        <v>12</v>
      </c>
      <c r="AB127" s="122">
        <v>0</v>
      </c>
      <c r="AC127" s="122">
        <v>92</v>
      </c>
      <c r="AZ127" s="122">
        <v>1</v>
      </c>
      <c r="BA127" s="122">
        <f>IF(AZ127=1,G127,0)</f>
        <v>0</v>
      </c>
      <c r="BB127" s="122">
        <f>IF(AZ127=2,G127,0)</f>
        <v>0</v>
      </c>
      <c r="BC127" s="122">
        <f>IF(AZ127=3,G127,0)</f>
        <v>0</v>
      </c>
      <c r="BD127" s="122">
        <f>IF(AZ127=4,G127,0)</f>
        <v>0</v>
      </c>
      <c r="BE127" s="122">
        <f>IF(AZ127=5,G127,0)</f>
        <v>0</v>
      </c>
      <c r="CZ127" s="122">
        <v>4.0000000000000003E-5</v>
      </c>
    </row>
    <row r="128" spans="1:104" x14ac:dyDescent="0.25">
      <c r="A128" s="150">
        <v>93</v>
      </c>
      <c r="B128" s="151" t="s">
        <v>270</v>
      </c>
      <c r="C128" s="152" t="s">
        <v>271</v>
      </c>
      <c r="D128" s="153" t="s">
        <v>68</v>
      </c>
      <c r="E128" s="154">
        <v>5</v>
      </c>
      <c r="F128" s="154"/>
      <c r="G128" s="155">
        <f>E128*F128</f>
        <v>0</v>
      </c>
      <c r="O128" s="149">
        <v>2</v>
      </c>
      <c r="AA128" s="122">
        <v>12</v>
      </c>
      <c r="AB128" s="122">
        <v>0</v>
      </c>
      <c r="AC128" s="122">
        <v>93</v>
      </c>
      <c r="AZ128" s="122">
        <v>1</v>
      </c>
      <c r="BA128" s="122">
        <f>IF(AZ128=1,G128,0)</f>
        <v>0</v>
      </c>
      <c r="BB128" s="122">
        <f>IF(AZ128=2,G128,0)</f>
        <v>0</v>
      </c>
      <c r="BC128" s="122">
        <f>IF(AZ128=3,G128,0)</f>
        <v>0</v>
      </c>
      <c r="BD128" s="122">
        <f>IF(AZ128=4,G128,0)</f>
        <v>0</v>
      </c>
      <c r="BE128" s="122">
        <f>IF(AZ128=5,G128,0)</f>
        <v>0</v>
      </c>
      <c r="CZ128" s="122">
        <v>0.01</v>
      </c>
    </row>
    <row r="129" spans="1:104" ht="13" x14ac:dyDescent="0.3">
      <c r="A129" s="156"/>
      <c r="B129" s="157" t="s">
        <v>69</v>
      </c>
      <c r="C129" s="158" t="str">
        <f>CONCATENATE(B126," ",C126)</f>
        <v>95 Dokončovací kce na pozem.stav.</v>
      </c>
      <c r="D129" s="156"/>
      <c r="E129" s="159"/>
      <c r="F129" s="159"/>
      <c r="G129" s="160">
        <f>SUM(G126:G128)</f>
        <v>0</v>
      </c>
      <c r="O129" s="149">
        <v>4</v>
      </c>
      <c r="BA129" s="161">
        <f>SUM(BA126:BA128)</f>
        <v>0</v>
      </c>
      <c r="BB129" s="161">
        <f>SUM(BB126:BB128)</f>
        <v>0</v>
      </c>
      <c r="BC129" s="161">
        <f>SUM(BC126:BC128)</f>
        <v>0</v>
      </c>
      <c r="BD129" s="161">
        <f>SUM(BD126:BD128)</f>
        <v>0</v>
      </c>
      <c r="BE129" s="161">
        <f>SUM(BE126:BE128)</f>
        <v>0</v>
      </c>
    </row>
    <row r="130" spans="1:104" ht="13" x14ac:dyDescent="0.3">
      <c r="A130" s="142" t="s">
        <v>65</v>
      </c>
      <c r="B130" s="143" t="s">
        <v>272</v>
      </c>
      <c r="C130" s="144" t="s">
        <v>273</v>
      </c>
      <c r="D130" s="145"/>
      <c r="E130" s="146"/>
      <c r="F130" s="146"/>
      <c r="G130" s="147"/>
      <c r="H130" s="148"/>
      <c r="I130" s="148"/>
      <c r="O130" s="149">
        <v>1</v>
      </c>
    </row>
    <row r="131" spans="1:104" x14ac:dyDescent="0.25">
      <c r="A131" s="150">
        <v>94</v>
      </c>
      <c r="B131" s="151" t="s">
        <v>274</v>
      </c>
      <c r="C131" s="152" t="s">
        <v>275</v>
      </c>
      <c r="D131" s="153" t="s">
        <v>160</v>
      </c>
      <c r="E131" s="154">
        <v>820.37</v>
      </c>
      <c r="F131" s="154"/>
      <c r="G131" s="155">
        <f>E131*F131</f>
        <v>0</v>
      </c>
      <c r="O131" s="149">
        <v>2</v>
      </c>
      <c r="AA131" s="122">
        <v>12</v>
      </c>
      <c r="AB131" s="122">
        <v>0</v>
      </c>
      <c r="AC131" s="122">
        <v>94</v>
      </c>
      <c r="AZ131" s="122">
        <v>1</v>
      </c>
      <c r="BA131" s="122">
        <f>IF(AZ131=1,G131,0)</f>
        <v>0</v>
      </c>
      <c r="BB131" s="122">
        <f>IF(AZ131=2,G131,0)</f>
        <v>0</v>
      </c>
      <c r="BC131" s="122">
        <f>IF(AZ131=3,G131,0)</f>
        <v>0</v>
      </c>
      <c r="BD131" s="122">
        <f>IF(AZ131=4,G131,0)</f>
        <v>0</v>
      </c>
      <c r="BE131" s="122">
        <f>IF(AZ131=5,G131,0)</f>
        <v>0</v>
      </c>
      <c r="CZ131" s="122">
        <v>0</v>
      </c>
    </row>
    <row r="132" spans="1:104" ht="13" x14ac:dyDescent="0.3">
      <c r="A132" s="156"/>
      <c r="B132" s="157" t="s">
        <v>69</v>
      </c>
      <c r="C132" s="158" t="str">
        <f>CONCATENATE(B130," ",C130)</f>
        <v>99 Staveništní přesun hmot</v>
      </c>
      <c r="D132" s="156"/>
      <c r="E132" s="159"/>
      <c r="F132" s="159"/>
      <c r="G132" s="160">
        <f>SUM(G130:G131)</f>
        <v>0</v>
      </c>
      <c r="O132" s="149">
        <v>4</v>
      </c>
      <c r="BA132" s="161">
        <f>SUM(BA130:BA131)</f>
        <v>0</v>
      </c>
      <c r="BB132" s="161">
        <f>SUM(BB130:BB131)</f>
        <v>0</v>
      </c>
      <c r="BC132" s="161">
        <f>SUM(BC130:BC131)</f>
        <v>0</v>
      </c>
      <c r="BD132" s="161">
        <f>SUM(BD130:BD131)</f>
        <v>0</v>
      </c>
      <c r="BE132" s="161">
        <f>SUM(BE130:BE131)</f>
        <v>0</v>
      </c>
    </row>
    <row r="133" spans="1:104" ht="13" x14ac:dyDescent="0.3">
      <c r="A133" s="142" t="s">
        <v>65</v>
      </c>
      <c r="B133" s="143" t="s">
        <v>276</v>
      </c>
      <c r="C133" s="144" t="s">
        <v>277</v>
      </c>
      <c r="D133" s="145"/>
      <c r="E133" s="146"/>
      <c r="F133" s="146"/>
      <c r="G133" s="147"/>
      <c r="H133" s="148"/>
      <c r="I133" s="148"/>
      <c r="O133" s="149">
        <v>1</v>
      </c>
    </row>
    <row r="134" spans="1:104" ht="20.5" x14ac:dyDescent="0.25">
      <c r="A134" s="150">
        <v>95</v>
      </c>
      <c r="B134" s="151" t="s">
        <v>278</v>
      </c>
      <c r="C134" s="152" t="s">
        <v>279</v>
      </c>
      <c r="D134" s="153" t="s">
        <v>72</v>
      </c>
      <c r="E134" s="154">
        <v>369.75959999999998</v>
      </c>
      <c r="F134" s="154"/>
      <c r="G134" s="155">
        <f>E134*F134</f>
        <v>0</v>
      </c>
      <c r="O134" s="149">
        <v>2</v>
      </c>
      <c r="AA134" s="122">
        <v>12</v>
      </c>
      <c r="AB134" s="122">
        <v>0</v>
      </c>
      <c r="AC134" s="122">
        <v>95</v>
      </c>
      <c r="AZ134" s="122">
        <v>2</v>
      </c>
      <c r="BA134" s="122">
        <f>IF(AZ134=1,G134,0)</f>
        <v>0</v>
      </c>
      <c r="BB134" s="122">
        <f>IF(AZ134=2,G134,0)</f>
        <v>0</v>
      </c>
      <c r="BC134" s="122">
        <f>IF(AZ134=3,G134,0)</f>
        <v>0</v>
      </c>
      <c r="BD134" s="122">
        <f>IF(AZ134=4,G134,0)</f>
        <v>0</v>
      </c>
      <c r="BE134" s="122">
        <f>IF(AZ134=5,G134,0)</f>
        <v>0</v>
      </c>
      <c r="CZ134" s="122">
        <v>2.9999999999999997E-4</v>
      </c>
    </row>
    <row r="135" spans="1:104" ht="20.5" x14ac:dyDescent="0.25">
      <c r="A135" s="150">
        <v>96</v>
      </c>
      <c r="B135" s="151" t="s">
        <v>280</v>
      </c>
      <c r="C135" s="152" t="s">
        <v>281</v>
      </c>
      <c r="D135" s="153" t="s">
        <v>72</v>
      </c>
      <c r="E135" s="154">
        <v>369.75959999999998</v>
      </c>
      <c r="F135" s="154"/>
      <c r="G135" s="155">
        <f>E135*F135</f>
        <v>0</v>
      </c>
      <c r="O135" s="149">
        <v>2</v>
      </c>
      <c r="AA135" s="122">
        <v>12</v>
      </c>
      <c r="AB135" s="122">
        <v>0</v>
      </c>
      <c r="AC135" s="122">
        <v>96</v>
      </c>
      <c r="AZ135" s="122">
        <v>2</v>
      </c>
      <c r="BA135" s="122">
        <f>IF(AZ135=1,G135,0)</f>
        <v>0</v>
      </c>
      <c r="BB135" s="122">
        <f>IF(AZ135=2,G135,0)</f>
        <v>0</v>
      </c>
      <c r="BC135" s="122">
        <f>IF(AZ135=3,G135,0)</f>
        <v>0</v>
      </c>
      <c r="BD135" s="122">
        <f>IF(AZ135=4,G135,0)</f>
        <v>0</v>
      </c>
      <c r="BE135" s="122">
        <f>IF(AZ135=5,G135,0)</f>
        <v>0</v>
      </c>
      <c r="CZ135" s="122">
        <v>4.0999999999999999E-4</v>
      </c>
    </row>
    <row r="136" spans="1:104" x14ac:dyDescent="0.25">
      <c r="A136" s="150">
        <v>97</v>
      </c>
      <c r="B136" s="151" t="s">
        <v>282</v>
      </c>
      <c r="C136" s="152" t="s">
        <v>1091</v>
      </c>
      <c r="D136" s="153" t="s">
        <v>72</v>
      </c>
      <c r="E136" s="154">
        <v>425.2235</v>
      </c>
      <c r="F136" s="154"/>
      <c r="G136" s="155">
        <f>E136*F136</f>
        <v>0</v>
      </c>
      <c r="O136" s="149">
        <v>2</v>
      </c>
      <c r="AA136" s="122">
        <v>12</v>
      </c>
      <c r="AB136" s="122">
        <v>1</v>
      </c>
      <c r="AC136" s="122">
        <v>97</v>
      </c>
      <c r="AZ136" s="122">
        <v>2</v>
      </c>
      <c r="BA136" s="122">
        <f>IF(AZ136=1,G136,0)</f>
        <v>0</v>
      </c>
      <c r="BB136" s="122">
        <f>IF(AZ136=2,G136,0)</f>
        <v>0</v>
      </c>
      <c r="BC136" s="122">
        <f>IF(AZ136=3,G136,0)</f>
        <v>0</v>
      </c>
      <c r="BD136" s="122">
        <f>IF(AZ136=4,G136,0)</f>
        <v>0</v>
      </c>
      <c r="BE136" s="122">
        <f>IF(AZ136=5,G136,0)</f>
        <v>0</v>
      </c>
      <c r="CZ136" s="122">
        <v>1.9E-3</v>
      </c>
    </row>
    <row r="137" spans="1:104" x14ac:dyDescent="0.25">
      <c r="A137" s="150">
        <v>98</v>
      </c>
      <c r="B137" s="151" t="s">
        <v>283</v>
      </c>
      <c r="C137" s="152" t="s">
        <v>284</v>
      </c>
      <c r="D137" s="153" t="s">
        <v>72</v>
      </c>
      <c r="E137" s="154">
        <v>93.754000000000005</v>
      </c>
      <c r="F137" s="154"/>
      <c r="G137" s="155">
        <f>E137*F137</f>
        <v>0</v>
      </c>
      <c r="O137" s="149">
        <v>2</v>
      </c>
      <c r="AA137" s="122">
        <v>12</v>
      </c>
      <c r="AB137" s="122">
        <v>0</v>
      </c>
      <c r="AC137" s="122">
        <v>98</v>
      </c>
      <c r="AZ137" s="122">
        <v>2</v>
      </c>
      <c r="BA137" s="122">
        <f>IF(AZ137=1,G137,0)</f>
        <v>0</v>
      </c>
      <c r="BB137" s="122">
        <f>IF(AZ137=2,G137,0)</f>
        <v>0</v>
      </c>
      <c r="BC137" s="122">
        <f>IF(AZ137=3,G137,0)</f>
        <v>0</v>
      </c>
      <c r="BD137" s="122">
        <f>IF(AZ137=4,G137,0)</f>
        <v>0</v>
      </c>
      <c r="BE137" s="122">
        <f>IF(AZ137=5,G137,0)</f>
        <v>0</v>
      </c>
      <c r="CZ137" s="122">
        <v>7.1000000000000002E-4</v>
      </c>
    </row>
    <row r="138" spans="1:104" x14ac:dyDescent="0.25">
      <c r="A138" s="150">
        <v>99</v>
      </c>
      <c r="B138" s="151" t="s">
        <v>285</v>
      </c>
      <c r="C138" s="152" t="s">
        <v>286</v>
      </c>
      <c r="D138" s="153" t="s">
        <v>54</v>
      </c>
      <c r="E138" s="154">
        <v>1132.51</v>
      </c>
      <c r="F138" s="154"/>
      <c r="G138" s="155">
        <f>E138*F138</f>
        <v>0</v>
      </c>
      <c r="O138" s="149">
        <v>2</v>
      </c>
      <c r="AA138" s="122">
        <v>12</v>
      </c>
      <c r="AB138" s="122">
        <v>0</v>
      </c>
      <c r="AC138" s="122">
        <v>99</v>
      </c>
      <c r="AZ138" s="122">
        <v>2</v>
      </c>
      <c r="BA138" s="122">
        <f>IF(AZ138=1,G138,0)</f>
        <v>0</v>
      </c>
      <c r="BB138" s="122">
        <f>IF(AZ138=2,G138,0)</f>
        <v>0</v>
      </c>
      <c r="BC138" s="122">
        <f>IF(AZ138=3,G138,0)</f>
        <v>0</v>
      </c>
      <c r="BD138" s="122">
        <f>IF(AZ138=4,G138,0)</f>
        <v>0</v>
      </c>
      <c r="BE138" s="122">
        <f>IF(AZ138=5,G138,0)</f>
        <v>0</v>
      </c>
      <c r="CZ138" s="122">
        <v>0</v>
      </c>
    </row>
    <row r="139" spans="1:104" ht="13" x14ac:dyDescent="0.3">
      <c r="A139" s="156"/>
      <c r="B139" s="157" t="s">
        <v>69</v>
      </c>
      <c r="C139" s="158" t="str">
        <f>CONCATENATE(B133," ",C133)</f>
        <v>711 Izolace proti vodě</v>
      </c>
      <c r="D139" s="156"/>
      <c r="E139" s="159"/>
      <c r="F139" s="159"/>
      <c r="G139" s="160">
        <f>SUM(G133:G138)</f>
        <v>0</v>
      </c>
      <c r="O139" s="149">
        <v>4</v>
      </c>
      <c r="BA139" s="161">
        <f>SUM(BA133:BA138)</f>
        <v>0</v>
      </c>
      <c r="BB139" s="161">
        <f>SUM(BB133:BB138)</f>
        <v>0</v>
      </c>
      <c r="BC139" s="161">
        <f>SUM(BC133:BC138)</f>
        <v>0</v>
      </c>
      <c r="BD139" s="161">
        <f>SUM(BD133:BD138)</f>
        <v>0</v>
      </c>
      <c r="BE139" s="161">
        <f>SUM(BE133:BE138)</f>
        <v>0</v>
      </c>
    </row>
    <row r="140" spans="1:104" ht="13" x14ac:dyDescent="0.3">
      <c r="A140" s="142" t="s">
        <v>65</v>
      </c>
      <c r="B140" s="143" t="s">
        <v>287</v>
      </c>
      <c r="C140" s="144" t="s">
        <v>288</v>
      </c>
      <c r="D140" s="145"/>
      <c r="E140" s="146"/>
      <c r="F140" s="146"/>
      <c r="G140" s="147"/>
      <c r="H140" s="148"/>
      <c r="I140" s="148"/>
      <c r="O140" s="149">
        <v>1</v>
      </c>
    </row>
    <row r="141" spans="1:104" ht="20.5" x14ac:dyDescent="0.25">
      <c r="A141" s="150">
        <v>100</v>
      </c>
      <c r="B141" s="151" t="s">
        <v>289</v>
      </c>
      <c r="C141" s="152" t="s">
        <v>290</v>
      </c>
      <c r="D141" s="153" t="s">
        <v>72</v>
      </c>
      <c r="E141" s="154">
        <v>308.5</v>
      </c>
      <c r="F141" s="154"/>
      <c r="G141" s="155">
        <f t="shared" ref="G141:G153" si="36">E141*F141</f>
        <v>0</v>
      </c>
      <c r="O141" s="149">
        <v>2</v>
      </c>
      <c r="AA141" s="122">
        <v>12</v>
      </c>
      <c r="AB141" s="122">
        <v>0</v>
      </c>
      <c r="AC141" s="122">
        <v>100</v>
      </c>
      <c r="AZ141" s="122">
        <v>2</v>
      </c>
      <c r="BA141" s="122">
        <f t="shared" ref="BA141:BA153" si="37">IF(AZ141=1,G141,0)</f>
        <v>0</v>
      </c>
      <c r="BB141" s="122">
        <f t="shared" ref="BB141:BB153" si="38">IF(AZ141=2,G141,0)</f>
        <v>0</v>
      </c>
      <c r="BC141" s="122">
        <f t="shared" ref="BC141:BC153" si="39">IF(AZ141=3,G141,0)</f>
        <v>0</v>
      </c>
      <c r="BD141" s="122">
        <f t="shared" ref="BD141:BD153" si="40">IF(AZ141=4,G141,0)</f>
        <v>0</v>
      </c>
      <c r="BE141" s="122">
        <f t="shared" ref="BE141:BE153" si="41">IF(AZ141=5,G141,0)</f>
        <v>0</v>
      </c>
      <c r="CZ141" s="122">
        <v>0</v>
      </c>
    </row>
    <row r="142" spans="1:104" x14ac:dyDescent="0.25">
      <c r="A142" s="150">
        <v>101</v>
      </c>
      <c r="B142" s="151" t="s">
        <v>291</v>
      </c>
      <c r="C142" s="152" t="s">
        <v>1092</v>
      </c>
      <c r="D142" s="153" t="s">
        <v>72</v>
      </c>
      <c r="E142" s="154">
        <v>678.7</v>
      </c>
      <c r="F142" s="154"/>
      <c r="G142" s="155">
        <f t="shared" si="36"/>
        <v>0</v>
      </c>
      <c r="O142" s="149">
        <v>2</v>
      </c>
      <c r="AA142" s="122">
        <v>12</v>
      </c>
      <c r="AB142" s="122">
        <v>1</v>
      </c>
      <c r="AC142" s="122">
        <v>101</v>
      </c>
      <c r="AZ142" s="122">
        <v>2</v>
      </c>
      <c r="BA142" s="122">
        <f t="shared" si="37"/>
        <v>0</v>
      </c>
      <c r="BB142" s="122">
        <f t="shared" si="38"/>
        <v>0</v>
      </c>
      <c r="BC142" s="122">
        <f t="shared" si="39"/>
        <v>0</v>
      </c>
      <c r="BD142" s="122">
        <f t="shared" si="40"/>
        <v>0</v>
      </c>
      <c r="BE142" s="122">
        <f t="shared" si="41"/>
        <v>0</v>
      </c>
      <c r="CZ142" s="122">
        <v>2.16E-3</v>
      </c>
    </row>
    <row r="143" spans="1:104" x14ac:dyDescent="0.25">
      <c r="A143" s="150">
        <v>102</v>
      </c>
      <c r="B143" s="151" t="s">
        <v>292</v>
      </c>
      <c r="C143" s="152" t="s">
        <v>293</v>
      </c>
      <c r="D143" s="153" t="s">
        <v>72</v>
      </c>
      <c r="E143" s="154">
        <v>90</v>
      </c>
      <c r="F143" s="154"/>
      <c r="G143" s="155">
        <f t="shared" si="36"/>
        <v>0</v>
      </c>
      <c r="O143" s="149">
        <v>2</v>
      </c>
      <c r="AA143" s="122">
        <v>12</v>
      </c>
      <c r="AB143" s="122">
        <v>0</v>
      </c>
      <c r="AC143" s="122">
        <v>102</v>
      </c>
      <c r="AZ143" s="122">
        <v>2</v>
      </c>
      <c r="BA143" s="122">
        <f t="shared" si="37"/>
        <v>0</v>
      </c>
      <c r="BB143" s="122">
        <f t="shared" si="38"/>
        <v>0</v>
      </c>
      <c r="BC143" s="122">
        <f t="shared" si="39"/>
        <v>0</v>
      </c>
      <c r="BD143" s="122">
        <f t="shared" si="40"/>
        <v>0</v>
      </c>
      <c r="BE143" s="122">
        <f t="shared" si="41"/>
        <v>0</v>
      </c>
      <c r="CZ143" s="122">
        <v>8.3000000000000001E-4</v>
      </c>
    </row>
    <row r="144" spans="1:104" x14ac:dyDescent="0.25">
      <c r="A144" s="150">
        <v>103</v>
      </c>
      <c r="B144" s="151" t="s">
        <v>294</v>
      </c>
      <c r="C144" s="152" t="s">
        <v>295</v>
      </c>
      <c r="D144" s="153" t="s">
        <v>124</v>
      </c>
      <c r="E144" s="154">
        <v>99</v>
      </c>
      <c r="F144" s="154"/>
      <c r="G144" s="155">
        <f t="shared" si="36"/>
        <v>0</v>
      </c>
      <c r="O144" s="149">
        <v>2</v>
      </c>
      <c r="AA144" s="122">
        <v>12</v>
      </c>
      <c r="AB144" s="122">
        <v>1</v>
      </c>
      <c r="AC144" s="122">
        <v>103</v>
      </c>
      <c r="AZ144" s="122">
        <v>2</v>
      </c>
      <c r="BA144" s="122">
        <f t="shared" si="37"/>
        <v>0</v>
      </c>
      <c r="BB144" s="122">
        <f t="shared" si="38"/>
        <v>0</v>
      </c>
      <c r="BC144" s="122">
        <f t="shared" si="39"/>
        <v>0</v>
      </c>
      <c r="BD144" s="122">
        <f t="shared" si="40"/>
        <v>0</v>
      </c>
      <c r="BE144" s="122">
        <f t="shared" si="41"/>
        <v>0</v>
      </c>
      <c r="CZ144" s="122">
        <v>1.7000000000000001E-4</v>
      </c>
    </row>
    <row r="145" spans="1:104" ht="20.5" x14ac:dyDescent="0.25">
      <c r="A145" s="150">
        <v>104</v>
      </c>
      <c r="B145" s="151" t="s">
        <v>296</v>
      </c>
      <c r="C145" s="152" t="s">
        <v>297</v>
      </c>
      <c r="D145" s="153" t="s">
        <v>72</v>
      </c>
      <c r="E145" s="154">
        <v>478.6</v>
      </c>
      <c r="F145" s="154"/>
      <c r="G145" s="155">
        <f t="shared" si="36"/>
        <v>0</v>
      </c>
      <c r="O145" s="149">
        <v>2</v>
      </c>
      <c r="AA145" s="122">
        <v>12</v>
      </c>
      <c r="AB145" s="122">
        <v>0</v>
      </c>
      <c r="AC145" s="122">
        <v>104</v>
      </c>
      <c r="AZ145" s="122">
        <v>2</v>
      </c>
      <c r="BA145" s="122">
        <f t="shared" si="37"/>
        <v>0</v>
      </c>
      <c r="BB145" s="122">
        <f t="shared" si="38"/>
        <v>0</v>
      </c>
      <c r="BC145" s="122">
        <f t="shared" si="39"/>
        <v>0</v>
      </c>
      <c r="BD145" s="122">
        <f t="shared" si="40"/>
        <v>0</v>
      </c>
      <c r="BE145" s="122">
        <f t="shared" si="41"/>
        <v>0</v>
      </c>
      <c r="CZ145" s="122">
        <v>9.0000000000000006E-5</v>
      </c>
    </row>
    <row r="146" spans="1:104" x14ac:dyDescent="0.25">
      <c r="A146" s="150">
        <v>105</v>
      </c>
      <c r="B146" s="151" t="s">
        <v>298</v>
      </c>
      <c r="C146" s="152" t="s">
        <v>1094</v>
      </c>
      <c r="D146" s="153" t="s">
        <v>72</v>
      </c>
      <c r="E146" s="154">
        <v>84.7</v>
      </c>
      <c r="F146" s="154"/>
      <c r="G146" s="155">
        <f t="shared" si="36"/>
        <v>0</v>
      </c>
      <c r="O146" s="149">
        <v>2</v>
      </c>
      <c r="AA146" s="122">
        <v>12</v>
      </c>
      <c r="AB146" s="122">
        <v>0</v>
      </c>
      <c r="AC146" s="122">
        <v>105</v>
      </c>
      <c r="AZ146" s="122">
        <v>2</v>
      </c>
      <c r="BA146" s="122">
        <f t="shared" si="37"/>
        <v>0</v>
      </c>
      <c r="BB146" s="122">
        <f t="shared" si="38"/>
        <v>0</v>
      </c>
      <c r="BC146" s="122">
        <f t="shared" si="39"/>
        <v>0</v>
      </c>
      <c r="BD146" s="122">
        <f t="shared" si="40"/>
        <v>0</v>
      </c>
      <c r="BE146" s="122">
        <f t="shared" si="41"/>
        <v>0</v>
      </c>
      <c r="CZ146" s="122">
        <v>0</v>
      </c>
    </row>
    <row r="147" spans="1:104" x14ac:dyDescent="0.25">
      <c r="A147" s="150">
        <v>106</v>
      </c>
      <c r="B147" s="151" t="s">
        <v>299</v>
      </c>
      <c r="C147" s="152" t="s">
        <v>1093</v>
      </c>
      <c r="D147" s="153" t="s">
        <v>72</v>
      </c>
      <c r="E147" s="154">
        <v>269.27999999999997</v>
      </c>
      <c r="F147" s="154"/>
      <c r="G147" s="155">
        <f t="shared" si="36"/>
        <v>0</v>
      </c>
      <c r="O147" s="149">
        <v>2</v>
      </c>
      <c r="AA147" s="122">
        <v>12</v>
      </c>
      <c r="AB147" s="122">
        <v>0</v>
      </c>
      <c r="AC147" s="122">
        <v>106</v>
      </c>
      <c r="AZ147" s="122">
        <v>2</v>
      </c>
      <c r="BA147" s="122">
        <f t="shared" si="37"/>
        <v>0</v>
      </c>
      <c r="BB147" s="122">
        <f t="shared" si="38"/>
        <v>0</v>
      </c>
      <c r="BC147" s="122">
        <f t="shared" si="39"/>
        <v>0</v>
      </c>
      <c r="BD147" s="122">
        <f t="shared" si="40"/>
        <v>0</v>
      </c>
      <c r="BE147" s="122">
        <f t="shared" si="41"/>
        <v>0</v>
      </c>
      <c r="CZ147" s="122">
        <v>0</v>
      </c>
    </row>
    <row r="148" spans="1:104" x14ac:dyDescent="0.25">
      <c r="A148" s="150">
        <v>107</v>
      </c>
      <c r="B148" s="151" t="s">
        <v>300</v>
      </c>
      <c r="C148" s="152" t="s">
        <v>1095</v>
      </c>
      <c r="D148" s="153" t="s">
        <v>72</v>
      </c>
      <c r="E148" s="154">
        <v>84.7</v>
      </c>
      <c r="F148" s="154"/>
      <c r="G148" s="155">
        <f t="shared" si="36"/>
        <v>0</v>
      </c>
      <c r="O148" s="149">
        <v>2</v>
      </c>
      <c r="AA148" s="122">
        <v>12</v>
      </c>
      <c r="AB148" s="122">
        <v>1</v>
      </c>
      <c r="AC148" s="122">
        <v>107</v>
      </c>
      <c r="AZ148" s="122">
        <v>2</v>
      </c>
      <c r="BA148" s="122">
        <f t="shared" si="37"/>
        <v>0</v>
      </c>
      <c r="BB148" s="122">
        <f t="shared" si="38"/>
        <v>0</v>
      </c>
      <c r="BC148" s="122">
        <f t="shared" si="39"/>
        <v>0</v>
      </c>
      <c r="BD148" s="122">
        <f t="shared" si="40"/>
        <v>0</v>
      </c>
      <c r="BE148" s="122">
        <f t="shared" si="41"/>
        <v>0</v>
      </c>
      <c r="CZ148" s="122">
        <v>6.6E-3</v>
      </c>
    </row>
    <row r="149" spans="1:104" x14ac:dyDescent="0.25">
      <c r="A149" s="150">
        <v>108</v>
      </c>
      <c r="B149" s="151" t="s">
        <v>301</v>
      </c>
      <c r="C149" s="152" t="s">
        <v>1096</v>
      </c>
      <c r="D149" s="153" t="s">
        <v>72</v>
      </c>
      <c r="E149" s="154">
        <v>87.78</v>
      </c>
      <c r="F149" s="154"/>
      <c r="G149" s="155">
        <f t="shared" si="36"/>
        <v>0</v>
      </c>
      <c r="O149" s="149">
        <v>2</v>
      </c>
      <c r="AA149" s="122">
        <v>12</v>
      </c>
      <c r="AB149" s="122">
        <v>0</v>
      </c>
      <c r="AC149" s="122">
        <v>108</v>
      </c>
      <c r="AZ149" s="122">
        <v>2</v>
      </c>
      <c r="BA149" s="122">
        <f t="shared" si="37"/>
        <v>0</v>
      </c>
      <c r="BB149" s="122">
        <f t="shared" si="38"/>
        <v>0</v>
      </c>
      <c r="BC149" s="122">
        <f t="shared" si="39"/>
        <v>0</v>
      </c>
      <c r="BD149" s="122">
        <f t="shared" si="40"/>
        <v>0</v>
      </c>
      <c r="BE149" s="122">
        <f t="shared" si="41"/>
        <v>0</v>
      </c>
      <c r="CZ149" s="122">
        <v>0</v>
      </c>
    </row>
    <row r="150" spans="1:104" x14ac:dyDescent="0.25">
      <c r="A150" s="150">
        <v>109</v>
      </c>
      <c r="B150" s="151" t="s">
        <v>302</v>
      </c>
      <c r="C150" s="152" t="s">
        <v>303</v>
      </c>
      <c r="D150" s="153" t="s">
        <v>72</v>
      </c>
      <c r="E150" s="154">
        <v>39.366</v>
      </c>
      <c r="F150" s="154"/>
      <c r="G150" s="155">
        <f t="shared" si="36"/>
        <v>0</v>
      </c>
      <c r="O150" s="149">
        <v>2</v>
      </c>
      <c r="AA150" s="122">
        <v>12</v>
      </c>
      <c r="AB150" s="122">
        <v>0</v>
      </c>
      <c r="AC150" s="122">
        <v>109</v>
      </c>
      <c r="AZ150" s="122">
        <v>2</v>
      </c>
      <c r="BA150" s="122">
        <f t="shared" si="37"/>
        <v>0</v>
      </c>
      <c r="BB150" s="122">
        <f t="shared" si="38"/>
        <v>0</v>
      </c>
      <c r="BC150" s="122">
        <f t="shared" si="39"/>
        <v>0</v>
      </c>
      <c r="BD150" s="122">
        <f t="shared" si="40"/>
        <v>0</v>
      </c>
      <c r="BE150" s="122">
        <f t="shared" si="41"/>
        <v>0</v>
      </c>
      <c r="CZ150" s="122">
        <v>3.0000000000000001E-3</v>
      </c>
    </row>
    <row r="151" spans="1:104" x14ac:dyDescent="0.25">
      <c r="A151" s="150">
        <v>110</v>
      </c>
      <c r="B151" s="151" t="s">
        <v>304</v>
      </c>
      <c r="C151" s="152" t="s">
        <v>305</v>
      </c>
      <c r="D151" s="153" t="s">
        <v>72</v>
      </c>
      <c r="E151" s="154">
        <v>43.302599999999998</v>
      </c>
      <c r="F151" s="154"/>
      <c r="G151" s="155">
        <f t="shared" si="36"/>
        <v>0</v>
      </c>
      <c r="O151" s="149">
        <v>2</v>
      </c>
      <c r="AA151" s="122">
        <v>12</v>
      </c>
      <c r="AB151" s="122">
        <v>1</v>
      </c>
      <c r="AC151" s="122">
        <v>110</v>
      </c>
      <c r="AZ151" s="122">
        <v>2</v>
      </c>
      <c r="BA151" s="122">
        <f t="shared" si="37"/>
        <v>0</v>
      </c>
      <c r="BB151" s="122">
        <f t="shared" si="38"/>
        <v>0</v>
      </c>
      <c r="BC151" s="122">
        <f t="shared" si="39"/>
        <v>0</v>
      </c>
      <c r="BD151" s="122">
        <f t="shared" si="40"/>
        <v>0</v>
      </c>
      <c r="BE151" s="122">
        <f t="shared" si="41"/>
        <v>0</v>
      </c>
      <c r="CZ151" s="122">
        <v>2.3999999999999998E-3</v>
      </c>
    </row>
    <row r="152" spans="1:104" x14ac:dyDescent="0.25">
      <c r="A152" s="150">
        <v>111</v>
      </c>
      <c r="B152" s="151" t="s">
        <v>306</v>
      </c>
      <c r="C152" s="152" t="s">
        <v>307</v>
      </c>
      <c r="D152" s="153" t="s">
        <v>72</v>
      </c>
      <c r="E152" s="154">
        <v>79.8</v>
      </c>
      <c r="F152" s="154"/>
      <c r="G152" s="155">
        <f t="shared" si="36"/>
        <v>0</v>
      </c>
      <c r="O152" s="149">
        <v>2</v>
      </c>
      <c r="AA152" s="122">
        <v>12</v>
      </c>
      <c r="AB152" s="122">
        <v>0</v>
      </c>
      <c r="AC152" s="122">
        <v>111</v>
      </c>
      <c r="AZ152" s="122">
        <v>2</v>
      </c>
      <c r="BA152" s="122">
        <f t="shared" si="37"/>
        <v>0</v>
      </c>
      <c r="BB152" s="122">
        <f t="shared" si="38"/>
        <v>0</v>
      </c>
      <c r="BC152" s="122">
        <f t="shared" si="39"/>
        <v>0</v>
      </c>
      <c r="BD152" s="122">
        <f t="shared" si="40"/>
        <v>0</v>
      </c>
      <c r="BE152" s="122">
        <f t="shared" si="41"/>
        <v>0</v>
      </c>
      <c r="CZ152" s="122">
        <v>1.0000000000000001E-5</v>
      </c>
    </row>
    <row r="153" spans="1:104" x14ac:dyDescent="0.25">
      <c r="A153" s="150">
        <v>112</v>
      </c>
      <c r="B153" s="151" t="s">
        <v>308</v>
      </c>
      <c r="C153" s="152" t="s">
        <v>309</v>
      </c>
      <c r="D153" s="153" t="s">
        <v>54</v>
      </c>
      <c r="E153" s="154">
        <v>3396.28</v>
      </c>
      <c r="F153" s="154"/>
      <c r="G153" s="155">
        <f t="shared" si="36"/>
        <v>0</v>
      </c>
      <c r="O153" s="149">
        <v>2</v>
      </c>
      <c r="AA153" s="122">
        <v>12</v>
      </c>
      <c r="AB153" s="122">
        <v>0</v>
      </c>
      <c r="AC153" s="122">
        <v>112</v>
      </c>
      <c r="AZ153" s="122">
        <v>2</v>
      </c>
      <c r="BA153" s="122">
        <f t="shared" si="37"/>
        <v>0</v>
      </c>
      <c r="BB153" s="122">
        <f t="shared" si="38"/>
        <v>0</v>
      </c>
      <c r="BC153" s="122">
        <f t="shared" si="39"/>
        <v>0</v>
      </c>
      <c r="BD153" s="122">
        <f t="shared" si="40"/>
        <v>0</v>
      </c>
      <c r="BE153" s="122">
        <f t="shared" si="41"/>
        <v>0</v>
      </c>
      <c r="CZ153" s="122">
        <v>0</v>
      </c>
    </row>
    <row r="154" spans="1:104" ht="13" x14ac:dyDescent="0.3">
      <c r="A154" s="156"/>
      <c r="B154" s="157" t="s">
        <v>69</v>
      </c>
      <c r="C154" s="158" t="str">
        <f>CONCATENATE(B140," ",C140)</f>
        <v>713 Izolace tepelné</v>
      </c>
      <c r="D154" s="156"/>
      <c r="E154" s="159"/>
      <c r="F154" s="159"/>
      <c r="G154" s="160">
        <f>SUM(G140:G153)</f>
        <v>0</v>
      </c>
      <c r="O154" s="149">
        <v>4</v>
      </c>
      <c r="BA154" s="161">
        <f>SUM(BA140:BA153)</f>
        <v>0</v>
      </c>
      <c r="BB154" s="161">
        <f>SUM(BB140:BB153)</f>
        <v>0</v>
      </c>
      <c r="BC154" s="161">
        <f>SUM(BC140:BC153)</f>
        <v>0</v>
      </c>
      <c r="BD154" s="161">
        <f>SUM(BD140:BD153)</f>
        <v>0</v>
      </c>
      <c r="BE154" s="161">
        <f>SUM(BE140:BE153)</f>
        <v>0</v>
      </c>
    </row>
    <row r="155" spans="1:104" ht="13" x14ac:dyDescent="0.3">
      <c r="A155" s="142" t="s">
        <v>65</v>
      </c>
      <c r="B155" s="143" t="s">
        <v>310</v>
      </c>
      <c r="C155" s="144" t="s">
        <v>311</v>
      </c>
      <c r="D155" s="145"/>
      <c r="E155" s="146"/>
      <c r="F155" s="146"/>
      <c r="G155" s="147"/>
      <c r="H155" s="148"/>
      <c r="I155" s="148"/>
      <c r="O155" s="149">
        <v>1</v>
      </c>
    </row>
    <row r="156" spans="1:104" x14ac:dyDescent="0.25">
      <c r="A156" s="150">
        <v>113</v>
      </c>
      <c r="B156" s="151" t="s">
        <v>312</v>
      </c>
      <c r="C156" s="152" t="s">
        <v>1097</v>
      </c>
      <c r="D156" s="153" t="s">
        <v>72</v>
      </c>
      <c r="E156" s="154">
        <v>14.85</v>
      </c>
      <c r="F156" s="154"/>
      <c r="G156" s="155">
        <f>E156*F156</f>
        <v>0</v>
      </c>
      <c r="O156" s="149">
        <v>2</v>
      </c>
      <c r="AA156" s="122">
        <v>12</v>
      </c>
      <c r="AB156" s="122">
        <v>0</v>
      </c>
      <c r="AC156" s="122">
        <v>113</v>
      </c>
      <c r="AZ156" s="122">
        <v>2</v>
      </c>
      <c r="BA156" s="122">
        <f>IF(AZ156=1,G156,0)</f>
        <v>0</v>
      </c>
      <c r="BB156" s="122">
        <f>IF(AZ156=2,G156,0)</f>
        <v>0</v>
      </c>
      <c r="BC156" s="122">
        <f>IF(AZ156=3,G156,0)</f>
        <v>0</v>
      </c>
      <c r="BD156" s="122">
        <f>IF(AZ156=4,G156,0)</f>
        <v>0</v>
      </c>
      <c r="BE156" s="122">
        <f>IF(AZ156=5,G156,0)</f>
        <v>0</v>
      </c>
      <c r="CZ156" s="122">
        <v>1.379E-2</v>
      </c>
    </row>
    <row r="157" spans="1:104" x14ac:dyDescent="0.25">
      <c r="A157" s="150">
        <v>114</v>
      </c>
      <c r="B157" s="151" t="s">
        <v>314</v>
      </c>
      <c r="C157" s="152" t="s">
        <v>1098</v>
      </c>
      <c r="D157" s="153" t="s">
        <v>72</v>
      </c>
      <c r="E157" s="154">
        <v>140</v>
      </c>
      <c r="F157" s="154"/>
      <c r="G157" s="155">
        <f>E157*F157</f>
        <v>0</v>
      </c>
      <c r="O157" s="149">
        <v>2</v>
      </c>
      <c r="AA157" s="122">
        <v>12</v>
      </c>
      <c r="AB157" s="122">
        <v>0</v>
      </c>
      <c r="AC157" s="122">
        <v>114</v>
      </c>
      <c r="AZ157" s="122">
        <v>2</v>
      </c>
      <c r="BA157" s="122">
        <f>IF(AZ157=1,G157,0)</f>
        <v>0</v>
      </c>
      <c r="BB157" s="122">
        <f>IF(AZ157=2,G157,0)</f>
        <v>0</v>
      </c>
      <c r="BC157" s="122">
        <f>IF(AZ157=3,G157,0)</f>
        <v>0</v>
      </c>
      <c r="BD157" s="122">
        <f>IF(AZ157=4,G157,0)</f>
        <v>0</v>
      </c>
      <c r="BE157" s="122">
        <f>IF(AZ157=5,G157,0)</f>
        <v>0</v>
      </c>
      <c r="CZ157" s="122">
        <v>0</v>
      </c>
    </row>
    <row r="158" spans="1:104" x14ac:dyDescent="0.25">
      <c r="A158" s="150">
        <v>115</v>
      </c>
      <c r="B158" s="151" t="s">
        <v>315</v>
      </c>
      <c r="C158" s="152" t="s">
        <v>316</v>
      </c>
      <c r="D158" s="153" t="s">
        <v>72</v>
      </c>
      <c r="E158" s="154">
        <v>62.5</v>
      </c>
      <c r="F158" s="154"/>
      <c r="G158" s="155">
        <f>E158*F158</f>
        <v>0</v>
      </c>
      <c r="O158" s="149">
        <v>2</v>
      </c>
      <c r="AA158" s="122">
        <v>12</v>
      </c>
      <c r="AB158" s="122">
        <v>0</v>
      </c>
      <c r="AC158" s="122">
        <v>115</v>
      </c>
      <c r="AZ158" s="122">
        <v>2</v>
      </c>
      <c r="BA158" s="122">
        <f>IF(AZ158=1,G158,0)</f>
        <v>0</v>
      </c>
      <c r="BB158" s="122">
        <f>IF(AZ158=2,G158,0)</f>
        <v>0</v>
      </c>
      <c r="BC158" s="122">
        <f>IF(AZ158=3,G158,0)</f>
        <v>0</v>
      </c>
      <c r="BD158" s="122">
        <f>IF(AZ158=4,G158,0)</f>
        <v>0</v>
      </c>
      <c r="BE158" s="122">
        <f>IF(AZ158=5,G158,0)</f>
        <v>0</v>
      </c>
      <c r="CZ158" s="122">
        <v>0</v>
      </c>
    </row>
    <row r="159" spans="1:104" x14ac:dyDescent="0.25">
      <c r="A159" s="150">
        <v>116</v>
      </c>
      <c r="B159" s="151" t="s">
        <v>317</v>
      </c>
      <c r="C159" s="152" t="s">
        <v>318</v>
      </c>
      <c r="D159" s="153" t="s">
        <v>54</v>
      </c>
      <c r="E159" s="154">
        <v>4176.91</v>
      </c>
      <c r="F159" s="154"/>
      <c r="G159" s="155">
        <f>E159*F159</f>
        <v>0</v>
      </c>
      <c r="O159" s="149">
        <v>2</v>
      </c>
      <c r="AA159" s="122">
        <v>12</v>
      </c>
      <c r="AB159" s="122">
        <v>0</v>
      </c>
      <c r="AC159" s="122">
        <v>116</v>
      </c>
      <c r="AZ159" s="122">
        <v>2</v>
      </c>
      <c r="BA159" s="122">
        <f>IF(AZ159=1,G159,0)</f>
        <v>0</v>
      </c>
      <c r="BB159" s="122">
        <f>IF(AZ159=2,G159,0)</f>
        <v>0</v>
      </c>
      <c r="BC159" s="122">
        <f>IF(AZ159=3,G159,0)</f>
        <v>0</v>
      </c>
      <c r="BD159" s="122">
        <f>IF(AZ159=4,G159,0)</f>
        <v>0</v>
      </c>
      <c r="BE159" s="122">
        <f>IF(AZ159=5,G159,0)</f>
        <v>0</v>
      </c>
      <c r="CZ159" s="122">
        <v>0</v>
      </c>
    </row>
    <row r="160" spans="1:104" ht="13" x14ac:dyDescent="0.3">
      <c r="A160" s="156"/>
      <c r="B160" s="157" t="s">
        <v>69</v>
      </c>
      <c r="C160" s="158" t="str">
        <f>CONCATENATE(B155," ",C155)</f>
        <v>714 Izol akustické a protiotřesové</v>
      </c>
      <c r="D160" s="156"/>
      <c r="E160" s="159"/>
      <c r="F160" s="159"/>
      <c r="G160" s="160">
        <f>SUM(G155:G159)</f>
        <v>0</v>
      </c>
      <c r="O160" s="149">
        <v>4</v>
      </c>
      <c r="BA160" s="161">
        <f>SUM(BA155:BA159)</f>
        <v>0</v>
      </c>
      <c r="BB160" s="161">
        <f>SUM(BB155:BB159)</f>
        <v>0</v>
      </c>
      <c r="BC160" s="161">
        <f>SUM(BC155:BC159)</f>
        <v>0</v>
      </c>
      <c r="BD160" s="161">
        <f>SUM(BD155:BD159)</f>
        <v>0</v>
      </c>
      <c r="BE160" s="161">
        <f>SUM(BE155:BE159)</f>
        <v>0</v>
      </c>
    </row>
    <row r="161" spans="1:104" ht="13" x14ac:dyDescent="0.3">
      <c r="A161" s="142" t="s">
        <v>65</v>
      </c>
      <c r="B161" s="143" t="s">
        <v>319</v>
      </c>
      <c r="C161" s="144" t="s">
        <v>320</v>
      </c>
      <c r="D161" s="145"/>
      <c r="E161" s="146"/>
      <c r="F161" s="146"/>
      <c r="G161" s="147"/>
      <c r="H161" s="148"/>
      <c r="I161" s="148"/>
      <c r="O161" s="149">
        <v>1</v>
      </c>
    </row>
    <row r="162" spans="1:104" x14ac:dyDescent="0.25">
      <c r="A162" s="150">
        <v>117</v>
      </c>
      <c r="B162" s="151" t="s">
        <v>321</v>
      </c>
      <c r="C162" s="152" t="s">
        <v>322</v>
      </c>
      <c r="D162" s="153" t="s">
        <v>134</v>
      </c>
      <c r="E162" s="154">
        <v>12</v>
      </c>
      <c r="F162" s="154"/>
      <c r="G162" s="155">
        <f t="shared" ref="G162:G179" si="42">E162*F162</f>
        <v>0</v>
      </c>
      <c r="O162" s="149">
        <v>2</v>
      </c>
      <c r="AA162" s="122">
        <v>12</v>
      </c>
      <c r="AB162" s="122">
        <v>0</v>
      </c>
      <c r="AC162" s="122">
        <v>117</v>
      </c>
      <c r="AZ162" s="122">
        <v>2</v>
      </c>
      <c r="BA162" s="122">
        <f t="shared" ref="BA162:BA179" si="43">IF(AZ162=1,G162,0)</f>
        <v>0</v>
      </c>
      <c r="BB162" s="122">
        <f t="shared" ref="BB162:BB179" si="44">IF(AZ162=2,G162,0)</f>
        <v>0</v>
      </c>
      <c r="BC162" s="122">
        <f t="shared" ref="BC162:BC179" si="45">IF(AZ162=3,G162,0)</f>
        <v>0</v>
      </c>
      <c r="BD162" s="122">
        <f t="shared" ref="BD162:BD179" si="46">IF(AZ162=4,G162,0)</f>
        <v>0</v>
      </c>
      <c r="BE162" s="122">
        <f t="shared" ref="BE162:BE179" si="47">IF(AZ162=5,G162,0)</f>
        <v>0</v>
      </c>
      <c r="CZ162" s="122">
        <v>2.0899999999999998E-3</v>
      </c>
    </row>
    <row r="163" spans="1:104" x14ac:dyDescent="0.25">
      <c r="A163" s="150">
        <v>118</v>
      </c>
      <c r="B163" s="151" t="s">
        <v>323</v>
      </c>
      <c r="C163" s="152" t="s">
        <v>324</v>
      </c>
      <c r="D163" s="153" t="s">
        <v>134</v>
      </c>
      <c r="E163" s="154">
        <v>10</v>
      </c>
      <c r="F163" s="154"/>
      <c r="G163" s="155">
        <f t="shared" si="42"/>
        <v>0</v>
      </c>
      <c r="O163" s="149">
        <v>2</v>
      </c>
      <c r="AA163" s="122">
        <v>12</v>
      </c>
      <c r="AB163" s="122">
        <v>0</v>
      </c>
      <c r="AC163" s="122">
        <v>118</v>
      </c>
      <c r="AZ163" s="122">
        <v>2</v>
      </c>
      <c r="BA163" s="122">
        <f t="shared" si="43"/>
        <v>0</v>
      </c>
      <c r="BB163" s="122">
        <f t="shared" si="44"/>
        <v>0</v>
      </c>
      <c r="BC163" s="122">
        <f t="shared" si="45"/>
        <v>0</v>
      </c>
      <c r="BD163" s="122">
        <f t="shared" si="46"/>
        <v>0</v>
      </c>
      <c r="BE163" s="122">
        <f t="shared" si="47"/>
        <v>0</v>
      </c>
      <c r="CZ163" s="122">
        <v>2.5000000000000001E-3</v>
      </c>
    </row>
    <row r="164" spans="1:104" x14ac:dyDescent="0.25">
      <c r="A164" s="150">
        <v>119</v>
      </c>
      <c r="B164" s="151" t="s">
        <v>227</v>
      </c>
      <c r="C164" s="152" t="s">
        <v>228</v>
      </c>
      <c r="D164" s="153" t="s">
        <v>134</v>
      </c>
      <c r="E164" s="154">
        <v>12</v>
      </c>
      <c r="F164" s="154"/>
      <c r="G164" s="155">
        <f t="shared" si="42"/>
        <v>0</v>
      </c>
      <c r="O164" s="149">
        <v>2</v>
      </c>
      <c r="AA164" s="122">
        <v>12</v>
      </c>
      <c r="AB164" s="122">
        <v>0</v>
      </c>
      <c r="AC164" s="122">
        <v>119</v>
      </c>
      <c r="AZ164" s="122">
        <v>2</v>
      </c>
      <c r="BA164" s="122">
        <f t="shared" si="43"/>
        <v>0</v>
      </c>
      <c r="BB164" s="122">
        <f t="shared" si="44"/>
        <v>0</v>
      </c>
      <c r="BC164" s="122">
        <f t="shared" si="45"/>
        <v>0</v>
      </c>
      <c r="BD164" s="122">
        <f t="shared" si="46"/>
        <v>0</v>
      </c>
      <c r="BE164" s="122">
        <f t="shared" si="47"/>
        <v>0</v>
      </c>
      <c r="CZ164" s="122">
        <v>3.5500000000000002E-3</v>
      </c>
    </row>
    <row r="165" spans="1:104" x14ac:dyDescent="0.25">
      <c r="A165" s="150">
        <v>120</v>
      </c>
      <c r="B165" s="151" t="s">
        <v>325</v>
      </c>
      <c r="C165" s="152" t="s">
        <v>326</v>
      </c>
      <c r="D165" s="153" t="s">
        <v>134</v>
      </c>
      <c r="E165" s="154">
        <v>3</v>
      </c>
      <c r="F165" s="154"/>
      <c r="G165" s="155">
        <f t="shared" si="42"/>
        <v>0</v>
      </c>
      <c r="O165" s="149">
        <v>2</v>
      </c>
      <c r="AA165" s="122">
        <v>12</v>
      </c>
      <c r="AB165" s="122">
        <v>0</v>
      </c>
      <c r="AC165" s="122">
        <v>120</v>
      </c>
      <c r="AZ165" s="122">
        <v>2</v>
      </c>
      <c r="BA165" s="122">
        <f t="shared" si="43"/>
        <v>0</v>
      </c>
      <c r="BB165" s="122">
        <f t="shared" si="44"/>
        <v>0</v>
      </c>
      <c r="BC165" s="122">
        <f t="shared" si="45"/>
        <v>0</v>
      </c>
      <c r="BD165" s="122">
        <f t="shared" si="46"/>
        <v>0</v>
      </c>
      <c r="BE165" s="122">
        <f t="shared" si="47"/>
        <v>0</v>
      </c>
      <c r="CZ165" s="122">
        <v>3.4000000000000002E-4</v>
      </c>
    </row>
    <row r="166" spans="1:104" x14ac:dyDescent="0.25">
      <c r="A166" s="150">
        <v>121</v>
      </c>
      <c r="B166" s="151" t="s">
        <v>327</v>
      </c>
      <c r="C166" s="152" t="s">
        <v>328</v>
      </c>
      <c r="D166" s="153" t="s">
        <v>134</v>
      </c>
      <c r="E166" s="154">
        <v>7</v>
      </c>
      <c r="F166" s="154"/>
      <c r="G166" s="155">
        <f t="shared" si="42"/>
        <v>0</v>
      </c>
      <c r="O166" s="149">
        <v>2</v>
      </c>
      <c r="AA166" s="122">
        <v>12</v>
      </c>
      <c r="AB166" s="122">
        <v>0</v>
      </c>
      <c r="AC166" s="122">
        <v>121</v>
      </c>
      <c r="AZ166" s="122">
        <v>2</v>
      </c>
      <c r="BA166" s="122">
        <f t="shared" si="43"/>
        <v>0</v>
      </c>
      <c r="BB166" s="122">
        <f t="shared" si="44"/>
        <v>0</v>
      </c>
      <c r="BC166" s="122">
        <f t="shared" si="45"/>
        <v>0</v>
      </c>
      <c r="BD166" s="122">
        <f t="shared" si="46"/>
        <v>0</v>
      </c>
      <c r="BE166" s="122">
        <f t="shared" si="47"/>
        <v>0</v>
      </c>
      <c r="CZ166" s="122">
        <v>3.8000000000000002E-4</v>
      </c>
    </row>
    <row r="167" spans="1:104" x14ac:dyDescent="0.25">
      <c r="A167" s="150">
        <v>122</v>
      </c>
      <c r="B167" s="151" t="s">
        <v>329</v>
      </c>
      <c r="C167" s="152" t="s">
        <v>330</v>
      </c>
      <c r="D167" s="153" t="s">
        <v>134</v>
      </c>
      <c r="E167" s="154">
        <v>4</v>
      </c>
      <c r="F167" s="154"/>
      <c r="G167" s="155">
        <f t="shared" si="42"/>
        <v>0</v>
      </c>
      <c r="O167" s="149">
        <v>2</v>
      </c>
      <c r="AA167" s="122">
        <v>12</v>
      </c>
      <c r="AB167" s="122">
        <v>0</v>
      </c>
      <c r="AC167" s="122">
        <v>122</v>
      </c>
      <c r="AZ167" s="122">
        <v>2</v>
      </c>
      <c r="BA167" s="122">
        <f t="shared" si="43"/>
        <v>0</v>
      </c>
      <c r="BB167" s="122">
        <f t="shared" si="44"/>
        <v>0</v>
      </c>
      <c r="BC167" s="122">
        <f t="shared" si="45"/>
        <v>0</v>
      </c>
      <c r="BD167" s="122">
        <f t="shared" si="46"/>
        <v>0</v>
      </c>
      <c r="BE167" s="122">
        <f t="shared" si="47"/>
        <v>0</v>
      </c>
      <c r="CZ167" s="122">
        <v>4.6999999999999999E-4</v>
      </c>
    </row>
    <row r="168" spans="1:104" x14ac:dyDescent="0.25">
      <c r="A168" s="150">
        <v>123</v>
      </c>
      <c r="B168" s="151" t="s">
        <v>331</v>
      </c>
      <c r="C168" s="152" t="s">
        <v>332</v>
      </c>
      <c r="D168" s="153" t="s">
        <v>134</v>
      </c>
      <c r="E168" s="154">
        <v>5</v>
      </c>
      <c r="F168" s="154"/>
      <c r="G168" s="155">
        <f t="shared" si="42"/>
        <v>0</v>
      </c>
      <c r="O168" s="149">
        <v>2</v>
      </c>
      <c r="AA168" s="122">
        <v>12</v>
      </c>
      <c r="AB168" s="122">
        <v>0</v>
      </c>
      <c r="AC168" s="122">
        <v>123</v>
      </c>
      <c r="AZ168" s="122">
        <v>2</v>
      </c>
      <c r="BA168" s="122">
        <f t="shared" si="43"/>
        <v>0</v>
      </c>
      <c r="BB168" s="122">
        <f t="shared" si="44"/>
        <v>0</v>
      </c>
      <c r="BC168" s="122">
        <f t="shared" si="45"/>
        <v>0</v>
      </c>
      <c r="BD168" s="122">
        <f t="shared" si="46"/>
        <v>0</v>
      </c>
      <c r="BE168" s="122">
        <f t="shared" si="47"/>
        <v>0</v>
      </c>
      <c r="CZ168" s="122">
        <v>1.5200000000000001E-3</v>
      </c>
    </row>
    <row r="169" spans="1:104" x14ac:dyDescent="0.25">
      <c r="A169" s="150">
        <v>124</v>
      </c>
      <c r="B169" s="151" t="s">
        <v>333</v>
      </c>
      <c r="C169" s="152" t="s">
        <v>334</v>
      </c>
      <c r="D169" s="153" t="s">
        <v>134</v>
      </c>
      <c r="E169" s="154">
        <v>14</v>
      </c>
      <c r="F169" s="154"/>
      <c r="G169" s="155">
        <f t="shared" si="42"/>
        <v>0</v>
      </c>
      <c r="O169" s="149">
        <v>2</v>
      </c>
      <c r="AA169" s="122">
        <v>12</v>
      </c>
      <c r="AB169" s="122">
        <v>0</v>
      </c>
      <c r="AC169" s="122">
        <v>124</v>
      </c>
      <c r="AZ169" s="122">
        <v>2</v>
      </c>
      <c r="BA169" s="122">
        <f t="shared" si="43"/>
        <v>0</v>
      </c>
      <c r="BB169" s="122">
        <f t="shared" si="44"/>
        <v>0</v>
      </c>
      <c r="BC169" s="122">
        <f t="shared" si="45"/>
        <v>0</v>
      </c>
      <c r="BD169" s="122">
        <f t="shared" si="46"/>
        <v>0</v>
      </c>
      <c r="BE169" s="122">
        <f t="shared" si="47"/>
        <v>0</v>
      </c>
      <c r="CZ169" s="122">
        <v>1.31E-3</v>
      </c>
    </row>
    <row r="170" spans="1:104" x14ac:dyDescent="0.25">
      <c r="A170" s="150">
        <v>125</v>
      </c>
      <c r="B170" s="151" t="s">
        <v>335</v>
      </c>
      <c r="C170" s="152" t="s">
        <v>336</v>
      </c>
      <c r="D170" s="153" t="s">
        <v>124</v>
      </c>
      <c r="E170" s="154">
        <v>2</v>
      </c>
      <c r="F170" s="154"/>
      <c r="G170" s="155">
        <f t="shared" si="42"/>
        <v>0</v>
      </c>
      <c r="O170" s="149">
        <v>2</v>
      </c>
      <c r="AA170" s="122">
        <v>12</v>
      </c>
      <c r="AB170" s="122">
        <v>0</v>
      </c>
      <c r="AC170" s="122">
        <v>125</v>
      </c>
      <c r="AZ170" s="122">
        <v>2</v>
      </c>
      <c r="BA170" s="122">
        <f t="shared" si="43"/>
        <v>0</v>
      </c>
      <c r="BB170" s="122">
        <f t="shared" si="44"/>
        <v>0</v>
      </c>
      <c r="BC170" s="122">
        <f t="shared" si="45"/>
        <v>0</v>
      </c>
      <c r="BD170" s="122">
        <f t="shared" si="46"/>
        <v>0</v>
      </c>
      <c r="BE170" s="122">
        <f t="shared" si="47"/>
        <v>0</v>
      </c>
      <c r="CZ170" s="122">
        <v>0</v>
      </c>
    </row>
    <row r="171" spans="1:104" x14ac:dyDescent="0.25">
      <c r="A171" s="150">
        <v>126</v>
      </c>
      <c r="B171" s="151" t="s">
        <v>337</v>
      </c>
      <c r="C171" s="152" t="s">
        <v>338</v>
      </c>
      <c r="D171" s="153" t="s">
        <v>124</v>
      </c>
      <c r="E171" s="154">
        <v>4</v>
      </c>
      <c r="F171" s="154"/>
      <c r="G171" s="155">
        <f t="shared" si="42"/>
        <v>0</v>
      </c>
      <c r="O171" s="149">
        <v>2</v>
      </c>
      <c r="AA171" s="122">
        <v>12</v>
      </c>
      <c r="AB171" s="122">
        <v>0</v>
      </c>
      <c r="AC171" s="122">
        <v>126</v>
      </c>
      <c r="AZ171" s="122">
        <v>2</v>
      </c>
      <c r="BA171" s="122">
        <f t="shared" si="43"/>
        <v>0</v>
      </c>
      <c r="BB171" s="122">
        <f t="shared" si="44"/>
        <v>0</v>
      </c>
      <c r="BC171" s="122">
        <f t="shared" si="45"/>
        <v>0</v>
      </c>
      <c r="BD171" s="122">
        <f t="shared" si="46"/>
        <v>0</v>
      </c>
      <c r="BE171" s="122">
        <f t="shared" si="47"/>
        <v>0</v>
      </c>
      <c r="CZ171" s="122">
        <v>0</v>
      </c>
    </row>
    <row r="172" spans="1:104" x14ac:dyDescent="0.25">
      <c r="A172" s="150">
        <v>127</v>
      </c>
      <c r="B172" s="151" t="s">
        <v>339</v>
      </c>
      <c r="C172" s="152" t="s">
        <v>340</v>
      </c>
      <c r="D172" s="153" t="s">
        <v>124</v>
      </c>
      <c r="E172" s="154">
        <v>5</v>
      </c>
      <c r="F172" s="154"/>
      <c r="G172" s="155">
        <f t="shared" si="42"/>
        <v>0</v>
      </c>
      <c r="O172" s="149">
        <v>2</v>
      </c>
      <c r="AA172" s="122">
        <v>12</v>
      </c>
      <c r="AB172" s="122">
        <v>0</v>
      </c>
      <c r="AC172" s="122">
        <v>127</v>
      </c>
      <c r="AZ172" s="122">
        <v>2</v>
      </c>
      <c r="BA172" s="122">
        <f t="shared" si="43"/>
        <v>0</v>
      </c>
      <c r="BB172" s="122">
        <f t="shared" si="44"/>
        <v>0</v>
      </c>
      <c r="BC172" s="122">
        <f t="shared" si="45"/>
        <v>0</v>
      </c>
      <c r="BD172" s="122">
        <f t="shared" si="46"/>
        <v>0</v>
      </c>
      <c r="BE172" s="122">
        <f t="shared" si="47"/>
        <v>0</v>
      </c>
      <c r="CZ172" s="122">
        <v>0</v>
      </c>
    </row>
    <row r="173" spans="1:104" x14ac:dyDescent="0.25">
      <c r="A173" s="150">
        <v>128</v>
      </c>
      <c r="B173" s="151" t="s">
        <v>341</v>
      </c>
      <c r="C173" s="152" t="s">
        <v>342</v>
      </c>
      <c r="D173" s="153" t="s">
        <v>124</v>
      </c>
      <c r="E173" s="154">
        <v>4</v>
      </c>
      <c r="F173" s="154"/>
      <c r="G173" s="155">
        <f t="shared" si="42"/>
        <v>0</v>
      </c>
      <c r="O173" s="149">
        <v>2</v>
      </c>
      <c r="AA173" s="122">
        <v>12</v>
      </c>
      <c r="AB173" s="122">
        <v>0</v>
      </c>
      <c r="AC173" s="122">
        <v>128</v>
      </c>
      <c r="AZ173" s="122">
        <v>2</v>
      </c>
      <c r="BA173" s="122">
        <f t="shared" si="43"/>
        <v>0</v>
      </c>
      <c r="BB173" s="122">
        <f t="shared" si="44"/>
        <v>0</v>
      </c>
      <c r="BC173" s="122">
        <f t="shared" si="45"/>
        <v>0</v>
      </c>
      <c r="BD173" s="122">
        <f t="shared" si="46"/>
        <v>0</v>
      </c>
      <c r="BE173" s="122">
        <f t="shared" si="47"/>
        <v>0</v>
      </c>
      <c r="CZ173" s="122">
        <v>0</v>
      </c>
    </row>
    <row r="174" spans="1:104" x14ac:dyDescent="0.25">
      <c r="A174" s="150">
        <v>129</v>
      </c>
      <c r="B174" s="151" t="s">
        <v>343</v>
      </c>
      <c r="C174" s="152" t="s">
        <v>344</v>
      </c>
      <c r="D174" s="153" t="s">
        <v>68</v>
      </c>
      <c r="E174" s="154">
        <v>2</v>
      </c>
      <c r="F174" s="154"/>
      <c r="G174" s="155">
        <f t="shared" si="42"/>
        <v>0</v>
      </c>
      <c r="O174" s="149">
        <v>2</v>
      </c>
      <c r="AA174" s="122">
        <v>12</v>
      </c>
      <c r="AB174" s="122">
        <v>0</v>
      </c>
      <c r="AC174" s="122">
        <v>129</v>
      </c>
      <c r="AZ174" s="122">
        <v>2</v>
      </c>
      <c r="BA174" s="122">
        <f t="shared" si="43"/>
        <v>0</v>
      </c>
      <c r="BB174" s="122">
        <f t="shared" si="44"/>
        <v>0</v>
      </c>
      <c r="BC174" s="122">
        <f t="shared" si="45"/>
        <v>0</v>
      </c>
      <c r="BD174" s="122">
        <f t="shared" si="46"/>
        <v>0</v>
      </c>
      <c r="BE174" s="122">
        <f t="shared" si="47"/>
        <v>0</v>
      </c>
      <c r="CZ174" s="122">
        <v>0</v>
      </c>
    </row>
    <row r="175" spans="1:104" ht="20.5" x14ac:dyDescent="0.25">
      <c r="A175" s="150">
        <v>130</v>
      </c>
      <c r="B175" s="151" t="s">
        <v>345</v>
      </c>
      <c r="C175" s="152" t="s">
        <v>346</v>
      </c>
      <c r="D175" s="153" t="s">
        <v>124</v>
      </c>
      <c r="E175" s="154">
        <v>5</v>
      </c>
      <c r="F175" s="154"/>
      <c r="G175" s="155">
        <f t="shared" si="42"/>
        <v>0</v>
      </c>
      <c r="O175" s="149">
        <v>2</v>
      </c>
      <c r="AA175" s="122">
        <v>12</v>
      </c>
      <c r="AB175" s="122">
        <v>0</v>
      </c>
      <c r="AC175" s="122">
        <v>130</v>
      </c>
      <c r="AZ175" s="122">
        <v>2</v>
      </c>
      <c r="BA175" s="122">
        <f t="shared" si="43"/>
        <v>0</v>
      </c>
      <c r="BB175" s="122">
        <f t="shared" si="44"/>
        <v>0</v>
      </c>
      <c r="BC175" s="122">
        <f t="shared" si="45"/>
        <v>0</v>
      </c>
      <c r="BD175" s="122">
        <f t="shared" si="46"/>
        <v>0</v>
      </c>
      <c r="BE175" s="122">
        <f t="shared" si="47"/>
        <v>0</v>
      </c>
      <c r="CZ175" s="122">
        <v>7.2000000000000005E-4</v>
      </c>
    </row>
    <row r="176" spans="1:104" ht="20.5" x14ac:dyDescent="0.25">
      <c r="A176" s="150">
        <v>131</v>
      </c>
      <c r="B176" s="151" t="s">
        <v>347</v>
      </c>
      <c r="C176" s="152" t="s">
        <v>348</v>
      </c>
      <c r="D176" s="153" t="s">
        <v>124</v>
      </c>
      <c r="E176" s="154">
        <v>2</v>
      </c>
      <c r="F176" s="154"/>
      <c r="G176" s="155">
        <f t="shared" si="42"/>
        <v>0</v>
      </c>
      <c r="O176" s="149">
        <v>2</v>
      </c>
      <c r="AA176" s="122">
        <v>12</v>
      </c>
      <c r="AB176" s="122">
        <v>0</v>
      </c>
      <c r="AC176" s="122">
        <v>131</v>
      </c>
      <c r="AZ176" s="122">
        <v>2</v>
      </c>
      <c r="BA176" s="122">
        <f t="shared" si="43"/>
        <v>0</v>
      </c>
      <c r="BB176" s="122">
        <f t="shared" si="44"/>
        <v>0</v>
      </c>
      <c r="BC176" s="122">
        <f t="shared" si="45"/>
        <v>0</v>
      </c>
      <c r="BD176" s="122">
        <f t="shared" si="46"/>
        <v>0</v>
      </c>
      <c r="BE176" s="122">
        <f t="shared" si="47"/>
        <v>0</v>
      </c>
      <c r="CZ176" s="122">
        <v>2.7E-4</v>
      </c>
    </row>
    <row r="177" spans="1:104" x14ac:dyDescent="0.25">
      <c r="A177" s="150">
        <v>132</v>
      </c>
      <c r="B177" s="151" t="s">
        <v>349</v>
      </c>
      <c r="C177" s="152" t="s">
        <v>350</v>
      </c>
      <c r="D177" s="153" t="s">
        <v>134</v>
      </c>
      <c r="E177" s="154">
        <v>66</v>
      </c>
      <c r="F177" s="154"/>
      <c r="G177" s="155">
        <f t="shared" si="42"/>
        <v>0</v>
      </c>
      <c r="O177" s="149">
        <v>2</v>
      </c>
      <c r="AA177" s="122">
        <v>12</v>
      </c>
      <c r="AB177" s="122">
        <v>0</v>
      </c>
      <c r="AC177" s="122">
        <v>132</v>
      </c>
      <c r="AZ177" s="122">
        <v>2</v>
      </c>
      <c r="BA177" s="122">
        <f t="shared" si="43"/>
        <v>0</v>
      </c>
      <c r="BB177" s="122">
        <f t="shared" si="44"/>
        <v>0</v>
      </c>
      <c r="BC177" s="122">
        <f t="shared" si="45"/>
        <v>0</v>
      </c>
      <c r="BD177" s="122">
        <f t="shared" si="46"/>
        <v>0</v>
      </c>
      <c r="BE177" s="122">
        <f t="shared" si="47"/>
        <v>0</v>
      </c>
      <c r="CZ177" s="122">
        <v>0</v>
      </c>
    </row>
    <row r="178" spans="1:104" x14ac:dyDescent="0.25">
      <c r="A178" s="150">
        <v>133</v>
      </c>
      <c r="B178" s="151" t="s">
        <v>231</v>
      </c>
      <c r="C178" s="152" t="s">
        <v>232</v>
      </c>
      <c r="D178" s="153" t="s">
        <v>134</v>
      </c>
      <c r="E178" s="154">
        <v>12</v>
      </c>
      <c r="F178" s="154"/>
      <c r="G178" s="155">
        <f t="shared" si="42"/>
        <v>0</v>
      </c>
      <c r="O178" s="149">
        <v>2</v>
      </c>
      <c r="AA178" s="122">
        <v>12</v>
      </c>
      <c r="AB178" s="122">
        <v>0</v>
      </c>
      <c r="AC178" s="122">
        <v>133</v>
      </c>
      <c r="AZ178" s="122">
        <v>2</v>
      </c>
      <c r="BA178" s="122">
        <f t="shared" si="43"/>
        <v>0</v>
      </c>
      <c r="BB178" s="122">
        <f t="shared" si="44"/>
        <v>0</v>
      </c>
      <c r="BC178" s="122">
        <f t="shared" si="45"/>
        <v>0</v>
      </c>
      <c r="BD178" s="122">
        <f t="shared" si="46"/>
        <v>0</v>
      </c>
      <c r="BE178" s="122">
        <f t="shared" si="47"/>
        <v>0</v>
      </c>
      <c r="CZ178" s="122">
        <v>0</v>
      </c>
    </row>
    <row r="179" spans="1:104" x14ac:dyDescent="0.25">
      <c r="A179" s="150">
        <v>134</v>
      </c>
      <c r="B179" s="151" t="s">
        <v>351</v>
      </c>
      <c r="C179" s="152" t="s">
        <v>352</v>
      </c>
      <c r="D179" s="153" t="s">
        <v>54</v>
      </c>
      <c r="E179" s="154">
        <v>366.76</v>
      </c>
      <c r="F179" s="154"/>
      <c r="G179" s="155">
        <f t="shared" si="42"/>
        <v>0</v>
      </c>
      <c r="O179" s="149">
        <v>2</v>
      </c>
      <c r="AA179" s="122">
        <v>12</v>
      </c>
      <c r="AB179" s="122">
        <v>0</v>
      </c>
      <c r="AC179" s="122">
        <v>134</v>
      </c>
      <c r="AZ179" s="122">
        <v>2</v>
      </c>
      <c r="BA179" s="122">
        <f t="shared" si="43"/>
        <v>0</v>
      </c>
      <c r="BB179" s="122">
        <f t="shared" si="44"/>
        <v>0</v>
      </c>
      <c r="BC179" s="122">
        <f t="shared" si="45"/>
        <v>0</v>
      </c>
      <c r="BD179" s="122">
        <f t="shared" si="46"/>
        <v>0</v>
      </c>
      <c r="BE179" s="122">
        <f t="shared" si="47"/>
        <v>0</v>
      </c>
      <c r="CZ179" s="122">
        <v>0</v>
      </c>
    </row>
    <row r="180" spans="1:104" ht="13" x14ac:dyDescent="0.3">
      <c r="A180" s="156"/>
      <c r="B180" s="157" t="s">
        <v>69</v>
      </c>
      <c r="C180" s="158" t="str">
        <f>CONCATENATE(B161," ",C161)</f>
        <v>721 Vnitřní kanalizace</v>
      </c>
      <c r="D180" s="156"/>
      <c r="E180" s="159"/>
      <c r="F180" s="159"/>
      <c r="G180" s="160">
        <f>SUM(G161:G179)</f>
        <v>0</v>
      </c>
      <c r="O180" s="149">
        <v>4</v>
      </c>
      <c r="BA180" s="161">
        <f>SUM(BA161:BA179)</f>
        <v>0</v>
      </c>
      <c r="BB180" s="161">
        <f>SUM(BB161:BB179)</f>
        <v>0</v>
      </c>
      <c r="BC180" s="161">
        <f>SUM(BC161:BC179)</f>
        <v>0</v>
      </c>
      <c r="BD180" s="161">
        <f>SUM(BD161:BD179)</f>
        <v>0</v>
      </c>
      <c r="BE180" s="161">
        <f>SUM(BE161:BE179)</f>
        <v>0</v>
      </c>
    </row>
    <row r="181" spans="1:104" ht="13" x14ac:dyDescent="0.3">
      <c r="A181" s="142" t="s">
        <v>65</v>
      </c>
      <c r="B181" s="143" t="s">
        <v>353</v>
      </c>
      <c r="C181" s="144" t="s">
        <v>354</v>
      </c>
      <c r="D181" s="145"/>
      <c r="E181" s="146"/>
      <c r="F181" s="146"/>
      <c r="G181" s="147"/>
      <c r="H181" s="148"/>
      <c r="I181" s="148"/>
      <c r="O181" s="149">
        <v>1</v>
      </c>
    </row>
    <row r="182" spans="1:104" x14ac:dyDescent="0.25">
      <c r="A182" s="150">
        <v>135</v>
      </c>
      <c r="B182" s="151" t="s">
        <v>355</v>
      </c>
      <c r="C182" s="152" t="s">
        <v>1099</v>
      </c>
      <c r="D182" s="153" t="s">
        <v>134</v>
      </c>
      <c r="E182" s="154">
        <v>13</v>
      </c>
      <c r="F182" s="154"/>
      <c r="G182" s="155">
        <f t="shared" ref="G182:G214" si="48">E182*F182</f>
        <v>0</v>
      </c>
      <c r="O182" s="149">
        <v>2</v>
      </c>
      <c r="AA182" s="122">
        <v>12</v>
      </c>
      <c r="AB182" s="122">
        <v>0</v>
      </c>
      <c r="AC182" s="122">
        <v>135</v>
      </c>
      <c r="AZ182" s="122">
        <v>2</v>
      </c>
      <c r="BA182" s="122">
        <f t="shared" ref="BA182:BA214" si="49">IF(AZ182=1,G182,0)</f>
        <v>0</v>
      </c>
      <c r="BB182" s="122">
        <f t="shared" ref="BB182:BB214" si="50">IF(AZ182=2,G182,0)</f>
        <v>0</v>
      </c>
      <c r="BC182" s="122">
        <f t="shared" ref="BC182:BC214" si="51">IF(AZ182=3,G182,0)</f>
        <v>0</v>
      </c>
      <c r="BD182" s="122">
        <f t="shared" ref="BD182:BD214" si="52">IF(AZ182=4,G182,0)</f>
        <v>0</v>
      </c>
      <c r="BE182" s="122">
        <f t="shared" ref="BE182:BE214" si="53">IF(AZ182=5,G182,0)</f>
        <v>0</v>
      </c>
      <c r="CZ182" s="122">
        <v>3.98E-3</v>
      </c>
    </row>
    <row r="183" spans="1:104" x14ac:dyDescent="0.25">
      <c r="A183" s="150">
        <v>136</v>
      </c>
      <c r="B183" s="151" t="s">
        <v>356</v>
      </c>
      <c r="C183" s="152" t="s">
        <v>1100</v>
      </c>
      <c r="D183" s="153" t="s">
        <v>134</v>
      </c>
      <c r="E183" s="154">
        <v>7</v>
      </c>
      <c r="F183" s="154"/>
      <c r="G183" s="155">
        <f t="shared" si="48"/>
        <v>0</v>
      </c>
      <c r="O183" s="149">
        <v>2</v>
      </c>
      <c r="AA183" s="122">
        <v>12</v>
      </c>
      <c r="AB183" s="122">
        <v>0</v>
      </c>
      <c r="AC183" s="122">
        <v>136</v>
      </c>
      <c r="AZ183" s="122">
        <v>2</v>
      </c>
      <c r="BA183" s="122">
        <f t="shared" si="49"/>
        <v>0</v>
      </c>
      <c r="BB183" s="122">
        <f t="shared" si="50"/>
        <v>0</v>
      </c>
      <c r="BC183" s="122">
        <f t="shared" si="51"/>
        <v>0</v>
      </c>
      <c r="BD183" s="122">
        <f t="shared" si="52"/>
        <v>0</v>
      </c>
      <c r="BE183" s="122">
        <f t="shared" si="53"/>
        <v>0</v>
      </c>
      <c r="CZ183" s="122">
        <v>5.1799999999999997E-3</v>
      </c>
    </row>
    <row r="184" spans="1:104" x14ac:dyDescent="0.25">
      <c r="A184" s="150">
        <v>137</v>
      </c>
      <c r="B184" s="151" t="s">
        <v>357</v>
      </c>
      <c r="C184" s="152" t="s">
        <v>1101</v>
      </c>
      <c r="D184" s="153" t="s">
        <v>134</v>
      </c>
      <c r="E184" s="154">
        <v>22</v>
      </c>
      <c r="F184" s="154"/>
      <c r="G184" s="155">
        <f t="shared" si="48"/>
        <v>0</v>
      </c>
      <c r="O184" s="149">
        <v>2</v>
      </c>
      <c r="AA184" s="122">
        <v>12</v>
      </c>
      <c r="AB184" s="122">
        <v>0</v>
      </c>
      <c r="AC184" s="122">
        <v>137</v>
      </c>
      <c r="AZ184" s="122">
        <v>2</v>
      </c>
      <c r="BA184" s="122">
        <f t="shared" si="49"/>
        <v>0</v>
      </c>
      <c r="BB184" s="122">
        <f t="shared" si="50"/>
        <v>0</v>
      </c>
      <c r="BC184" s="122">
        <f t="shared" si="51"/>
        <v>0</v>
      </c>
      <c r="BD184" s="122">
        <f t="shared" si="52"/>
        <v>0</v>
      </c>
      <c r="BE184" s="122">
        <f t="shared" si="53"/>
        <v>0</v>
      </c>
      <c r="CZ184" s="122">
        <v>5.3499999999999997E-3</v>
      </c>
    </row>
    <row r="185" spans="1:104" x14ac:dyDescent="0.25">
      <c r="A185" s="150">
        <v>138</v>
      </c>
      <c r="B185" s="151" t="s">
        <v>358</v>
      </c>
      <c r="C185" s="152" t="s">
        <v>1102</v>
      </c>
      <c r="D185" s="153" t="s">
        <v>134</v>
      </c>
      <c r="E185" s="154">
        <v>31</v>
      </c>
      <c r="F185" s="154"/>
      <c r="G185" s="155">
        <f t="shared" si="48"/>
        <v>0</v>
      </c>
      <c r="O185" s="149">
        <v>2</v>
      </c>
      <c r="AA185" s="122">
        <v>12</v>
      </c>
      <c r="AB185" s="122">
        <v>0</v>
      </c>
      <c r="AC185" s="122">
        <v>138</v>
      </c>
      <c r="AZ185" s="122">
        <v>2</v>
      </c>
      <c r="BA185" s="122">
        <f t="shared" si="49"/>
        <v>0</v>
      </c>
      <c r="BB185" s="122">
        <f t="shared" si="50"/>
        <v>0</v>
      </c>
      <c r="BC185" s="122">
        <f t="shared" si="51"/>
        <v>0</v>
      </c>
      <c r="BD185" s="122">
        <f t="shared" si="52"/>
        <v>0</v>
      </c>
      <c r="BE185" s="122">
        <f t="shared" si="53"/>
        <v>0</v>
      </c>
      <c r="CZ185" s="122">
        <v>4.0099999999999997E-3</v>
      </c>
    </row>
    <row r="186" spans="1:104" x14ac:dyDescent="0.25">
      <c r="A186" s="150">
        <v>139</v>
      </c>
      <c r="B186" s="151" t="s">
        <v>359</v>
      </c>
      <c r="C186" s="152" t="s">
        <v>1103</v>
      </c>
      <c r="D186" s="153" t="s">
        <v>134</v>
      </c>
      <c r="E186" s="154">
        <v>4</v>
      </c>
      <c r="F186" s="154"/>
      <c r="G186" s="155">
        <f t="shared" si="48"/>
        <v>0</v>
      </c>
      <c r="O186" s="149">
        <v>2</v>
      </c>
      <c r="AA186" s="122">
        <v>12</v>
      </c>
      <c r="AB186" s="122">
        <v>0</v>
      </c>
      <c r="AC186" s="122">
        <v>139</v>
      </c>
      <c r="AZ186" s="122">
        <v>2</v>
      </c>
      <c r="BA186" s="122">
        <f t="shared" si="49"/>
        <v>0</v>
      </c>
      <c r="BB186" s="122">
        <f t="shared" si="50"/>
        <v>0</v>
      </c>
      <c r="BC186" s="122">
        <f t="shared" si="51"/>
        <v>0</v>
      </c>
      <c r="BD186" s="122">
        <f t="shared" si="52"/>
        <v>0</v>
      </c>
      <c r="BE186" s="122">
        <f t="shared" si="53"/>
        <v>0</v>
      </c>
      <c r="CZ186" s="122">
        <v>5.2199999999999998E-3</v>
      </c>
    </row>
    <row r="187" spans="1:104" x14ac:dyDescent="0.25">
      <c r="A187" s="150">
        <v>140</v>
      </c>
      <c r="B187" s="151" t="s">
        <v>360</v>
      </c>
      <c r="C187" s="152" t="s">
        <v>1104</v>
      </c>
      <c r="D187" s="153" t="s">
        <v>134</v>
      </c>
      <c r="E187" s="154">
        <v>18</v>
      </c>
      <c r="F187" s="154"/>
      <c r="G187" s="155">
        <f t="shared" si="48"/>
        <v>0</v>
      </c>
      <c r="O187" s="149">
        <v>2</v>
      </c>
      <c r="AA187" s="122">
        <v>12</v>
      </c>
      <c r="AB187" s="122">
        <v>0</v>
      </c>
      <c r="AC187" s="122">
        <v>140</v>
      </c>
      <c r="AZ187" s="122">
        <v>2</v>
      </c>
      <c r="BA187" s="122">
        <f t="shared" si="49"/>
        <v>0</v>
      </c>
      <c r="BB187" s="122">
        <f t="shared" si="50"/>
        <v>0</v>
      </c>
      <c r="BC187" s="122">
        <f t="shared" si="51"/>
        <v>0</v>
      </c>
      <c r="BD187" s="122">
        <f t="shared" si="52"/>
        <v>0</v>
      </c>
      <c r="BE187" s="122">
        <f t="shared" si="53"/>
        <v>0</v>
      </c>
      <c r="CZ187" s="122">
        <v>5.4099999999999999E-3</v>
      </c>
    </row>
    <row r="188" spans="1:104" x14ac:dyDescent="0.25">
      <c r="A188" s="150">
        <v>141</v>
      </c>
      <c r="B188" s="151" t="s">
        <v>361</v>
      </c>
      <c r="C188" s="152" t="s">
        <v>1105</v>
      </c>
      <c r="D188" s="153" t="s">
        <v>134</v>
      </c>
      <c r="E188" s="154">
        <v>13</v>
      </c>
      <c r="F188" s="154"/>
      <c r="G188" s="155">
        <f t="shared" si="48"/>
        <v>0</v>
      </c>
      <c r="O188" s="149">
        <v>2</v>
      </c>
      <c r="AA188" s="122">
        <v>12</v>
      </c>
      <c r="AB188" s="122">
        <v>0</v>
      </c>
      <c r="AC188" s="122">
        <v>141</v>
      </c>
      <c r="AZ188" s="122">
        <v>2</v>
      </c>
      <c r="BA188" s="122">
        <f t="shared" si="49"/>
        <v>0</v>
      </c>
      <c r="BB188" s="122">
        <f t="shared" si="50"/>
        <v>0</v>
      </c>
      <c r="BC188" s="122">
        <f t="shared" si="51"/>
        <v>0</v>
      </c>
      <c r="BD188" s="122">
        <f t="shared" si="52"/>
        <v>0</v>
      </c>
      <c r="BE188" s="122">
        <f t="shared" si="53"/>
        <v>0</v>
      </c>
      <c r="CZ188" s="122">
        <v>3.0000000000000001E-5</v>
      </c>
    </row>
    <row r="189" spans="1:104" x14ac:dyDescent="0.25">
      <c r="A189" s="150">
        <v>142</v>
      </c>
      <c r="B189" s="151" t="s">
        <v>362</v>
      </c>
      <c r="C189" s="152" t="s">
        <v>1106</v>
      </c>
      <c r="D189" s="153" t="s">
        <v>134</v>
      </c>
      <c r="E189" s="154">
        <v>7</v>
      </c>
      <c r="F189" s="154"/>
      <c r="G189" s="155">
        <f t="shared" si="48"/>
        <v>0</v>
      </c>
      <c r="O189" s="149">
        <v>2</v>
      </c>
      <c r="AA189" s="122">
        <v>12</v>
      </c>
      <c r="AB189" s="122">
        <v>0</v>
      </c>
      <c r="AC189" s="122">
        <v>142</v>
      </c>
      <c r="AZ189" s="122">
        <v>2</v>
      </c>
      <c r="BA189" s="122">
        <f t="shared" si="49"/>
        <v>0</v>
      </c>
      <c r="BB189" s="122">
        <f t="shared" si="50"/>
        <v>0</v>
      </c>
      <c r="BC189" s="122">
        <f t="shared" si="51"/>
        <v>0</v>
      </c>
      <c r="BD189" s="122">
        <f t="shared" si="52"/>
        <v>0</v>
      </c>
      <c r="BE189" s="122">
        <f t="shared" si="53"/>
        <v>0</v>
      </c>
      <c r="CZ189" s="122">
        <v>6.0000000000000002E-5</v>
      </c>
    </row>
    <row r="190" spans="1:104" x14ac:dyDescent="0.25">
      <c r="A190" s="150">
        <v>143</v>
      </c>
      <c r="B190" s="151" t="s">
        <v>363</v>
      </c>
      <c r="C190" s="152" t="s">
        <v>1107</v>
      </c>
      <c r="D190" s="153" t="s">
        <v>134</v>
      </c>
      <c r="E190" s="154">
        <v>22</v>
      </c>
      <c r="F190" s="154"/>
      <c r="G190" s="155">
        <f t="shared" si="48"/>
        <v>0</v>
      </c>
      <c r="O190" s="149">
        <v>2</v>
      </c>
      <c r="AA190" s="122">
        <v>12</v>
      </c>
      <c r="AB190" s="122">
        <v>0</v>
      </c>
      <c r="AC190" s="122">
        <v>143</v>
      </c>
      <c r="AZ190" s="122">
        <v>2</v>
      </c>
      <c r="BA190" s="122">
        <f t="shared" si="49"/>
        <v>0</v>
      </c>
      <c r="BB190" s="122">
        <f t="shared" si="50"/>
        <v>0</v>
      </c>
      <c r="BC190" s="122">
        <f t="shared" si="51"/>
        <v>0</v>
      </c>
      <c r="BD190" s="122">
        <f t="shared" si="52"/>
        <v>0</v>
      </c>
      <c r="BE190" s="122">
        <f t="shared" si="53"/>
        <v>0</v>
      </c>
      <c r="CZ190" s="122">
        <v>5.0000000000000002E-5</v>
      </c>
    </row>
    <row r="191" spans="1:104" x14ac:dyDescent="0.25">
      <c r="A191" s="150">
        <v>144</v>
      </c>
      <c r="B191" s="151" t="s">
        <v>364</v>
      </c>
      <c r="C191" s="152" t="s">
        <v>1108</v>
      </c>
      <c r="D191" s="153" t="s">
        <v>134</v>
      </c>
      <c r="E191" s="154">
        <v>31</v>
      </c>
      <c r="F191" s="154"/>
      <c r="G191" s="155">
        <f t="shared" si="48"/>
        <v>0</v>
      </c>
      <c r="O191" s="149">
        <v>2</v>
      </c>
      <c r="AA191" s="122">
        <v>12</v>
      </c>
      <c r="AB191" s="122">
        <v>0</v>
      </c>
      <c r="AC191" s="122">
        <v>144</v>
      </c>
      <c r="AZ191" s="122">
        <v>2</v>
      </c>
      <c r="BA191" s="122">
        <f t="shared" si="49"/>
        <v>0</v>
      </c>
      <c r="BB191" s="122">
        <f t="shared" si="50"/>
        <v>0</v>
      </c>
      <c r="BC191" s="122">
        <f t="shared" si="51"/>
        <v>0</v>
      </c>
      <c r="BD191" s="122">
        <f t="shared" si="52"/>
        <v>0</v>
      </c>
      <c r="BE191" s="122">
        <f t="shared" si="53"/>
        <v>0</v>
      </c>
      <c r="CZ191" s="122">
        <v>6.0000000000000002E-5</v>
      </c>
    </row>
    <row r="192" spans="1:104" x14ac:dyDescent="0.25">
      <c r="A192" s="150">
        <v>145</v>
      </c>
      <c r="B192" s="151" t="s">
        <v>365</v>
      </c>
      <c r="C192" s="152" t="s">
        <v>1109</v>
      </c>
      <c r="D192" s="153" t="s">
        <v>134</v>
      </c>
      <c r="E192" s="154">
        <v>4</v>
      </c>
      <c r="F192" s="154"/>
      <c r="G192" s="155">
        <f t="shared" si="48"/>
        <v>0</v>
      </c>
      <c r="O192" s="149">
        <v>2</v>
      </c>
      <c r="AA192" s="122">
        <v>12</v>
      </c>
      <c r="AB192" s="122">
        <v>0</v>
      </c>
      <c r="AC192" s="122">
        <v>145</v>
      </c>
      <c r="AZ192" s="122">
        <v>2</v>
      </c>
      <c r="BA192" s="122">
        <f t="shared" si="49"/>
        <v>0</v>
      </c>
      <c r="BB192" s="122">
        <f t="shared" si="50"/>
        <v>0</v>
      </c>
      <c r="BC192" s="122">
        <f t="shared" si="51"/>
        <v>0</v>
      </c>
      <c r="BD192" s="122">
        <f t="shared" si="52"/>
        <v>0</v>
      </c>
      <c r="BE192" s="122">
        <f t="shared" si="53"/>
        <v>0</v>
      </c>
      <c r="CZ192" s="122">
        <v>6.9999999999999994E-5</v>
      </c>
    </row>
    <row r="193" spans="1:104" x14ac:dyDescent="0.25">
      <c r="A193" s="150">
        <v>146</v>
      </c>
      <c r="B193" s="151" t="s">
        <v>366</v>
      </c>
      <c r="C193" s="152" t="s">
        <v>1110</v>
      </c>
      <c r="D193" s="153" t="s">
        <v>134</v>
      </c>
      <c r="E193" s="154">
        <v>18</v>
      </c>
      <c r="F193" s="154"/>
      <c r="G193" s="155">
        <f t="shared" si="48"/>
        <v>0</v>
      </c>
      <c r="O193" s="149">
        <v>2</v>
      </c>
      <c r="AA193" s="122">
        <v>12</v>
      </c>
      <c r="AB193" s="122">
        <v>0</v>
      </c>
      <c r="AC193" s="122">
        <v>146</v>
      </c>
      <c r="AZ193" s="122">
        <v>2</v>
      </c>
      <c r="BA193" s="122">
        <f t="shared" si="49"/>
        <v>0</v>
      </c>
      <c r="BB193" s="122">
        <f t="shared" si="50"/>
        <v>0</v>
      </c>
      <c r="BC193" s="122">
        <f t="shared" si="51"/>
        <v>0</v>
      </c>
      <c r="BD193" s="122">
        <f t="shared" si="52"/>
        <v>0</v>
      </c>
      <c r="BE193" s="122">
        <f t="shared" si="53"/>
        <v>0</v>
      </c>
      <c r="CZ193" s="122">
        <v>8.0000000000000007E-5</v>
      </c>
    </row>
    <row r="194" spans="1:104" x14ac:dyDescent="0.25">
      <c r="A194" s="150">
        <v>147</v>
      </c>
      <c r="B194" s="151" t="s">
        <v>367</v>
      </c>
      <c r="C194" s="152" t="s">
        <v>368</v>
      </c>
      <c r="D194" s="153" t="s">
        <v>369</v>
      </c>
      <c r="E194" s="154">
        <v>2</v>
      </c>
      <c r="F194" s="154"/>
      <c r="G194" s="155">
        <f t="shared" si="48"/>
        <v>0</v>
      </c>
      <c r="O194" s="149">
        <v>2</v>
      </c>
      <c r="AA194" s="122">
        <v>12</v>
      </c>
      <c r="AB194" s="122">
        <v>0</v>
      </c>
      <c r="AC194" s="122">
        <v>147</v>
      </c>
      <c r="AZ194" s="122">
        <v>2</v>
      </c>
      <c r="BA194" s="122">
        <f t="shared" si="49"/>
        <v>0</v>
      </c>
      <c r="BB194" s="122">
        <f t="shared" si="50"/>
        <v>0</v>
      </c>
      <c r="BC194" s="122">
        <f t="shared" si="51"/>
        <v>0</v>
      </c>
      <c r="BD194" s="122">
        <f t="shared" si="52"/>
        <v>0</v>
      </c>
      <c r="BE194" s="122">
        <f t="shared" si="53"/>
        <v>0</v>
      </c>
      <c r="CZ194" s="122">
        <v>9.92E-3</v>
      </c>
    </row>
    <row r="195" spans="1:104" x14ac:dyDescent="0.25">
      <c r="A195" s="150">
        <v>148</v>
      </c>
      <c r="B195" s="151" t="s">
        <v>370</v>
      </c>
      <c r="C195" s="152" t="s">
        <v>371</v>
      </c>
      <c r="D195" s="153" t="s">
        <v>124</v>
      </c>
      <c r="E195" s="154">
        <v>14</v>
      </c>
      <c r="F195" s="154"/>
      <c r="G195" s="155">
        <f t="shared" si="48"/>
        <v>0</v>
      </c>
      <c r="O195" s="149">
        <v>2</v>
      </c>
      <c r="AA195" s="122">
        <v>12</v>
      </c>
      <c r="AB195" s="122">
        <v>0</v>
      </c>
      <c r="AC195" s="122">
        <v>148</v>
      </c>
      <c r="AZ195" s="122">
        <v>2</v>
      </c>
      <c r="BA195" s="122">
        <f t="shared" si="49"/>
        <v>0</v>
      </c>
      <c r="BB195" s="122">
        <f t="shared" si="50"/>
        <v>0</v>
      </c>
      <c r="BC195" s="122">
        <f t="shared" si="51"/>
        <v>0</v>
      </c>
      <c r="BD195" s="122">
        <f t="shared" si="52"/>
        <v>0</v>
      </c>
      <c r="BE195" s="122">
        <f t="shared" si="53"/>
        <v>0</v>
      </c>
      <c r="CZ195" s="122">
        <v>0</v>
      </c>
    </row>
    <row r="196" spans="1:104" x14ac:dyDescent="0.25">
      <c r="A196" s="150">
        <v>149</v>
      </c>
      <c r="B196" s="151" t="s">
        <v>372</v>
      </c>
      <c r="C196" s="152" t="s">
        <v>1112</v>
      </c>
      <c r="D196" s="153" t="s">
        <v>68</v>
      </c>
      <c r="E196" s="154">
        <v>1</v>
      </c>
      <c r="F196" s="154"/>
      <c r="G196" s="155">
        <f t="shared" si="48"/>
        <v>0</v>
      </c>
      <c r="O196" s="149">
        <v>2</v>
      </c>
      <c r="AA196" s="122">
        <v>12</v>
      </c>
      <c r="AB196" s="122">
        <v>0</v>
      </c>
      <c r="AC196" s="122">
        <v>149</v>
      </c>
      <c r="AZ196" s="122">
        <v>2</v>
      </c>
      <c r="BA196" s="122">
        <f t="shared" si="49"/>
        <v>0</v>
      </c>
      <c r="BB196" s="122">
        <f t="shared" si="50"/>
        <v>0</v>
      </c>
      <c r="BC196" s="122">
        <f t="shared" si="51"/>
        <v>0</v>
      </c>
      <c r="BD196" s="122">
        <f t="shared" si="52"/>
        <v>0</v>
      </c>
      <c r="BE196" s="122">
        <f t="shared" si="53"/>
        <v>0</v>
      </c>
      <c r="CZ196" s="122">
        <v>0</v>
      </c>
    </row>
    <row r="197" spans="1:104" x14ac:dyDescent="0.25">
      <c r="A197" s="150">
        <v>150</v>
      </c>
      <c r="B197" s="151" t="s">
        <v>373</v>
      </c>
      <c r="C197" s="152" t="s">
        <v>374</v>
      </c>
      <c r="D197" s="153" t="s">
        <v>68</v>
      </c>
      <c r="E197" s="154">
        <v>1</v>
      </c>
      <c r="F197" s="154"/>
      <c r="G197" s="155">
        <f t="shared" si="48"/>
        <v>0</v>
      </c>
      <c r="O197" s="149">
        <v>2</v>
      </c>
      <c r="AA197" s="122">
        <v>12</v>
      </c>
      <c r="AB197" s="122">
        <v>0</v>
      </c>
      <c r="AC197" s="122">
        <v>150</v>
      </c>
      <c r="AZ197" s="122">
        <v>2</v>
      </c>
      <c r="BA197" s="122">
        <f t="shared" si="49"/>
        <v>0</v>
      </c>
      <c r="BB197" s="122">
        <f t="shared" si="50"/>
        <v>0</v>
      </c>
      <c r="BC197" s="122">
        <f t="shared" si="51"/>
        <v>0</v>
      </c>
      <c r="BD197" s="122">
        <f t="shared" si="52"/>
        <v>0</v>
      </c>
      <c r="BE197" s="122">
        <f t="shared" si="53"/>
        <v>0</v>
      </c>
      <c r="CZ197" s="122">
        <v>0</v>
      </c>
    </row>
    <row r="198" spans="1:104" x14ac:dyDescent="0.25">
      <c r="A198" s="150">
        <v>151</v>
      </c>
      <c r="B198" s="151" t="s">
        <v>375</v>
      </c>
      <c r="C198" s="152" t="s">
        <v>1113</v>
      </c>
      <c r="D198" s="153" t="s">
        <v>238</v>
      </c>
      <c r="E198" s="154">
        <v>1</v>
      </c>
      <c r="F198" s="154"/>
      <c r="G198" s="155">
        <f t="shared" si="48"/>
        <v>0</v>
      </c>
      <c r="O198" s="149">
        <v>2</v>
      </c>
      <c r="AA198" s="122">
        <v>12</v>
      </c>
      <c r="AB198" s="122">
        <v>0</v>
      </c>
      <c r="AC198" s="122">
        <v>151</v>
      </c>
      <c r="AZ198" s="122">
        <v>2</v>
      </c>
      <c r="BA198" s="122">
        <f t="shared" si="49"/>
        <v>0</v>
      </c>
      <c r="BB198" s="122">
        <f t="shared" si="50"/>
        <v>0</v>
      </c>
      <c r="BC198" s="122">
        <f t="shared" si="51"/>
        <v>0</v>
      </c>
      <c r="BD198" s="122">
        <f t="shared" si="52"/>
        <v>0</v>
      </c>
      <c r="BE198" s="122">
        <f t="shared" si="53"/>
        <v>0</v>
      </c>
      <c r="CZ198" s="122">
        <v>0</v>
      </c>
    </row>
    <row r="199" spans="1:104" x14ac:dyDescent="0.25">
      <c r="A199" s="150">
        <v>152</v>
      </c>
      <c r="B199" s="151" t="s">
        <v>376</v>
      </c>
      <c r="C199" s="152" t="s">
        <v>1114</v>
      </c>
      <c r="D199" s="153" t="s">
        <v>124</v>
      </c>
      <c r="E199" s="154">
        <v>1</v>
      </c>
      <c r="F199" s="154"/>
      <c r="G199" s="155">
        <f t="shared" si="48"/>
        <v>0</v>
      </c>
      <c r="O199" s="149">
        <v>2</v>
      </c>
      <c r="AA199" s="122">
        <v>12</v>
      </c>
      <c r="AB199" s="122">
        <v>0</v>
      </c>
      <c r="AC199" s="122">
        <v>152</v>
      </c>
      <c r="AZ199" s="122">
        <v>2</v>
      </c>
      <c r="BA199" s="122">
        <f t="shared" si="49"/>
        <v>0</v>
      </c>
      <c r="BB199" s="122">
        <f t="shared" si="50"/>
        <v>0</v>
      </c>
      <c r="BC199" s="122">
        <f t="shared" si="51"/>
        <v>0</v>
      </c>
      <c r="BD199" s="122">
        <f t="shared" si="52"/>
        <v>0</v>
      </c>
      <c r="BE199" s="122">
        <f t="shared" si="53"/>
        <v>0</v>
      </c>
      <c r="CZ199" s="122">
        <v>3.1E-4</v>
      </c>
    </row>
    <row r="200" spans="1:104" x14ac:dyDescent="0.25">
      <c r="A200" s="150">
        <v>153</v>
      </c>
      <c r="B200" s="151" t="s">
        <v>377</v>
      </c>
      <c r="C200" s="152" t="s">
        <v>1115</v>
      </c>
      <c r="D200" s="153" t="s">
        <v>124</v>
      </c>
      <c r="E200" s="154">
        <v>3</v>
      </c>
      <c r="F200" s="154"/>
      <c r="G200" s="155">
        <f t="shared" si="48"/>
        <v>0</v>
      </c>
      <c r="O200" s="149">
        <v>2</v>
      </c>
      <c r="AA200" s="122">
        <v>12</v>
      </c>
      <c r="AB200" s="122">
        <v>0</v>
      </c>
      <c r="AC200" s="122">
        <v>153</v>
      </c>
      <c r="AZ200" s="122">
        <v>2</v>
      </c>
      <c r="BA200" s="122">
        <f t="shared" si="49"/>
        <v>0</v>
      </c>
      <c r="BB200" s="122">
        <f t="shared" si="50"/>
        <v>0</v>
      </c>
      <c r="BC200" s="122">
        <f t="shared" si="51"/>
        <v>0</v>
      </c>
      <c r="BD200" s="122">
        <f t="shared" si="52"/>
        <v>0</v>
      </c>
      <c r="BE200" s="122">
        <f t="shared" si="53"/>
        <v>0</v>
      </c>
      <c r="CZ200" s="122">
        <v>4.8000000000000001E-4</v>
      </c>
    </row>
    <row r="201" spans="1:104" x14ac:dyDescent="0.25">
      <c r="A201" s="150">
        <v>154</v>
      </c>
      <c r="B201" s="151" t="s">
        <v>378</v>
      </c>
      <c r="C201" s="152" t="s">
        <v>1116</v>
      </c>
      <c r="D201" s="153" t="s">
        <v>124</v>
      </c>
      <c r="E201" s="154">
        <v>1</v>
      </c>
      <c r="F201" s="154"/>
      <c r="G201" s="155">
        <f t="shared" si="48"/>
        <v>0</v>
      </c>
      <c r="O201" s="149">
        <v>2</v>
      </c>
      <c r="AA201" s="122">
        <v>12</v>
      </c>
      <c r="AB201" s="122">
        <v>0</v>
      </c>
      <c r="AC201" s="122">
        <v>154</v>
      </c>
      <c r="AZ201" s="122">
        <v>2</v>
      </c>
      <c r="BA201" s="122">
        <f t="shared" si="49"/>
        <v>0</v>
      </c>
      <c r="BB201" s="122">
        <f t="shared" si="50"/>
        <v>0</v>
      </c>
      <c r="BC201" s="122">
        <f t="shared" si="51"/>
        <v>0</v>
      </c>
      <c r="BD201" s="122">
        <f t="shared" si="52"/>
        <v>0</v>
      </c>
      <c r="BE201" s="122">
        <f t="shared" si="53"/>
        <v>0</v>
      </c>
      <c r="CZ201" s="122">
        <v>6.8000000000000005E-4</v>
      </c>
    </row>
    <row r="202" spans="1:104" x14ac:dyDescent="0.25">
      <c r="A202" s="150">
        <v>155</v>
      </c>
      <c r="B202" s="151" t="s">
        <v>379</v>
      </c>
      <c r="C202" s="152" t="s">
        <v>1117</v>
      </c>
      <c r="D202" s="153" t="s">
        <v>124</v>
      </c>
      <c r="E202" s="154">
        <v>3</v>
      </c>
      <c r="F202" s="154"/>
      <c r="G202" s="155">
        <f t="shared" si="48"/>
        <v>0</v>
      </c>
      <c r="O202" s="149">
        <v>2</v>
      </c>
      <c r="AA202" s="122">
        <v>12</v>
      </c>
      <c r="AB202" s="122">
        <v>0</v>
      </c>
      <c r="AC202" s="122">
        <v>155</v>
      </c>
      <c r="AZ202" s="122">
        <v>2</v>
      </c>
      <c r="BA202" s="122">
        <f t="shared" si="49"/>
        <v>0</v>
      </c>
      <c r="BB202" s="122">
        <f t="shared" si="50"/>
        <v>0</v>
      </c>
      <c r="BC202" s="122">
        <f t="shared" si="51"/>
        <v>0</v>
      </c>
      <c r="BD202" s="122">
        <f t="shared" si="52"/>
        <v>0</v>
      </c>
      <c r="BE202" s="122">
        <f t="shared" si="53"/>
        <v>0</v>
      </c>
      <c r="CZ202" s="122">
        <v>3.8999999999999999E-4</v>
      </c>
    </row>
    <row r="203" spans="1:104" x14ac:dyDescent="0.25">
      <c r="A203" s="150">
        <v>156</v>
      </c>
      <c r="B203" s="151" t="s">
        <v>380</v>
      </c>
      <c r="C203" s="152" t="s">
        <v>1118</v>
      </c>
      <c r="D203" s="153" t="s">
        <v>124</v>
      </c>
      <c r="E203" s="154">
        <v>1</v>
      </c>
      <c r="F203" s="154"/>
      <c r="G203" s="155">
        <f t="shared" si="48"/>
        <v>0</v>
      </c>
      <c r="O203" s="149">
        <v>2</v>
      </c>
      <c r="AA203" s="122">
        <v>12</v>
      </c>
      <c r="AB203" s="122">
        <v>0</v>
      </c>
      <c r="AC203" s="122">
        <v>156</v>
      </c>
      <c r="AZ203" s="122">
        <v>2</v>
      </c>
      <c r="BA203" s="122">
        <f t="shared" si="49"/>
        <v>0</v>
      </c>
      <c r="BB203" s="122">
        <f t="shared" si="50"/>
        <v>0</v>
      </c>
      <c r="BC203" s="122">
        <f t="shared" si="51"/>
        <v>0</v>
      </c>
      <c r="BD203" s="122">
        <f t="shared" si="52"/>
        <v>0</v>
      </c>
      <c r="BE203" s="122">
        <f t="shared" si="53"/>
        <v>0</v>
      </c>
      <c r="CZ203" s="122">
        <v>5.6999999999999998E-4</v>
      </c>
    </row>
    <row r="204" spans="1:104" x14ac:dyDescent="0.25">
      <c r="A204" s="150">
        <v>157</v>
      </c>
      <c r="B204" s="151" t="s">
        <v>381</v>
      </c>
      <c r="C204" s="152" t="s">
        <v>1119</v>
      </c>
      <c r="D204" s="153" t="s">
        <v>124</v>
      </c>
      <c r="E204" s="154">
        <v>1</v>
      </c>
      <c r="F204" s="154"/>
      <c r="G204" s="155">
        <f t="shared" si="48"/>
        <v>0</v>
      </c>
      <c r="O204" s="149">
        <v>2</v>
      </c>
      <c r="AA204" s="122">
        <v>12</v>
      </c>
      <c r="AB204" s="122">
        <v>0</v>
      </c>
      <c r="AC204" s="122">
        <v>157</v>
      </c>
      <c r="AZ204" s="122">
        <v>2</v>
      </c>
      <c r="BA204" s="122">
        <f t="shared" si="49"/>
        <v>0</v>
      </c>
      <c r="BB204" s="122">
        <f t="shared" si="50"/>
        <v>0</v>
      </c>
      <c r="BC204" s="122">
        <f t="shared" si="51"/>
        <v>0</v>
      </c>
      <c r="BD204" s="122">
        <f t="shared" si="52"/>
        <v>0</v>
      </c>
      <c r="BE204" s="122">
        <f t="shared" si="53"/>
        <v>0</v>
      </c>
      <c r="CZ204" s="122">
        <v>8.0000000000000004E-4</v>
      </c>
    </row>
    <row r="205" spans="1:104" x14ac:dyDescent="0.25">
      <c r="A205" s="150">
        <v>158</v>
      </c>
      <c r="B205" s="151" t="s">
        <v>382</v>
      </c>
      <c r="C205" s="152" t="s">
        <v>1120</v>
      </c>
      <c r="D205" s="153" t="s">
        <v>124</v>
      </c>
      <c r="E205" s="154">
        <v>1</v>
      </c>
      <c r="F205" s="154"/>
      <c r="G205" s="155">
        <f t="shared" si="48"/>
        <v>0</v>
      </c>
      <c r="O205" s="149">
        <v>2</v>
      </c>
      <c r="AA205" s="122">
        <v>12</v>
      </c>
      <c r="AB205" s="122">
        <v>0</v>
      </c>
      <c r="AC205" s="122">
        <v>158</v>
      </c>
      <c r="AZ205" s="122">
        <v>2</v>
      </c>
      <c r="BA205" s="122">
        <f t="shared" si="49"/>
        <v>0</v>
      </c>
      <c r="BB205" s="122">
        <f t="shared" si="50"/>
        <v>0</v>
      </c>
      <c r="BC205" s="122">
        <f t="shared" si="51"/>
        <v>0</v>
      </c>
      <c r="BD205" s="122">
        <f t="shared" si="52"/>
        <v>0</v>
      </c>
      <c r="BE205" s="122">
        <f t="shared" si="53"/>
        <v>0</v>
      </c>
      <c r="CZ205" s="122">
        <v>2.0000000000000001E-4</v>
      </c>
    </row>
    <row r="206" spans="1:104" x14ac:dyDescent="0.25">
      <c r="A206" s="150">
        <v>159</v>
      </c>
      <c r="B206" s="151" t="s">
        <v>383</v>
      </c>
      <c r="C206" s="152" t="s">
        <v>1121</v>
      </c>
      <c r="D206" s="153" t="s">
        <v>124</v>
      </c>
      <c r="E206" s="154">
        <v>1</v>
      </c>
      <c r="F206" s="154"/>
      <c r="G206" s="155">
        <f t="shared" si="48"/>
        <v>0</v>
      </c>
      <c r="O206" s="149">
        <v>2</v>
      </c>
      <c r="AA206" s="122">
        <v>12</v>
      </c>
      <c r="AB206" s="122">
        <v>0</v>
      </c>
      <c r="AC206" s="122">
        <v>159</v>
      </c>
      <c r="AZ206" s="122">
        <v>2</v>
      </c>
      <c r="BA206" s="122">
        <f t="shared" si="49"/>
        <v>0</v>
      </c>
      <c r="BB206" s="122">
        <f t="shared" si="50"/>
        <v>0</v>
      </c>
      <c r="BC206" s="122">
        <f t="shared" si="51"/>
        <v>0</v>
      </c>
      <c r="BD206" s="122">
        <f t="shared" si="52"/>
        <v>0</v>
      </c>
      <c r="BE206" s="122">
        <f t="shared" si="53"/>
        <v>0</v>
      </c>
      <c r="CZ206" s="122">
        <v>3.5E-4</v>
      </c>
    </row>
    <row r="207" spans="1:104" x14ac:dyDescent="0.25">
      <c r="A207" s="150">
        <v>160</v>
      </c>
      <c r="B207" s="151" t="s">
        <v>384</v>
      </c>
      <c r="C207" s="152" t="s">
        <v>1122</v>
      </c>
      <c r="D207" s="153" t="s">
        <v>124</v>
      </c>
      <c r="E207" s="154">
        <v>1</v>
      </c>
      <c r="F207" s="154"/>
      <c r="G207" s="155">
        <f t="shared" si="48"/>
        <v>0</v>
      </c>
      <c r="O207" s="149">
        <v>2</v>
      </c>
      <c r="AA207" s="122">
        <v>12</v>
      </c>
      <c r="AB207" s="122">
        <v>0</v>
      </c>
      <c r="AC207" s="122">
        <v>160</v>
      </c>
      <c r="AZ207" s="122">
        <v>2</v>
      </c>
      <c r="BA207" s="122">
        <f t="shared" si="49"/>
        <v>0</v>
      </c>
      <c r="BB207" s="122">
        <f t="shared" si="50"/>
        <v>0</v>
      </c>
      <c r="BC207" s="122">
        <f t="shared" si="51"/>
        <v>0</v>
      </c>
      <c r="BD207" s="122">
        <f t="shared" si="52"/>
        <v>0</v>
      </c>
      <c r="BE207" s="122">
        <f t="shared" si="53"/>
        <v>0</v>
      </c>
      <c r="CZ207" s="122">
        <v>0</v>
      </c>
    </row>
    <row r="208" spans="1:104" x14ac:dyDescent="0.25">
      <c r="A208" s="150">
        <v>161</v>
      </c>
      <c r="B208" s="151" t="s">
        <v>386</v>
      </c>
      <c r="C208" s="152" t="s">
        <v>387</v>
      </c>
      <c r="D208" s="153" t="s">
        <v>124</v>
      </c>
      <c r="E208" s="154">
        <v>2</v>
      </c>
      <c r="F208" s="154"/>
      <c r="G208" s="155">
        <f t="shared" si="48"/>
        <v>0</v>
      </c>
      <c r="O208" s="149">
        <v>2</v>
      </c>
      <c r="AA208" s="122">
        <v>12</v>
      </c>
      <c r="AB208" s="122">
        <v>0</v>
      </c>
      <c r="AC208" s="122">
        <v>161</v>
      </c>
      <c r="AZ208" s="122">
        <v>2</v>
      </c>
      <c r="BA208" s="122">
        <f t="shared" si="49"/>
        <v>0</v>
      </c>
      <c r="BB208" s="122">
        <f t="shared" si="50"/>
        <v>0</v>
      </c>
      <c r="BC208" s="122">
        <f t="shared" si="51"/>
        <v>0</v>
      </c>
      <c r="BD208" s="122">
        <f t="shared" si="52"/>
        <v>0</v>
      </c>
      <c r="BE208" s="122">
        <f t="shared" si="53"/>
        <v>0</v>
      </c>
      <c r="CZ208" s="122">
        <v>1.6000000000000001E-3</v>
      </c>
    </row>
    <row r="209" spans="1:104" x14ac:dyDescent="0.25">
      <c r="A209" s="150">
        <v>162</v>
      </c>
      <c r="B209" s="151" t="s">
        <v>388</v>
      </c>
      <c r="C209" s="152" t="s">
        <v>389</v>
      </c>
      <c r="D209" s="153" t="s">
        <v>124</v>
      </c>
      <c r="E209" s="154">
        <v>1</v>
      </c>
      <c r="F209" s="154"/>
      <c r="G209" s="155">
        <f t="shared" si="48"/>
        <v>0</v>
      </c>
      <c r="O209" s="149">
        <v>2</v>
      </c>
      <c r="AA209" s="122">
        <v>12</v>
      </c>
      <c r="AB209" s="122">
        <v>0</v>
      </c>
      <c r="AC209" s="122">
        <v>162</v>
      </c>
      <c r="AZ209" s="122">
        <v>2</v>
      </c>
      <c r="BA209" s="122">
        <f t="shared" si="49"/>
        <v>0</v>
      </c>
      <c r="BB209" s="122">
        <f t="shared" si="50"/>
        <v>0</v>
      </c>
      <c r="BC209" s="122">
        <f t="shared" si="51"/>
        <v>0</v>
      </c>
      <c r="BD209" s="122">
        <f t="shared" si="52"/>
        <v>0</v>
      </c>
      <c r="BE209" s="122">
        <f t="shared" si="53"/>
        <v>0</v>
      </c>
      <c r="CZ209" s="122">
        <v>3.3999999999999998E-3</v>
      </c>
    </row>
    <row r="210" spans="1:104" x14ac:dyDescent="0.25">
      <c r="A210" s="150">
        <v>163</v>
      </c>
      <c r="B210" s="151" t="s">
        <v>390</v>
      </c>
      <c r="C210" s="152" t="s">
        <v>391</v>
      </c>
      <c r="D210" s="153" t="s">
        <v>68</v>
      </c>
      <c r="E210" s="154">
        <v>4</v>
      </c>
      <c r="F210" s="154"/>
      <c r="G210" s="155">
        <f t="shared" si="48"/>
        <v>0</v>
      </c>
      <c r="O210" s="149">
        <v>2</v>
      </c>
      <c r="AA210" s="122">
        <v>12</v>
      </c>
      <c r="AB210" s="122">
        <v>0</v>
      </c>
      <c r="AC210" s="122">
        <v>163</v>
      </c>
      <c r="AZ210" s="122">
        <v>2</v>
      </c>
      <c r="BA210" s="122">
        <f t="shared" si="49"/>
        <v>0</v>
      </c>
      <c r="BB210" s="122">
        <f t="shared" si="50"/>
        <v>0</v>
      </c>
      <c r="BC210" s="122">
        <f t="shared" si="51"/>
        <v>0</v>
      </c>
      <c r="BD210" s="122">
        <f t="shared" si="52"/>
        <v>0</v>
      </c>
      <c r="BE210" s="122">
        <f t="shared" si="53"/>
        <v>0</v>
      </c>
      <c r="CZ210" s="122">
        <v>0</v>
      </c>
    </row>
    <row r="211" spans="1:104" x14ac:dyDescent="0.25">
      <c r="A211" s="150">
        <v>164</v>
      </c>
      <c r="B211" s="151" t="s">
        <v>392</v>
      </c>
      <c r="C211" s="152" t="s">
        <v>1123</v>
      </c>
      <c r="D211" s="153" t="s">
        <v>124</v>
      </c>
      <c r="E211" s="154">
        <v>1</v>
      </c>
      <c r="F211" s="154"/>
      <c r="G211" s="155">
        <f t="shared" si="48"/>
        <v>0</v>
      </c>
      <c r="O211" s="149">
        <v>2</v>
      </c>
      <c r="AA211" s="122">
        <v>12</v>
      </c>
      <c r="AB211" s="122">
        <v>0</v>
      </c>
      <c r="AC211" s="122">
        <v>164</v>
      </c>
      <c r="AZ211" s="122">
        <v>2</v>
      </c>
      <c r="BA211" s="122">
        <f t="shared" si="49"/>
        <v>0</v>
      </c>
      <c r="BB211" s="122">
        <f t="shared" si="50"/>
        <v>0</v>
      </c>
      <c r="BC211" s="122">
        <f t="shared" si="51"/>
        <v>0</v>
      </c>
      <c r="BD211" s="122">
        <f t="shared" si="52"/>
        <v>0</v>
      </c>
      <c r="BE211" s="122">
        <f t="shared" si="53"/>
        <v>0</v>
      </c>
      <c r="CZ211" s="122">
        <v>1.3600000000000001E-3</v>
      </c>
    </row>
    <row r="212" spans="1:104" x14ac:dyDescent="0.25">
      <c r="A212" s="150">
        <v>165</v>
      </c>
      <c r="B212" s="151" t="s">
        <v>393</v>
      </c>
      <c r="C212" s="152" t="s">
        <v>394</v>
      </c>
      <c r="D212" s="153" t="s">
        <v>134</v>
      </c>
      <c r="E212" s="154">
        <v>95</v>
      </c>
      <c r="F212" s="154"/>
      <c r="G212" s="155">
        <f t="shared" si="48"/>
        <v>0</v>
      </c>
      <c r="O212" s="149">
        <v>2</v>
      </c>
      <c r="AA212" s="122">
        <v>12</v>
      </c>
      <c r="AB212" s="122">
        <v>0</v>
      </c>
      <c r="AC212" s="122">
        <v>165</v>
      </c>
      <c r="AZ212" s="122">
        <v>2</v>
      </c>
      <c r="BA212" s="122">
        <f t="shared" si="49"/>
        <v>0</v>
      </c>
      <c r="BB212" s="122">
        <f t="shared" si="50"/>
        <v>0</v>
      </c>
      <c r="BC212" s="122">
        <f t="shared" si="51"/>
        <v>0</v>
      </c>
      <c r="BD212" s="122">
        <f t="shared" si="52"/>
        <v>0</v>
      </c>
      <c r="BE212" s="122">
        <f t="shared" si="53"/>
        <v>0</v>
      </c>
      <c r="CZ212" s="122">
        <v>1.8000000000000001E-4</v>
      </c>
    </row>
    <row r="213" spans="1:104" x14ac:dyDescent="0.25">
      <c r="A213" s="150">
        <v>166</v>
      </c>
      <c r="B213" s="151" t="s">
        <v>395</v>
      </c>
      <c r="C213" s="152" t="s">
        <v>396</v>
      </c>
      <c r="D213" s="153" t="s">
        <v>134</v>
      </c>
      <c r="E213" s="154">
        <v>95</v>
      </c>
      <c r="F213" s="154"/>
      <c r="G213" s="155">
        <f t="shared" si="48"/>
        <v>0</v>
      </c>
      <c r="O213" s="149">
        <v>2</v>
      </c>
      <c r="AA213" s="122">
        <v>12</v>
      </c>
      <c r="AB213" s="122">
        <v>0</v>
      </c>
      <c r="AC213" s="122">
        <v>166</v>
      </c>
      <c r="AZ213" s="122">
        <v>2</v>
      </c>
      <c r="BA213" s="122">
        <f t="shared" si="49"/>
        <v>0</v>
      </c>
      <c r="BB213" s="122">
        <f t="shared" si="50"/>
        <v>0</v>
      </c>
      <c r="BC213" s="122">
        <f t="shared" si="51"/>
        <v>0</v>
      </c>
      <c r="BD213" s="122">
        <f t="shared" si="52"/>
        <v>0</v>
      </c>
      <c r="BE213" s="122">
        <f t="shared" si="53"/>
        <v>0</v>
      </c>
      <c r="CZ213" s="122">
        <v>1.0000000000000001E-5</v>
      </c>
    </row>
    <row r="214" spans="1:104" x14ac:dyDescent="0.25">
      <c r="A214" s="150">
        <v>167</v>
      </c>
      <c r="B214" s="151" t="s">
        <v>397</v>
      </c>
      <c r="C214" s="152" t="s">
        <v>398</v>
      </c>
      <c r="D214" s="153" t="s">
        <v>54</v>
      </c>
      <c r="E214" s="154">
        <v>792.85</v>
      </c>
      <c r="F214" s="154"/>
      <c r="G214" s="155">
        <f t="shared" si="48"/>
        <v>0</v>
      </c>
      <c r="O214" s="149">
        <v>2</v>
      </c>
      <c r="AA214" s="122">
        <v>12</v>
      </c>
      <c r="AB214" s="122">
        <v>0</v>
      </c>
      <c r="AC214" s="122">
        <v>167</v>
      </c>
      <c r="AZ214" s="122">
        <v>2</v>
      </c>
      <c r="BA214" s="122">
        <f t="shared" si="49"/>
        <v>0</v>
      </c>
      <c r="BB214" s="122">
        <f t="shared" si="50"/>
        <v>0</v>
      </c>
      <c r="BC214" s="122">
        <f t="shared" si="51"/>
        <v>0</v>
      </c>
      <c r="BD214" s="122">
        <f t="shared" si="52"/>
        <v>0</v>
      </c>
      <c r="BE214" s="122">
        <f t="shared" si="53"/>
        <v>0</v>
      </c>
      <c r="CZ214" s="122">
        <v>0</v>
      </c>
    </row>
    <row r="215" spans="1:104" ht="13" x14ac:dyDescent="0.3">
      <c r="A215" s="156"/>
      <c r="B215" s="157" t="s">
        <v>69</v>
      </c>
      <c r="C215" s="158" t="str">
        <f>CONCATENATE(B181," ",C181)</f>
        <v>722 Vnitřní vodovod</v>
      </c>
      <c r="D215" s="156"/>
      <c r="E215" s="159"/>
      <c r="F215" s="159"/>
      <c r="G215" s="160">
        <f>SUM(G181:G214)</f>
        <v>0</v>
      </c>
      <c r="O215" s="149">
        <v>4</v>
      </c>
      <c r="BA215" s="161">
        <f>SUM(BA181:BA214)</f>
        <v>0</v>
      </c>
      <c r="BB215" s="161">
        <f>SUM(BB181:BB214)</f>
        <v>0</v>
      </c>
      <c r="BC215" s="161">
        <f>SUM(BC181:BC214)</f>
        <v>0</v>
      </c>
      <c r="BD215" s="161">
        <f>SUM(BD181:BD214)</f>
        <v>0</v>
      </c>
      <c r="BE215" s="161">
        <f>SUM(BE181:BE214)</f>
        <v>0</v>
      </c>
    </row>
    <row r="216" spans="1:104" ht="13" x14ac:dyDescent="0.3">
      <c r="A216" s="142" t="s">
        <v>65</v>
      </c>
      <c r="B216" s="143" t="s">
        <v>399</v>
      </c>
      <c r="C216" s="144" t="s">
        <v>400</v>
      </c>
      <c r="D216" s="145"/>
      <c r="E216" s="146"/>
      <c r="F216" s="146"/>
      <c r="G216" s="147"/>
      <c r="H216" s="148"/>
      <c r="I216" s="148"/>
      <c r="O216" s="149">
        <v>1</v>
      </c>
    </row>
    <row r="217" spans="1:104" x14ac:dyDescent="0.25">
      <c r="A217" s="150">
        <v>168</v>
      </c>
      <c r="B217" s="151" t="s">
        <v>401</v>
      </c>
      <c r="C217" s="152" t="s">
        <v>1124</v>
      </c>
      <c r="D217" s="153" t="s">
        <v>369</v>
      </c>
      <c r="E217" s="154">
        <v>4</v>
      </c>
      <c r="F217" s="154"/>
      <c r="G217" s="155">
        <f t="shared" ref="G217:G227" si="54">E217*F217</f>
        <v>0</v>
      </c>
      <c r="O217" s="149">
        <v>2</v>
      </c>
      <c r="AA217" s="122">
        <v>12</v>
      </c>
      <c r="AB217" s="122">
        <v>0</v>
      </c>
      <c r="AC217" s="122">
        <v>168</v>
      </c>
      <c r="AZ217" s="122">
        <v>2</v>
      </c>
      <c r="BA217" s="122">
        <f t="shared" ref="BA217:BA227" si="55">IF(AZ217=1,G217,0)</f>
        <v>0</v>
      </c>
      <c r="BB217" s="122">
        <f t="shared" ref="BB217:BB227" si="56">IF(AZ217=2,G217,0)</f>
        <v>0</v>
      </c>
      <c r="BC217" s="122">
        <f t="shared" ref="BC217:BC227" si="57">IF(AZ217=3,G217,0)</f>
        <v>0</v>
      </c>
      <c r="BD217" s="122">
        <f t="shared" ref="BD217:BD227" si="58">IF(AZ217=4,G217,0)</f>
        <v>0</v>
      </c>
      <c r="BE217" s="122">
        <f t="shared" ref="BE217:BE227" si="59">IF(AZ217=5,G217,0)</f>
        <v>0</v>
      </c>
      <c r="CZ217" s="122">
        <v>2.794E-2</v>
      </c>
    </row>
    <row r="218" spans="1:104" x14ac:dyDescent="0.25">
      <c r="A218" s="150">
        <v>169</v>
      </c>
      <c r="B218" s="151" t="s">
        <v>402</v>
      </c>
      <c r="C218" s="152" t="s">
        <v>1125</v>
      </c>
      <c r="D218" s="153" t="s">
        <v>369</v>
      </c>
      <c r="E218" s="154">
        <v>3</v>
      </c>
      <c r="F218" s="154"/>
      <c r="G218" s="155">
        <f t="shared" si="54"/>
        <v>0</v>
      </c>
      <c r="O218" s="149">
        <v>2</v>
      </c>
      <c r="AA218" s="122">
        <v>12</v>
      </c>
      <c r="AB218" s="122">
        <v>0</v>
      </c>
      <c r="AC218" s="122">
        <v>169</v>
      </c>
      <c r="AZ218" s="122">
        <v>2</v>
      </c>
      <c r="BA218" s="122">
        <f t="shared" si="55"/>
        <v>0</v>
      </c>
      <c r="BB218" s="122">
        <f t="shared" si="56"/>
        <v>0</v>
      </c>
      <c r="BC218" s="122">
        <f t="shared" si="57"/>
        <v>0</v>
      </c>
      <c r="BD218" s="122">
        <f t="shared" si="58"/>
        <v>0</v>
      </c>
      <c r="BE218" s="122">
        <f t="shared" si="59"/>
        <v>0</v>
      </c>
      <c r="CZ218" s="122">
        <v>1.401E-2</v>
      </c>
    </row>
    <row r="219" spans="1:104" x14ac:dyDescent="0.25">
      <c r="A219" s="150">
        <v>170</v>
      </c>
      <c r="B219" s="151" t="s">
        <v>403</v>
      </c>
      <c r="C219" s="152" t="s">
        <v>1126</v>
      </c>
      <c r="D219" s="153" t="s">
        <v>369</v>
      </c>
      <c r="E219" s="154">
        <v>1</v>
      </c>
      <c r="F219" s="154"/>
      <c r="G219" s="155">
        <f t="shared" si="54"/>
        <v>0</v>
      </c>
      <c r="O219" s="149">
        <v>2</v>
      </c>
      <c r="AA219" s="122">
        <v>12</v>
      </c>
      <c r="AB219" s="122">
        <v>0</v>
      </c>
      <c r="AC219" s="122">
        <v>170</v>
      </c>
      <c r="AZ219" s="122">
        <v>2</v>
      </c>
      <c r="BA219" s="122">
        <f t="shared" si="55"/>
        <v>0</v>
      </c>
      <c r="BB219" s="122">
        <f t="shared" si="56"/>
        <v>0</v>
      </c>
      <c r="BC219" s="122">
        <f t="shared" si="57"/>
        <v>0</v>
      </c>
      <c r="BD219" s="122">
        <f t="shared" si="58"/>
        <v>0</v>
      </c>
      <c r="BE219" s="122">
        <f t="shared" si="59"/>
        <v>0</v>
      </c>
      <c r="CZ219" s="122">
        <v>1.444E-2</v>
      </c>
    </row>
    <row r="220" spans="1:104" x14ac:dyDescent="0.25">
      <c r="A220" s="150">
        <v>171</v>
      </c>
      <c r="B220" s="151" t="s">
        <v>404</v>
      </c>
      <c r="C220" s="152" t="s">
        <v>405</v>
      </c>
      <c r="D220" s="153" t="s">
        <v>369</v>
      </c>
      <c r="E220" s="154">
        <v>1</v>
      </c>
      <c r="F220" s="154"/>
      <c r="G220" s="155">
        <f t="shared" si="54"/>
        <v>0</v>
      </c>
      <c r="O220" s="149">
        <v>2</v>
      </c>
      <c r="AA220" s="122">
        <v>12</v>
      </c>
      <c r="AB220" s="122">
        <v>0</v>
      </c>
      <c r="AC220" s="122">
        <v>171</v>
      </c>
      <c r="AZ220" s="122">
        <v>2</v>
      </c>
      <c r="BA220" s="122">
        <f t="shared" si="55"/>
        <v>0</v>
      </c>
      <c r="BB220" s="122">
        <f t="shared" si="56"/>
        <v>0</v>
      </c>
      <c r="BC220" s="122">
        <f t="shared" si="57"/>
        <v>0</v>
      </c>
      <c r="BD220" s="122">
        <f t="shared" si="58"/>
        <v>0</v>
      </c>
      <c r="BE220" s="122">
        <f t="shared" si="59"/>
        <v>0</v>
      </c>
      <c r="CZ220" s="122">
        <v>2.9199999999999999E-3</v>
      </c>
    </row>
    <row r="221" spans="1:104" x14ac:dyDescent="0.25">
      <c r="A221" s="150">
        <v>172</v>
      </c>
      <c r="B221" s="151" t="s">
        <v>406</v>
      </c>
      <c r="C221" s="152" t="s">
        <v>1127</v>
      </c>
      <c r="D221" s="153" t="s">
        <v>369</v>
      </c>
      <c r="E221" s="154">
        <v>2</v>
      </c>
      <c r="F221" s="154"/>
      <c r="G221" s="155">
        <f t="shared" si="54"/>
        <v>0</v>
      </c>
      <c r="O221" s="149">
        <v>2</v>
      </c>
      <c r="AA221" s="122">
        <v>12</v>
      </c>
      <c r="AB221" s="122">
        <v>0</v>
      </c>
      <c r="AC221" s="122">
        <v>172</v>
      </c>
      <c r="AZ221" s="122">
        <v>2</v>
      </c>
      <c r="BA221" s="122">
        <f t="shared" si="55"/>
        <v>0</v>
      </c>
      <c r="BB221" s="122">
        <f t="shared" si="56"/>
        <v>0</v>
      </c>
      <c r="BC221" s="122">
        <f t="shared" si="57"/>
        <v>0</v>
      </c>
      <c r="BD221" s="122">
        <f t="shared" si="58"/>
        <v>0</v>
      </c>
      <c r="BE221" s="122">
        <f t="shared" si="59"/>
        <v>0</v>
      </c>
      <c r="CZ221" s="122">
        <v>0.10482</v>
      </c>
    </row>
    <row r="222" spans="1:104" x14ac:dyDescent="0.25">
      <c r="A222" s="150">
        <v>173</v>
      </c>
      <c r="B222" s="151" t="s">
        <v>407</v>
      </c>
      <c r="C222" s="152" t="s">
        <v>408</v>
      </c>
      <c r="D222" s="153" t="s">
        <v>369</v>
      </c>
      <c r="E222" s="154">
        <v>13</v>
      </c>
      <c r="F222" s="154"/>
      <c r="G222" s="155">
        <f t="shared" si="54"/>
        <v>0</v>
      </c>
      <c r="O222" s="149">
        <v>2</v>
      </c>
      <c r="AA222" s="122">
        <v>12</v>
      </c>
      <c r="AB222" s="122">
        <v>0</v>
      </c>
      <c r="AC222" s="122">
        <v>173</v>
      </c>
      <c r="AZ222" s="122">
        <v>2</v>
      </c>
      <c r="BA222" s="122">
        <f t="shared" si="55"/>
        <v>0</v>
      </c>
      <c r="BB222" s="122">
        <f t="shared" si="56"/>
        <v>0</v>
      </c>
      <c r="BC222" s="122">
        <f t="shared" si="57"/>
        <v>0</v>
      </c>
      <c r="BD222" s="122">
        <f t="shared" si="58"/>
        <v>0</v>
      </c>
      <c r="BE222" s="122">
        <f t="shared" si="59"/>
        <v>0</v>
      </c>
      <c r="CZ222" s="122">
        <v>1.7000000000000001E-4</v>
      </c>
    </row>
    <row r="223" spans="1:104" x14ac:dyDescent="0.25">
      <c r="A223" s="150">
        <v>174</v>
      </c>
      <c r="B223" s="151" t="s">
        <v>409</v>
      </c>
      <c r="C223" s="152" t="s">
        <v>1128</v>
      </c>
      <c r="D223" s="153" t="s">
        <v>124</v>
      </c>
      <c r="E223" s="154">
        <v>4</v>
      </c>
      <c r="F223" s="154"/>
      <c r="G223" s="155">
        <f t="shared" si="54"/>
        <v>0</v>
      </c>
      <c r="O223" s="149">
        <v>2</v>
      </c>
      <c r="AA223" s="122">
        <v>12</v>
      </c>
      <c r="AB223" s="122">
        <v>0</v>
      </c>
      <c r="AC223" s="122">
        <v>174</v>
      </c>
      <c r="AZ223" s="122">
        <v>2</v>
      </c>
      <c r="BA223" s="122">
        <f t="shared" si="55"/>
        <v>0</v>
      </c>
      <c r="BB223" s="122">
        <f t="shared" si="56"/>
        <v>0</v>
      </c>
      <c r="BC223" s="122">
        <f t="shared" si="57"/>
        <v>0</v>
      </c>
      <c r="BD223" s="122">
        <f t="shared" si="58"/>
        <v>0</v>
      </c>
      <c r="BE223" s="122">
        <f t="shared" si="59"/>
        <v>0</v>
      </c>
      <c r="CZ223" s="122">
        <v>0</v>
      </c>
    </row>
    <row r="224" spans="1:104" ht="20.5" x14ac:dyDescent="0.25">
      <c r="A224" s="150">
        <v>175</v>
      </c>
      <c r="B224" s="151" t="s">
        <v>410</v>
      </c>
      <c r="C224" s="152" t="s">
        <v>411</v>
      </c>
      <c r="D224" s="153" t="s">
        <v>124</v>
      </c>
      <c r="E224" s="154">
        <v>1</v>
      </c>
      <c r="F224" s="154"/>
      <c r="G224" s="155">
        <f t="shared" si="54"/>
        <v>0</v>
      </c>
      <c r="O224" s="149">
        <v>2</v>
      </c>
      <c r="AA224" s="122">
        <v>12</v>
      </c>
      <c r="AB224" s="122">
        <v>0</v>
      </c>
      <c r="AC224" s="122">
        <v>175</v>
      </c>
      <c r="AZ224" s="122">
        <v>2</v>
      </c>
      <c r="BA224" s="122">
        <f t="shared" si="55"/>
        <v>0</v>
      </c>
      <c r="BB224" s="122">
        <f t="shared" si="56"/>
        <v>0</v>
      </c>
      <c r="BC224" s="122">
        <f t="shared" si="57"/>
        <v>0</v>
      </c>
      <c r="BD224" s="122">
        <f t="shared" si="58"/>
        <v>0</v>
      </c>
      <c r="BE224" s="122">
        <f t="shared" si="59"/>
        <v>0</v>
      </c>
      <c r="CZ224" s="122">
        <v>1.72E-3</v>
      </c>
    </row>
    <row r="225" spans="1:104" x14ac:dyDescent="0.25">
      <c r="A225" s="150">
        <v>176</v>
      </c>
      <c r="B225" s="151" t="s">
        <v>412</v>
      </c>
      <c r="C225" s="152" t="s">
        <v>1129</v>
      </c>
      <c r="D225" s="153" t="s">
        <v>238</v>
      </c>
      <c r="E225" s="154">
        <v>4</v>
      </c>
      <c r="F225" s="154"/>
      <c r="G225" s="155">
        <f t="shared" si="54"/>
        <v>0</v>
      </c>
      <c r="O225" s="149">
        <v>2</v>
      </c>
      <c r="AA225" s="122">
        <v>12</v>
      </c>
      <c r="AB225" s="122">
        <v>0</v>
      </c>
      <c r="AC225" s="122">
        <v>176</v>
      </c>
      <c r="AZ225" s="122">
        <v>2</v>
      </c>
      <c r="BA225" s="122">
        <f t="shared" si="55"/>
        <v>0</v>
      </c>
      <c r="BB225" s="122">
        <f t="shared" si="56"/>
        <v>0</v>
      </c>
      <c r="BC225" s="122">
        <f t="shared" si="57"/>
        <v>0</v>
      </c>
      <c r="BD225" s="122">
        <f t="shared" si="58"/>
        <v>0</v>
      </c>
      <c r="BE225" s="122">
        <f t="shared" si="59"/>
        <v>0</v>
      </c>
      <c r="CZ225" s="122">
        <v>0</v>
      </c>
    </row>
    <row r="226" spans="1:104" x14ac:dyDescent="0.25">
      <c r="A226" s="150">
        <v>177</v>
      </c>
      <c r="B226" s="151" t="s">
        <v>413</v>
      </c>
      <c r="C226" s="152" t="s">
        <v>414</v>
      </c>
      <c r="D226" s="153" t="s">
        <v>54</v>
      </c>
      <c r="E226" s="154">
        <v>8805.49</v>
      </c>
      <c r="F226" s="154"/>
      <c r="G226" s="155">
        <f t="shared" si="54"/>
        <v>0</v>
      </c>
      <c r="O226" s="149">
        <v>2</v>
      </c>
      <c r="AA226" s="122">
        <v>12</v>
      </c>
      <c r="AB226" s="122">
        <v>0</v>
      </c>
      <c r="AC226" s="122">
        <v>177</v>
      </c>
      <c r="AZ226" s="122">
        <v>2</v>
      </c>
      <c r="BA226" s="122">
        <f t="shared" si="55"/>
        <v>0</v>
      </c>
      <c r="BB226" s="122">
        <f t="shared" si="56"/>
        <v>0</v>
      </c>
      <c r="BC226" s="122">
        <f t="shared" si="57"/>
        <v>0</v>
      </c>
      <c r="BD226" s="122">
        <f t="shared" si="58"/>
        <v>0</v>
      </c>
      <c r="BE226" s="122">
        <f t="shared" si="59"/>
        <v>0</v>
      </c>
      <c r="CZ226" s="122">
        <v>0</v>
      </c>
    </row>
    <row r="227" spans="1:104" x14ac:dyDescent="0.25">
      <c r="A227" s="150">
        <v>178</v>
      </c>
      <c r="B227" s="151" t="s">
        <v>413</v>
      </c>
      <c r="C227" s="152" t="s">
        <v>414</v>
      </c>
      <c r="D227" s="153" t="s">
        <v>54</v>
      </c>
      <c r="E227" s="154">
        <v>1609.43</v>
      </c>
      <c r="F227" s="154"/>
      <c r="G227" s="155">
        <f t="shared" si="54"/>
        <v>0</v>
      </c>
      <c r="O227" s="149">
        <v>2</v>
      </c>
      <c r="AA227" s="122">
        <v>12</v>
      </c>
      <c r="AB227" s="122">
        <v>0</v>
      </c>
      <c r="AC227" s="122">
        <v>178</v>
      </c>
      <c r="AZ227" s="122">
        <v>2</v>
      </c>
      <c r="BA227" s="122">
        <f t="shared" si="55"/>
        <v>0</v>
      </c>
      <c r="BB227" s="122">
        <f t="shared" si="56"/>
        <v>0</v>
      </c>
      <c r="BC227" s="122">
        <f t="shared" si="57"/>
        <v>0</v>
      </c>
      <c r="BD227" s="122">
        <f t="shared" si="58"/>
        <v>0</v>
      </c>
      <c r="BE227" s="122">
        <f t="shared" si="59"/>
        <v>0</v>
      </c>
      <c r="CZ227" s="122">
        <v>0</v>
      </c>
    </row>
    <row r="228" spans="1:104" ht="13" x14ac:dyDescent="0.3">
      <c r="A228" s="156"/>
      <c r="B228" s="157" t="s">
        <v>69</v>
      </c>
      <c r="C228" s="158" t="str">
        <f>CONCATENATE(B216," ",C216)</f>
        <v>725 Zařizovací předměty</v>
      </c>
      <c r="D228" s="156"/>
      <c r="E228" s="159"/>
      <c r="F228" s="159"/>
      <c r="G228" s="160">
        <f>SUM(G216:G227)</f>
        <v>0</v>
      </c>
      <c r="O228" s="149">
        <v>4</v>
      </c>
      <c r="BA228" s="161">
        <f>SUM(BA216:BA227)</f>
        <v>0</v>
      </c>
      <c r="BB228" s="161">
        <f>SUM(BB216:BB227)</f>
        <v>0</v>
      </c>
      <c r="BC228" s="161">
        <f>SUM(BC216:BC227)</f>
        <v>0</v>
      </c>
      <c r="BD228" s="161">
        <f>SUM(BD216:BD227)</f>
        <v>0</v>
      </c>
      <c r="BE228" s="161">
        <f>SUM(BE216:BE227)</f>
        <v>0</v>
      </c>
    </row>
    <row r="229" spans="1:104" ht="13" x14ac:dyDescent="0.3">
      <c r="A229" s="142" t="s">
        <v>65</v>
      </c>
      <c r="B229" s="143" t="s">
        <v>415</v>
      </c>
      <c r="C229" s="144" t="s">
        <v>416</v>
      </c>
      <c r="D229" s="145"/>
      <c r="E229" s="146"/>
      <c r="F229" s="146"/>
      <c r="G229" s="147"/>
      <c r="H229" s="148"/>
      <c r="I229" s="148"/>
      <c r="O229" s="149">
        <v>1</v>
      </c>
    </row>
    <row r="230" spans="1:104" x14ac:dyDescent="0.25">
      <c r="A230" s="150">
        <v>179</v>
      </c>
      <c r="B230" s="151" t="s">
        <v>417</v>
      </c>
      <c r="C230" s="152" t="s">
        <v>1130</v>
      </c>
      <c r="D230" s="153" t="s">
        <v>238</v>
      </c>
      <c r="E230" s="154">
        <v>1</v>
      </c>
      <c r="F230" s="154"/>
      <c r="G230" s="155">
        <f t="shared" ref="G230:G236" si="60">E230*F230</f>
        <v>0</v>
      </c>
      <c r="O230" s="149">
        <v>2</v>
      </c>
      <c r="AA230" s="122">
        <v>12</v>
      </c>
      <c r="AB230" s="122">
        <v>0</v>
      </c>
      <c r="AC230" s="122">
        <v>179</v>
      </c>
      <c r="AZ230" s="122">
        <v>2</v>
      </c>
      <c r="BA230" s="122">
        <f t="shared" ref="BA230:BA236" si="61">IF(AZ230=1,G230,0)</f>
        <v>0</v>
      </c>
      <c r="BB230" s="122">
        <f t="shared" ref="BB230:BB236" si="62">IF(AZ230=2,G230,0)</f>
        <v>0</v>
      </c>
      <c r="BC230" s="122">
        <f t="shared" ref="BC230:BC236" si="63">IF(AZ230=3,G230,0)</f>
        <v>0</v>
      </c>
      <c r="BD230" s="122">
        <f t="shared" ref="BD230:BD236" si="64">IF(AZ230=4,G230,0)</f>
        <v>0</v>
      </c>
      <c r="BE230" s="122">
        <f t="shared" ref="BE230:BE236" si="65">IF(AZ230=5,G230,0)</f>
        <v>0</v>
      </c>
      <c r="CZ230" s="122">
        <v>0</v>
      </c>
    </row>
    <row r="231" spans="1:104" x14ac:dyDescent="0.25">
      <c r="A231" s="150">
        <v>180</v>
      </c>
      <c r="B231" s="151" t="s">
        <v>418</v>
      </c>
      <c r="C231" s="152" t="s">
        <v>1131</v>
      </c>
      <c r="D231" s="153" t="s">
        <v>68</v>
      </c>
      <c r="E231" s="154">
        <v>1</v>
      </c>
      <c r="F231" s="154"/>
      <c r="G231" s="155">
        <f t="shared" si="60"/>
        <v>0</v>
      </c>
      <c r="O231" s="149">
        <v>2</v>
      </c>
      <c r="AA231" s="122">
        <v>12</v>
      </c>
      <c r="AB231" s="122">
        <v>0</v>
      </c>
      <c r="AC231" s="122">
        <v>180</v>
      </c>
      <c r="AZ231" s="122">
        <v>2</v>
      </c>
      <c r="BA231" s="122">
        <f t="shared" si="61"/>
        <v>0</v>
      </c>
      <c r="BB231" s="122">
        <f t="shared" si="62"/>
        <v>0</v>
      </c>
      <c r="BC231" s="122">
        <f t="shared" si="63"/>
        <v>0</v>
      </c>
      <c r="BD231" s="122">
        <f t="shared" si="64"/>
        <v>0</v>
      </c>
      <c r="BE231" s="122">
        <f t="shared" si="65"/>
        <v>0</v>
      </c>
      <c r="CZ231" s="122">
        <v>0</v>
      </c>
    </row>
    <row r="232" spans="1:104" x14ac:dyDescent="0.25">
      <c r="A232" s="150">
        <v>181</v>
      </c>
      <c r="B232" s="151" t="s">
        <v>419</v>
      </c>
      <c r="C232" s="152" t="s">
        <v>420</v>
      </c>
      <c r="D232" s="153" t="s">
        <v>68</v>
      </c>
      <c r="E232" s="154">
        <v>1</v>
      </c>
      <c r="F232" s="154"/>
      <c r="G232" s="155">
        <f t="shared" si="60"/>
        <v>0</v>
      </c>
      <c r="O232" s="149">
        <v>2</v>
      </c>
      <c r="AA232" s="122">
        <v>12</v>
      </c>
      <c r="AB232" s="122">
        <v>0</v>
      </c>
      <c r="AC232" s="122">
        <v>181</v>
      </c>
      <c r="AZ232" s="122">
        <v>2</v>
      </c>
      <c r="BA232" s="122">
        <f t="shared" si="61"/>
        <v>0</v>
      </c>
      <c r="BB232" s="122">
        <f t="shared" si="62"/>
        <v>0</v>
      </c>
      <c r="BC232" s="122">
        <f t="shared" si="63"/>
        <v>0</v>
      </c>
      <c r="BD232" s="122">
        <f t="shared" si="64"/>
        <v>0</v>
      </c>
      <c r="BE232" s="122">
        <f t="shared" si="65"/>
        <v>0</v>
      </c>
      <c r="CZ232" s="122">
        <v>0</v>
      </c>
    </row>
    <row r="233" spans="1:104" x14ac:dyDescent="0.25">
      <c r="A233" s="150">
        <v>182</v>
      </c>
      <c r="B233" s="151" t="s">
        <v>421</v>
      </c>
      <c r="C233" s="152" t="s">
        <v>422</v>
      </c>
      <c r="D233" s="153" t="s">
        <v>68</v>
      </c>
      <c r="E233" s="154">
        <v>1</v>
      </c>
      <c r="F233" s="154"/>
      <c r="G233" s="155">
        <f t="shared" si="60"/>
        <v>0</v>
      </c>
      <c r="O233" s="149">
        <v>2</v>
      </c>
      <c r="AA233" s="122">
        <v>12</v>
      </c>
      <c r="AB233" s="122">
        <v>0</v>
      </c>
      <c r="AC233" s="122">
        <v>182</v>
      </c>
      <c r="AZ233" s="122">
        <v>2</v>
      </c>
      <c r="BA233" s="122">
        <f t="shared" si="61"/>
        <v>0</v>
      </c>
      <c r="BB233" s="122">
        <f t="shared" si="62"/>
        <v>0</v>
      </c>
      <c r="BC233" s="122">
        <f t="shared" si="63"/>
        <v>0</v>
      </c>
      <c r="BD233" s="122">
        <f t="shared" si="64"/>
        <v>0</v>
      </c>
      <c r="BE233" s="122">
        <f t="shared" si="65"/>
        <v>0</v>
      </c>
      <c r="CZ233" s="122">
        <v>0</v>
      </c>
    </row>
    <row r="234" spans="1:104" x14ac:dyDescent="0.25">
      <c r="A234" s="150">
        <v>183</v>
      </c>
      <c r="B234" s="151" t="s">
        <v>423</v>
      </c>
      <c r="C234" s="152" t="s">
        <v>424</v>
      </c>
      <c r="D234" s="153" t="s">
        <v>425</v>
      </c>
      <c r="E234" s="154">
        <v>72</v>
      </c>
      <c r="F234" s="154"/>
      <c r="G234" s="155">
        <f t="shared" si="60"/>
        <v>0</v>
      </c>
      <c r="O234" s="149">
        <v>2</v>
      </c>
      <c r="AA234" s="122">
        <v>12</v>
      </c>
      <c r="AB234" s="122">
        <v>0</v>
      </c>
      <c r="AC234" s="122">
        <v>183</v>
      </c>
      <c r="AZ234" s="122">
        <v>2</v>
      </c>
      <c r="BA234" s="122">
        <f t="shared" si="61"/>
        <v>0</v>
      </c>
      <c r="BB234" s="122">
        <f t="shared" si="62"/>
        <v>0</v>
      </c>
      <c r="BC234" s="122">
        <f t="shared" si="63"/>
        <v>0</v>
      </c>
      <c r="BD234" s="122">
        <f t="shared" si="64"/>
        <v>0</v>
      </c>
      <c r="BE234" s="122">
        <f t="shared" si="65"/>
        <v>0</v>
      </c>
      <c r="CZ234" s="122">
        <v>0</v>
      </c>
    </row>
    <row r="235" spans="1:104" x14ac:dyDescent="0.25">
      <c r="A235" s="150">
        <v>184</v>
      </c>
      <c r="B235" s="151" t="s">
        <v>426</v>
      </c>
      <c r="C235" s="152" t="s">
        <v>427</v>
      </c>
      <c r="D235" s="153" t="s">
        <v>68</v>
      </c>
      <c r="E235" s="154">
        <v>1</v>
      </c>
      <c r="F235" s="154"/>
      <c r="G235" s="155">
        <f t="shared" si="60"/>
        <v>0</v>
      </c>
      <c r="O235" s="149">
        <v>2</v>
      </c>
      <c r="AA235" s="122">
        <v>12</v>
      </c>
      <c r="AB235" s="122">
        <v>0</v>
      </c>
      <c r="AC235" s="122">
        <v>184</v>
      </c>
      <c r="AZ235" s="122">
        <v>2</v>
      </c>
      <c r="BA235" s="122">
        <f t="shared" si="61"/>
        <v>0</v>
      </c>
      <c r="BB235" s="122">
        <f t="shared" si="62"/>
        <v>0</v>
      </c>
      <c r="BC235" s="122">
        <f t="shared" si="63"/>
        <v>0</v>
      </c>
      <c r="BD235" s="122">
        <f t="shared" si="64"/>
        <v>0</v>
      </c>
      <c r="BE235" s="122">
        <f t="shared" si="65"/>
        <v>0</v>
      </c>
      <c r="CZ235" s="122">
        <v>0</v>
      </c>
    </row>
    <row r="236" spans="1:104" x14ac:dyDescent="0.25">
      <c r="A236" s="150">
        <v>185</v>
      </c>
      <c r="B236" s="151" t="s">
        <v>428</v>
      </c>
      <c r="C236" s="152" t="s">
        <v>429</v>
      </c>
      <c r="D236" s="153" t="s">
        <v>54</v>
      </c>
      <c r="E236" s="154">
        <v>2797.3</v>
      </c>
      <c r="F236" s="154"/>
      <c r="G236" s="155">
        <f t="shared" si="60"/>
        <v>0</v>
      </c>
      <c r="O236" s="149">
        <v>2</v>
      </c>
      <c r="AA236" s="122">
        <v>12</v>
      </c>
      <c r="AB236" s="122">
        <v>0</v>
      </c>
      <c r="AC236" s="122">
        <v>185</v>
      </c>
      <c r="AZ236" s="122">
        <v>2</v>
      </c>
      <c r="BA236" s="122">
        <f t="shared" si="61"/>
        <v>0</v>
      </c>
      <c r="BB236" s="122">
        <f t="shared" si="62"/>
        <v>0</v>
      </c>
      <c r="BC236" s="122">
        <f t="shared" si="63"/>
        <v>0</v>
      </c>
      <c r="BD236" s="122">
        <f t="shared" si="64"/>
        <v>0</v>
      </c>
      <c r="BE236" s="122">
        <f t="shared" si="65"/>
        <v>0</v>
      </c>
      <c r="CZ236" s="122">
        <v>0</v>
      </c>
    </row>
    <row r="237" spans="1:104" ht="13" x14ac:dyDescent="0.3">
      <c r="A237" s="156"/>
      <c r="B237" s="157" t="s">
        <v>69</v>
      </c>
      <c r="C237" s="158" t="str">
        <f>CONCATENATE(B229," ",C229)</f>
        <v>732 Strojovny</v>
      </c>
      <c r="D237" s="156"/>
      <c r="E237" s="159"/>
      <c r="F237" s="159"/>
      <c r="G237" s="160">
        <f>SUM(G229:G236)</f>
        <v>0</v>
      </c>
      <c r="O237" s="149">
        <v>4</v>
      </c>
      <c r="BA237" s="161">
        <f>SUM(BA229:BA236)</f>
        <v>0</v>
      </c>
      <c r="BB237" s="161">
        <f>SUM(BB229:BB236)</f>
        <v>0</v>
      </c>
      <c r="BC237" s="161">
        <f>SUM(BC229:BC236)</f>
        <v>0</v>
      </c>
      <c r="BD237" s="161">
        <f>SUM(BD229:BD236)</f>
        <v>0</v>
      </c>
      <c r="BE237" s="161">
        <f>SUM(BE229:BE236)</f>
        <v>0</v>
      </c>
    </row>
    <row r="238" spans="1:104" ht="13" x14ac:dyDescent="0.3">
      <c r="A238" s="142" t="s">
        <v>65</v>
      </c>
      <c r="B238" s="143" t="s">
        <v>430</v>
      </c>
      <c r="C238" s="144" t="s">
        <v>431</v>
      </c>
      <c r="D238" s="145"/>
      <c r="E238" s="146"/>
      <c r="F238" s="146"/>
      <c r="G238" s="147"/>
      <c r="H238" s="148"/>
      <c r="I238" s="148"/>
      <c r="O238" s="149">
        <v>1</v>
      </c>
    </row>
    <row r="239" spans="1:104" x14ac:dyDescent="0.25">
      <c r="A239" s="150">
        <v>186</v>
      </c>
      <c r="B239" s="151" t="s">
        <v>432</v>
      </c>
      <c r="C239" s="152" t="s">
        <v>1132</v>
      </c>
      <c r="D239" s="153" t="s">
        <v>134</v>
      </c>
      <c r="E239" s="154">
        <v>62</v>
      </c>
      <c r="F239" s="154"/>
      <c r="G239" s="155">
        <f>E239*F239</f>
        <v>0</v>
      </c>
      <c r="O239" s="149">
        <v>2</v>
      </c>
      <c r="AA239" s="122">
        <v>12</v>
      </c>
      <c r="AB239" s="122">
        <v>0</v>
      </c>
      <c r="AC239" s="122">
        <v>186</v>
      </c>
      <c r="AZ239" s="122">
        <v>2</v>
      </c>
      <c r="BA239" s="122">
        <f>IF(AZ239=1,G239,0)</f>
        <v>0</v>
      </c>
      <c r="BB239" s="122">
        <f>IF(AZ239=2,G239,0)</f>
        <v>0</v>
      </c>
      <c r="BC239" s="122">
        <f>IF(AZ239=3,G239,0)</f>
        <v>0</v>
      </c>
      <c r="BD239" s="122">
        <f>IF(AZ239=4,G239,0)</f>
        <v>0</v>
      </c>
      <c r="BE239" s="122">
        <f>IF(AZ239=5,G239,0)</f>
        <v>0</v>
      </c>
      <c r="CZ239" s="122">
        <v>6.6800000000000002E-3</v>
      </c>
    </row>
    <row r="240" spans="1:104" x14ac:dyDescent="0.25">
      <c r="A240" s="150">
        <v>187</v>
      </c>
      <c r="B240" s="151" t="s">
        <v>433</v>
      </c>
      <c r="C240" s="152" t="s">
        <v>434</v>
      </c>
      <c r="D240" s="153" t="s">
        <v>134</v>
      </c>
      <c r="E240" s="154">
        <v>62</v>
      </c>
      <c r="F240" s="154"/>
      <c r="G240" s="155">
        <f>E240*F240</f>
        <v>0</v>
      </c>
      <c r="O240" s="149">
        <v>2</v>
      </c>
      <c r="AA240" s="122">
        <v>12</v>
      </c>
      <c r="AB240" s="122">
        <v>0</v>
      </c>
      <c r="AC240" s="122">
        <v>187</v>
      </c>
      <c r="AZ240" s="122">
        <v>2</v>
      </c>
      <c r="BA240" s="122">
        <f>IF(AZ240=1,G240,0)</f>
        <v>0</v>
      </c>
      <c r="BB240" s="122">
        <f>IF(AZ240=2,G240,0)</f>
        <v>0</v>
      </c>
      <c r="BC240" s="122">
        <f>IF(AZ240=3,G240,0)</f>
        <v>0</v>
      </c>
      <c r="BD240" s="122">
        <f>IF(AZ240=4,G240,0)</f>
        <v>0</v>
      </c>
      <c r="BE240" s="122">
        <f>IF(AZ240=5,G240,0)</f>
        <v>0</v>
      </c>
      <c r="CZ240" s="122">
        <v>0</v>
      </c>
    </row>
    <row r="241" spans="1:104" x14ac:dyDescent="0.25">
      <c r="A241" s="150">
        <v>188</v>
      </c>
      <c r="B241" s="151" t="s">
        <v>435</v>
      </c>
      <c r="C241" s="152" t="s">
        <v>1111</v>
      </c>
      <c r="D241" s="153" t="s">
        <v>134</v>
      </c>
      <c r="E241" s="154">
        <v>62</v>
      </c>
      <c r="F241" s="154"/>
      <c r="G241" s="155">
        <f>E241*F241</f>
        <v>0</v>
      </c>
      <c r="O241" s="149">
        <v>2</v>
      </c>
      <c r="AA241" s="122">
        <v>12</v>
      </c>
      <c r="AB241" s="122">
        <v>0</v>
      </c>
      <c r="AC241" s="122">
        <v>188</v>
      </c>
      <c r="AZ241" s="122">
        <v>2</v>
      </c>
      <c r="BA241" s="122">
        <f>IF(AZ241=1,G241,0)</f>
        <v>0</v>
      </c>
      <c r="BB241" s="122">
        <f>IF(AZ241=2,G241,0)</f>
        <v>0</v>
      </c>
      <c r="BC241" s="122">
        <f>IF(AZ241=3,G241,0)</f>
        <v>0</v>
      </c>
      <c r="BD241" s="122">
        <f>IF(AZ241=4,G241,0)</f>
        <v>0</v>
      </c>
      <c r="BE241" s="122">
        <f>IF(AZ241=5,G241,0)</f>
        <v>0</v>
      </c>
      <c r="CZ241" s="122">
        <v>5.0000000000000002E-5</v>
      </c>
    </row>
    <row r="242" spans="1:104" x14ac:dyDescent="0.25">
      <c r="A242" s="150">
        <v>189</v>
      </c>
      <c r="B242" s="151" t="s">
        <v>436</v>
      </c>
      <c r="C242" s="152" t="s">
        <v>437</v>
      </c>
      <c r="D242" s="153" t="s">
        <v>238</v>
      </c>
      <c r="E242" s="154">
        <v>1</v>
      </c>
      <c r="F242" s="154"/>
      <c r="G242" s="155">
        <f>E242*F242</f>
        <v>0</v>
      </c>
      <c r="O242" s="149">
        <v>2</v>
      </c>
      <c r="AA242" s="122">
        <v>12</v>
      </c>
      <c r="AB242" s="122">
        <v>0</v>
      </c>
      <c r="AC242" s="122">
        <v>189</v>
      </c>
      <c r="AZ242" s="122">
        <v>2</v>
      </c>
      <c r="BA242" s="122">
        <f>IF(AZ242=1,G242,0)</f>
        <v>0</v>
      </c>
      <c r="BB242" s="122">
        <f>IF(AZ242=2,G242,0)</f>
        <v>0</v>
      </c>
      <c r="BC242" s="122">
        <f>IF(AZ242=3,G242,0)</f>
        <v>0</v>
      </c>
      <c r="BD242" s="122">
        <f>IF(AZ242=4,G242,0)</f>
        <v>0</v>
      </c>
      <c r="BE242" s="122">
        <f>IF(AZ242=5,G242,0)</f>
        <v>0</v>
      </c>
      <c r="CZ242" s="122">
        <v>0</v>
      </c>
    </row>
    <row r="243" spans="1:104" x14ac:dyDescent="0.25">
      <c r="A243" s="150">
        <v>190</v>
      </c>
      <c r="B243" s="151" t="s">
        <v>438</v>
      </c>
      <c r="C243" s="152" t="s">
        <v>439</v>
      </c>
      <c r="D243" s="153" t="s">
        <v>54</v>
      </c>
      <c r="E243" s="154">
        <v>416.61</v>
      </c>
      <c r="F243" s="154"/>
      <c r="G243" s="155">
        <f>E243*F243</f>
        <v>0</v>
      </c>
      <c r="O243" s="149">
        <v>2</v>
      </c>
      <c r="AA243" s="122">
        <v>12</v>
      </c>
      <c r="AB243" s="122">
        <v>0</v>
      </c>
      <c r="AC243" s="122">
        <v>190</v>
      </c>
      <c r="AZ243" s="122">
        <v>2</v>
      </c>
      <c r="BA243" s="122">
        <f>IF(AZ243=1,G243,0)</f>
        <v>0</v>
      </c>
      <c r="BB243" s="122">
        <f>IF(AZ243=2,G243,0)</f>
        <v>0</v>
      </c>
      <c r="BC243" s="122">
        <f>IF(AZ243=3,G243,0)</f>
        <v>0</v>
      </c>
      <c r="BD243" s="122">
        <f>IF(AZ243=4,G243,0)</f>
        <v>0</v>
      </c>
      <c r="BE243" s="122">
        <f>IF(AZ243=5,G243,0)</f>
        <v>0</v>
      </c>
      <c r="CZ243" s="122">
        <v>0</v>
      </c>
    </row>
    <row r="244" spans="1:104" ht="13" x14ac:dyDescent="0.3">
      <c r="A244" s="156"/>
      <c r="B244" s="157" t="s">
        <v>69</v>
      </c>
      <c r="C244" s="158" t="str">
        <f>CONCATENATE(B238," ",C238)</f>
        <v>733 Rozvod potrubí</v>
      </c>
      <c r="D244" s="156"/>
      <c r="E244" s="159"/>
      <c r="F244" s="159"/>
      <c r="G244" s="160">
        <f>SUM(G238:G243)</f>
        <v>0</v>
      </c>
      <c r="O244" s="149">
        <v>4</v>
      </c>
      <c r="BA244" s="161">
        <f>SUM(BA238:BA243)</f>
        <v>0</v>
      </c>
      <c r="BB244" s="161">
        <f>SUM(BB238:BB243)</f>
        <v>0</v>
      </c>
      <c r="BC244" s="161">
        <f>SUM(BC238:BC243)</f>
        <v>0</v>
      </c>
      <c r="BD244" s="161">
        <f>SUM(BD238:BD243)</f>
        <v>0</v>
      </c>
      <c r="BE244" s="161">
        <f>SUM(BE238:BE243)</f>
        <v>0</v>
      </c>
    </row>
    <row r="245" spans="1:104" ht="13" x14ac:dyDescent="0.3">
      <c r="A245" s="142" t="s">
        <v>65</v>
      </c>
      <c r="B245" s="143" t="s">
        <v>440</v>
      </c>
      <c r="C245" s="144" t="s">
        <v>441</v>
      </c>
      <c r="D245" s="145"/>
      <c r="E245" s="146"/>
      <c r="F245" s="146"/>
      <c r="G245" s="147"/>
      <c r="H245" s="148"/>
      <c r="I245" s="148"/>
      <c r="O245" s="149">
        <v>1</v>
      </c>
    </row>
    <row r="246" spans="1:104" x14ac:dyDescent="0.25">
      <c r="A246" s="150">
        <v>191</v>
      </c>
      <c r="B246" s="151" t="s">
        <v>442</v>
      </c>
      <c r="C246" s="152" t="s">
        <v>1133</v>
      </c>
      <c r="D246" s="153" t="s">
        <v>72</v>
      </c>
      <c r="E246" s="154">
        <v>378.6</v>
      </c>
      <c r="F246" s="154"/>
      <c r="G246" s="155">
        <f>E246*F246</f>
        <v>0</v>
      </c>
      <c r="O246" s="149">
        <v>2</v>
      </c>
      <c r="AA246" s="122">
        <v>12</v>
      </c>
      <c r="AB246" s="122">
        <v>0</v>
      </c>
      <c r="AC246" s="122">
        <v>191</v>
      </c>
      <c r="AZ246" s="122">
        <v>2</v>
      </c>
      <c r="BA246" s="122">
        <f>IF(AZ246=1,G246,0)</f>
        <v>0</v>
      </c>
      <c r="BB246" s="122">
        <f>IF(AZ246=2,G246,0)</f>
        <v>0</v>
      </c>
      <c r="BC246" s="122">
        <f>IF(AZ246=3,G246,0)</f>
        <v>0</v>
      </c>
      <c r="BD246" s="122">
        <f>IF(AZ246=4,G246,0)</f>
        <v>0</v>
      </c>
      <c r="BE246" s="122">
        <f>IF(AZ246=5,G246,0)</f>
        <v>0</v>
      </c>
      <c r="CZ246" s="122">
        <v>3.6099999999999999E-3</v>
      </c>
    </row>
    <row r="247" spans="1:104" x14ac:dyDescent="0.25">
      <c r="A247" s="150">
        <v>192</v>
      </c>
      <c r="B247" s="151" t="s">
        <v>443</v>
      </c>
      <c r="C247" s="152" t="s">
        <v>444</v>
      </c>
      <c r="D247" s="153" t="s">
        <v>54</v>
      </c>
      <c r="E247" s="154">
        <v>5413.98</v>
      </c>
      <c r="F247" s="154"/>
      <c r="G247" s="155">
        <f>E247*F247</f>
        <v>0</v>
      </c>
      <c r="O247" s="149">
        <v>2</v>
      </c>
      <c r="AA247" s="122">
        <v>12</v>
      </c>
      <c r="AB247" s="122">
        <v>0</v>
      </c>
      <c r="AC247" s="122">
        <v>192</v>
      </c>
      <c r="AZ247" s="122">
        <v>2</v>
      </c>
      <c r="BA247" s="122">
        <f>IF(AZ247=1,G247,0)</f>
        <v>0</v>
      </c>
      <c r="BB247" s="122">
        <f>IF(AZ247=2,G247,0)</f>
        <v>0</v>
      </c>
      <c r="BC247" s="122">
        <f>IF(AZ247=3,G247,0)</f>
        <v>0</v>
      </c>
      <c r="BD247" s="122">
        <f>IF(AZ247=4,G247,0)</f>
        <v>0</v>
      </c>
      <c r="BE247" s="122">
        <f>IF(AZ247=5,G247,0)</f>
        <v>0</v>
      </c>
      <c r="CZ247" s="122">
        <v>0</v>
      </c>
    </row>
    <row r="248" spans="1:104" ht="13" x14ac:dyDescent="0.3">
      <c r="A248" s="156"/>
      <c r="B248" s="157" t="s">
        <v>69</v>
      </c>
      <c r="C248" s="158" t="str">
        <f>CONCATENATE(B245," ",C245)</f>
        <v>736 Podlahove vytapeni</v>
      </c>
      <c r="D248" s="156"/>
      <c r="E248" s="159"/>
      <c r="F248" s="159"/>
      <c r="G248" s="160">
        <f>SUM(G245:G247)</f>
        <v>0</v>
      </c>
      <c r="O248" s="149">
        <v>4</v>
      </c>
      <c r="BA248" s="161">
        <f>SUM(BA245:BA247)</f>
        <v>0</v>
      </c>
      <c r="BB248" s="161">
        <f>SUM(BB245:BB247)</f>
        <v>0</v>
      </c>
      <c r="BC248" s="161">
        <f>SUM(BC245:BC247)</f>
        <v>0</v>
      </c>
      <c r="BD248" s="161">
        <f>SUM(BD245:BD247)</f>
        <v>0</v>
      </c>
      <c r="BE248" s="161">
        <f>SUM(BE245:BE247)</f>
        <v>0</v>
      </c>
    </row>
    <row r="249" spans="1:104" ht="13" x14ac:dyDescent="0.3">
      <c r="A249" s="142" t="s">
        <v>65</v>
      </c>
      <c r="B249" s="143" t="s">
        <v>445</v>
      </c>
      <c r="C249" s="144" t="s">
        <v>446</v>
      </c>
      <c r="D249" s="145"/>
      <c r="E249" s="146"/>
      <c r="F249" s="146"/>
      <c r="G249" s="147"/>
      <c r="H249" s="148"/>
      <c r="I249" s="148"/>
      <c r="O249" s="149">
        <v>1</v>
      </c>
    </row>
    <row r="250" spans="1:104" x14ac:dyDescent="0.25">
      <c r="A250" s="150">
        <v>193</v>
      </c>
      <c r="B250" s="151" t="s">
        <v>447</v>
      </c>
      <c r="C250" s="152" t="s">
        <v>448</v>
      </c>
      <c r="D250" s="153" t="s">
        <v>72</v>
      </c>
      <c r="E250" s="154">
        <v>480</v>
      </c>
      <c r="F250" s="154"/>
      <c r="G250" s="155">
        <f t="shared" ref="G250:G255" si="66">E250*F250</f>
        <v>0</v>
      </c>
      <c r="O250" s="149">
        <v>2</v>
      </c>
      <c r="AA250" s="122">
        <v>12</v>
      </c>
      <c r="AB250" s="122">
        <v>0</v>
      </c>
      <c r="AC250" s="122">
        <v>193</v>
      </c>
      <c r="AZ250" s="122">
        <v>2</v>
      </c>
      <c r="BA250" s="122">
        <f t="shared" ref="BA250:BA255" si="67">IF(AZ250=1,G250,0)</f>
        <v>0</v>
      </c>
      <c r="BB250" s="122">
        <f t="shared" ref="BB250:BB255" si="68">IF(AZ250=2,G250,0)</f>
        <v>0</v>
      </c>
      <c r="BC250" s="122">
        <f t="shared" ref="BC250:BC255" si="69">IF(AZ250=3,G250,0)</f>
        <v>0</v>
      </c>
      <c r="BD250" s="122">
        <f t="shared" ref="BD250:BD255" si="70">IF(AZ250=4,G250,0)</f>
        <v>0</v>
      </c>
      <c r="BE250" s="122">
        <f t="shared" ref="BE250:BE255" si="71">IF(AZ250=5,G250,0)</f>
        <v>0</v>
      </c>
      <c r="CZ250" s="122">
        <v>3.0939999999999999E-2</v>
      </c>
    </row>
    <row r="251" spans="1:104" x14ac:dyDescent="0.25">
      <c r="A251" s="150">
        <v>194</v>
      </c>
      <c r="B251" s="151" t="s">
        <v>449</v>
      </c>
      <c r="C251" s="152" t="s">
        <v>1134</v>
      </c>
      <c r="D251" s="153" t="s">
        <v>72</v>
      </c>
      <c r="E251" s="154">
        <v>392</v>
      </c>
      <c r="F251" s="154"/>
      <c r="G251" s="155">
        <f t="shared" si="66"/>
        <v>0</v>
      </c>
      <c r="O251" s="149">
        <v>2</v>
      </c>
      <c r="AA251" s="122">
        <v>12</v>
      </c>
      <c r="AB251" s="122">
        <v>0</v>
      </c>
      <c r="AC251" s="122">
        <v>194</v>
      </c>
      <c r="AZ251" s="122">
        <v>2</v>
      </c>
      <c r="BA251" s="122">
        <f t="shared" si="67"/>
        <v>0</v>
      </c>
      <c r="BB251" s="122">
        <f t="shared" si="68"/>
        <v>0</v>
      </c>
      <c r="BC251" s="122">
        <f t="shared" si="69"/>
        <v>0</v>
      </c>
      <c r="BD251" s="122">
        <f t="shared" si="70"/>
        <v>0</v>
      </c>
      <c r="BE251" s="122">
        <f t="shared" si="71"/>
        <v>0</v>
      </c>
      <c r="CZ251" s="122">
        <v>2.7E-4</v>
      </c>
    </row>
    <row r="252" spans="1:104" ht="20.5" x14ac:dyDescent="0.25">
      <c r="A252" s="150">
        <v>195</v>
      </c>
      <c r="B252" s="151" t="s">
        <v>450</v>
      </c>
      <c r="C252" s="152" t="s">
        <v>451</v>
      </c>
      <c r="D252" s="153" t="s">
        <v>72</v>
      </c>
      <c r="E252" s="154">
        <v>90</v>
      </c>
      <c r="F252" s="154"/>
      <c r="G252" s="155">
        <f t="shared" si="66"/>
        <v>0</v>
      </c>
      <c r="O252" s="149">
        <v>2</v>
      </c>
      <c r="AA252" s="122">
        <v>12</v>
      </c>
      <c r="AB252" s="122">
        <v>0</v>
      </c>
      <c r="AC252" s="122">
        <v>195</v>
      </c>
      <c r="AZ252" s="122">
        <v>2</v>
      </c>
      <c r="BA252" s="122">
        <f t="shared" si="67"/>
        <v>0</v>
      </c>
      <c r="BB252" s="122">
        <f t="shared" si="68"/>
        <v>0</v>
      </c>
      <c r="BC252" s="122">
        <f t="shared" si="69"/>
        <v>0</v>
      </c>
      <c r="BD252" s="122">
        <f t="shared" si="70"/>
        <v>0</v>
      </c>
      <c r="BE252" s="122">
        <f t="shared" si="71"/>
        <v>0</v>
      </c>
      <c r="CZ252" s="122">
        <v>1.085E-2</v>
      </c>
    </row>
    <row r="253" spans="1:104" x14ac:dyDescent="0.25">
      <c r="A253" s="150">
        <v>196</v>
      </c>
      <c r="B253" s="151" t="s">
        <v>452</v>
      </c>
      <c r="C253" s="152" t="s">
        <v>453</v>
      </c>
      <c r="D253" s="153" t="s">
        <v>72</v>
      </c>
      <c r="E253" s="154">
        <v>90</v>
      </c>
      <c r="F253" s="154"/>
      <c r="G253" s="155">
        <f t="shared" si="66"/>
        <v>0</v>
      </c>
      <c r="O253" s="149">
        <v>2</v>
      </c>
      <c r="AA253" s="122">
        <v>12</v>
      </c>
      <c r="AB253" s="122">
        <v>0</v>
      </c>
      <c r="AC253" s="122">
        <v>196</v>
      </c>
      <c r="AZ253" s="122">
        <v>2</v>
      </c>
      <c r="BA253" s="122">
        <f t="shared" si="67"/>
        <v>0</v>
      </c>
      <c r="BB253" s="122">
        <f t="shared" si="68"/>
        <v>0</v>
      </c>
      <c r="BC253" s="122">
        <f t="shared" si="69"/>
        <v>0</v>
      </c>
      <c r="BD253" s="122">
        <f t="shared" si="70"/>
        <v>0</v>
      </c>
      <c r="BE253" s="122">
        <f t="shared" si="71"/>
        <v>0</v>
      </c>
      <c r="CZ253" s="122">
        <v>0</v>
      </c>
    </row>
    <row r="254" spans="1:104" x14ac:dyDescent="0.25">
      <c r="A254" s="150">
        <v>197</v>
      </c>
      <c r="B254" s="151" t="s">
        <v>454</v>
      </c>
      <c r="C254" s="152" t="s">
        <v>1135</v>
      </c>
      <c r="D254" s="153" t="s">
        <v>72</v>
      </c>
      <c r="E254" s="154">
        <v>99</v>
      </c>
      <c r="F254" s="154"/>
      <c r="G254" s="155">
        <f t="shared" si="66"/>
        <v>0</v>
      </c>
      <c r="O254" s="149">
        <v>2</v>
      </c>
      <c r="AA254" s="122">
        <v>12</v>
      </c>
      <c r="AB254" s="122">
        <v>1</v>
      </c>
      <c r="AC254" s="122">
        <v>197</v>
      </c>
      <c r="AZ254" s="122">
        <v>2</v>
      </c>
      <c r="BA254" s="122">
        <f t="shared" si="67"/>
        <v>0</v>
      </c>
      <c r="BB254" s="122">
        <f t="shared" si="68"/>
        <v>0</v>
      </c>
      <c r="BC254" s="122">
        <f t="shared" si="69"/>
        <v>0</v>
      </c>
      <c r="BD254" s="122">
        <f t="shared" si="70"/>
        <v>0</v>
      </c>
      <c r="BE254" s="122">
        <f t="shared" si="71"/>
        <v>0</v>
      </c>
      <c r="CZ254" s="122">
        <v>1.35E-2</v>
      </c>
    </row>
    <row r="255" spans="1:104" x14ac:dyDescent="0.25">
      <c r="A255" s="150">
        <v>198</v>
      </c>
      <c r="B255" s="151" t="s">
        <v>455</v>
      </c>
      <c r="C255" s="152" t="s">
        <v>456</v>
      </c>
      <c r="D255" s="153" t="s">
        <v>54</v>
      </c>
      <c r="E255" s="154">
        <v>6039.71</v>
      </c>
      <c r="F255" s="154"/>
      <c r="G255" s="155">
        <f t="shared" si="66"/>
        <v>0</v>
      </c>
      <c r="O255" s="149">
        <v>2</v>
      </c>
      <c r="AA255" s="122">
        <v>12</v>
      </c>
      <c r="AB255" s="122">
        <v>0</v>
      </c>
      <c r="AC255" s="122">
        <v>198</v>
      </c>
      <c r="AZ255" s="122">
        <v>2</v>
      </c>
      <c r="BA255" s="122">
        <f t="shared" si="67"/>
        <v>0</v>
      </c>
      <c r="BB255" s="122">
        <f t="shared" si="68"/>
        <v>0</v>
      </c>
      <c r="BC255" s="122">
        <f t="shared" si="69"/>
        <v>0</v>
      </c>
      <c r="BD255" s="122">
        <f t="shared" si="70"/>
        <v>0</v>
      </c>
      <c r="BE255" s="122">
        <f t="shared" si="71"/>
        <v>0</v>
      </c>
      <c r="CZ255" s="122">
        <v>0</v>
      </c>
    </row>
    <row r="256" spans="1:104" ht="13" x14ac:dyDescent="0.3">
      <c r="A256" s="156"/>
      <c r="B256" s="157" t="s">
        <v>69</v>
      </c>
      <c r="C256" s="158" t="str">
        <f>CONCATENATE(B249," ",C249)</f>
        <v>762 Konstrukce tesařské</v>
      </c>
      <c r="D256" s="156"/>
      <c r="E256" s="159"/>
      <c r="F256" s="159"/>
      <c r="G256" s="160">
        <f>SUM(G249:G255)</f>
        <v>0</v>
      </c>
      <c r="O256" s="149">
        <v>4</v>
      </c>
      <c r="BA256" s="161">
        <f>SUM(BA249:BA255)</f>
        <v>0</v>
      </c>
      <c r="BB256" s="161">
        <f>SUM(BB249:BB255)</f>
        <v>0</v>
      </c>
      <c r="BC256" s="161">
        <f>SUM(BC249:BC255)</f>
        <v>0</v>
      </c>
      <c r="BD256" s="161">
        <f>SUM(BD249:BD255)</f>
        <v>0</v>
      </c>
      <c r="BE256" s="161">
        <f>SUM(BE249:BE255)</f>
        <v>0</v>
      </c>
    </row>
    <row r="257" spans="1:104" ht="13" x14ac:dyDescent="0.3">
      <c r="A257" s="142" t="s">
        <v>65</v>
      </c>
      <c r="B257" s="143" t="s">
        <v>457</v>
      </c>
      <c r="C257" s="144" t="s">
        <v>458</v>
      </c>
      <c r="D257" s="145"/>
      <c r="E257" s="146"/>
      <c r="F257" s="146"/>
      <c r="G257" s="147"/>
      <c r="H257" s="148"/>
      <c r="I257" s="148"/>
      <c r="O257" s="149">
        <v>1</v>
      </c>
    </row>
    <row r="258" spans="1:104" x14ac:dyDescent="0.25">
      <c r="A258" s="150">
        <v>199</v>
      </c>
      <c r="B258" s="151" t="s">
        <v>459</v>
      </c>
      <c r="C258" s="152" t="s">
        <v>1136</v>
      </c>
      <c r="D258" s="153" t="s">
        <v>72</v>
      </c>
      <c r="E258" s="154">
        <v>480</v>
      </c>
      <c r="F258" s="154"/>
      <c r="G258" s="155">
        <f t="shared" ref="G258:G263" si="72">E258*F258</f>
        <v>0</v>
      </c>
      <c r="O258" s="149">
        <v>2</v>
      </c>
      <c r="AA258" s="122">
        <v>12</v>
      </c>
      <c r="AB258" s="122">
        <v>0</v>
      </c>
      <c r="AC258" s="122">
        <v>199</v>
      </c>
      <c r="AZ258" s="122">
        <v>2</v>
      </c>
      <c r="BA258" s="122">
        <f t="shared" ref="BA258:BA263" si="73">IF(AZ258=1,G258,0)</f>
        <v>0</v>
      </c>
      <c r="BB258" s="122">
        <f t="shared" ref="BB258:BB263" si="74">IF(AZ258=2,G258,0)</f>
        <v>0</v>
      </c>
      <c r="BC258" s="122">
        <f t="shared" ref="BC258:BC263" si="75">IF(AZ258=3,G258,0)</f>
        <v>0</v>
      </c>
      <c r="BD258" s="122">
        <f t="shared" ref="BD258:BD263" si="76">IF(AZ258=4,G258,0)</f>
        <v>0</v>
      </c>
      <c r="BE258" s="122">
        <f t="shared" ref="BE258:BE263" si="77">IF(AZ258=5,G258,0)</f>
        <v>0</v>
      </c>
      <c r="CZ258" s="122">
        <v>2.3500000000000001E-3</v>
      </c>
    </row>
    <row r="259" spans="1:104" x14ac:dyDescent="0.25">
      <c r="A259" s="150">
        <v>200</v>
      </c>
      <c r="B259" s="151" t="s">
        <v>460</v>
      </c>
      <c r="C259" s="152" t="s">
        <v>461</v>
      </c>
      <c r="D259" s="153" t="s">
        <v>134</v>
      </c>
      <c r="E259" s="154">
        <v>90</v>
      </c>
      <c r="F259" s="154"/>
      <c r="G259" s="155">
        <f t="shared" si="72"/>
        <v>0</v>
      </c>
      <c r="O259" s="149">
        <v>2</v>
      </c>
      <c r="AA259" s="122">
        <v>12</v>
      </c>
      <c r="AB259" s="122">
        <v>0</v>
      </c>
      <c r="AC259" s="122">
        <v>200</v>
      </c>
      <c r="AZ259" s="122">
        <v>2</v>
      </c>
      <c r="BA259" s="122">
        <f t="shared" si="73"/>
        <v>0</v>
      </c>
      <c r="BB259" s="122">
        <f t="shared" si="74"/>
        <v>0</v>
      </c>
      <c r="BC259" s="122">
        <f t="shared" si="75"/>
        <v>0</v>
      </c>
      <c r="BD259" s="122">
        <f t="shared" si="76"/>
        <v>0</v>
      </c>
      <c r="BE259" s="122">
        <f t="shared" si="77"/>
        <v>0</v>
      </c>
      <c r="CZ259" s="122">
        <v>4.3699999999999998E-3</v>
      </c>
    </row>
    <row r="260" spans="1:104" x14ac:dyDescent="0.25">
      <c r="A260" s="150">
        <v>201</v>
      </c>
      <c r="B260" s="151" t="s">
        <v>462</v>
      </c>
      <c r="C260" s="152" t="s">
        <v>463</v>
      </c>
      <c r="D260" s="153" t="s">
        <v>134</v>
      </c>
      <c r="E260" s="154">
        <v>28</v>
      </c>
      <c r="F260" s="154"/>
      <c r="G260" s="155">
        <f t="shared" si="72"/>
        <v>0</v>
      </c>
      <c r="O260" s="149">
        <v>2</v>
      </c>
      <c r="AA260" s="122">
        <v>12</v>
      </c>
      <c r="AB260" s="122">
        <v>0</v>
      </c>
      <c r="AC260" s="122">
        <v>201</v>
      </c>
      <c r="AZ260" s="122">
        <v>2</v>
      </c>
      <c r="BA260" s="122">
        <f t="shared" si="73"/>
        <v>0</v>
      </c>
      <c r="BB260" s="122">
        <f t="shared" si="74"/>
        <v>0</v>
      </c>
      <c r="BC260" s="122">
        <f t="shared" si="75"/>
        <v>0</v>
      </c>
      <c r="BD260" s="122">
        <f t="shared" si="76"/>
        <v>0</v>
      </c>
      <c r="BE260" s="122">
        <f t="shared" si="77"/>
        <v>0</v>
      </c>
      <c r="CZ260" s="122">
        <v>5.3899999999999998E-3</v>
      </c>
    </row>
    <row r="261" spans="1:104" x14ac:dyDescent="0.25">
      <c r="A261" s="150">
        <v>202</v>
      </c>
      <c r="B261" s="151" t="s">
        <v>464</v>
      </c>
      <c r="C261" s="152" t="s">
        <v>465</v>
      </c>
      <c r="D261" s="153" t="s">
        <v>134</v>
      </c>
      <c r="E261" s="154">
        <v>90</v>
      </c>
      <c r="F261" s="154"/>
      <c r="G261" s="155">
        <f t="shared" si="72"/>
        <v>0</v>
      </c>
      <c r="O261" s="149">
        <v>2</v>
      </c>
      <c r="AA261" s="122">
        <v>12</v>
      </c>
      <c r="AB261" s="122">
        <v>0</v>
      </c>
      <c r="AC261" s="122">
        <v>202</v>
      </c>
      <c r="AZ261" s="122">
        <v>2</v>
      </c>
      <c r="BA261" s="122">
        <f t="shared" si="73"/>
        <v>0</v>
      </c>
      <c r="BB261" s="122">
        <f t="shared" si="74"/>
        <v>0</v>
      </c>
      <c r="BC261" s="122">
        <f t="shared" si="75"/>
        <v>0</v>
      </c>
      <c r="BD261" s="122">
        <f t="shared" si="76"/>
        <v>0</v>
      </c>
      <c r="BE261" s="122">
        <f t="shared" si="77"/>
        <v>0</v>
      </c>
      <c r="CZ261" s="122">
        <v>4.4000000000000003E-3</v>
      </c>
    </row>
    <row r="262" spans="1:104" x14ac:dyDescent="0.25">
      <c r="A262" s="150">
        <v>203</v>
      </c>
      <c r="B262" s="151" t="s">
        <v>466</v>
      </c>
      <c r="C262" s="152" t="s">
        <v>1137</v>
      </c>
      <c r="D262" s="153" t="s">
        <v>124</v>
      </c>
      <c r="E262" s="154">
        <v>1</v>
      </c>
      <c r="F262" s="154"/>
      <c r="G262" s="155">
        <f t="shared" si="72"/>
        <v>0</v>
      </c>
      <c r="O262" s="149">
        <v>2</v>
      </c>
      <c r="AA262" s="122">
        <v>12</v>
      </c>
      <c r="AB262" s="122">
        <v>0</v>
      </c>
      <c r="AC262" s="122">
        <v>203</v>
      </c>
      <c r="AZ262" s="122">
        <v>2</v>
      </c>
      <c r="BA262" s="122">
        <f t="shared" si="73"/>
        <v>0</v>
      </c>
      <c r="BB262" s="122">
        <f t="shared" si="74"/>
        <v>0</v>
      </c>
      <c r="BC262" s="122">
        <f t="shared" si="75"/>
        <v>0</v>
      </c>
      <c r="BD262" s="122">
        <f t="shared" si="76"/>
        <v>0</v>
      </c>
      <c r="BE262" s="122">
        <f t="shared" si="77"/>
        <v>0</v>
      </c>
      <c r="CZ262" s="122">
        <v>1.8579999999999999E-2</v>
      </c>
    </row>
    <row r="263" spans="1:104" x14ac:dyDescent="0.25">
      <c r="A263" s="150">
        <v>204</v>
      </c>
      <c r="B263" s="151" t="s">
        <v>467</v>
      </c>
      <c r="C263" s="152" t="s">
        <v>468</v>
      </c>
      <c r="D263" s="153" t="s">
        <v>54</v>
      </c>
      <c r="E263" s="154">
        <v>3868.04</v>
      </c>
      <c r="F263" s="154"/>
      <c r="G263" s="155">
        <f t="shared" si="72"/>
        <v>0</v>
      </c>
      <c r="O263" s="149">
        <v>2</v>
      </c>
      <c r="AA263" s="122">
        <v>12</v>
      </c>
      <c r="AB263" s="122">
        <v>0</v>
      </c>
      <c r="AC263" s="122">
        <v>204</v>
      </c>
      <c r="AZ263" s="122">
        <v>2</v>
      </c>
      <c r="BA263" s="122">
        <f t="shared" si="73"/>
        <v>0</v>
      </c>
      <c r="BB263" s="122">
        <f t="shared" si="74"/>
        <v>0</v>
      </c>
      <c r="BC263" s="122">
        <f t="shared" si="75"/>
        <v>0</v>
      </c>
      <c r="BD263" s="122">
        <f t="shared" si="76"/>
        <v>0</v>
      </c>
      <c r="BE263" s="122">
        <f t="shared" si="77"/>
        <v>0</v>
      </c>
      <c r="CZ263" s="122">
        <v>0</v>
      </c>
    </row>
    <row r="264" spans="1:104" ht="13" x14ac:dyDescent="0.3">
      <c r="A264" s="156"/>
      <c r="B264" s="157" t="s">
        <v>69</v>
      </c>
      <c r="C264" s="158" t="str">
        <f>CONCATENATE(B257," ",C257)</f>
        <v>764 Konstrukce klempířské</v>
      </c>
      <c r="D264" s="156"/>
      <c r="E264" s="159"/>
      <c r="F264" s="159"/>
      <c r="G264" s="160">
        <f>SUM(G257:G263)</f>
        <v>0</v>
      </c>
      <c r="O264" s="149">
        <v>4</v>
      </c>
      <c r="BA264" s="161">
        <f>SUM(BA257:BA263)</f>
        <v>0</v>
      </c>
      <c r="BB264" s="161">
        <f>SUM(BB257:BB263)</f>
        <v>0</v>
      </c>
      <c r="BC264" s="161">
        <f>SUM(BC257:BC263)</f>
        <v>0</v>
      </c>
      <c r="BD264" s="161">
        <f>SUM(BD257:BD263)</f>
        <v>0</v>
      </c>
      <c r="BE264" s="161">
        <f>SUM(BE257:BE263)</f>
        <v>0</v>
      </c>
    </row>
    <row r="265" spans="1:104" ht="13" x14ac:dyDescent="0.3">
      <c r="A265" s="142" t="s">
        <v>65</v>
      </c>
      <c r="B265" s="143" t="s">
        <v>469</v>
      </c>
      <c r="C265" s="144" t="s">
        <v>470</v>
      </c>
      <c r="D265" s="145"/>
      <c r="E265" s="146"/>
      <c r="F265" s="146"/>
      <c r="G265" s="147"/>
      <c r="H265" s="148"/>
      <c r="I265" s="148"/>
      <c r="O265" s="149">
        <v>1</v>
      </c>
    </row>
    <row r="266" spans="1:104" ht="20.5" x14ac:dyDescent="0.25">
      <c r="A266" s="150">
        <v>205</v>
      </c>
      <c r="B266" s="151" t="s">
        <v>471</v>
      </c>
      <c r="C266" s="152" t="s">
        <v>472</v>
      </c>
      <c r="D266" s="153" t="s">
        <v>124</v>
      </c>
      <c r="E266" s="154">
        <v>1</v>
      </c>
      <c r="F266" s="154"/>
      <c r="G266" s="155">
        <f>E266*F266</f>
        <v>0</v>
      </c>
      <c r="O266" s="149">
        <v>2</v>
      </c>
      <c r="AA266" s="122">
        <v>12</v>
      </c>
      <c r="AB266" s="122">
        <v>0</v>
      </c>
      <c r="AC266" s="122">
        <v>205</v>
      </c>
      <c r="AZ266" s="122">
        <v>2</v>
      </c>
      <c r="BA266" s="122">
        <f>IF(AZ266=1,G266,0)</f>
        <v>0</v>
      </c>
      <c r="BB266" s="122">
        <f>IF(AZ266=2,G266,0)</f>
        <v>0</v>
      </c>
      <c r="BC266" s="122">
        <f>IF(AZ266=3,G266,0)</f>
        <v>0</v>
      </c>
      <c r="BD266" s="122">
        <f>IF(AZ266=4,G266,0)</f>
        <v>0</v>
      </c>
      <c r="BE266" s="122">
        <f>IF(AZ266=5,G266,0)</f>
        <v>0</v>
      </c>
      <c r="CZ266" s="122">
        <v>2.5000000000000001E-2</v>
      </c>
    </row>
    <row r="267" spans="1:104" x14ac:dyDescent="0.25">
      <c r="A267" s="150">
        <v>206</v>
      </c>
      <c r="B267" s="151" t="s">
        <v>473</v>
      </c>
      <c r="C267" s="152" t="s">
        <v>474</v>
      </c>
      <c r="D267" s="153" t="s">
        <v>68</v>
      </c>
      <c r="E267" s="154">
        <v>7</v>
      </c>
      <c r="F267" s="154"/>
      <c r="G267" s="155">
        <f>E267*F267</f>
        <v>0</v>
      </c>
      <c r="O267" s="149">
        <v>2</v>
      </c>
      <c r="AA267" s="122">
        <v>12</v>
      </c>
      <c r="AB267" s="122">
        <v>0</v>
      </c>
      <c r="AC267" s="122">
        <v>206</v>
      </c>
      <c r="AZ267" s="122">
        <v>2</v>
      </c>
      <c r="BA267" s="122">
        <f>IF(AZ267=1,G267,0)</f>
        <v>0</v>
      </c>
      <c r="BB267" s="122">
        <f>IF(AZ267=2,G267,0)</f>
        <v>0</v>
      </c>
      <c r="BC267" s="122">
        <f>IF(AZ267=3,G267,0)</f>
        <v>0</v>
      </c>
      <c r="BD267" s="122">
        <f>IF(AZ267=4,G267,0)</f>
        <v>0</v>
      </c>
      <c r="BE267" s="122">
        <f>IF(AZ267=5,G267,0)</f>
        <v>0</v>
      </c>
      <c r="CZ267" s="122">
        <v>0</v>
      </c>
    </row>
    <row r="268" spans="1:104" x14ac:dyDescent="0.25">
      <c r="A268" s="150">
        <v>207</v>
      </c>
      <c r="B268" s="151" t="s">
        <v>475</v>
      </c>
      <c r="C268" s="152" t="s">
        <v>476</v>
      </c>
      <c r="D268" s="153" t="s">
        <v>68</v>
      </c>
      <c r="E268" s="154">
        <v>8</v>
      </c>
      <c r="F268" s="154"/>
      <c r="G268" s="155">
        <f>E268*F268</f>
        <v>0</v>
      </c>
      <c r="O268" s="149">
        <v>2</v>
      </c>
      <c r="AA268" s="122">
        <v>12</v>
      </c>
      <c r="AB268" s="122">
        <v>0</v>
      </c>
      <c r="AC268" s="122">
        <v>207</v>
      </c>
      <c r="AZ268" s="122">
        <v>2</v>
      </c>
      <c r="BA268" s="122">
        <f>IF(AZ268=1,G268,0)</f>
        <v>0</v>
      </c>
      <c r="BB268" s="122">
        <f>IF(AZ268=2,G268,0)</f>
        <v>0</v>
      </c>
      <c r="BC268" s="122">
        <f>IF(AZ268=3,G268,0)</f>
        <v>0</v>
      </c>
      <c r="BD268" s="122">
        <f>IF(AZ268=4,G268,0)</f>
        <v>0</v>
      </c>
      <c r="BE268" s="122">
        <f>IF(AZ268=5,G268,0)</f>
        <v>0</v>
      </c>
      <c r="CZ268" s="122">
        <v>0</v>
      </c>
    </row>
    <row r="269" spans="1:104" x14ac:dyDescent="0.25">
      <c r="A269" s="150">
        <v>208</v>
      </c>
      <c r="B269" s="151" t="s">
        <v>477</v>
      </c>
      <c r="C269" s="152" t="s">
        <v>478</v>
      </c>
      <c r="D269" s="153" t="s">
        <v>54</v>
      </c>
      <c r="E269" s="154">
        <v>553.9</v>
      </c>
      <c r="F269" s="154"/>
      <c r="G269" s="155">
        <f>E269*F269</f>
        <v>0</v>
      </c>
      <c r="O269" s="149">
        <v>2</v>
      </c>
      <c r="AA269" s="122">
        <v>12</v>
      </c>
      <c r="AB269" s="122">
        <v>0</v>
      </c>
      <c r="AC269" s="122">
        <v>208</v>
      </c>
      <c r="AZ269" s="122">
        <v>2</v>
      </c>
      <c r="BA269" s="122">
        <f>IF(AZ269=1,G269,0)</f>
        <v>0</v>
      </c>
      <c r="BB269" s="122">
        <f>IF(AZ269=2,G269,0)</f>
        <v>0</v>
      </c>
      <c r="BC269" s="122">
        <f>IF(AZ269=3,G269,0)</f>
        <v>0</v>
      </c>
      <c r="BD269" s="122">
        <f>IF(AZ269=4,G269,0)</f>
        <v>0</v>
      </c>
      <c r="BE269" s="122">
        <f>IF(AZ269=5,G269,0)</f>
        <v>0</v>
      </c>
      <c r="CZ269" s="122">
        <v>0</v>
      </c>
    </row>
    <row r="270" spans="1:104" ht="13" x14ac:dyDescent="0.3">
      <c r="A270" s="156"/>
      <c r="B270" s="157" t="s">
        <v>69</v>
      </c>
      <c r="C270" s="158" t="str">
        <f>CONCATENATE(B265," ",C265)</f>
        <v>766 Konstrukce truhlářské</v>
      </c>
      <c r="D270" s="156"/>
      <c r="E270" s="159"/>
      <c r="F270" s="159"/>
      <c r="G270" s="160">
        <f>SUM(G265:G269)</f>
        <v>0</v>
      </c>
      <c r="O270" s="149">
        <v>4</v>
      </c>
      <c r="BA270" s="161">
        <f>SUM(BA265:BA269)</f>
        <v>0</v>
      </c>
      <c r="BB270" s="161">
        <f>SUM(BB265:BB269)</f>
        <v>0</v>
      </c>
      <c r="BC270" s="161">
        <f>SUM(BC265:BC269)</f>
        <v>0</v>
      </c>
      <c r="BD270" s="161">
        <f>SUM(BD265:BD269)</f>
        <v>0</v>
      </c>
      <c r="BE270" s="161">
        <f>SUM(BE265:BE269)</f>
        <v>0</v>
      </c>
    </row>
    <row r="271" spans="1:104" ht="13" x14ac:dyDescent="0.3">
      <c r="A271" s="142" t="s">
        <v>65</v>
      </c>
      <c r="B271" s="143" t="s">
        <v>479</v>
      </c>
      <c r="C271" s="144" t="s">
        <v>480</v>
      </c>
      <c r="D271" s="145"/>
      <c r="E271" s="146"/>
      <c r="F271" s="146"/>
      <c r="G271" s="147"/>
      <c r="H271" s="148"/>
      <c r="I271" s="148"/>
      <c r="O271" s="149">
        <v>1</v>
      </c>
    </row>
    <row r="272" spans="1:104" ht="20.5" x14ac:dyDescent="0.25">
      <c r="A272" s="150">
        <v>209</v>
      </c>
      <c r="B272" s="151" t="s">
        <v>481</v>
      </c>
      <c r="C272" s="152" t="s">
        <v>482</v>
      </c>
      <c r="D272" s="153" t="s">
        <v>68</v>
      </c>
      <c r="E272" s="154">
        <v>18</v>
      </c>
      <c r="F272" s="154"/>
      <c r="G272" s="155">
        <f>E272*F272</f>
        <v>0</v>
      </c>
      <c r="O272" s="149">
        <v>2</v>
      </c>
      <c r="AA272" s="122">
        <v>12</v>
      </c>
      <c r="AB272" s="122">
        <v>0</v>
      </c>
      <c r="AC272" s="122">
        <v>209</v>
      </c>
      <c r="AZ272" s="122">
        <v>2</v>
      </c>
      <c r="BA272" s="122">
        <f>IF(AZ272=1,G272,0)</f>
        <v>0</v>
      </c>
      <c r="BB272" s="122">
        <f>IF(AZ272=2,G272,0)</f>
        <v>0</v>
      </c>
      <c r="BC272" s="122">
        <f>IF(AZ272=3,G272,0)</f>
        <v>0</v>
      </c>
      <c r="BD272" s="122">
        <f>IF(AZ272=4,G272,0)</f>
        <v>0</v>
      </c>
      <c r="BE272" s="122">
        <f>IF(AZ272=5,G272,0)</f>
        <v>0</v>
      </c>
      <c r="CZ272" s="122">
        <v>0</v>
      </c>
    </row>
    <row r="273" spans="1:104" x14ac:dyDescent="0.25">
      <c r="A273" s="150">
        <v>210</v>
      </c>
      <c r="B273" s="151" t="s">
        <v>483</v>
      </c>
      <c r="C273" s="152" t="s">
        <v>484</v>
      </c>
      <c r="D273" s="153" t="s">
        <v>54</v>
      </c>
      <c r="E273" s="154">
        <v>468</v>
      </c>
      <c r="F273" s="154"/>
      <c r="G273" s="155">
        <f>E273*F273</f>
        <v>0</v>
      </c>
      <c r="O273" s="149">
        <v>2</v>
      </c>
      <c r="AA273" s="122">
        <v>12</v>
      </c>
      <c r="AB273" s="122">
        <v>0</v>
      </c>
      <c r="AC273" s="122">
        <v>210</v>
      </c>
      <c r="AZ273" s="122">
        <v>2</v>
      </c>
      <c r="BA273" s="122">
        <f>IF(AZ273=1,G273,0)</f>
        <v>0</v>
      </c>
      <c r="BB273" s="122">
        <f>IF(AZ273=2,G273,0)</f>
        <v>0</v>
      </c>
      <c r="BC273" s="122">
        <f>IF(AZ273=3,G273,0)</f>
        <v>0</v>
      </c>
      <c r="BD273" s="122">
        <f>IF(AZ273=4,G273,0)</f>
        <v>0</v>
      </c>
      <c r="BE273" s="122">
        <f>IF(AZ273=5,G273,0)</f>
        <v>0</v>
      </c>
      <c r="CZ273" s="122">
        <v>0</v>
      </c>
    </row>
    <row r="274" spans="1:104" ht="13" x14ac:dyDescent="0.3">
      <c r="A274" s="156"/>
      <c r="B274" s="157" t="s">
        <v>69</v>
      </c>
      <c r="C274" s="158" t="str">
        <f>CONCATENATE(B271," ",C271)</f>
        <v>767 Konstrukce zámečnické</v>
      </c>
      <c r="D274" s="156"/>
      <c r="E274" s="159"/>
      <c r="F274" s="159"/>
      <c r="G274" s="160">
        <f>SUM(G271:G273)</f>
        <v>0</v>
      </c>
      <c r="O274" s="149">
        <v>4</v>
      </c>
      <c r="BA274" s="161">
        <f>SUM(BA271:BA273)</f>
        <v>0</v>
      </c>
      <c r="BB274" s="161">
        <f>SUM(BB271:BB273)</f>
        <v>0</v>
      </c>
      <c r="BC274" s="161">
        <f>SUM(BC271:BC273)</f>
        <v>0</v>
      </c>
      <c r="BD274" s="161">
        <f>SUM(BD271:BD273)</f>
        <v>0</v>
      </c>
      <c r="BE274" s="161">
        <f>SUM(BE271:BE273)</f>
        <v>0</v>
      </c>
    </row>
    <row r="275" spans="1:104" ht="13" x14ac:dyDescent="0.3">
      <c r="A275" s="142" t="s">
        <v>65</v>
      </c>
      <c r="B275" s="143" t="s">
        <v>485</v>
      </c>
      <c r="C275" s="144" t="s">
        <v>486</v>
      </c>
      <c r="D275" s="145"/>
      <c r="E275" s="146"/>
      <c r="F275" s="146"/>
      <c r="G275" s="147"/>
      <c r="H275" s="148"/>
      <c r="I275" s="148"/>
      <c r="O275" s="149">
        <v>1</v>
      </c>
    </row>
    <row r="276" spans="1:104" ht="20.5" x14ac:dyDescent="0.25">
      <c r="A276" s="150">
        <v>211</v>
      </c>
      <c r="B276" s="151" t="s">
        <v>487</v>
      </c>
      <c r="C276" s="152" t="s">
        <v>488</v>
      </c>
      <c r="D276" s="153" t="s">
        <v>72</v>
      </c>
      <c r="E276" s="154">
        <v>130.58510000000001</v>
      </c>
      <c r="F276" s="154"/>
      <c r="G276" s="155">
        <f>E276*F276</f>
        <v>0</v>
      </c>
      <c r="O276" s="149">
        <v>2</v>
      </c>
      <c r="AA276" s="122">
        <v>12</v>
      </c>
      <c r="AB276" s="122">
        <v>0</v>
      </c>
      <c r="AC276" s="122">
        <v>211</v>
      </c>
      <c r="AZ276" s="122">
        <v>2</v>
      </c>
      <c r="BA276" s="122">
        <f>IF(AZ276=1,G276,0)</f>
        <v>0</v>
      </c>
      <c r="BB276" s="122">
        <f>IF(AZ276=2,G276,0)</f>
        <v>0</v>
      </c>
      <c r="BC276" s="122">
        <f>IF(AZ276=3,G276,0)</f>
        <v>0</v>
      </c>
      <c r="BD276" s="122">
        <f>IF(AZ276=4,G276,0)</f>
        <v>0</v>
      </c>
      <c r="BE276" s="122">
        <f>IF(AZ276=5,G276,0)</f>
        <v>0</v>
      </c>
      <c r="CZ276" s="122">
        <v>0</v>
      </c>
    </row>
    <row r="277" spans="1:104" x14ac:dyDescent="0.25">
      <c r="A277" s="150">
        <v>212</v>
      </c>
      <c r="B277" s="151" t="s">
        <v>489</v>
      </c>
      <c r="C277" s="152" t="s">
        <v>490</v>
      </c>
      <c r="D277" s="153" t="s">
        <v>68</v>
      </c>
      <c r="E277" s="154">
        <v>1</v>
      </c>
      <c r="F277" s="154"/>
      <c r="G277" s="155">
        <f>E277*F277</f>
        <v>0</v>
      </c>
      <c r="O277" s="149">
        <v>2</v>
      </c>
      <c r="AA277" s="122">
        <v>12</v>
      </c>
      <c r="AB277" s="122">
        <v>0</v>
      </c>
      <c r="AC277" s="122">
        <v>212</v>
      </c>
      <c r="AZ277" s="122">
        <v>2</v>
      </c>
      <c r="BA277" s="122">
        <f>IF(AZ277=1,G277,0)</f>
        <v>0</v>
      </c>
      <c r="BB277" s="122">
        <f>IF(AZ277=2,G277,0)</f>
        <v>0</v>
      </c>
      <c r="BC277" s="122">
        <f>IF(AZ277=3,G277,0)</f>
        <v>0</v>
      </c>
      <c r="BD277" s="122">
        <f>IF(AZ277=4,G277,0)</f>
        <v>0</v>
      </c>
      <c r="BE277" s="122">
        <f>IF(AZ277=5,G277,0)</f>
        <v>0</v>
      </c>
      <c r="CZ277" s="122">
        <v>0</v>
      </c>
    </row>
    <row r="278" spans="1:104" x14ac:dyDescent="0.25">
      <c r="A278" s="150">
        <v>213</v>
      </c>
      <c r="B278" s="151" t="s">
        <v>491</v>
      </c>
      <c r="C278" s="152" t="s">
        <v>492</v>
      </c>
      <c r="D278" s="153" t="s">
        <v>68</v>
      </c>
      <c r="E278" s="154">
        <v>2</v>
      </c>
      <c r="F278" s="154"/>
      <c r="G278" s="155">
        <f>E278*F278</f>
        <v>0</v>
      </c>
      <c r="O278" s="149">
        <v>2</v>
      </c>
      <c r="AA278" s="122">
        <v>12</v>
      </c>
      <c r="AB278" s="122">
        <v>0</v>
      </c>
      <c r="AC278" s="122">
        <v>213</v>
      </c>
      <c r="AZ278" s="122">
        <v>2</v>
      </c>
      <c r="BA278" s="122">
        <f>IF(AZ278=1,G278,0)</f>
        <v>0</v>
      </c>
      <c r="BB278" s="122">
        <f>IF(AZ278=2,G278,0)</f>
        <v>0</v>
      </c>
      <c r="BC278" s="122">
        <f>IF(AZ278=3,G278,0)</f>
        <v>0</v>
      </c>
      <c r="BD278" s="122">
        <f>IF(AZ278=4,G278,0)</f>
        <v>0</v>
      </c>
      <c r="BE278" s="122">
        <f>IF(AZ278=5,G278,0)</f>
        <v>0</v>
      </c>
      <c r="CZ278" s="122">
        <v>0</v>
      </c>
    </row>
    <row r="279" spans="1:104" x14ac:dyDescent="0.25">
      <c r="A279" s="150">
        <v>214</v>
      </c>
      <c r="B279" s="151" t="s">
        <v>477</v>
      </c>
      <c r="C279" s="152" t="s">
        <v>478</v>
      </c>
      <c r="D279" s="153" t="s">
        <v>54</v>
      </c>
      <c r="E279" s="154">
        <v>9068.0300000000007</v>
      </c>
      <c r="F279" s="154"/>
      <c r="G279" s="155">
        <f>E279*F279</f>
        <v>0</v>
      </c>
      <c r="O279" s="149">
        <v>2</v>
      </c>
      <c r="AA279" s="122">
        <v>12</v>
      </c>
      <c r="AB279" s="122">
        <v>0</v>
      </c>
      <c r="AC279" s="122">
        <v>214</v>
      </c>
      <c r="AZ279" s="122">
        <v>2</v>
      </c>
      <c r="BA279" s="122">
        <f>IF(AZ279=1,G279,0)</f>
        <v>0</v>
      </c>
      <c r="BB279" s="122">
        <f>IF(AZ279=2,G279,0)</f>
        <v>0</v>
      </c>
      <c r="BC279" s="122">
        <f>IF(AZ279=3,G279,0)</f>
        <v>0</v>
      </c>
      <c r="BD279" s="122">
        <f>IF(AZ279=4,G279,0)</f>
        <v>0</v>
      </c>
      <c r="BE279" s="122">
        <f>IF(AZ279=5,G279,0)</f>
        <v>0</v>
      </c>
      <c r="CZ279" s="122">
        <v>0</v>
      </c>
    </row>
    <row r="280" spans="1:104" ht="13" x14ac:dyDescent="0.3">
      <c r="A280" s="156"/>
      <c r="B280" s="157" t="s">
        <v>69</v>
      </c>
      <c r="C280" s="158" t="str">
        <f>CONCATENATE(B275," ",C275)</f>
        <v>769 Otvorove prvky z plastu</v>
      </c>
      <c r="D280" s="156"/>
      <c r="E280" s="159"/>
      <c r="F280" s="159"/>
      <c r="G280" s="160">
        <f>SUM(G275:G279)</f>
        <v>0</v>
      </c>
      <c r="O280" s="149">
        <v>4</v>
      </c>
      <c r="BA280" s="161">
        <f>SUM(BA275:BA279)</f>
        <v>0</v>
      </c>
      <c r="BB280" s="161">
        <f>SUM(BB275:BB279)</f>
        <v>0</v>
      </c>
      <c r="BC280" s="161">
        <f>SUM(BC275:BC279)</f>
        <v>0</v>
      </c>
      <c r="BD280" s="161">
        <f>SUM(BD275:BD279)</f>
        <v>0</v>
      </c>
      <c r="BE280" s="161">
        <f>SUM(BE275:BE279)</f>
        <v>0</v>
      </c>
    </row>
    <row r="281" spans="1:104" ht="13" x14ac:dyDescent="0.3">
      <c r="A281" s="142" t="s">
        <v>65</v>
      </c>
      <c r="B281" s="143" t="s">
        <v>493</v>
      </c>
      <c r="C281" s="144" t="s">
        <v>494</v>
      </c>
      <c r="D281" s="145"/>
      <c r="E281" s="146"/>
      <c r="F281" s="146"/>
      <c r="G281" s="147"/>
      <c r="H281" s="148"/>
      <c r="I281" s="148"/>
      <c r="O281" s="149">
        <v>1</v>
      </c>
    </row>
    <row r="282" spans="1:104" x14ac:dyDescent="0.25">
      <c r="A282" s="150">
        <v>215</v>
      </c>
      <c r="B282" s="151" t="s">
        <v>495</v>
      </c>
      <c r="C282" s="152" t="s">
        <v>496</v>
      </c>
      <c r="D282" s="153" t="s">
        <v>134</v>
      </c>
      <c r="E282" s="154">
        <v>21.914999999999999</v>
      </c>
      <c r="F282" s="154"/>
      <c r="G282" s="155">
        <f>E282*F282</f>
        <v>0</v>
      </c>
      <c r="O282" s="149">
        <v>2</v>
      </c>
      <c r="AA282" s="122">
        <v>12</v>
      </c>
      <c r="AB282" s="122">
        <v>0</v>
      </c>
      <c r="AC282" s="122">
        <v>215</v>
      </c>
      <c r="AZ282" s="122">
        <v>2</v>
      </c>
      <c r="BA282" s="122">
        <f>IF(AZ282=1,G282,0)</f>
        <v>0</v>
      </c>
      <c r="BB282" s="122">
        <f>IF(AZ282=2,G282,0)</f>
        <v>0</v>
      </c>
      <c r="BC282" s="122">
        <f>IF(AZ282=3,G282,0)</f>
        <v>0</v>
      </c>
      <c r="BD282" s="122">
        <f>IF(AZ282=4,G282,0)</f>
        <v>0</v>
      </c>
      <c r="BE282" s="122">
        <f>IF(AZ282=5,G282,0)</f>
        <v>0</v>
      </c>
      <c r="CZ282" s="122">
        <v>4.4000000000000002E-4</v>
      </c>
    </row>
    <row r="283" spans="1:104" x14ac:dyDescent="0.25">
      <c r="A283" s="150">
        <v>216</v>
      </c>
      <c r="B283" s="151" t="s">
        <v>497</v>
      </c>
      <c r="C283" s="152" t="s">
        <v>498</v>
      </c>
      <c r="D283" s="153" t="s">
        <v>72</v>
      </c>
      <c r="E283" s="154">
        <v>47.2</v>
      </c>
      <c r="F283" s="154"/>
      <c r="G283" s="155">
        <f>E283*F283</f>
        <v>0</v>
      </c>
      <c r="O283" s="149">
        <v>2</v>
      </c>
      <c r="AA283" s="122">
        <v>12</v>
      </c>
      <c r="AB283" s="122">
        <v>0</v>
      </c>
      <c r="AC283" s="122">
        <v>216</v>
      </c>
      <c r="AZ283" s="122">
        <v>2</v>
      </c>
      <c r="BA283" s="122">
        <f>IF(AZ283=1,G283,0)</f>
        <v>0</v>
      </c>
      <c r="BB283" s="122">
        <f>IF(AZ283=2,G283,0)</f>
        <v>0</v>
      </c>
      <c r="BC283" s="122">
        <f>IF(AZ283=3,G283,0)</f>
        <v>0</v>
      </c>
      <c r="BD283" s="122">
        <f>IF(AZ283=4,G283,0)</f>
        <v>0</v>
      </c>
      <c r="BE283" s="122">
        <f>IF(AZ283=5,G283,0)</f>
        <v>0</v>
      </c>
      <c r="CZ283" s="122">
        <v>4.5500000000000002E-3</v>
      </c>
    </row>
    <row r="284" spans="1:104" x14ac:dyDescent="0.25">
      <c r="A284" s="150">
        <v>217</v>
      </c>
      <c r="B284" s="151" t="s">
        <v>499</v>
      </c>
      <c r="C284" s="152" t="s">
        <v>500</v>
      </c>
      <c r="D284" s="153" t="s">
        <v>72</v>
      </c>
      <c r="E284" s="154">
        <v>54.111499999999999</v>
      </c>
      <c r="F284" s="154"/>
      <c r="G284" s="155">
        <f>E284*F284</f>
        <v>0</v>
      </c>
      <c r="O284" s="149">
        <v>2</v>
      </c>
      <c r="AA284" s="122">
        <v>12</v>
      </c>
      <c r="AB284" s="122">
        <v>0</v>
      </c>
      <c r="AC284" s="122">
        <v>217</v>
      </c>
      <c r="AZ284" s="122">
        <v>2</v>
      </c>
      <c r="BA284" s="122">
        <f>IF(AZ284=1,G284,0)</f>
        <v>0</v>
      </c>
      <c r="BB284" s="122">
        <f>IF(AZ284=2,G284,0)</f>
        <v>0</v>
      </c>
      <c r="BC284" s="122">
        <f>IF(AZ284=3,G284,0)</f>
        <v>0</v>
      </c>
      <c r="BD284" s="122">
        <f>IF(AZ284=4,G284,0)</f>
        <v>0</v>
      </c>
      <c r="BE284" s="122">
        <f>IF(AZ284=5,G284,0)</f>
        <v>0</v>
      </c>
      <c r="CZ284" s="122">
        <v>0</v>
      </c>
    </row>
    <row r="285" spans="1:104" x14ac:dyDescent="0.25">
      <c r="A285" s="150">
        <v>218</v>
      </c>
      <c r="B285" s="151" t="s">
        <v>501</v>
      </c>
      <c r="C285" s="152" t="s">
        <v>502</v>
      </c>
      <c r="D285" s="153" t="s">
        <v>72</v>
      </c>
      <c r="E285" s="154">
        <v>47.2</v>
      </c>
      <c r="F285" s="154"/>
      <c r="G285" s="155">
        <f>E285*F285</f>
        <v>0</v>
      </c>
      <c r="O285" s="149">
        <v>2</v>
      </c>
      <c r="AA285" s="122">
        <v>12</v>
      </c>
      <c r="AB285" s="122">
        <v>0</v>
      </c>
      <c r="AC285" s="122">
        <v>218</v>
      </c>
      <c r="AZ285" s="122">
        <v>2</v>
      </c>
      <c r="BA285" s="122">
        <f>IF(AZ285=1,G285,0)</f>
        <v>0</v>
      </c>
      <c r="BB285" s="122">
        <f>IF(AZ285=2,G285,0)</f>
        <v>0</v>
      </c>
      <c r="BC285" s="122">
        <f>IF(AZ285=3,G285,0)</f>
        <v>0</v>
      </c>
      <c r="BD285" s="122">
        <f>IF(AZ285=4,G285,0)</f>
        <v>0</v>
      </c>
      <c r="BE285" s="122">
        <f>IF(AZ285=5,G285,0)</f>
        <v>0</v>
      </c>
      <c r="CZ285" s="122">
        <v>2.1000000000000001E-4</v>
      </c>
    </row>
    <row r="286" spans="1:104" x14ac:dyDescent="0.25">
      <c r="A286" s="150">
        <v>219</v>
      </c>
      <c r="B286" s="151" t="s">
        <v>503</v>
      </c>
      <c r="C286" s="152" t="s">
        <v>504</v>
      </c>
      <c r="D286" s="153" t="s">
        <v>54</v>
      </c>
      <c r="E286" s="154">
        <v>402.43</v>
      </c>
      <c r="F286" s="154"/>
      <c r="G286" s="155">
        <f>E286*F286</f>
        <v>0</v>
      </c>
      <c r="O286" s="149">
        <v>2</v>
      </c>
      <c r="AA286" s="122">
        <v>12</v>
      </c>
      <c r="AB286" s="122">
        <v>0</v>
      </c>
      <c r="AC286" s="122">
        <v>219</v>
      </c>
      <c r="AZ286" s="122">
        <v>2</v>
      </c>
      <c r="BA286" s="122">
        <f>IF(AZ286=1,G286,0)</f>
        <v>0</v>
      </c>
      <c r="BB286" s="122">
        <f>IF(AZ286=2,G286,0)</f>
        <v>0</v>
      </c>
      <c r="BC286" s="122">
        <f>IF(AZ286=3,G286,0)</f>
        <v>0</v>
      </c>
      <c r="BD286" s="122">
        <f>IF(AZ286=4,G286,0)</f>
        <v>0</v>
      </c>
      <c r="BE286" s="122">
        <f>IF(AZ286=5,G286,0)</f>
        <v>0</v>
      </c>
      <c r="CZ286" s="122">
        <v>0</v>
      </c>
    </row>
    <row r="287" spans="1:104" ht="13" x14ac:dyDescent="0.3">
      <c r="A287" s="156"/>
      <c r="B287" s="157" t="s">
        <v>69</v>
      </c>
      <c r="C287" s="158" t="str">
        <f>CONCATENATE(B281," ",C281)</f>
        <v>771 Podlahy z dlaždic a obklady</v>
      </c>
      <c r="D287" s="156"/>
      <c r="E287" s="159"/>
      <c r="F287" s="159"/>
      <c r="G287" s="160">
        <f>SUM(G281:G286)</f>
        <v>0</v>
      </c>
      <c r="O287" s="149">
        <v>4</v>
      </c>
      <c r="BA287" s="161">
        <f>SUM(BA281:BA286)</f>
        <v>0</v>
      </c>
      <c r="BB287" s="161">
        <f>SUM(BB281:BB286)</f>
        <v>0</v>
      </c>
      <c r="BC287" s="161">
        <f>SUM(BC281:BC286)</f>
        <v>0</v>
      </c>
      <c r="BD287" s="161">
        <f>SUM(BD281:BD286)</f>
        <v>0</v>
      </c>
      <c r="BE287" s="161">
        <f>SUM(BE281:BE286)</f>
        <v>0</v>
      </c>
    </row>
    <row r="288" spans="1:104" ht="13" x14ac:dyDescent="0.3">
      <c r="A288" s="142" t="s">
        <v>65</v>
      </c>
      <c r="B288" s="143" t="s">
        <v>505</v>
      </c>
      <c r="C288" s="144" t="s">
        <v>506</v>
      </c>
      <c r="D288" s="145"/>
      <c r="E288" s="146"/>
      <c r="F288" s="146"/>
      <c r="G288" s="147"/>
      <c r="H288" s="148"/>
      <c r="I288" s="148"/>
      <c r="O288" s="149">
        <v>1</v>
      </c>
    </row>
    <row r="289" spans="1:104" x14ac:dyDescent="0.25">
      <c r="A289" s="150">
        <v>220</v>
      </c>
      <c r="B289" s="151" t="s">
        <v>507</v>
      </c>
      <c r="C289" s="152" t="s">
        <v>508</v>
      </c>
      <c r="D289" s="153" t="s">
        <v>72</v>
      </c>
      <c r="E289" s="154">
        <v>99.7</v>
      </c>
      <c r="F289" s="154"/>
      <c r="G289" s="155">
        <f>E289*F289</f>
        <v>0</v>
      </c>
      <c r="O289" s="149">
        <v>2</v>
      </c>
      <c r="AA289" s="122">
        <v>12</v>
      </c>
      <c r="AB289" s="122">
        <v>0</v>
      </c>
      <c r="AC289" s="122">
        <v>220</v>
      </c>
      <c r="AZ289" s="122">
        <v>2</v>
      </c>
      <c r="BA289" s="122">
        <f>IF(AZ289=1,G289,0)</f>
        <v>0</v>
      </c>
      <c r="BB289" s="122">
        <f>IF(AZ289=2,G289,0)</f>
        <v>0</v>
      </c>
      <c r="BC289" s="122">
        <f>IF(AZ289=3,G289,0)</f>
        <v>0</v>
      </c>
      <c r="BD289" s="122">
        <f>IF(AZ289=4,G289,0)</f>
        <v>0</v>
      </c>
      <c r="BE289" s="122">
        <f>IF(AZ289=5,G289,0)</f>
        <v>0</v>
      </c>
      <c r="CZ289" s="122">
        <v>0</v>
      </c>
    </row>
    <row r="290" spans="1:104" ht="20.5" x14ac:dyDescent="0.25">
      <c r="A290" s="150">
        <v>221</v>
      </c>
      <c r="B290" s="151" t="s">
        <v>509</v>
      </c>
      <c r="C290" s="152" t="s">
        <v>1138</v>
      </c>
      <c r="D290" s="153" t="s">
        <v>72</v>
      </c>
      <c r="E290" s="154">
        <v>99.7</v>
      </c>
      <c r="F290" s="154"/>
      <c r="G290" s="155">
        <f>E290*F290</f>
        <v>0</v>
      </c>
      <c r="O290" s="149">
        <v>2</v>
      </c>
      <c r="AA290" s="122">
        <v>12</v>
      </c>
      <c r="AB290" s="122">
        <v>0</v>
      </c>
      <c r="AC290" s="122">
        <v>221</v>
      </c>
      <c r="AZ290" s="122">
        <v>2</v>
      </c>
      <c r="BA290" s="122">
        <f>IF(AZ290=1,G290,0)</f>
        <v>0</v>
      </c>
      <c r="BB290" s="122">
        <f>IF(AZ290=2,G290,0)</f>
        <v>0</v>
      </c>
      <c r="BC290" s="122">
        <f>IF(AZ290=3,G290,0)</f>
        <v>0</v>
      </c>
      <c r="BD290" s="122">
        <f>IF(AZ290=4,G290,0)</f>
        <v>0</v>
      </c>
      <c r="BE290" s="122">
        <f>IF(AZ290=5,G290,0)</f>
        <v>0</v>
      </c>
      <c r="CZ290" s="122">
        <v>3.6000000000000002E-4</v>
      </c>
    </row>
    <row r="291" spans="1:104" x14ac:dyDescent="0.25">
      <c r="A291" s="150">
        <v>222</v>
      </c>
      <c r="B291" s="151" t="s">
        <v>510</v>
      </c>
      <c r="C291" s="152" t="s">
        <v>511</v>
      </c>
      <c r="D291" s="153" t="s">
        <v>72</v>
      </c>
      <c r="E291" s="154">
        <v>109.67</v>
      </c>
      <c r="F291" s="154"/>
      <c r="G291" s="155">
        <f>E291*F291</f>
        <v>0</v>
      </c>
      <c r="O291" s="149">
        <v>2</v>
      </c>
      <c r="AA291" s="122">
        <v>12</v>
      </c>
      <c r="AB291" s="122">
        <v>0</v>
      </c>
      <c r="AC291" s="122">
        <v>222</v>
      </c>
      <c r="AZ291" s="122">
        <v>2</v>
      </c>
      <c r="BA291" s="122">
        <f>IF(AZ291=1,G291,0)</f>
        <v>0</v>
      </c>
      <c r="BB291" s="122">
        <f>IF(AZ291=2,G291,0)</f>
        <v>0</v>
      </c>
      <c r="BC291" s="122">
        <f>IF(AZ291=3,G291,0)</f>
        <v>0</v>
      </c>
      <c r="BD291" s="122">
        <f>IF(AZ291=4,G291,0)</f>
        <v>0</v>
      </c>
      <c r="BE291" s="122">
        <f>IF(AZ291=5,G291,0)</f>
        <v>0</v>
      </c>
      <c r="CZ291" s="122">
        <v>0</v>
      </c>
    </row>
    <row r="292" spans="1:104" x14ac:dyDescent="0.25">
      <c r="A292" s="150">
        <v>223</v>
      </c>
      <c r="B292" s="151" t="s">
        <v>512</v>
      </c>
      <c r="C292" s="152" t="s">
        <v>513</v>
      </c>
      <c r="D292" s="153" t="s">
        <v>54</v>
      </c>
      <c r="E292" s="154">
        <v>673.77</v>
      </c>
      <c r="F292" s="154"/>
      <c r="G292" s="155">
        <f>E292*F292</f>
        <v>0</v>
      </c>
      <c r="O292" s="149">
        <v>2</v>
      </c>
      <c r="AA292" s="122">
        <v>12</v>
      </c>
      <c r="AB292" s="122">
        <v>0</v>
      </c>
      <c r="AC292" s="122">
        <v>223</v>
      </c>
      <c r="AZ292" s="122">
        <v>2</v>
      </c>
      <c r="BA292" s="122">
        <f>IF(AZ292=1,G292,0)</f>
        <v>0</v>
      </c>
      <c r="BB292" s="122">
        <f>IF(AZ292=2,G292,0)</f>
        <v>0</v>
      </c>
      <c r="BC292" s="122">
        <f>IF(AZ292=3,G292,0)</f>
        <v>0</v>
      </c>
      <c r="BD292" s="122">
        <f>IF(AZ292=4,G292,0)</f>
        <v>0</v>
      </c>
      <c r="BE292" s="122">
        <f>IF(AZ292=5,G292,0)</f>
        <v>0</v>
      </c>
      <c r="CZ292" s="122">
        <v>0</v>
      </c>
    </row>
    <row r="293" spans="1:104" ht="13" x14ac:dyDescent="0.3">
      <c r="A293" s="156"/>
      <c r="B293" s="157" t="s">
        <v>69</v>
      </c>
      <c r="C293" s="158" t="str">
        <f>CONCATENATE(B288," ",C288)</f>
        <v>776 Podlahy povlakové</v>
      </c>
      <c r="D293" s="156"/>
      <c r="E293" s="159"/>
      <c r="F293" s="159"/>
      <c r="G293" s="160">
        <f>SUM(G288:G292)</f>
        <v>0</v>
      </c>
      <c r="O293" s="149">
        <v>4</v>
      </c>
      <c r="BA293" s="161">
        <f>SUM(BA288:BA292)</f>
        <v>0</v>
      </c>
      <c r="BB293" s="161">
        <f>SUM(BB288:BB292)</f>
        <v>0</v>
      </c>
      <c r="BC293" s="161">
        <f>SUM(BC288:BC292)</f>
        <v>0</v>
      </c>
      <c r="BD293" s="161">
        <f>SUM(BD288:BD292)</f>
        <v>0</v>
      </c>
      <c r="BE293" s="161">
        <f>SUM(BE288:BE292)</f>
        <v>0</v>
      </c>
    </row>
    <row r="294" spans="1:104" ht="13" x14ac:dyDescent="0.3">
      <c r="A294" s="142" t="s">
        <v>65</v>
      </c>
      <c r="B294" s="143" t="s">
        <v>514</v>
      </c>
      <c r="C294" s="144" t="s">
        <v>515</v>
      </c>
      <c r="D294" s="145"/>
      <c r="E294" s="146"/>
      <c r="F294" s="146"/>
      <c r="G294" s="147"/>
      <c r="H294" s="148"/>
      <c r="I294" s="148"/>
      <c r="O294" s="149">
        <v>1</v>
      </c>
    </row>
    <row r="295" spans="1:104" x14ac:dyDescent="0.25">
      <c r="A295" s="150">
        <v>224</v>
      </c>
      <c r="B295" s="151" t="s">
        <v>516</v>
      </c>
      <c r="C295" s="152" t="s">
        <v>1141</v>
      </c>
      <c r="D295" s="153" t="s">
        <v>72</v>
      </c>
      <c r="E295" s="154">
        <v>254.7</v>
      </c>
      <c r="F295" s="154"/>
      <c r="G295" s="155">
        <f>E295*F295</f>
        <v>0</v>
      </c>
      <c r="O295" s="149">
        <v>2</v>
      </c>
      <c r="AA295" s="122">
        <v>12</v>
      </c>
      <c r="AB295" s="122">
        <v>0</v>
      </c>
      <c r="AC295" s="122">
        <v>224</v>
      </c>
      <c r="AZ295" s="122">
        <v>2</v>
      </c>
      <c r="BA295" s="122">
        <f>IF(AZ295=1,G295,0)</f>
        <v>0</v>
      </c>
      <c r="BB295" s="122">
        <f>IF(AZ295=2,G295,0)</f>
        <v>0</v>
      </c>
      <c r="BC295" s="122">
        <f>IF(AZ295=3,G295,0)</f>
        <v>0</v>
      </c>
      <c r="BD295" s="122">
        <f>IF(AZ295=4,G295,0)</f>
        <v>0</v>
      </c>
      <c r="BE295" s="122">
        <f>IF(AZ295=5,G295,0)</f>
        <v>0</v>
      </c>
      <c r="CZ295" s="122">
        <v>0</v>
      </c>
    </row>
    <row r="296" spans="1:104" x14ac:dyDescent="0.25">
      <c r="A296" s="150">
        <v>225</v>
      </c>
      <c r="B296" s="151" t="s">
        <v>517</v>
      </c>
      <c r="C296" s="152" t="s">
        <v>518</v>
      </c>
      <c r="D296" s="153" t="s">
        <v>54</v>
      </c>
      <c r="E296" s="154">
        <v>4661.01</v>
      </c>
      <c r="F296" s="154"/>
      <c r="G296" s="155">
        <f>E296*F296</f>
        <v>0</v>
      </c>
      <c r="O296" s="149">
        <v>2</v>
      </c>
      <c r="AA296" s="122">
        <v>12</v>
      </c>
      <c r="AB296" s="122">
        <v>0</v>
      </c>
      <c r="AC296" s="122">
        <v>225</v>
      </c>
      <c r="AZ296" s="122">
        <v>2</v>
      </c>
      <c r="BA296" s="122">
        <f>IF(AZ296=1,G296,0)</f>
        <v>0</v>
      </c>
      <c r="BB296" s="122">
        <f>IF(AZ296=2,G296,0)</f>
        <v>0</v>
      </c>
      <c r="BC296" s="122">
        <f>IF(AZ296=3,G296,0)</f>
        <v>0</v>
      </c>
      <c r="BD296" s="122">
        <f>IF(AZ296=4,G296,0)</f>
        <v>0</v>
      </c>
      <c r="BE296" s="122">
        <f>IF(AZ296=5,G296,0)</f>
        <v>0</v>
      </c>
      <c r="CZ296" s="122">
        <v>0</v>
      </c>
    </row>
    <row r="297" spans="1:104" ht="13" x14ac:dyDescent="0.3">
      <c r="A297" s="156"/>
      <c r="B297" s="157" t="s">
        <v>69</v>
      </c>
      <c r="C297" s="158" t="str">
        <f>CONCATENATE(B294," ",C294)</f>
        <v>777 Podlahy ze syntetických hmot</v>
      </c>
      <c r="D297" s="156"/>
      <c r="E297" s="159"/>
      <c r="F297" s="159"/>
      <c r="G297" s="160">
        <f>SUM(G294:G296)</f>
        <v>0</v>
      </c>
      <c r="O297" s="149">
        <v>4</v>
      </c>
      <c r="BA297" s="161">
        <f>SUM(BA294:BA296)</f>
        <v>0</v>
      </c>
      <c r="BB297" s="161">
        <f>SUM(BB294:BB296)</f>
        <v>0</v>
      </c>
      <c r="BC297" s="161">
        <f>SUM(BC294:BC296)</f>
        <v>0</v>
      </c>
      <c r="BD297" s="161">
        <f>SUM(BD294:BD296)</f>
        <v>0</v>
      </c>
      <c r="BE297" s="161">
        <f>SUM(BE294:BE296)</f>
        <v>0</v>
      </c>
    </row>
    <row r="298" spans="1:104" ht="13" x14ac:dyDescent="0.3">
      <c r="A298" s="142" t="s">
        <v>65</v>
      </c>
      <c r="B298" s="143" t="s">
        <v>519</v>
      </c>
      <c r="C298" s="144" t="s">
        <v>520</v>
      </c>
      <c r="D298" s="145"/>
      <c r="E298" s="146"/>
      <c r="F298" s="146"/>
      <c r="G298" s="147"/>
      <c r="H298" s="148"/>
      <c r="I298" s="148"/>
      <c r="O298" s="149">
        <v>1</v>
      </c>
    </row>
    <row r="299" spans="1:104" x14ac:dyDescent="0.25">
      <c r="A299" s="150">
        <v>226</v>
      </c>
      <c r="B299" s="151" t="s">
        <v>521</v>
      </c>
      <c r="C299" s="152" t="s">
        <v>522</v>
      </c>
      <c r="D299" s="153" t="s">
        <v>72</v>
      </c>
      <c r="E299" s="154">
        <v>86.19</v>
      </c>
      <c r="F299" s="154"/>
      <c r="G299" s="155">
        <f>E299*F299</f>
        <v>0</v>
      </c>
      <c r="O299" s="149">
        <v>2</v>
      </c>
      <c r="AA299" s="122">
        <v>12</v>
      </c>
      <c r="AB299" s="122">
        <v>0</v>
      </c>
      <c r="AC299" s="122">
        <v>226</v>
      </c>
      <c r="AZ299" s="122">
        <v>2</v>
      </c>
      <c r="BA299" s="122">
        <f>IF(AZ299=1,G299,0)</f>
        <v>0</v>
      </c>
      <c r="BB299" s="122">
        <f>IF(AZ299=2,G299,0)</f>
        <v>0</v>
      </c>
      <c r="BC299" s="122">
        <f>IF(AZ299=3,G299,0)</f>
        <v>0</v>
      </c>
      <c r="BD299" s="122">
        <f>IF(AZ299=4,G299,0)</f>
        <v>0</v>
      </c>
      <c r="BE299" s="122">
        <f>IF(AZ299=5,G299,0)</f>
        <v>0</v>
      </c>
      <c r="CZ299" s="122">
        <v>2.1000000000000001E-4</v>
      </c>
    </row>
    <row r="300" spans="1:104" x14ac:dyDescent="0.25">
      <c r="A300" s="150">
        <v>227</v>
      </c>
      <c r="B300" s="151" t="s">
        <v>523</v>
      </c>
      <c r="C300" s="152" t="s">
        <v>524</v>
      </c>
      <c r="D300" s="153" t="s">
        <v>72</v>
      </c>
      <c r="E300" s="154">
        <v>86.19</v>
      </c>
      <c r="F300" s="154"/>
      <c r="G300" s="155">
        <f>E300*F300</f>
        <v>0</v>
      </c>
      <c r="O300" s="149">
        <v>2</v>
      </c>
      <c r="AA300" s="122">
        <v>12</v>
      </c>
      <c r="AB300" s="122">
        <v>0</v>
      </c>
      <c r="AC300" s="122">
        <v>227</v>
      </c>
      <c r="AZ300" s="122">
        <v>2</v>
      </c>
      <c r="BA300" s="122">
        <f>IF(AZ300=1,G300,0)</f>
        <v>0</v>
      </c>
      <c r="BB300" s="122">
        <f>IF(AZ300=2,G300,0)</f>
        <v>0</v>
      </c>
      <c r="BC300" s="122">
        <f>IF(AZ300=3,G300,0)</f>
        <v>0</v>
      </c>
      <c r="BD300" s="122">
        <f>IF(AZ300=4,G300,0)</f>
        <v>0</v>
      </c>
      <c r="BE300" s="122">
        <f>IF(AZ300=5,G300,0)</f>
        <v>0</v>
      </c>
      <c r="CZ300" s="122">
        <v>4.7499999999999999E-3</v>
      </c>
    </row>
    <row r="301" spans="1:104" x14ac:dyDescent="0.25">
      <c r="A301" s="150">
        <v>228</v>
      </c>
      <c r="B301" s="151" t="s">
        <v>525</v>
      </c>
      <c r="C301" s="152" t="s">
        <v>526</v>
      </c>
      <c r="D301" s="153" t="s">
        <v>72</v>
      </c>
      <c r="E301" s="154">
        <v>94.808999999999997</v>
      </c>
      <c r="F301" s="154"/>
      <c r="G301" s="155">
        <f>E301*F301</f>
        <v>0</v>
      </c>
      <c r="O301" s="149">
        <v>2</v>
      </c>
      <c r="AA301" s="122">
        <v>12</v>
      </c>
      <c r="AB301" s="122">
        <v>0</v>
      </c>
      <c r="AC301" s="122">
        <v>228</v>
      </c>
      <c r="AZ301" s="122">
        <v>2</v>
      </c>
      <c r="BA301" s="122">
        <f>IF(AZ301=1,G301,0)</f>
        <v>0</v>
      </c>
      <c r="BB301" s="122">
        <f>IF(AZ301=2,G301,0)</f>
        <v>0</v>
      </c>
      <c r="BC301" s="122">
        <f>IF(AZ301=3,G301,0)</f>
        <v>0</v>
      </c>
      <c r="BD301" s="122">
        <f>IF(AZ301=4,G301,0)</f>
        <v>0</v>
      </c>
      <c r="BE301" s="122">
        <f>IF(AZ301=5,G301,0)</f>
        <v>0</v>
      </c>
      <c r="CZ301" s="122">
        <v>0</v>
      </c>
    </row>
    <row r="302" spans="1:104" x14ac:dyDescent="0.25">
      <c r="A302" s="150">
        <v>229</v>
      </c>
      <c r="B302" s="151" t="s">
        <v>527</v>
      </c>
      <c r="C302" s="152" t="s">
        <v>528</v>
      </c>
      <c r="D302" s="153" t="s">
        <v>54</v>
      </c>
      <c r="E302" s="154">
        <v>766.57</v>
      </c>
      <c r="F302" s="154"/>
      <c r="G302" s="155">
        <f>E302*F302</f>
        <v>0</v>
      </c>
      <c r="O302" s="149">
        <v>2</v>
      </c>
      <c r="AA302" s="122">
        <v>12</v>
      </c>
      <c r="AB302" s="122">
        <v>0</v>
      </c>
      <c r="AC302" s="122">
        <v>229</v>
      </c>
      <c r="AZ302" s="122">
        <v>2</v>
      </c>
      <c r="BA302" s="122">
        <f>IF(AZ302=1,G302,0)</f>
        <v>0</v>
      </c>
      <c r="BB302" s="122">
        <f>IF(AZ302=2,G302,0)</f>
        <v>0</v>
      </c>
      <c r="BC302" s="122">
        <f>IF(AZ302=3,G302,0)</f>
        <v>0</v>
      </c>
      <c r="BD302" s="122">
        <f>IF(AZ302=4,G302,0)</f>
        <v>0</v>
      </c>
      <c r="BE302" s="122">
        <f>IF(AZ302=5,G302,0)</f>
        <v>0</v>
      </c>
      <c r="CZ302" s="122">
        <v>0</v>
      </c>
    </row>
    <row r="303" spans="1:104" ht="13" x14ac:dyDescent="0.3">
      <c r="A303" s="156"/>
      <c r="B303" s="157" t="s">
        <v>69</v>
      </c>
      <c r="C303" s="158" t="str">
        <f>CONCATENATE(B298," ",C298)</f>
        <v>781 Obklady keramické</v>
      </c>
      <c r="D303" s="156"/>
      <c r="E303" s="159"/>
      <c r="F303" s="159"/>
      <c r="G303" s="160">
        <f>SUM(G298:G302)</f>
        <v>0</v>
      </c>
      <c r="O303" s="149">
        <v>4</v>
      </c>
      <c r="BA303" s="161">
        <f>SUM(BA298:BA302)</f>
        <v>0</v>
      </c>
      <c r="BB303" s="161">
        <f>SUM(BB298:BB302)</f>
        <v>0</v>
      </c>
      <c r="BC303" s="161">
        <f>SUM(BC298:BC302)</f>
        <v>0</v>
      </c>
      <c r="BD303" s="161">
        <f>SUM(BD298:BD302)</f>
        <v>0</v>
      </c>
      <c r="BE303" s="161">
        <f>SUM(BE298:BE302)</f>
        <v>0</v>
      </c>
    </row>
    <row r="304" spans="1:104" ht="13" x14ac:dyDescent="0.3">
      <c r="A304" s="142" t="s">
        <v>65</v>
      </c>
      <c r="B304" s="143" t="s">
        <v>529</v>
      </c>
      <c r="C304" s="144" t="s">
        <v>530</v>
      </c>
      <c r="D304" s="145"/>
      <c r="E304" s="146"/>
      <c r="F304" s="146"/>
      <c r="G304" s="147"/>
      <c r="H304" s="148"/>
      <c r="I304" s="148"/>
      <c r="O304" s="149">
        <v>1</v>
      </c>
    </row>
    <row r="305" spans="1:104" x14ac:dyDescent="0.25">
      <c r="A305" s="150">
        <v>230</v>
      </c>
      <c r="B305" s="151" t="s">
        <v>531</v>
      </c>
      <c r="C305" s="152" t="s">
        <v>1139</v>
      </c>
      <c r="D305" s="153" t="s">
        <v>72</v>
      </c>
      <c r="E305" s="154">
        <v>1001.65</v>
      </c>
      <c r="F305" s="154"/>
      <c r="G305" s="155">
        <f>E305*F305</f>
        <v>0</v>
      </c>
      <c r="O305" s="149">
        <v>2</v>
      </c>
      <c r="AA305" s="122">
        <v>12</v>
      </c>
      <c r="AB305" s="122">
        <v>0</v>
      </c>
      <c r="AC305" s="122">
        <v>230</v>
      </c>
      <c r="AZ305" s="122">
        <v>2</v>
      </c>
      <c r="BA305" s="122">
        <f>IF(AZ305=1,G305,0)</f>
        <v>0</v>
      </c>
      <c r="BB305" s="122">
        <f>IF(AZ305=2,G305,0)</f>
        <v>0</v>
      </c>
      <c r="BC305" s="122">
        <f>IF(AZ305=3,G305,0)</f>
        <v>0</v>
      </c>
      <c r="BD305" s="122">
        <f>IF(AZ305=4,G305,0)</f>
        <v>0</v>
      </c>
      <c r="BE305" s="122">
        <f>IF(AZ305=5,G305,0)</f>
        <v>0</v>
      </c>
      <c r="CZ305" s="122">
        <v>1.7000000000000001E-4</v>
      </c>
    </row>
    <row r="306" spans="1:104" x14ac:dyDescent="0.25">
      <c r="A306" s="150">
        <v>231</v>
      </c>
      <c r="B306" s="151" t="s">
        <v>532</v>
      </c>
      <c r="C306" s="152" t="s">
        <v>1140</v>
      </c>
      <c r="D306" s="153" t="s">
        <v>72</v>
      </c>
      <c r="E306" s="154">
        <v>1001.65</v>
      </c>
      <c r="F306" s="154"/>
      <c r="G306" s="155">
        <f>E306*F306</f>
        <v>0</v>
      </c>
      <c r="O306" s="149">
        <v>2</v>
      </c>
      <c r="AA306" s="122">
        <v>12</v>
      </c>
      <c r="AB306" s="122">
        <v>0</v>
      </c>
      <c r="AC306" s="122">
        <v>231</v>
      </c>
      <c r="AZ306" s="122">
        <v>2</v>
      </c>
      <c r="BA306" s="122">
        <f>IF(AZ306=1,G306,0)</f>
        <v>0</v>
      </c>
      <c r="BB306" s="122">
        <f>IF(AZ306=2,G306,0)</f>
        <v>0</v>
      </c>
      <c r="BC306" s="122">
        <f>IF(AZ306=3,G306,0)</f>
        <v>0</v>
      </c>
      <c r="BD306" s="122">
        <f>IF(AZ306=4,G306,0)</f>
        <v>0</v>
      </c>
      <c r="BE306" s="122">
        <f>IF(AZ306=5,G306,0)</f>
        <v>0</v>
      </c>
      <c r="CZ306" s="122">
        <v>2.1000000000000001E-4</v>
      </c>
    </row>
    <row r="307" spans="1:104" ht="13" x14ac:dyDescent="0.3">
      <c r="A307" s="156"/>
      <c r="B307" s="157" t="s">
        <v>69</v>
      </c>
      <c r="C307" s="158" t="str">
        <f>CONCATENATE(B304," ",C304)</f>
        <v>784 Malby</v>
      </c>
      <c r="D307" s="156"/>
      <c r="E307" s="159"/>
      <c r="F307" s="159"/>
      <c r="G307" s="160">
        <f>SUM(G304:G306)</f>
        <v>0</v>
      </c>
      <c r="O307" s="149">
        <v>4</v>
      </c>
      <c r="BA307" s="161">
        <f>SUM(BA304:BA306)</f>
        <v>0</v>
      </c>
      <c r="BB307" s="161">
        <f>SUM(BB304:BB306)</f>
        <v>0</v>
      </c>
      <c r="BC307" s="161">
        <f>SUM(BC304:BC306)</f>
        <v>0</v>
      </c>
      <c r="BD307" s="161">
        <f>SUM(BD304:BD306)</f>
        <v>0</v>
      </c>
      <c r="BE307" s="161">
        <f>SUM(BE304:BE306)</f>
        <v>0</v>
      </c>
    </row>
    <row r="308" spans="1:104" ht="13" x14ac:dyDescent="0.3">
      <c r="A308" s="142" t="s">
        <v>65</v>
      </c>
      <c r="B308" s="143" t="s">
        <v>533</v>
      </c>
      <c r="C308" s="144" t="s">
        <v>534</v>
      </c>
      <c r="D308" s="145"/>
      <c r="E308" s="146"/>
      <c r="F308" s="146"/>
      <c r="G308" s="147"/>
      <c r="H308" s="148"/>
      <c r="I308" s="148"/>
      <c r="O308" s="149">
        <v>1</v>
      </c>
    </row>
    <row r="309" spans="1:104" x14ac:dyDescent="0.25">
      <c r="A309" s="150">
        <v>232</v>
      </c>
      <c r="B309" s="151" t="s">
        <v>535</v>
      </c>
      <c r="C309" s="152" t="s">
        <v>536</v>
      </c>
      <c r="D309" s="153" t="s">
        <v>68</v>
      </c>
      <c r="E309" s="154">
        <v>1</v>
      </c>
      <c r="F309" s="154">
        <f>elektroinstalace!G11</f>
        <v>0</v>
      </c>
      <c r="G309" s="155">
        <f>E309*F309</f>
        <v>0</v>
      </c>
      <c r="O309" s="149">
        <v>2</v>
      </c>
      <c r="AA309" s="122">
        <v>12</v>
      </c>
      <c r="AB309" s="122">
        <v>0</v>
      </c>
      <c r="AC309" s="122">
        <v>232</v>
      </c>
      <c r="AZ309" s="122">
        <v>4</v>
      </c>
      <c r="BA309" s="122">
        <f>IF(AZ309=1,G309,0)</f>
        <v>0</v>
      </c>
      <c r="BB309" s="122">
        <f>IF(AZ309=2,G309,0)</f>
        <v>0</v>
      </c>
      <c r="BC309" s="122">
        <f>IF(AZ309=3,G309,0)</f>
        <v>0</v>
      </c>
      <c r="BD309" s="122">
        <f>IF(AZ309=4,G309,0)</f>
        <v>0</v>
      </c>
      <c r="BE309" s="122">
        <f>IF(AZ309=5,G309,0)</f>
        <v>0</v>
      </c>
      <c r="CZ309" s="122">
        <v>0</v>
      </c>
    </row>
    <row r="310" spans="1:104" ht="13" x14ac:dyDescent="0.3">
      <c r="A310" s="156"/>
      <c r="B310" s="157" t="s">
        <v>69</v>
      </c>
      <c r="C310" s="158" t="str">
        <f>CONCATENATE(B308," ",C308)</f>
        <v>M21 Elektromontáže</v>
      </c>
      <c r="D310" s="156"/>
      <c r="E310" s="159"/>
      <c r="F310" s="159"/>
      <c r="G310" s="160">
        <f>SUM(G308:G309)</f>
        <v>0</v>
      </c>
      <c r="O310" s="149">
        <v>4</v>
      </c>
      <c r="BA310" s="161">
        <f>SUM(BA308:BA309)</f>
        <v>0</v>
      </c>
      <c r="BB310" s="161">
        <f>SUM(BB308:BB309)</f>
        <v>0</v>
      </c>
      <c r="BC310" s="161">
        <f>SUM(BC308:BC309)</f>
        <v>0</v>
      </c>
      <c r="BD310" s="161">
        <f>SUM(BD308:BD309)</f>
        <v>0</v>
      </c>
      <c r="BE310" s="161">
        <f>SUM(BE308:BE309)</f>
        <v>0</v>
      </c>
    </row>
    <row r="311" spans="1:104" ht="13" x14ac:dyDescent="0.3">
      <c r="A311" s="142" t="s">
        <v>65</v>
      </c>
      <c r="B311" s="143" t="s">
        <v>1068</v>
      </c>
      <c r="C311" s="144" t="s">
        <v>1069</v>
      </c>
      <c r="D311" s="145"/>
      <c r="E311" s="146"/>
      <c r="F311" s="146"/>
      <c r="G311" s="147"/>
    </row>
    <row r="312" spans="1:104" x14ac:dyDescent="0.25">
      <c r="A312" s="150">
        <v>232</v>
      </c>
      <c r="B312" s="151" t="s">
        <v>535</v>
      </c>
      <c r="C312" s="152" t="s">
        <v>1070</v>
      </c>
      <c r="D312" s="153" t="s">
        <v>68</v>
      </c>
      <c r="E312" s="154">
        <v>1</v>
      </c>
      <c r="F312" s="154">
        <f>slaboproud!F10</f>
        <v>0</v>
      </c>
      <c r="G312" s="155">
        <f>E312*F312</f>
        <v>0</v>
      </c>
    </row>
    <row r="313" spans="1:104" ht="13" x14ac:dyDescent="0.3">
      <c r="A313" s="156"/>
      <c r="B313" s="157" t="s">
        <v>69</v>
      </c>
      <c r="C313" s="158" t="str">
        <f>CONCATENATE(B311," ",C311)</f>
        <v>M22 Slaboproud</v>
      </c>
      <c r="D313" s="156"/>
      <c r="E313" s="159"/>
      <c r="F313" s="159"/>
      <c r="G313" s="160">
        <f>SUM(G311:G312)</f>
        <v>0</v>
      </c>
    </row>
    <row r="314" spans="1:104" x14ac:dyDescent="0.25">
      <c r="E314" s="122"/>
    </row>
    <row r="315" spans="1:104" x14ac:dyDescent="0.25">
      <c r="E315" s="122"/>
    </row>
    <row r="316" spans="1:104" x14ac:dyDescent="0.25">
      <c r="E316" s="122"/>
    </row>
    <row r="317" spans="1:104" x14ac:dyDescent="0.25">
      <c r="E317" s="122"/>
    </row>
    <row r="318" spans="1:104" x14ac:dyDescent="0.25">
      <c r="E318" s="122"/>
    </row>
    <row r="319" spans="1:104" x14ac:dyDescent="0.25">
      <c r="E319" s="122"/>
    </row>
    <row r="320" spans="1:104" x14ac:dyDescent="0.25">
      <c r="E320" s="122"/>
    </row>
    <row r="321" spans="1:7" x14ac:dyDescent="0.25">
      <c r="E321" s="122"/>
    </row>
    <row r="322" spans="1:7" x14ac:dyDescent="0.25">
      <c r="E322" s="122"/>
    </row>
    <row r="323" spans="1:7" x14ac:dyDescent="0.25">
      <c r="E323" s="122"/>
    </row>
    <row r="324" spans="1:7" x14ac:dyDescent="0.25">
      <c r="E324" s="122"/>
    </row>
    <row r="325" spans="1:7" x14ac:dyDescent="0.25">
      <c r="E325" s="122"/>
    </row>
    <row r="326" spans="1:7" x14ac:dyDescent="0.25">
      <c r="E326" s="122"/>
    </row>
    <row r="327" spans="1:7" x14ac:dyDescent="0.25">
      <c r="E327" s="122"/>
    </row>
    <row r="328" spans="1:7" x14ac:dyDescent="0.25">
      <c r="E328" s="122"/>
    </row>
    <row r="329" spans="1:7" x14ac:dyDescent="0.25">
      <c r="E329" s="122"/>
    </row>
    <row r="330" spans="1:7" x14ac:dyDescent="0.25">
      <c r="E330" s="122"/>
    </row>
    <row r="331" spans="1:7" x14ac:dyDescent="0.25">
      <c r="E331" s="122"/>
    </row>
    <row r="332" spans="1:7" x14ac:dyDescent="0.25">
      <c r="E332" s="122"/>
    </row>
    <row r="333" spans="1:7" x14ac:dyDescent="0.25">
      <c r="E333" s="122"/>
    </row>
    <row r="334" spans="1:7" x14ac:dyDescent="0.25">
      <c r="A334" s="162"/>
      <c r="B334" s="162"/>
      <c r="C334" s="162"/>
      <c r="D334" s="162"/>
      <c r="E334" s="162"/>
      <c r="F334" s="162"/>
      <c r="G334" s="162"/>
    </row>
    <row r="335" spans="1:7" x14ac:dyDescent="0.25">
      <c r="A335" s="162"/>
      <c r="B335" s="162"/>
      <c r="C335" s="162"/>
      <c r="D335" s="162"/>
      <c r="E335" s="162"/>
      <c r="F335" s="162"/>
      <c r="G335" s="162"/>
    </row>
    <row r="336" spans="1:7" x14ac:dyDescent="0.25">
      <c r="A336" s="162"/>
      <c r="B336" s="162"/>
      <c r="C336" s="162"/>
      <c r="D336" s="162"/>
      <c r="E336" s="162"/>
      <c r="F336" s="162"/>
      <c r="G336" s="162"/>
    </row>
    <row r="337" spans="1:7" x14ac:dyDescent="0.25">
      <c r="A337" s="162"/>
      <c r="B337" s="162"/>
      <c r="C337" s="162"/>
      <c r="D337" s="162"/>
      <c r="E337" s="162"/>
      <c r="F337" s="162"/>
      <c r="G337" s="162"/>
    </row>
    <row r="338" spans="1:7" x14ac:dyDescent="0.25">
      <c r="E338" s="122"/>
    </row>
    <row r="339" spans="1:7" x14ac:dyDescent="0.25">
      <c r="E339" s="122"/>
    </row>
    <row r="340" spans="1:7" x14ac:dyDescent="0.25">
      <c r="E340" s="122"/>
    </row>
    <row r="341" spans="1:7" x14ac:dyDescent="0.25">
      <c r="E341" s="122"/>
    </row>
    <row r="342" spans="1:7" x14ac:dyDescent="0.25">
      <c r="E342" s="122"/>
    </row>
    <row r="343" spans="1:7" x14ac:dyDescent="0.25">
      <c r="E343" s="122"/>
    </row>
    <row r="344" spans="1:7" x14ac:dyDescent="0.25">
      <c r="E344" s="122"/>
    </row>
    <row r="345" spans="1:7" x14ac:dyDescent="0.25">
      <c r="E345" s="122"/>
    </row>
    <row r="346" spans="1:7" x14ac:dyDescent="0.25">
      <c r="E346" s="122"/>
    </row>
    <row r="347" spans="1:7" x14ac:dyDescent="0.25">
      <c r="E347" s="122"/>
    </row>
    <row r="348" spans="1:7" x14ac:dyDescent="0.25">
      <c r="E348" s="122"/>
    </row>
    <row r="349" spans="1:7" x14ac:dyDescent="0.25">
      <c r="E349" s="122"/>
    </row>
    <row r="350" spans="1:7" x14ac:dyDescent="0.25">
      <c r="E350" s="122"/>
    </row>
    <row r="351" spans="1:7" x14ac:dyDescent="0.25">
      <c r="E351" s="122"/>
    </row>
    <row r="352" spans="1:7" x14ac:dyDescent="0.25">
      <c r="E352" s="122"/>
    </row>
    <row r="353" spans="5:5" x14ac:dyDescent="0.25">
      <c r="E353" s="122"/>
    </row>
    <row r="354" spans="5:5" x14ac:dyDescent="0.25">
      <c r="E354" s="122"/>
    </row>
    <row r="355" spans="5:5" x14ac:dyDescent="0.25">
      <c r="E355" s="122"/>
    </row>
    <row r="356" spans="5:5" x14ac:dyDescent="0.25">
      <c r="E356" s="122"/>
    </row>
    <row r="357" spans="5:5" x14ac:dyDescent="0.25">
      <c r="E357" s="122"/>
    </row>
    <row r="358" spans="5:5" x14ac:dyDescent="0.25">
      <c r="E358" s="122"/>
    </row>
    <row r="359" spans="5:5" x14ac:dyDescent="0.25">
      <c r="E359" s="122"/>
    </row>
    <row r="360" spans="5:5" x14ac:dyDescent="0.25">
      <c r="E360" s="122"/>
    </row>
    <row r="361" spans="5:5" x14ac:dyDescent="0.25">
      <c r="E361" s="122"/>
    </row>
    <row r="362" spans="5:5" x14ac:dyDescent="0.25">
      <c r="E362" s="122"/>
    </row>
    <row r="363" spans="5:5" x14ac:dyDescent="0.25">
      <c r="E363" s="122"/>
    </row>
    <row r="364" spans="5:5" x14ac:dyDescent="0.25">
      <c r="E364" s="122"/>
    </row>
    <row r="365" spans="5:5" x14ac:dyDescent="0.25">
      <c r="E365" s="122"/>
    </row>
    <row r="366" spans="5:5" x14ac:dyDescent="0.25">
      <c r="E366" s="122"/>
    </row>
    <row r="367" spans="5:5" x14ac:dyDescent="0.25">
      <c r="E367" s="122"/>
    </row>
    <row r="368" spans="5:5" x14ac:dyDescent="0.25">
      <c r="E368" s="122"/>
    </row>
    <row r="369" spans="1:7" x14ac:dyDescent="0.25">
      <c r="A369" s="163"/>
      <c r="B369" s="163"/>
    </row>
    <row r="370" spans="1:7" ht="13" x14ac:dyDescent="0.3">
      <c r="A370" s="162"/>
      <c r="B370" s="162"/>
      <c r="C370" s="165"/>
      <c r="D370" s="165"/>
      <c r="E370" s="166"/>
      <c r="F370" s="165"/>
      <c r="G370" s="167"/>
    </row>
    <row r="371" spans="1:7" x14ac:dyDescent="0.25">
      <c r="A371" s="168"/>
      <c r="B371" s="168"/>
      <c r="C371" s="162"/>
      <c r="D371" s="162"/>
      <c r="E371" s="169"/>
      <c r="F371" s="162"/>
      <c r="G371" s="162"/>
    </row>
    <row r="372" spans="1:7" x14ac:dyDescent="0.25">
      <c r="A372" s="162"/>
      <c r="B372" s="162"/>
      <c r="C372" s="162"/>
      <c r="D372" s="162"/>
      <c r="E372" s="169"/>
      <c r="F372" s="162"/>
      <c r="G372" s="162"/>
    </row>
    <row r="373" spans="1:7" x14ac:dyDescent="0.25">
      <c r="A373" s="162"/>
      <c r="B373" s="162"/>
      <c r="C373" s="162"/>
      <c r="D373" s="162"/>
      <c r="E373" s="169"/>
      <c r="F373" s="162"/>
      <c r="G373" s="162"/>
    </row>
    <row r="374" spans="1:7" x14ac:dyDescent="0.25">
      <c r="A374" s="162"/>
      <c r="B374" s="162"/>
      <c r="C374" s="162"/>
      <c r="D374" s="162"/>
      <c r="E374" s="169"/>
      <c r="F374" s="162"/>
      <c r="G374" s="162"/>
    </row>
    <row r="375" spans="1:7" x14ac:dyDescent="0.25">
      <c r="A375" s="162"/>
      <c r="B375" s="162"/>
      <c r="C375" s="162"/>
      <c r="D375" s="162"/>
      <c r="E375" s="169"/>
      <c r="F375" s="162"/>
      <c r="G375" s="162"/>
    </row>
    <row r="376" spans="1:7" x14ac:dyDescent="0.25">
      <c r="A376" s="162"/>
      <c r="B376" s="162"/>
      <c r="C376" s="162"/>
      <c r="D376" s="162"/>
      <c r="E376" s="169"/>
      <c r="F376" s="162"/>
      <c r="G376" s="162"/>
    </row>
    <row r="377" spans="1:7" x14ac:dyDescent="0.25">
      <c r="A377" s="162"/>
      <c r="B377" s="162"/>
      <c r="C377" s="162"/>
      <c r="D377" s="162"/>
      <c r="E377" s="169"/>
      <c r="F377" s="162"/>
      <c r="G377" s="162"/>
    </row>
    <row r="378" spans="1:7" x14ac:dyDescent="0.25">
      <c r="A378" s="162"/>
      <c r="B378" s="162"/>
      <c r="C378" s="162"/>
      <c r="D378" s="162"/>
      <c r="E378" s="169"/>
      <c r="F378" s="162"/>
      <c r="G378" s="162"/>
    </row>
    <row r="379" spans="1:7" x14ac:dyDescent="0.25">
      <c r="A379" s="162"/>
      <c r="B379" s="162"/>
      <c r="C379" s="162"/>
      <c r="D379" s="162"/>
      <c r="E379" s="169"/>
      <c r="F379" s="162"/>
      <c r="G379" s="162"/>
    </row>
    <row r="380" spans="1:7" x14ac:dyDescent="0.25">
      <c r="A380" s="162"/>
      <c r="B380" s="162"/>
      <c r="C380" s="162"/>
      <c r="D380" s="162"/>
      <c r="E380" s="169"/>
      <c r="F380" s="162"/>
      <c r="G380" s="162"/>
    </row>
    <row r="381" spans="1:7" x14ac:dyDescent="0.25">
      <c r="A381" s="162"/>
      <c r="B381" s="162"/>
      <c r="C381" s="162"/>
      <c r="D381" s="162"/>
      <c r="E381" s="169"/>
      <c r="F381" s="162"/>
      <c r="G381" s="162"/>
    </row>
    <row r="382" spans="1:7" x14ac:dyDescent="0.25">
      <c r="A382" s="162"/>
      <c r="B382" s="162"/>
      <c r="C382" s="162"/>
      <c r="D382" s="162"/>
      <c r="E382" s="169"/>
      <c r="F382" s="162"/>
      <c r="G382" s="162"/>
    </row>
    <row r="383" spans="1:7" x14ac:dyDescent="0.25">
      <c r="A383" s="162"/>
      <c r="B383" s="162"/>
      <c r="C383" s="162"/>
      <c r="D383" s="162"/>
      <c r="E383" s="169"/>
      <c r="F383" s="162"/>
      <c r="G383" s="162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opLeftCell="A64" workbookViewId="0">
      <selection activeCell="F110" sqref="F110"/>
    </sheetView>
  </sheetViews>
  <sheetFormatPr defaultRowHeight="12.5" x14ac:dyDescent="0.25"/>
  <cols>
    <col min="1" max="1" width="5.453125" customWidth="1"/>
    <col min="2" max="2" width="40.453125" customWidth="1"/>
    <col min="3" max="3" width="5.90625" customWidth="1"/>
    <col min="4" max="4" width="8" customWidth="1"/>
    <col min="5" max="5" width="11.453125" customWidth="1"/>
    <col min="6" max="6" width="9.90625" customWidth="1"/>
    <col min="7" max="7" width="14.453125" customWidth="1"/>
  </cols>
  <sheetData>
    <row r="1" spans="1:7" ht="13" x14ac:dyDescent="0.3">
      <c r="A1" s="182" t="s">
        <v>854</v>
      </c>
      <c r="B1" s="183"/>
      <c r="C1" s="184"/>
      <c r="D1" s="184"/>
      <c r="E1" s="185"/>
      <c r="F1" s="185"/>
      <c r="G1" s="186"/>
    </row>
    <row r="2" spans="1:7" ht="13" x14ac:dyDescent="0.3">
      <c r="A2" s="187" t="s">
        <v>855</v>
      </c>
      <c r="B2" s="183"/>
      <c r="C2" s="184"/>
      <c r="D2" s="184"/>
      <c r="E2" s="185"/>
      <c r="F2" s="185"/>
      <c r="G2" s="186"/>
    </row>
    <row r="3" spans="1:7" ht="13" x14ac:dyDescent="0.3">
      <c r="A3" s="188" t="s">
        <v>856</v>
      </c>
      <c r="B3" s="183"/>
      <c r="C3" s="184"/>
      <c r="D3" s="184"/>
      <c r="E3" s="185"/>
      <c r="F3" s="185"/>
      <c r="G3" s="186"/>
    </row>
    <row r="4" spans="1:7" ht="13" x14ac:dyDescent="0.3">
      <c r="A4" s="189"/>
      <c r="B4" s="183"/>
      <c r="C4" s="184"/>
      <c r="D4" s="184"/>
      <c r="E4" s="185"/>
      <c r="F4" s="185"/>
      <c r="G4" s="186"/>
    </row>
    <row r="5" spans="1:7" ht="13" x14ac:dyDescent="0.3">
      <c r="A5" s="189" t="s">
        <v>857</v>
      </c>
      <c r="B5" s="183"/>
      <c r="C5" s="184"/>
      <c r="D5" s="184"/>
      <c r="E5" s="185"/>
      <c r="F5" s="185"/>
      <c r="G5" s="186"/>
    </row>
    <row r="6" spans="1:7" ht="13" x14ac:dyDescent="0.3">
      <c r="A6" s="182"/>
      <c r="B6" s="183"/>
      <c r="C6" s="184"/>
      <c r="D6" s="184"/>
      <c r="E6" s="185"/>
      <c r="F6" s="185"/>
      <c r="G6" s="186"/>
    </row>
    <row r="7" spans="1:7" ht="13" x14ac:dyDescent="0.3">
      <c r="A7" s="182" t="s">
        <v>858</v>
      </c>
      <c r="B7" s="183"/>
      <c r="C7" s="184"/>
      <c r="D7" s="184"/>
      <c r="E7" s="185"/>
      <c r="F7" s="185"/>
      <c r="G7" s="186"/>
    </row>
    <row r="8" spans="1:7" ht="13" x14ac:dyDescent="0.3">
      <c r="A8" s="183"/>
      <c r="B8" s="183"/>
      <c r="C8" s="184"/>
      <c r="D8" s="184"/>
      <c r="E8" s="185"/>
      <c r="F8" s="185"/>
      <c r="G8" s="186"/>
    </row>
    <row r="9" spans="1:7" ht="39" x14ac:dyDescent="0.3">
      <c r="A9" s="190" t="s">
        <v>859</v>
      </c>
      <c r="B9" s="190" t="s">
        <v>860</v>
      </c>
      <c r="C9" s="191" t="s">
        <v>861</v>
      </c>
      <c r="D9" s="191" t="s">
        <v>862</v>
      </c>
      <c r="E9" s="192" t="s">
        <v>863</v>
      </c>
      <c r="F9" s="192" t="s">
        <v>864</v>
      </c>
      <c r="G9" s="193" t="s">
        <v>865</v>
      </c>
    </row>
    <row r="10" spans="1:7" ht="13" x14ac:dyDescent="0.3">
      <c r="A10" s="183"/>
      <c r="B10" s="183"/>
      <c r="C10" s="184"/>
      <c r="D10" s="184"/>
      <c r="E10" s="185"/>
      <c r="F10" s="185"/>
      <c r="G10" s="186"/>
    </row>
    <row r="11" spans="1:7" ht="14.5" x14ac:dyDescent="0.45">
      <c r="A11" s="194" t="s">
        <v>866</v>
      </c>
      <c r="B11" s="183"/>
      <c r="C11" s="184"/>
      <c r="D11" s="184"/>
      <c r="E11" s="185"/>
      <c r="F11" s="185"/>
      <c r="G11" s="195">
        <f>G12+G19+G29+G41+G66+G74</f>
        <v>0</v>
      </c>
    </row>
    <row r="12" spans="1:7" ht="26" x14ac:dyDescent="0.3">
      <c r="A12" s="196" t="s">
        <v>867</v>
      </c>
      <c r="B12" s="197" t="s">
        <v>868</v>
      </c>
      <c r="C12" s="198"/>
      <c r="D12" s="198"/>
      <c r="E12" s="199"/>
      <c r="F12" s="199"/>
      <c r="G12" s="200">
        <f>SUM(G13:G18)</f>
        <v>0</v>
      </c>
    </row>
    <row r="13" spans="1:7" ht="13" x14ac:dyDescent="0.3">
      <c r="A13" s="201" t="s">
        <v>869</v>
      </c>
      <c r="B13" s="202" t="s">
        <v>870</v>
      </c>
      <c r="C13" s="203" t="s">
        <v>68</v>
      </c>
      <c r="D13" s="203">
        <v>1</v>
      </c>
      <c r="E13" s="204">
        <v>15400</v>
      </c>
      <c r="F13" s="204"/>
      <c r="G13" s="205"/>
    </row>
    <row r="14" spans="1:7" ht="52" x14ac:dyDescent="0.3">
      <c r="A14" s="201" t="s">
        <v>871</v>
      </c>
      <c r="B14" s="202" t="s">
        <v>872</v>
      </c>
      <c r="C14" s="203" t="s">
        <v>68</v>
      </c>
      <c r="D14" s="203">
        <v>1</v>
      </c>
      <c r="E14" s="204">
        <v>37660</v>
      </c>
      <c r="F14" s="204"/>
      <c r="G14" s="205"/>
    </row>
    <row r="15" spans="1:7" ht="26" x14ac:dyDescent="0.3">
      <c r="A15" s="201" t="s">
        <v>873</v>
      </c>
      <c r="B15" s="206" t="s">
        <v>874</v>
      </c>
      <c r="C15" s="207" t="s">
        <v>238</v>
      </c>
      <c r="D15" s="207">
        <v>1</v>
      </c>
      <c r="E15" s="208">
        <v>22000</v>
      </c>
      <c r="F15" s="204"/>
      <c r="G15" s="205"/>
    </row>
    <row r="16" spans="1:7" ht="26" x14ac:dyDescent="0.3">
      <c r="A16" s="201" t="s">
        <v>875</v>
      </c>
      <c r="B16" s="202" t="s">
        <v>876</v>
      </c>
      <c r="C16" s="203" t="s">
        <v>68</v>
      </c>
      <c r="D16" s="203">
        <v>1</v>
      </c>
      <c r="E16" s="204">
        <v>2600</v>
      </c>
      <c r="F16" s="204"/>
      <c r="G16" s="205"/>
    </row>
    <row r="17" spans="1:7" ht="13" x14ac:dyDescent="0.3">
      <c r="A17" s="201" t="s">
        <v>877</v>
      </c>
      <c r="B17" s="209" t="s">
        <v>878</v>
      </c>
      <c r="C17" s="210" t="s">
        <v>238</v>
      </c>
      <c r="D17" s="211">
        <v>1</v>
      </c>
      <c r="E17" s="212">
        <v>0</v>
      </c>
      <c r="F17" s="212"/>
      <c r="G17" s="205"/>
    </row>
    <row r="18" spans="1:7" ht="13" x14ac:dyDescent="0.3">
      <c r="A18" s="201" t="s">
        <v>879</v>
      </c>
      <c r="B18" s="209" t="s">
        <v>880</v>
      </c>
      <c r="C18" s="210" t="s">
        <v>68</v>
      </c>
      <c r="D18" s="211">
        <v>35</v>
      </c>
      <c r="E18" s="212">
        <v>0</v>
      </c>
      <c r="F18" s="212"/>
      <c r="G18" s="205"/>
    </row>
    <row r="19" spans="1:7" ht="13" x14ac:dyDescent="0.3">
      <c r="A19" s="213" t="s">
        <v>881</v>
      </c>
      <c r="B19" s="214" t="s">
        <v>882</v>
      </c>
      <c r="C19" s="215"/>
      <c r="D19" s="216"/>
      <c r="E19" s="217"/>
      <c r="F19" s="217"/>
      <c r="G19" s="218">
        <f>SUM(G20:G28)</f>
        <v>0</v>
      </c>
    </row>
    <row r="20" spans="1:7" ht="13" x14ac:dyDescent="0.3">
      <c r="A20" s="201" t="s">
        <v>883</v>
      </c>
      <c r="B20" s="219" t="s">
        <v>884</v>
      </c>
      <c r="C20" s="203" t="s">
        <v>68</v>
      </c>
      <c r="D20" s="203">
        <v>4</v>
      </c>
      <c r="E20" s="204">
        <v>804.99999999999989</v>
      </c>
      <c r="F20" s="204"/>
      <c r="G20" s="205"/>
    </row>
    <row r="21" spans="1:7" ht="13" x14ac:dyDescent="0.3">
      <c r="A21" s="201" t="s">
        <v>885</v>
      </c>
      <c r="B21" s="219" t="s">
        <v>886</v>
      </c>
      <c r="C21" s="203" t="s">
        <v>68</v>
      </c>
      <c r="D21" s="203">
        <v>6</v>
      </c>
      <c r="E21" s="204">
        <v>1207.5</v>
      </c>
      <c r="F21" s="204"/>
      <c r="G21" s="205"/>
    </row>
    <row r="22" spans="1:7" ht="13" x14ac:dyDescent="0.3">
      <c r="A22" s="201" t="s">
        <v>887</v>
      </c>
      <c r="B22" s="219" t="s">
        <v>888</v>
      </c>
      <c r="C22" s="203" t="s">
        <v>68</v>
      </c>
      <c r="D22" s="203">
        <v>5</v>
      </c>
      <c r="E22" s="204">
        <v>1667.4999999999998</v>
      </c>
      <c r="F22" s="204"/>
      <c r="G22" s="205"/>
    </row>
    <row r="23" spans="1:7" ht="13" x14ac:dyDescent="0.3">
      <c r="A23" s="201" t="s">
        <v>889</v>
      </c>
      <c r="B23" s="219" t="s">
        <v>890</v>
      </c>
      <c r="C23" s="203" t="s">
        <v>68</v>
      </c>
      <c r="D23" s="203">
        <v>2</v>
      </c>
      <c r="E23" s="204">
        <v>1667.4999999999998</v>
      </c>
      <c r="F23" s="204"/>
      <c r="G23" s="205"/>
    </row>
    <row r="24" spans="1:7" ht="13" x14ac:dyDescent="0.3">
      <c r="A24" s="201" t="s">
        <v>891</v>
      </c>
      <c r="B24" s="219" t="s">
        <v>892</v>
      </c>
      <c r="C24" s="203" t="s">
        <v>68</v>
      </c>
      <c r="D24" s="203">
        <v>6</v>
      </c>
      <c r="E24" s="204">
        <v>2530</v>
      </c>
      <c r="F24" s="204"/>
      <c r="G24" s="205"/>
    </row>
    <row r="25" spans="1:7" ht="13" x14ac:dyDescent="0.3">
      <c r="A25" s="201" t="s">
        <v>893</v>
      </c>
      <c r="B25" s="219" t="s">
        <v>894</v>
      </c>
      <c r="C25" s="203" t="s">
        <v>68</v>
      </c>
      <c r="D25" s="203">
        <v>6</v>
      </c>
      <c r="E25" s="204">
        <v>9890</v>
      </c>
      <c r="F25" s="204"/>
      <c r="G25" s="205"/>
    </row>
    <row r="26" spans="1:7" ht="13" x14ac:dyDescent="0.3">
      <c r="A26" s="201" t="s">
        <v>895</v>
      </c>
      <c r="B26" s="219" t="s">
        <v>896</v>
      </c>
      <c r="C26" s="203" t="s">
        <v>68</v>
      </c>
      <c r="D26" s="203">
        <v>6</v>
      </c>
      <c r="E26" s="204">
        <v>2357.5</v>
      </c>
      <c r="F26" s="204"/>
      <c r="G26" s="205"/>
    </row>
    <row r="27" spans="1:7" ht="13" x14ac:dyDescent="0.3">
      <c r="A27" s="201" t="s">
        <v>897</v>
      </c>
      <c r="B27" s="219" t="s">
        <v>898</v>
      </c>
      <c r="C27" s="203" t="s">
        <v>68</v>
      </c>
      <c r="D27" s="203">
        <v>12</v>
      </c>
      <c r="E27" s="204">
        <v>1724.9999999999998</v>
      </c>
      <c r="F27" s="204"/>
      <c r="G27" s="205"/>
    </row>
    <row r="28" spans="1:7" ht="13" x14ac:dyDescent="0.3">
      <c r="A28" s="201" t="s">
        <v>899</v>
      </c>
      <c r="B28" s="219" t="s">
        <v>900</v>
      </c>
      <c r="C28" s="203" t="s">
        <v>68</v>
      </c>
      <c r="D28" s="203">
        <v>3</v>
      </c>
      <c r="E28" s="204">
        <v>1380</v>
      </c>
      <c r="F28" s="204"/>
      <c r="G28" s="205"/>
    </row>
    <row r="29" spans="1:7" ht="26" x14ac:dyDescent="0.3">
      <c r="A29" s="213" t="s">
        <v>901</v>
      </c>
      <c r="B29" s="220" t="s">
        <v>902</v>
      </c>
      <c r="C29" s="221"/>
      <c r="D29" s="221"/>
      <c r="E29" s="222"/>
      <c r="F29" s="222"/>
      <c r="G29" s="218">
        <f>SUM(G30:G40)</f>
        <v>0</v>
      </c>
    </row>
    <row r="30" spans="1:7" ht="13" x14ac:dyDescent="0.3">
      <c r="A30" s="201" t="s">
        <v>903</v>
      </c>
      <c r="B30" s="219" t="s">
        <v>904</v>
      </c>
      <c r="C30" s="203" t="s">
        <v>68</v>
      </c>
      <c r="D30" s="203">
        <v>17</v>
      </c>
      <c r="E30" s="204">
        <v>145</v>
      </c>
      <c r="F30" s="204"/>
      <c r="G30" s="205"/>
    </row>
    <row r="31" spans="1:7" ht="13" x14ac:dyDescent="0.3">
      <c r="A31" s="201" t="s">
        <v>905</v>
      </c>
      <c r="B31" s="219" t="s">
        <v>906</v>
      </c>
      <c r="C31" s="203" t="s">
        <v>68</v>
      </c>
      <c r="D31" s="203">
        <v>8</v>
      </c>
      <c r="E31" s="204">
        <v>145</v>
      </c>
      <c r="F31" s="204"/>
      <c r="G31" s="205"/>
    </row>
    <row r="32" spans="1:7" ht="13" x14ac:dyDescent="0.3">
      <c r="A32" s="201" t="s">
        <v>907</v>
      </c>
      <c r="B32" s="219" t="s">
        <v>908</v>
      </c>
      <c r="C32" s="203" t="s">
        <v>68</v>
      </c>
      <c r="D32" s="203">
        <v>10</v>
      </c>
      <c r="E32" s="204">
        <v>160</v>
      </c>
      <c r="F32" s="204"/>
      <c r="G32" s="205"/>
    </row>
    <row r="33" spans="1:7" ht="13" x14ac:dyDescent="0.3">
      <c r="A33" s="201" t="s">
        <v>909</v>
      </c>
      <c r="B33" s="219" t="s">
        <v>910</v>
      </c>
      <c r="C33" s="203" t="s">
        <v>68</v>
      </c>
      <c r="D33" s="203">
        <v>5</v>
      </c>
      <c r="E33" s="204">
        <v>180</v>
      </c>
      <c r="F33" s="204"/>
      <c r="G33" s="205"/>
    </row>
    <row r="34" spans="1:7" ht="13" x14ac:dyDescent="0.3">
      <c r="A34" s="201" t="s">
        <v>911</v>
      </c>
      <c r="B34" s="219" t="s">
        <v>912</v>
      </c>
      <c r="C34" s="203" t="s">
        <v>68</v>
      </c>
      <c r="D34" s="203">
        <v>4</v>
      </c>
      <c r="E34" s="204">
        <v>124</v>
      </c>
      <c r="F34" s="204"/>
      <c r="G34" s="205"/>
    </row>
    <row r="35" spans="1:7" ht="13" x14ac:dyDescent="0.3">
      <c r="A35" s="201" t="s">
        <v>913</v>
      </c>
      <c r="B35" s="219" t="s">
        <v>914</v>
      </c>
      <c r="C35" s="203" t="s">
        <v>68</v>
      </c>
      <c r="D35" s="203">
        <v>21</v>
      </c>
      <c r="E35" s="204">
        <v>134</v>
      </c>
      <c r="F35" s="204"/>
      <c r="G35" s="205"/>
    </row>
    <row r="36" spans="1:7" ht="13" x14ac:dyDescent="0.3">
      <c r="A36" s="201" t="s">
        <v>915</v>
      </c>
      <c r="B36" s="219" t="s">
        <v>916</v>
      </c>
      <c r="C36" s="203" t="s">
        <v>68</v>
      </c>
      <c r="D36" s="203">
        <v>12</v>
      </c>
      <c r="E36" s="204">
        <v>148</v>
      </c>
      <c r="F36" s="204"/>
      <c r="G36" s="205"/>
    </row>
    <row r="37" spans="1:7" ht="13" x14ac:dyDescent="0.3">
      <c r="A37" s="201" t="s">
        <v>917</v>
      </c>
      <c r="B37" s="219" t="s">
        <v>918</v>
      </c>
      <c r="C37" s="203" t="s">
        <v>238</v>
      </c>
      <c r="D37" s="203">
        <v>1</v>
      </c>
      <c r="E37" s="204">
        <v>6800</v>
      </c>
      <c r="F37" s="204"/>
      <c r="G37" s="205"/>
    </row>
    <row r="38" spans="1:7" ht="13" x14ac:dyDescent="0.3">
      <c r="A38" s="201" t="s">
        <v>919</v>
      </c>
      <c r="B38" s="219" t="s">
        <v>920</v>
      </c>
      <c r="C38" s="203" t="s">
        <v>68</v>
      </c>
      <c r="D38" s="203">
        <v>5</v>
      </c>
      <c r="E38" s="204">
        <v>286.5</v>
      </c>
      <c r="F38" s="204"/>
      <c r="G38" s="205"/>
    </row>
    <row r="39" spans="1:7" ht="13" x14ac:dyDescent="0.3">
      <c r="A39" s="201" t="s">
        <v>921</v>
      </c>
      <c r="B39" s="223" t="s">
        <v>922</v>
      </c>
      <c r="C39" s="203" t="s">
        <v>68</v>
      </c>
      <c r="D39" s="224">
        <v>2</v>
      </c>
      <c r="E39" s="212">
        <v>657.4</v>
      </c>
      <c r="F39" s="212"/>
      <c r="G39" s="205"/>
    </row>
    <row r="40" spans="1:7" ht="26" x14ac:dyDescent="0.3">
      <c r="A40" s="201" t="s">
        <v>923</v>
      </c>
      <c r="B40" s="202" t="s">
        <v>924</v>
      </c>
      <c r="C40" s="203" t="s">
        <v>68</v>
      </c>
      <c r="D40" s="203">
        <v>8</v>
      </c>
      <c r="E40" s="204">
        <v>0</v>
      </c>
      <c r="F40" s="204"/>
      <c r="G40" s="205"/>
    </row>
    <row r="41" spans="1:7" ht="13" x14ac:dyDescent="0.3">
      <c r="A41" s="213" t="s">
        <v>925</v>
      </c>
      <c r="B41" s="220" t="s">
        <v>926</v>
      </c>
      <c r="C41" s="221"/>
      <c r="D41" s="221"/>
      <c r="E41" s="222"/>
      <c r="F41" s="222"/>
      <c r="G41" s="218">
        <f>SUM(G42:G65)</f>
        <v>0</v>
      </c>
    </row>
    <row r="42" spans="1:7" ht="13" x14ac:dyDescent="0.3">
      <c r="A42" s="201" t="s">
        <v>927</v>
      </c>
      <c r="B42" s="219" t="s">
        <v>928</v>
      </c>
      <c r="C42" s="203" t="s">
        <v>134</v>
      </c>
      <c r="D42" s="203">
        <v>45</v>
      </c>
      <c r="E42" s="212">
        <v>158.30000000000001</v>
      </c>
      <c r="F42" s="212"/>
      <c r="G42" s="225"/>
    </row>
    <row r="43" spans="1:7" ht="13" x14ac:dyDescent="0.3">
      <c r="A43" s="201" t="s">
        <v>929</v>
      </c>
      <c r="B43" s="219" t="s">
        <v>930</v>
      </c>
      <c r="C43" s="203" t="s">
        <v>134</v>
      </c>
      <c r="D43" s="203">
        <v>30</v>
      </c>
      <c r="E43" s="212">
        <v>78</v>
      </c>
      <c r="F43" s="212"/>
      <c r="G43" s="225"/>
    </row>
    <row r="44" spans="1:7" ht="13" x14ac:dyDescent="0.3">
      <c r="A44" s="201" t="s">
        <v>931</v>
      </c>
      <c r="B44" s="219" t="s">
        <v>932</v>
      </c>
      <c r="C44" s="203" t="s">
        <v>134</v>
      </c>
      <c r="D44" s="203">
        <v>45</v>
      </c>
      <c r="E44" s="212">
        <v>65</v>
      </c>
      <c r="F44" s="212"/>
      <c r="G44" s="225"/>
    </row>
    <row r="45" spans="1:7" ht="13" x14ac:dyDescent="0.3">
      <c r="A45" s="201" t="s">
        <v>933</v>
      </c>
      <c r="B45" s="219" t="s">
        <v>934</v>
      </c>
      <c r="C45" s="203" t="s">
        <v>134</v>
      </c>
      <c r="D45" s="203">
        <v>40</v>
      </c>
      <c r="E45" s="212">
        <v>30.2</v>
      </c>
      <c r="F45" s="212"/>
      <c r="G45" s="225"/>
    </row>
    <row r="46" spans="1:7" ht="13" x14ac:dyDescent="0.3">
      <c r="A46" s="201" t="s">
        <v>935</v>
      </c>
      <c r="B46" s="219" t="s">
        <v>936</v>
      </c>
      <c r="C46" s="203" t="s">
        <v>134</v>
      </c>
      <c r="D46" s="203">
        <v>450</v>
      </c>
      <c r="E46" s="212">
        <v>18.600000000000001</v>
      </c>
      <c r="F46" s="212"/>
      <c r="G46" s="225"/>
    </row>
    <row r="47" spans="1:7" ht="13" x14ac:dyDescent="0.3">
      <c r="A47" s="201" t="s">
        <v>937</v>
      </c>
      <c r="B47" s="219" t="s">
        <v>938</v>
      </c>
      <c r="C47" s="203" t="s">
        <v>134</v>
      </c>
      <c r="D47" s="203">
        <v>620</v>
      </c>
      <c r="E47" s="212">
        <v>18.5</v>
      </c>
      <c r="F47" s="212"/>
      <c r="G47" s="225"/>
    </row>
    <row r="48" spans="1:7" ht="13" x14ac:dyDescent="0.3">
      <c r="A48" s="201" t="s">
        <v>939</v>
      </c>
      <c r="B48" s="219" t="s">
        <v>940</v>
      </c>
      <c r="C48" s="203" t="s">
        <v>134</v>
      </c>
      <c r="D48" s="203">
        <v>540</v>
      </c>
      <c r="E48" s="212">
        <v>11.3</v>
      </c>
      <c r="F48" s="212"/>
      <c r="G48" s="225"/>
    </row>
    <row r="49" spans="1:7" ht="13" x14ac:dyDescent="0.3">
      <c r="A49" s="201" t="s">
        <v>941</v>
      </c>
      <c r="B49" s="219" t="s">
        <v>942</v>
      </c>
      <c r="C49" s="203" t="s">
        <v>134</v>
      </c>
      <c r="D49" s="203">
        <v>200</v>
      </c>
      <c r="E49" s="212">
        <v>11.3</v>
      </c>
      <c r="F49" s="212"/>
      <c r="G49" s="225"/>
    </row>
    <row r="50" spans="1:7" ht="13" x14ac:dyDescent="0.3">
      <c r="A50" s="201" t="s">
        <v>943</v>
      </c>
      <c r="B50" s="219" t="s">
        <v>944</v>
      </c>
      <c r="C50" s="203" t="s">
        <v>134</v>
      </c>
      <c r="D50" s="203">
        <v>38</v>
      </c>
      <c r="E50" s="212">
        <v>18.600000000000001</v>
      </c>
      <c r="F50" s="212"/>
      <c r="G50" s="225"/>
    </row>
    <row r="51" spans="1:7" ht="13" x14ac:dyDescent="0.3">
      <c r="A51" s="201" t="s">
        <v>945</v>
      </c>
      <c r="B51" s="219" t="s">
        <v>946</v>
      </c>
      <c r="C51" s="203" t="s">
        <v>68</v>
      </c>
      <c r="D51" s="203">
        <v>85</v>
      </c>
      <c r="E51" s="212">
        <v>18.100000000000001</v>
      </c>
      <c r="F51" s="212"/>
      <c r="G51" s="225"/>
    </row>
    <row r="52" spans="1:7" ht="13" x14ac:dyDescent="0.3">
      <c r="A52" s="201" t="s">
        <v>947</v>
      </c>
      <c r="B52" s="219" t="s">
        <v>948</v>
      </c>
      <c r="C52" s="203" t="s">
        <v>68</v>
      </c>
      <c r="D52" s="203">
        <v>35</v>
      </c>
      <c r="E52" s="212">
        <v>48.6</v>
      </c>
      <c r="F52" s="212"/>
      <c r="G52" s="225"/>
    </row>
    <row r="53" spans="1:7" ht="13" x14ac:dyDescent="0.3">
      <c r="A53" s="201" t="s">
        <v>949</v>
      </c>
      <c r="B53" s="209" t="s">
        <v>950</v>
      </c>
      <c r="C53" s="210" t="s">
        <v>134</v>
      </c>
      <c r="D53" s="226">
        <v>50</v>
      </c>
      <c r="E53" s="212">
        <v>1.7</v>
      </c>
      <c r="F53" s="212"/>
      <c r="G53" s="225"/>
    </row>
    <row r="54" spans="1:7" ht="13" x14ac:dyDescent="0.3">
      <c r="A54" s="201" t="s">
        <v>951</v>
      </c>
      <c r="B54" s="209" t="s">
        <v>952</v>
      </c>
      <c r="C54" s="210" t="s">
        <v>134</v>
      </c>
      <c r="D54" s="226">
        <v>80</v>
      </c>
      <c r="E54" s="212">
        <v>9.8000000000000007</v>
      </c>
      <c r="F54" s="212"/>
      <c r="G54" s="225"/>
    </row>
    <row r="55" spans="1:7" ht="13" x14ac:dyDescent="0.3">
      <c r="A55" s="201" t="s">
        <v>953</v>
      </c>
      <c r="B55" s="209" t="s">
        <v>954</v>
      </c>
      <c r="C55" s="210" t="s">
        <v>134</v>
      </c>
      <c r="D55" s="226">
        <v>25</v>
      </c>
      <c r="E55" s="212">
        <v>25</v>
      </c>
      <c r="F55" s="212"/>
      <c r="G55" s="225"/>
    </row>
    <row r="56" spans="1:7" ht="26" x14ac:dyDescent="0.3">
      <c r="A56" s="201" t="s">
        <v>955</v>
      </c>
      <c r="B56" s="209" t="s">
        <v>956</v>
      </c>
      <c r="C56" s="227" t="s">
        <v>68</v>
      </c>
      <c r="D56" s="211">
        <v>1</v>
      </c>
      <c r="E56" s="212">
        <v>375.4</v>
      </c>
      <c r="F56" s="212"/>
      <c r="G56" s="225"/>
    </row>
    <row r="57" spans="1:7" ht="13" x14ac:dyDescent="0.3">
      <c r="A57" s="201" t="s">
        <v>957</v>
      </c>
      <c r="B57" s="209" t="s">
        <v>958</v>
      </c>
      <c r="C57" s="227" t="s">
        <v>134</v>
      </c>
      <c r="D57" s="211">
        <v>180</v>
      </c>
      <c r="E57" s="212">
        <v>5.5</v>
      </c>
      <c r="F57" s="212"/>
      <c r="G57" s="225"/>
    </row>
    <row r="58" spans="1:7" ht="13" x14ac:dyDescent="0.3">
      <c r="A58" s="201" t="s">
        <v>959</v>
      </c>
      <c r="B58" s="209" t="s">
        <v>960</v>
      </c>
      <c r="C58" s="227" t="s">
        <v>134</v>
      </c>
      <c r="D58" s="211">
        <v>50</v>
      </c>
      <c r="E58" s="212">
        <v>12.2</v>
      </c>
      <c r="F58" s="212"/>
      <c r="G58" s="225"/>
    </row>
    <row r="59" spans="1:7" ht="13" x14ac:dyDescent="0.3">
      <c r="A59" s="201" t="s">
        <v>961</v>
      </c>
      <c r="B59" s="209" t="s">
        <v>962</v>
      </c>
      <c r="C59" s="227" t="s">
        <v>134</v>
      </c>
      <c r="D59" s="211">
        <v>75</v>
      </c>
      <c r="E59" s="212">
        <v>16.899999999999999</v>
      </c>
      <c r="F59" s="212"/>
      <c r="G59" s="225"/>
    </row>
    <row r="60" spans="1:7" ht="13" x14ac:dyDescent="0.3">
      <c r="A60" s="201" t="s">
        <v>963</v>
      </c>
      <c r="B60" s="209" t="s">
        <v>964</v>
      </c>
      <c r="C60" s="227" t="s">
        <v>134</v>
      </c>
      <c r="D60" s="211">
        <v>150</v>
      </c>
      <c r="E60" s="212">
        <v>24</v>
      </c>
      <c r="F60" s="212"/>
      <c r="G60" s="225"/>
    </row>
    <row r="61" spans="1:7" ht="13" x14ac:dyDescent="0.3">
      <c r="A61" s="201" t="s">
        <v>965</v>
      </c>
      <c r="B61" s="209" t="s">
        <v>966</v>
      </c>
      <c r="C61" s="227" t="s">
        <v>68</v>
      </c>
      <c r="D61" s="211">
        <v>24</v>
      </c>
      <c r="E61" s="212">
        <v>25.3</v>
      </c>
      <c r="F61" s="212"/>
      <c r="G61" s="225"/>
    </row>
    <row r="62" spans="1:7" ht="13" x14ac:dyDescent="0.3">
      <c r="A62" s="201" t="s">
        <v>967</v>
      </c>
      <c r="B62" s="209" t="s">
        <v>968</v>
      </c>
      <c r="C62" s="227" t="s">
        <v>68</v>
      </c>
      <c r="D62" s="211">
        <v>2</v>
      </c>
      <c r="E62" s="212">
        <v>33.200000000000003</v>
      </c>
      <c r="F62" s="212"/>
      <c r="G62" s="225"/>
    </row>
    <row r="63" spans="1:7" ht="13" x14ac:dyDescent="0.3">
      <c r="A63" s="201" t="s">
        <v>969</v>
      </c>
      <c r="B63" s="228" t="s">
        <v>970</v>
      </c>
      <c r="C63" s="203" t="s">
        <v>68</v>
      </c>
      <c r="D63" s="203">
        <v>2</v>
      </c>
      <c r="E63" s="212">
        <v>117.2</v>
      </c>
      <c r="F63" s="212"/>
      <c r="G63" s="205"/>
    </row>
    <row r="64" spans="1:7" ht="13" x14ac:dyDescent="0.3">
      <c r="A64" s="201" t="s">
        <v>971</v>
      </c>
      <c r="B64" s="228" t="s">
        <v>972</v>
      </c>
      <c r="C64" s="203" t="s">
        <v>134</v>
      </c>
      <c r="D64" s="203">
        <v>300</v>
      </c>
      <c r="E64" s="212">
        <v>7.4</v>
      </c>
      <c r="F64" s="212"/>
      <c r="G64" s="205"/>
    </row>
    <row r="65" spans="1:7" ht="13" x14ac:dyDescent="0.3">
      <c r="A65" s="201" t="s">
        <v>973</v>
      </c>
      <c r="B65" s="228" t="s">
        <v>974</v>
      </c>
      <c r="C65" s="203" t="s">
        <v>134</v>
      </c>
      <c r="D65" s="203">
        <v>80</v>
      </c>
      <c r="E65" s="212">
        <v>29.6</v>
      </c>
      <c r="F65" s="212"/>
      <c r="G65" s="205"/>
    </row>
    <row r="66" spans="1:7" ht="13" x14ac:dyDescent="0.3">
      <c r="A66" s="213" t="s">
        <v>975</v>
      </c>
      <c r="B66" s="220" t="s">
        <v>976</v>
      </c>
      <c r="C66" s="229"/>
      <c r="D66" s="216"/>
      <c r="E66" s="230"/>
      <c r="F66" s="230"/>
      <c r="G66" s="231">
        <f>SUM(G67:G73)</f>
        <v>0</v>
      </c>
    </row>
    <row r="67" spans="1:7" ht="13" x14ac:dyDescent="0.3">
      <c r="A67" s="201" t="s">
        <v>977</v>
      </c>
      <c r="B67" s="209" t="s">
        <v>978</v>
      </c>
      <c r="C67" s="232" t="s">
        <v>68</v>
      </c>
      <c r="D67" s="226">
        <v>1</v>
      </c>
      <c r="E67" s="212">
        <v>4200</v>
      </c>
      <c r="F67" s="212"/>
      <c r="G67" s="225"/>
    </row>
    <row r="68" spans="1:7" ht="26" x14ac:dyDescent="0.3">
      <c r="A68" s="201" t="s">
        <v>979</v>
      </c>
      <c r="B68" s="209" t="s">
        <v>980</v>
      </c>
      <c r="C68" s="233" t="s">
        <v>238</v>
      </c>
      <c r="D68" s="234">
        <v>1</v>
      </c>
      <c r="E68" s="212">
        <v>600</v>
      </c>
      <c r="F68" s="212"/>
      <c r="G68" s="225"/>
    </row>
    <row r="69" spans="1:7" ht="13" x14ac:dyDescent="0.3">
      <c r="A69" s="201" t="s">
        <v>981</v>
      </c>
      <c r="B69" s="235" t="s">
        <v>982</v>
      </c>
      <c r="C69" s="233" t="s">
        <v>238</v>
      </c>
      <c r="D69" s="234">
        <v>1</v>
      </c>
      <c r="E69" s="212">
        <v>8400</v>
      </c>
      <c r="F69" s="212"/>
      <c r="G69" s="225"/>
    </row>
    <row r="70" spans="1:7" ht="13" x14ac:dyDescent="0.3">
      <c r="A70" s="201" t="s">
        <v>983</v>
      </c>
      <c r="B70" s="235" t="s">
        <v>984</v>
      </c>
      <c r="C70" s="233" t="s">
        <v>238</v>
      </c>
      <c r="D70" s="234">
        <v>1</v>
      </c>
      <c r="E70" s="212">
        <v>4000</v>
      </c>
      <c r="F70" s="212"/>
      <c r="G70" s="225"/>
    </row>
    <row r="71" spans="1:7" ht="13" x14ac:dyDescent="0.3">
      <c r="A71" s="201" t="s">
        <v>985</v>
      </c>
      <c r="B71" s="235" t="s">
        <v>986</v>
      </c>
      <c r="C71" s="232" t="s">
        <v>68</v>
      </c>
      <c r="D71" s="226">
        <v>1</v>
      </c>
      <c r="E71" s="212">
        <v>900</v>
      </c>
      <c r="F71" s="212"/>
      <c r="G71" s="225"/>
    </row>
    <row r="72" spans="1:7" ht="13" x14ac:dyDescent="0.3">
      <c r="A72" s="201" t="s">
        <v>987</v>
      </c>
      <c r="B72" s="235" t="s">
        <v>988</v>
      </c>
      <c r="C72" s="232" t="s">
        <v>238</v>
      </c>
      <c r="D72" s="226">
        <v>1</v>
      </c>
      <c r="E72" s="212">
        <v>8600</v>
      </c>
      <c r="F72" s="212"/>
      <c r="G72" s="225"/>
    </row>
    <row r="73" spans="1:7" ht="13" x14ac:dyDescent="0.3">
      <c r="A73" s="201" t="s">
        <v>989</v>
      </c>
      <c r="B73" s="235" t="s">
        <v>990</v>
      </c>
      <c r="C73" s="232" t="s">
        <v>238</v>
      </c>
      <c r="D73" s="226">
        <v>1</v>
      </c>
      <c r="E73" s="212">
        <v>2400</v>
      </c>
      <c r="F73" s="212"/>
      <c r="G73" s="225"/>
    </row>
    <row r="74" spans="1:7" ht="26" x14ac:dyDescent="0.3">
      <c r="A74" s="213" t="s">
        <v>991</v>
      </c>
      <c r="B74" s="220" t="s">
        <v>992</v>
      </c>
      <c r="C74" s="236"/>
      <c r="D74" s="237"/>
      <c r="E74" s="238"/>
      <c r="F74" s="238"/>
      <c r="G74" s="239">
        <f>SUM(G75:G91)</f>
        <v>0</v>
      </c>
    </row>
    <row r="75" spans="1:7" ht="13" x14ac:dyDescent="0.3">
      <c r="A75" s="201" t="s">
        <v>993</v>
      </c>
      <c r="B75" s="235" t="s">
        <v>994</v>
      </c>
      <c r="C75" s="210" t="s">
        <v>134</v>
      </c>
      <c r="D75" s="226">
        <v>160</v>
      </c>
      <c r="E75" s="240">
        <v>17.399999999999999</v>
      </c>
      <c r="F75" s="240"/>
      <c r="G75" s="225"/>
    </row>
    <row r="76" spans="1:7" ht="13" x14ac:dyDescent="0.3">
      <c r="A76" s="201" t="s">
        <v>995</v>
      </c>
      <c r="B76" s="219" t="s">
        <v>996</v>
      </c>
      <c r="C76" s="203" t="s">
        <v>134</v>
      </c>
      <c r="D76" s="203">
        <v>24</v>
      </c>
      <c r="E76" s="240">
        <v>18</v>
      </c>
      <c r="F76" s="240"/>
      <c r="G76" s="225"/>
    </row>
    <row r="77" spans="1:7" ht="26" x14ac:dyDescent="0.3">
      <c r="A77" s="201" t="s">
        <v>997</v>
      </c>
      <c r="B77" s="241" t="s">
        <v>998</v>
      </c>
      <c r="C77" s="242" t="s">
        <v>134</v>
      </c>
      <c r="D77" s="226">
        <v>140</v>
      </c>
      <c r="E77" s="240">
        <v>32</v>
      </c>
      <c r="F77" s="240"/>
      <c r="G77" s="225"/>
    </row>
    <row r="78" spans="1:7" ht="13" x14ac:dyDescent="0.3">
      <c r="A78" s="201" t="s">
        <v>999</v>
      </c>
      <c r="B78" s="235" t="s">
        <v>1000</v>
      </c>
      <c r="C78" s="210" t="s">
        <v>68</v>
      </c>
      <c r="D78" s="226">
        <v>51</v>
      </c>
      <c r="E78" s="240">
        <v>93.8</v>
      </c>
      <c r="F78" s="240"/>
      <c r="G78" s="225"/>
    </row>
    <row r="79" spans="1:7" ht="13" x14ac:dyDescent="0.3">
      <c r="A79" s="201" t="s">
        <v>1001</v>
      </c>
      <c r="B79" s="235" t="s">
        <v>1002</v>
      </c>
      <c r="C79" s="210" t="s">
        <v>134</v>
      </c>
      <c r="D79" s="226">
        <v>36</v>
      </c>
      <c r="E79" s="240">
        <v>18.8</v>
      </c>
      <c r="F79" s="240"/>
      <c r="G79" s="225"/>
    </row>
    <row r="80" spans="1:7" ht="13" x14ac:dyDescent="0.3">
      <c r="A80" s="201" t="s">
        <v>1003</v>
      </c>
      <c r="B80" s="235" t="s">
        <v>1004</v>
      </c>
      <c r="C80" s="210" t="s">
        <v>68</v>
      </c>
      <c r="D80" s="226">
        <v>86</v>
      </c>
      <c r="E80" s="240">
        <v>27.3</v>
      </c>
      <c r="F80" s="240"/>
      <c r="G80" s="225"/>
    </row>
    <row r="81" spans="1:7" ht="26" x14ac:dyDescent="0.3">
      <c r="A81" s="201" t="s">
        <v>1005</v>
      </c>
      <c r="B81" s="235" t="s">
        <v>1006</v>
      </c>
      <c r="C81" s="210" t="s">
        <v>68</v>
      </c>
      <c r="D81" s="226">
        <v>8</v>
      </c>
      <c r="E81" s="240">
        <v>923.6</v>
      </c>
      <c r="F81" s="240"/>
      <c r="G81" s="225"/>
    </row>
    <row r="82" spans="1:7" ht="13" x14ac:dyDescent="0.3">
      <c r="A82" s="201" t="s">
        <v>1007</v>
      </c>
      <c r="B82" s="235" t="s">
        <v>1008</v>
      </c>
      <c r="C82" s="210" t="s">
        <v>68</v>
      </c>
      <c r="D82" s="226">
        <v>8</v>
      </c>
      <c r="E82" s="240">
        <v>125</v>
      </c>
      <c r="F82" s="240"/>
      <c r="G82" s="225"/>
    </row>
    <row r="83" spans="1:7" ht="13" x14ac:dyDescent="0.3">
      <c r="A83" s="201" t="s">
        <v>1009</v>
      </c>
      <c r="B83" s="235" t="s">
        <v>1010</v>
      </c>
      <c r="C83" s="210" t="s">
        <v>68</v>
      </c>
      <c r="D83" s="226">
        <v>45</v>
      </c>
      <c r="E83" s="240">
        <v>8.1</v>
      </c>
      <c r="F83" s="240"/>
      <c r="G83" s="225"/>
    </row>
    <row r="84" spans="1:7" ht="13" x14ac:dyDescent="0.3">
      <c r="A84" s="201" t="s">
        <v>1011</v>
      </c>
      <c r="B84" s="235" t="s">
        <v>1012</v>
      </c>
      <c r="C84" s="210" t="s">
        <v>68</v>
      </c>
      <c r="D84" s="226">
        <v>12</v>
      </c>
      <c r="E84" s="240">
        <v>18</v>
      </c>
      <c r="F84" s="240"/>
      <c r="G84" s="225"/>
    </row>
    <row r="85" spans="1:7" ht="13" x14ac:dyDescent="0.3">
      <c r="A85" s="201" t="s">
        <v>1013</v>
      </c>
      <c r="B85" s="235" t="s">
        <v>1014</v>
      </c>
      <c r="C85" s="210" t="s">
        <v>68</v>
      </c>
      <c r="D85" s="226">
        <v>8</v>
      </c>
      <c r="E85" s="240">
        <v>10.1</v>
      </c>
      <c r="F85" s="240"/>
      <c r="G85" s="225"/>
    </row>
    <row r="86" spans="1:7" ht="13" x14ac:dyDescent="0.3">
      <c r="A86" s="201" t="s">
        <v>1015</v>
      </c>
      <c r="B86" s="235" t="s">
        <v>1016</v>
      </c>
      <c r="C86" s="210" t="s">
        <v>68</v>
      </c>
      <c r="D86" s="226">
        <v>8</v>
      </c>
      <c r="E86" s="240">
        <v>12.9</v>
      </c>
      <c r="F86" s="240"/>
      <c r="G86" s="225"/>
    </row>
    <row r="87" spans="1:7" ht="13" x14ac:dyDescent="0.3">
      <c r="A87" s="201" t="s">
        <v>1017</v>
      </c>
      <c r="B87" s="235" t="s">
        <v>1018</v>
      </c>
      <c r="C87" s="210" t="s">
        <v>68</v>
      </c>
      <c r="D87" s="226">
        <v>14</v>
      </c>
      <c r="E87" s="240">
        <v>10.8</v>
      </c>
      <c r="F87" s="240"/>
      <c r="G87" s="225"/>
    </row>
    <row r="88" spans="1:7" ht="13" x14ac:dyDescent="0.3">
      <c r="A88" s="201" t="s">
        <v>1019</v>
      </c>
      <c r="B88" s="235" t="s">
        <v>1020</v>
      </c>
      <c r="C88" s="210" t="s">
        <v>68</v>
      </c>
      <c r="D88" s="226">
        <v>8</v>
      </c>
      <c r="E88" s="240">
        <v>4.2</v>
      </c>
      <c r="F88" s="240"/>
      <c r="G88" s="225"/>
    </row>
    <row r="89" spans="1:7" ht="13" x14ac:dyDescent="0.3">
      <c r="A89" s="201" t="s">
        <v>1021</v>
      </c>
      <c r="B89" s="235" t="s">
        <v>982</v>
      </c>
      <c r="C89" s="233" t="s">
        <v>238</v>
      </c>
      <c r="D89" s="226">
        <v>1</v>
      </c>
      <c r="E89" s="240">
        <v>750</v>
      </c>
      <c r="F89" s="240"/>
      <c r="G89" s="225"/>
    </row>
    <row r="90" spans="1:7" ht="13" x14ac:dyDescent="0.3">
      <c r="A90" s="201" t="s">
        <v>1022</v>
      </c>
      <c r="B90" s="235" t="s">
        <v>988</v>
      </c>
      <c r="C90" s="232" t="s">
        <v>238</v>
      </c>
      <c r="D90" s="226">
        <v>1</v>
      </c>
      <c r="E90" s="240">
        <v>1170</v>
      </c>
      <c r="F90" s="240"/>
      <c r="G90" s="225"/>
    </row>
    <row r="91" spans="1:7" ht="13" x14ac:dyDescent="0.3">
      <c r="A91" s="243" t="s">
        <v>1023</v>
      </c>
      <c r="B91" s="244" t="s">
        <v>1024</v>
      </c>
      <c r="C91" s="245" t="s">
        <v>238</v>
      </c>
      <c r="D91" s="246">
        <v>1</v>
      </c>
      <c r="E91" s="247">
        <v>4200</v>
      </c>
      <c r="F91" s="247"/>
      <c r="G91" s="248"/>
    </row>
    <row r="92" spans="1:7" ht="13" x14ac:dyDescent="0.3">
      <c r="A92" s="183"/>
      <c r="B92" s="183"/>
      <c r="C92" s="184"/>
      <c r="D92" s="184"/>
      <c r="E92" s="185"/>
      <c r="F92" s="185"/>
      <c r="G92" s="249"/>
    </row>
    <row r="93" spans="1:7" ht="13" x14ac:dyDescent="0.3">
      <c r="A93" s="183"/>
      <c r="B93" s="250" t="s">
        <v>1025</v>
      </c>
      <c r="C93" s="184"/>
      <c r="D93" s="184"/>
      <c r="E93" s="185"/>
      <c r="F93" s="185"/>
      <c r="G93" s="249"/>
    </row>
    <row r="94" spans="1:7" ht="13" x14ac:dyDescent="0.3">
      <c r="A94" s="183"/>
      <c r="B94" s="183"/>
      <c r="C94" s="184"/>
      <c r="D94" s="184"/>
      <c r="E94" s="185"/>
      <c r="F94" s="185"/>
      <c r="G94" s="249"/>
    </row>
    <row r="95" spans="1:7" ht="13" x14ac:dyDescent="0.3">
      <c r="A95" s="183"/>
      <c r="B95" s="251" t="s">
        <v>1026</v>
      </c>
      <c r="C95" s="184"/>
      <c r="D95" s="184"/>
      <c r="E95" s="185"/>
      <c r="F95" s="185"/>
      <c r="G95" s="249"/>
    </row>
    <row r="96" spans="1:7" ht="13" x14ac:dyDescent="0.3">
      <c r="A96" s="183"/>
      <c r="B96" s="252" t="s">
        <v>1027</v>
      </c>
      <c r="C96" s="184"/>
      <c r="D96" s="184"/>
      <c r="E96" s="185"/>
      <c r="F96" s="185"/>
      <c r="G96" s="249"/>
    </row>
    <row r="97" spans="1:7" ht="13" x14ac:dyDescent="0.3">
      <c r="A97" s="183"/>
      <c r="B97" s="253" t="s">
        <v>1028</v>
      </c>
      <c r="C97" s="184"/>
      <c r="D97" s="184"/>
      <c r="E97" s="185"/>
      <c r="F97" s="185"/>
      <c r="G97" s="249"/>
    </row>
    <row r="98" spans="1:7" ht="13" x14ac:dyDescent="0.3">
      <c r="A98" s="183"/>
      <c r="B98" s="252" t="s">
        <v>1029</v>
      </c>
      <c r="C98" s="184"/>
      <c r="D98" s="184"/>
      <c r="E98" s="185"/>
      <c r="F98" s="185"/>
      <c r="G98" s="249"/>
    </row>
    <row r="99" spans="1:7" ht="13" x14ac:dyDescent="0.3">
      <c r="A99" s="183"/>
      <c r="B99" s="252" t="s">
        <v>1030</v>
      </c>
      <c r="C99" s="184"/>
      <c r="D99" s="184"/>
      <c r="E99" s="185"/>
      <c r="F99" s="185"/>
      <c r="G99" s="249"/>
    </row>
    <row r="100" spans="1:7" ht="13" x14ac:dyDescent="0.3">
      <c r="A100" s="183"/>
      <c r="B100" s="334" t="s">
        <v>1031</v>
      </c>
      <c r="C100" s="334"/>
      <c r="D100" s="334"/>
      <c r="E100" s="334"/>
      <c r="F100" s="185"/>
      <c r="G100" s="249"/>
    </row>
    <row r="101" spans="1:7" ht="13" x14ac:dyDescent="0.3">
      <c r="A101" s="183"/>
      <c r="B101" s="254" t="s">
        <v>1032</v>
      </c>
      <c r="C101" s="184"/>
      <c r="D101" s="184"/>
      <c r="E101" s="185"/>
      <c r="F101" s="185"/>
      <c r="G101" s="249"/>
    </row>
    <row r="102" spans="1:7" ht="13" x14ac:dyDescent="0.3">
      <c r="A102" s="183"/>
      <c r="B102" s="252" t="s">
        <v>1033</v>
      </c>
      <c r="C102" s="184"/>
      <c r="D102" s="184"/>
      <c r="E102" s="185"/>
      <c r="F102" s="185"/>
      <c r="G102" s="249"/>
    </row>
    <row r="103" spans="1:7" ht="13" x14ac:dyDescent="0.3">
      <c r="A103" s="183"/>
      <c r="B103" s="252" t="s">
        <v>1034</v>
      </c>
      <c r="C103" s="184"/>
      <c r="D103" s="184"/>
      <c r="E103" s="185"/>
      <c r="F103" s="185"/>
      <c r="G103" s="249"/>
    </row>
    <row r="104" spans="1:7" ht="25.25" customHeight="1" x14ac:dyDescent="0.3">
      <c r="A104" s="183"/>
      <c r="B104" s="334" t="s">
        <v>1035</v>
      </c>
      <c r="C104" s="334"/>
      <c r="D104" s="334"/>
      <c r="E104" s="334"/>
      <c r="F104" s="185"/>
      <c r="G104" s="249"/>
    </row>
    <row r="105" spans="1:7" ht="13" x14ac:dyDescent="0.3">
      <c r="A105" s="183"/>
      <c r="B105" s="252" t="s">
        <v>1036</v>
      </c>
      <c r="C105" s="184"/>
      <c r="D105" s="184"/>
      <c r="E105" s="185"/>
      <c r="F105" s="185"/>
      <c r="G105" s="249"/>
    </row>
    <row r="106" spans="1:7" ht="13" x14ac:dyDescent="0.3">
      <c r="A106" s="183"/>
      <c r="B106" s="252" t="s">
        <v>1037</v>
      </c>
      <c r="C106" s="184"/>
      <c r="D106" s="184"/>
      <c r="E106" s="185"/>
      <c r="F106" s="185"/>
      <c r="G106" s="186"/>
    </row>
    <row r="107" spans="1:7" ht="13" x14ac:dyDescent="0.3">
      <c r="A107" s="183"/>
      <c r="B107" s="252" t="s">
        <v>1038</v>
      </c>
      <c r="C107" s="184"/>
      <c r="D107" s="184"/>
      <c r="E107" s="185"/>
      <c r="F107" s="185"/>
      <c r="G107" s="186"/>
    </row>
    <row r="108" spans="1:7" ht="13" x14ac:dyDescent="0.3">
      <c r="A108" s="183"/>
      <c r="B108" s="252"/>
      <c r="C108" s="184"/>
      <c r="D108" s="184"/>
      <c r="E108" s="185"/>
      <c r="F108" s="185"/>
      <c r="G108" s="186"/>
    </row>
    <row r="109" spans="1:7" ht="13" x14ac:dyDescent="0.3">
      <c r="A109" s="183"/>
      <c r="B109" s="255" t="s">
        <v>1039</v>
      </c>
      <c r="C109" s="184"/>
      <c r="D109" s="184"/>
      <c r="E109" s="185"/>
      <c r="F109" s="185"/>
      <c r="G109" s="186"/>
    </row>
    <row r="110" spans="1:7" ht="13" x14ac:dyDescent="0.3">
      <c r="A110" s="183"/>
      <c r="B110" s="253" t="s">
        <v>1185</v>
      </c>
      <c r="C110" s="184"/>
      <c r="D110" s="184"/>
      <c r="E110" s="185"/>
      <c r="F110" s="185"/>
      <c r="G110" s="186"/>
    </row>
    <row r="111" spans="1:7" ht="23.4" customHeight="1" x14ac:dyDescent="0.3">
      <c r="A111" s="183"/>
      <c r="B111" s="334" t="s">
        <v>1184</v>
      </c>
      <c r="C111" s="334"/>
      <c r="D111" s="334"/>
      <c r="E111" s="334"/>
      <c r="F111" s="185"/>
      <c r="G111" s="186"/>
    </row>
    <row r="112" spans="1:7" ht="13" x14ac:dyDescent="0.3">
      <c r="A112" s="183"/>
      <c r="B112" s="335" t="s">
        <v>1040</v>
      </c>
      <c r="C112" s="335"/>
      <c r="D112" s="335"/>
      <c r="E112" s="335"/>
      <c r="F112" s="185"/>
      <c r="G112" s="186"/>
    </row>
    <row r="113" spans="1:7" ht="13" x14ac:dyDescent="0.3">
      <c r="A113" s="183"/>
      <c r="B113" s="183"/>
      <c r="C113" s="184"/>
      <c r="D113" s="184"/>
      <c r="E113" s="185"/>
      <c r="F113" s="185"/>
      <c r="G113" s="186"/>
    </row>
    <row r="114" spans="1:7" ht="13" x14ac:dyDescent="0.3">
      <c r="A114" s="183"/>
      <c r="B114" s="183"/>
      <c r="C114" s="184"/>
      <c r="D114" s="184"/>
      <c r="E114" s="185"/>
      <c r="F114" s="185"/>
      <c r="G114" s="186"/>
    </row>
    <row r="115" spans="1:7" ht="13" x14ac:dyDescent="0.3">
      <c r="A115" s="183"/>
      <c r="B115" s="183"/>
      <c r="C115" s="184"/>
      <c r="D115" s="184"/>
      <c r="E115" s="185"/>
      <c r="F115" s="185"/>
      <c r="G115" s="186"/>
    </row>
    <row r="116" spans="1:7" ht="13" x14ac:dyDescent="0.3">
      <c r="A116" s="183"/>
      <c r="B116" s="183" t="s">
        <v>1041</v>
      </c>
      <c r="C116" s="184"/>
      <c r="D116" s="184"/>
      <c r="E116" s="185"/>
      <c r="F116" s="185"/>
      <c r="G116" s="186"/>
    </row>
    <row r="117" spans="1:7" ht="13" x14ac:dyDescent="0.3">
      <c r="B117" s="183"/>
      <c r="C117" s="183"/>
      <c r="D117" s="184"/>
      <c r="E117" s="184"/>
      <c r="F117" s="185"/>
      <c r="G117" s="185"/>
    </row>
    <row r="118" spans="1:7" x14ac:dyDescent="0.25">
      <c r="B118" t="s">
        <v>1042</v>
      </c>
    </row>
    <row r="119" spans="1:7" x14ac:dyDescent="0.25">
      <c r="B119" t="s">
        <v>1043</v>
      </c>
    </row>
  </sheetData>
  <mergeCells count="4">
    <mergeCell ref="B100:E100"/>
    <mergeCell ref="B104:E104"/>
    <mergeCell ref="B111:E111"/>
    <mergeCell ref="B112:E11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Normal="100" zoomScaleSheetLayoutView="100" workbookViewId="0">
      <selection activeCell="I29" sqref="I29"/>
    </sheetView>
  </sheetViews>
  <sheetFormatPr defaultColWidth="8.90625" defaultRowHeight="14.5" x14ac:dyDescent="0.35"/>
  <cols>
    <col min="1" max="1" width="8.90625" style="256"/>
    <col min="2" max="2" width="35.36328125" style="256" customWidth="1"/>
    <col min="3" max="5" width="8.90625" style="256"/>
    <col min="6" max="6" width="13.36328125" style="256" bestFit="1" customWidth="1"/>
    <col min="7" max="8" width="8.90625" style="256"/>
    <col min="9" max="9" width="11.36328125" style="256" bestFit="1" customWidth="1"/>
    <col min="10" max="16384" width="8.90625" style="256"/>
  </cols>
  <sheetData>
    <row r="1" spans="1:6" s="258" customFormat="1" ht="13" x14ac:dyDescent="0.3">
      <c r="A1" s="308" t="s">
        <v>855</v>
      </c>
      <c r="C1" s="262"/>
      <c r="D1" s="262"/>
      <c r="E1" s="261"/>
      <c r="F1" s="300"/>
    </row>
    <row r="2" spans="1:6" s="258" customFormat="1" ht="13" x14ac:dyDescent="0.3">
      <c r="A2" s="307" t="s">
        <v>856</v>
      </c>
      <c r="C2" s="262"/>
      <c r="D2" s="262"/>
      <c r="E2" s="261"/>
      <c r="F2" s="300"/>
    </row>
    <row r="3" spans="1:6" s="258" customFormat="1" ht="13" x14ac:dyDescent="0.3">
      <c r="A3" s="306"/>
      <c r="C3" s="262"/>
      <c r="D3" s="262"/>
      <c r="E3" s="261"/>
      <c r="F3" s="300"/>
    </row>
    <row r="4" spans="1:6" s="258" customFormat="1" ht="13" x14ac:dyDescent="0.3">
      <c r="A4" s="306" t="s">
        <v>1067</v>
      </c>
      <c r="C4" s="262"/>
      <c r="D4" s="262"/>
      <c r="E4" s="261"/>
      <c r="F4" s="300"/>
    </row>
    <row r="5" spans="1:6" s="258" customFormat="1" ht="13" x14ac:dyDescent="0.3">
      <c r="A5" s="305"/>
      <c r="C5" s="262"/>
      <c r="D5" s="262"/>
      <c r="E5" s="261"/>
      <c r="F5" s="300"/>
    </row>
    <row r="6" spans="1:6" s="258" customFormat="1" ht="13" x14ac:dyDescent="0.3">
      <c r="A6" s="305" t="s">
        <v>858</v>
      </c>
      <c r="C6" s="262"/>
      <c r="D6" s="262"/>
      <c r="E6" s="261"/>
      <c r="F6" s="300"/>
    </row>
    <row r="7" spans="1:6" s="258" customFormat="1" ht="13" x14ac:dyDescent="0.3">
      <c r="C7" s="262"/>
      <c r="D7" s="262"/>
      <c r="E7" s="261"/>
      <c r="F7" s="300"/>
    </row>
    <row r="8" spans="1:6" s="258" customFormat="1" ht="39" x14ac:dyDescent="0.3">
      <c r="A8" s="304" t="s">
        <v>859</v>
      </c>
      <c r="B8" s="304" t="s">
        <v>860</v>
      </c>
      <c r="C8" s="303" t="s">
        <v>861</v>
      </c>
      <c r="D8" s="303" t="s">
        <v>862</v>
      </c>
      <c r="E8" s="302" t="s">
        <v>1066</v>
      </c>
      <c r="F8" s="301" t="s">
        <v>865</v>
      </c>
    </row>
    <row r="9" spans="1:6" s="258" customFormat="1" ht="13" x14ac:dyDescent="0.3">
      <c r="C9" s="262"/>
      <c r="D9" s="262"/>
      <c r="E9" s="261"/>
      <c r="F9" s="300"/>
    </row>
    <row r="10" spans="1:6" s="258" customFormat="1" ht="23.25" customHeight="1" x14ac:dyDescent="0.45">
      <c r="A10" s="299" t="s">
        <v>866</v>
      </c>
      <c r="C10" s="262"/>
      <c r="D10" s="262"/>
      <c r="E10" s="261"/>
      <c r="F10" s="298">
        <f>F11+F18+F27</f>
        <v>0</v>
      </c>
    </row>
    <row r="11" spans="1:6" s="258" customFormat="1" ht="13" x14ac:dyDescent="0.3">
      <c r="A11" s="297" t="s">
        <v>867</v>
      </c>
      <c r="B11" s="296" t="s">
        <v>1065</v>
      </c>
      <c r="C11" s="295"/>
      <c r="D11" s="295"/>
      <c r="E11" s="294"/>
      <c r="F11" s="293">
        <f>SUM(F12:F17)</f>
        <v>0</v>
      </c>
    </row>
    <row r="12" spans="1:6" s="258" customFormat="1" ht="13" x14ac:dyDescent="0.3">
      <c r="A12" s="271" t="s">
        <v>869</v>
      </c>
      <c r="B12" s="285" t="s">
        <v>1064</v>
      </c>
      <c r="C12" s="284" t="s">
        <v>68</v>
      </c>
      <c r="D12" s="284">
        <v>1</v>
      </c>
      <c r="E12" s="283"/>
      <c r="F12" s="266"/>
    </row>
    <row r="13" spans="1:6" s="258" customFormat="1" ht="13" x14ac:dyDescent="0.3">
      <c r="A13" s="271" t="s">
        <v>871</v>
      </c>
      <c r="B13" s="285" t="s">
        <v>1063</v>
      </c>
      <c r="C13" s="284" t="s">
        <v>68</v>
      </c>
      <c r="D13" s="284">
        <v>2</v>
      </c>
      <c r="E13" s="283"/>
      <c r="F13" s="266"/>
    </row>
    <row r="14" spans="1:6" s="258" customFormat="1" ht="13" x14ac:dyDescent="0.3">
      <c r="A14" s="271" t="s">
        <v>873</v>
      </c>
      <c r="B14" s="287" t="s">
        <v>1062</v>
      </c>
      <c r="C14" s="284" t="s">
        <v>68</v>
      </c>
      <c r="D14" s="282">
        <v>2</v>
      </c>
      <c r="E14" s="286"/>
      <c r="F14" s="266"/>
    </row>
    <row r="15" spans="1:6" s="258" customFormat="1" ht="13" x14ac:dyDescent="0.3">
      <c r="A15" s="271" t="s">
        <v>875</v>
      </c>
      <c r="B15" s="285" t="s">
        <v>1061</v>
      </c>
      <c r="C15" s="282" t="s">
        <v>134</v>
      </c>
      <c r="D15" s="284">
        <v>320</v>
      </c>
      <c r="E15" s="283"/>
      <c r="F15" s="266"/>
    </row>
    <row r="16" spans="1:6" s="288" customFormat="1" ht="13" x14ac:dyDescent="0.3">
      <c r="A16" s="271" t="s">
        <v>877</v>
      </c>
      <c r="B16" s="272" t="s">
        <v>1054</v>
      </c>
      <c r="C16" s="282" t="s">
        <v>238</v>
      </c>
      <c r="D16" s="281">
        <v>1</v>
      </c>
      <c r="E16" s="267"/>
      <c r="F16" s="266"/>
    </row>
    <row r="17" spans="1:7" s="288" customFormat="1" ht="13" x14ac:dyDescent="0.3">
      <c r="A17" s="271" t="s">
        <v>879</v>
      </c>
      <c r="B17" s="272" t="s">
        <v>1053</v>
      </c>
      <c r="C17" s="282" t="s">
        <v>238</v>
      </c>
      <c r="D17" s="281">
        <v>1</v>
      </c>
      <c r="E17" s="267"/>
      <c r="F17" s="266"/>
    </row>
    <row r="18" spans="1:7" s="288" customFormat="1" ht="13" x14ac:dyDescent="0.3">
      <c r="A18" s="279" t="s">
        <v>881</v>
      </c>
      <c r="B18" s="292" t="s">
        <v>1060</v>
      </c>
      <c r="C18" s="291"/>
      <c r="D18" s="290"/>
      <c r="E18" s="289"/>
      <c r="F18" s="275">
        <f>SUM(F19:F26)</f>
        <v>0</v>
      </c>
    </row>
    <row r="19" spans="1:7" s="258" customFormat="1" ht="13" x14ac:dyDescent="0.3">
      <c r="A19" s="271" t="s">
        <v>883</v>
      </c>
      <c r="B19" s="285" t="s">
        <v>1059</v>
      </c>
      <c r="C19" s="284" t="s">
        <v>68</v>
      </c>
      <c r="D19" s="284">
        <v>1</v>
      </c>
      <c r="E19" s="283"/>
      <c r="F19" s="266"/>
    </row>
    <row r="20" spans="1:7" s="258" customFormat="1" ht="13" x14ac:dyDescent="0.3">
      <c r="A20" s="271" t="s">
        <v>885</v>
      </c>
      <c r="B20" s="285" t="s">
        <v>1058</v>
      </c>
      <c r="C20" s="284" t="s">
        <v>68</v>
      </c>
      <c r="D20" s="284">
        <v>2</v>
      </c>
      <c r="E20" s="283"/>
      <c r="F20" s="266"/>
    </row>
    <row r="21" spans="1:7" s="258" customFormat="1" ht="13" x14ac:dyDescent="0.3">
      <c r="A21" s="271" t="s">
        <v>887</v>
      </c>
      <c r="B21" s="287" t="s">
        <v>1057</v>
      </c>
      <c r="C21" s="284" t="s">
        <v>68</v>
      </c>
      <c r="D21" s="282">
        <v>4</v>
      </c>
      <c r="E21" s="286"/>
      <c r="F21" s="266"/>
    </row>
    <row r="22" spans="1:7" s="258" customFormat="1" ht="13" x14ac:dyDescent="0.3">
      <c r="A22" s="271" t="s">
        <v>889</v>
      </c>
      <c r="B22" s="287" t="s">
        <v>1056</v>
      </c>
      <c r="C22" s="284" t="s">
        <v>68</v>
      </c>
      <c r="D22" s="282">
        <v>2</v>
      </c>
      <c r="E22" s="286"/>
      <c r="F22" s="266"/>
    </row>
    <row r="23" spans="1:7" s="258" customFormat="1" ht="13" x14ac:dyDescent="0.3">
      <c r="A23" s="271" t="s">
        <v>891</v>
      </c>
      <c r="B23" s="285" t="s">
        <v>1055</v>
      </c>
      <c r="C23" s="282" t="s">
        <v>134</v>
      </c>
      <c r="D23" s="284">
        <v>220</v>
      </c>
      <c r="E23" s="283"/>
      <c r="F23" s="266"/>
    </row>
    <row r="24" spans="1:7" s="258" customFormat="1" ht="13" x14ac:dyDescent="0.3">
      <c r="A24" s="271" t="s">
        <v>893</v>
      </c>
      <c r="B24" s="272" t="s">
        <v>1054</v>
      </c>
      <c r="C24" s="282" t="s">
        <v>238</v>
      </c>
      <c r="D24" s="281">
        <v>1</v>
      </c>
      <c r="E24" s="267"/>
      <c r="F24" s="266"/>
    </row>
    <row r="25" spans="1:7" s="258" customFormat="1" ht="13" x14ac:dyDescent="0.3">
      <c r="A25" s="271" t="s">
        <v>895</v>
      </c>
      <c r="B25" s="272" t="s">
        <v>1053</v>
      </c>
      <c r="C25" s="282" t="s">
        <v>238</v>
      </c>
      <c r="D25" s="281">
        <v>1</v>
      </c>
      <c r="E25" s="267"/>
      <c r="F25" s="266"/>
    </row>
    <row r="26" spans="1:7" s="258" customFormat="1" ht="13" x14ac:dyDescent="0.3">
      <c r="A26" s="271" t="s">
        <v>897</v>
      </c>
      <c r="B26" s="272" t="s">
        <v>1052</v>
      </c>
      <c r="C26" s="282" t="s">
        <v>238</v>
      </c>
      <c r="D26" s="281">
        <v>1</v>
      </c>
      <c r="E26" s="267"/>
      <c r="F26" s="266"/>
      <c r="G26" s="280"/>
    </row>
    <row r="27" spans="1:7" s="258" customFormat="1" ht="13" x14ac:dyDescent="0.3">
      <c r="A27" s="279" t="s">
        <v>901</v>
      </c>
      <c r="B27" s="278" t="s">
        <v>976</v>
      </c>
      <c r="C27" s="277"/>
      <c r="D27" s="277"/>
      <c r="E27" s="276"/>
      <c r="F27" s="275">
        <f>SUM(F28:F31)</f>
        <v>0</v>
      </c>
    </row>
    <row r="28" spans="1:7" s="258" customFormat="1" ht="13" x14ac:dyDescent="0.3">
      <c r="A28" s="271" t="s">
        <v>903</v>
      </c>
      <c r="B28" s="272" t="s">
        <v>978</v>
      </c>
      <c r="C28" s="274" t="s">
        <v>68</v>
      </c>
      <c r="D28" s="273">
        <v>1</v>
      </c>
      <c r="E28" s="267"/>
      <c r="F28" s="266"/>
    </row>
    <row r="29" spans="1:7" s="258" customFormat="1" ht="39" x14ac:dyDescent="0.3">
      <c r="A29" s="271" t="s">
        <v>905</v>
      </c>
      <c r="B29" s="272" t="s">
        <v>980</v>
      </c>
      <c r="C29" s="269" t="s">
        <v>238</v>
      </c>
      <c r="D29" s="268">
        <v>1</v>
      </c>
      <c r="E29" s="267"/>
      <c r="F29" s="266"/>
    </row>
    <row r="30" spans="1:7" s="258" customFormat="1" ht="13" x14ac:dyDescent="0.3">
      <c r="A30" s="271" t="s">
        <v>907</v>
      </c>
      <c r="B30" s="270" t="s">
        <v>1051</v>
      </c>
      <c r="C30" s="269" t="s">
        <v>238</v>
      </c>
      <c r="D30" s="268">
        <v>1</v>
      </c>
      <c r="E30" s="267"/>
      <c r="F30" s="266"/>
    </row>
    <row r="31" spans="1:7" s="258" customFormat="1" ht="13" x14ac:dyDescent="0.3">
      <c r="A31" s="271" t="s">
        <v>909</v>
      </c>
      <c r="B31" s="270" t="s">
        <v>984</v>
      </c>
      <c r="C31" s="269" t="s">
        <v>238</v>
      </c>
      <c r="D31" s="268">
        <v>1</v>
      </c>
      <c r="E31" s="267"/>
      <c r="F31" s="266"/>
    </row>
    <row r="34" spans="1:7" x14ac:dyDescent="0.35">
      <c r="F34" s="257"/>
    </row>
    <row r="35" spans="1:7" s="258" customFormat="1" ht="13" x14ac:dyDescent="0.3">
      <c r="A35" s="265" t="s">
        <v>1050</v>
      </c>
      <c r="C35" s="262"/>
      <c r="D35" s="262"/>
      <c r="E35" s="261"/>
      <c r="F35" s="261"/>
      <c r="G35" s="260"/>
    </row>
    <row r="36" spans="1:7" s="258" customFormat="1" ht="13" x14ac:dyDescent="0.3">
      <c r="C36" s="262"/>
      <c r="D36" s="262"/>
      <c r="E36" s="261"/>
      <c r="F36" s="261"/>
      <c r="G36" s="260"/>
    </row>
    <row r="37" spans="1:7" s="258" customFormat="1" ht="13" x14ac:dyDescent="0.3">
      <c r="B37" s="264" t="s">
        <v>1049</v>
      </c>
      <c r="C37" s="262"/>
      <c r="D37" s="262"/>
      <c r="E37" s="261"/>
      <c r="F37" s="261"/>
      <c r="G37" s="260"/>
    </row>
    <row r="38" spans="1:7" s="258" customFormat="1" ht="13" x14ac:dyDescent="0.3">
      <c r="B38" s="263" t="s">
        <v>1027</v>
      </c>
      <c r="C38" s="262"/>
      <c r="D38" s="262"/>
      <c r="E38" s="261"/>
      <c r="F38" s="261"/>
      <c r="G38" s="260"/>
    </row>
    <row r="39" spans="1:7" x14ac:dyDescent="0.35">
      <c r="B39" s="259" t="s">
        <v>1048</v>
      </c>
      <c r="F39" s="257"/>
    </row>
    <row r="40" spans="1:7" x14ac:dyDescent="0.35">
      <c r="F40" s="257"/>
    </row>
    <row r="41" spans="1:7" x14ac:dyDescent="0.35">
      <c r="B41" s="259"/>
      <c r="F41" s="257"/>
    </row>
    <row r="42" spans="1:7" x14ac:dyDescent="0.35">
      <c r="F42" s="257"/>
    </row>
    <row r="43" spans="1:7" x14ac:dyDescent="0.35">
      <c r="B43" s="258" t="s">
        <v>1047</v>
      </c>
      <c r="F43" s="257"/>
    </row>
    <row r="44" spans="1:7" x14ac:dyDescent="0.35">
      <c r="B44" s="258" t="s">
        <v>1046</v>
      </c>
      <c r="F44" s="257"/>
    </row>
    <row r="45" spans="1:7" x14ac:dyDescent="0.35">
      <c r="B45" s="258" t="s">
        <v>1045</v>
      </c>
      <c r="F45" s="257"/>
    </row>
    <row r="46" spans="1:7" x14ac:dyDescent="0.35">
      <c r="B46" s="258"/>
      <c r="F46" s="257"/>
    </row>
    <row r="47" spans="1:7" x14ac:dyDescent="0.35">
      <c r="F47" s="257"/>
    </row>
    <row r="48" spans="1:7" x14ac:dyDescent="0.35">
      <c r="F48" s="257"/>
    </row>
    <row r="49" spans="6:6" x14ac:dyDescent="0.35">
      <c r="F49" s="257"/>
    </row>
    <row r="50" spans="6:6" x14ac:dyDescent="0.35">
      <c r="F50" s="257"/>
    </row>
    <row r="51" spans="6:6" x14ac:dyDescent="0.35">
      <c r="F51" s="257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800"/>
  <sheetViews>
    <sheetView showGridLines="0" showZeros="0" topLeftCell="B687" zoomScaleNormal="100" workbookViewId="0">
      <selection activeCell="C724" sqref="C724:C725"/>
    </sheetView>
  </sheetViews>
  <sheetFormatPr defaultColWidth="9.08984375" defaultRowHeight="12.5" x14ac:dyDescent="0.25"/>
  <cols>
    <col min="1" max="1" width="3.90625" style="122" customWidth="1"/>
    <col min="2" max="2" width="12" style="122" customWidth="1"/>
    <col min="3" max="3" width="40.453125" style="122" customWidth="1"/>
    <col min="4" max="4" width="5.54296875" style="122" customWidth="1"/>
    <col min="5" max="5" width="8.54296875" style="164" customWidth="1"/>
    <col min="6" max="6" width="9.90625" style="122" customWidth="1"/>
    <col min="7" max="7" width="13.90625" style="122" customWidth="1"/>
    <col min="8" max="16384" width="9.08984375" style="122"/>
  </cols>
  <sheetData>
    <row r="1" spans="1:104" ht="15.5" x14ac:dyDescent="0.35">
      <c r="A1" s="327" t="s">
        <v>57</v>
      </c>
      <c r="B1" s="327"/>
      <c r="C1" s="327"/>
      <c r="D1" s="327"/>
      <c r="E1" s="327"/>
      <c r="F1" s="327"/>
      <c r="G1" s="327"/>
    </row>
    <row r="2" spans="1:104" ht="13.5" thickBot="1" x14ac:dyDescent="0.35">
      <c r="A2" s="123"/>
      <c r="B2" s="124"/>
      <c r="C2" s="125"/>
      <c r="D2" s="125"/>
      <c r="E2" s="126"/>
      <c r="F2" s="125"/>
      <c r="G2" s="125"/>
    </row>
    <row r="3" spans="1:104" ht="13.5" thickTop="1" x14ac:dyDescent="0.3">
      <c r="A3" s="328" t="s">
        <v>5</v>
      </c>
      <c r="B3" s="329"/>
      <c r="C3" s="127" t="s">
        <v>853</v>
      </c>
      <c r="D3" s="128"/>
      <c r="E3" s="129"/>
      <c r="F3" s="130" t="e">
        <f>#REF!</f>
        <v>#REF!</v>
      </c>
      <c r="G3" s="131"/>
    </row>
    <row r="4" spans="1:104" ht="13.5" thickBot="1" x14ac:dyDescent="0.35">
      <c r="A4" s="330" t="s">
        <v>1</v>
      </c>
      <c r="B4" s="331"/>
      <c r="C4" s="132" t="s">
        <v>540</v>
      </c>
      <c r="D4" s="133"/>
      <c r="E4" s="332"/>
      <c r="F4" s="332"/>
      <c r="G4" s="333"/>
    </row>
    <row r="5" spans="1:104" ht="13" thickTop="1" x14ac:dyDescent="0.25">
      <c r="A5" s="134"/>
      <c r="B5" s="135"/>
      <c r="C5" s="135"/>
      <c r="D5" s="123"/>
      <c r="E5" s="136"/>
      <c r="F5" s="123"/>
      <c r="G5" s="137"/>
    </row>
    <row r="6" spans="1:104" x14ac:dyDescent="0.25">
      <c r="A6" s="138" t="s">
        <v>58</v>
      </c>
      <c r="B6" s="139" t="s">
        <v>59</v>
      </c>
      <c r="C6" s="139" t="s">
        <v>60</v>
      </c>
      <c r="D6" s="139" t="s">
        <v>61</v>
      </c>
      <c r="E6" s="140" t="s">
        <v>62</v>
      </c>
      <c r="F6" s="139" t="s">
        <v>63</v>
      </c>
      <c r="G6" s="141" t="s">
        <v>64</v>
      </c>
    </row>
    <row r="7" spans="1:104" ht="13" x14ac:dyDescent="0.3">
      <c r="A7" s="142" t="s">
        <v>65</v>
      </c>
      <c r="B7" s="143" t="s">
        <v>66</v>
      </c>
      <c r="C7" s="144" t="s">
        <v>67</v>
      </c>
      <c r="D7" s="145"/>
      <c r="E7" s="146"/>
      <c r="F7" s="146"/>
      <c r="G7" s="147"/>
      <c r="H7" s="148"/>
      <c r="I7" s="148"/>
      <c r="O7" s="149">
        <v>1</v>
      </c>
    </row>
    <row r="8" spans="1:104" x14ac:dyDescent="0.25">
      <c r="A8" s="150">
        <v>1</v>
      </c>
      <c r="B8" s="151" t="s">
        <v>70</v>
      </c>
      <c r="C8" s="152" t="s">
        <v>71</v>
      </c>
      <c r="D8" s="153" t="s">
        <v>72</v>
      </c>
      <c r="E8" s="154">
        <v>85.75</v>
      </c>
      <c r="F8" s="154"/>
      <c r="G8" s="155">
        <f>E8*F8</f>
        <v>0</v>
      </c>
      <c r="O8" s="149">
        <v>2</v>
      </c>
      <c r="AA8" s="122">
        <v>12</v>
      </c>
      <c r="AB8" s="122">
        <v>0</v>
      </c>
      <c r="AC8" s="122">
        <v>1</v>
      </c>
      <c r="AZ8" s="122">
        <v>1</v>
      </c>
      <c r="BA8" s="122">
        <f>IF(AZ8=1,G8,0)</f>
        <v>0</v>
      </c>
      <c r="BB8" s="122">
        <f>IF(AZ8=2,G8,0)</f>
        <v>0</v>
      </c>
      <c r="BC8" s="122">
        <f>IF(AZ8=3,G8,0)</f>
        <v>0</v>
      </c>
      <c r="BD8" s="122">
        <f>IF(AZ8=4,G8,0)</f>
        <v>0</v>
      </c>
      <c r="BE8" s="122">
        <f>IF(AZ8=5,G8,0)</f>
        <v>0</v>
      </c>
      <c r="CZ8" s="122">
        <v>0</v>
      </c>
    </row>
    <row r="9" spans="1:104" x14ac:dyDescent="0.25">
      <c r="A9" s="180"/>
      <c r="B9" s="179"/>
      <c r="C9" s="336" t="s">
        <v>852</v>
      </c>
      <c r="D9" s="337"/>
      <c r="E9" s="178">
        <v>85.75</v>
      </c>
      <c r="F9" s="177"/>
      <c r="G9" s="176"/>
      <c r="M9" s="175" t="s">
        <v>852</v>
      </c>
      <c r="O9" s="149"/>
    </row>
    <row r="10" spans="1:104" x14ac:dyDescent="0.25">
      <c r="A10" s="150">
        <v>2</v>
      </c>
      <c r="B10" s="151" t="s">
        <v>73</v>
      </c>
      <c r="C10" s="152" t="s">
        <v>74</v>
      </c>
      <c r="D10" s="153" t="s">
        <v>72</v>
      </c>
      <c r="E10" s="154">
        <v>50.68</v>
      </c>
      <c r="F10" s="154"/>
      <c r="G10" s="155">
        <f>E10*F10</f>
        <v>0</v>
      </c>
      <c r="O10" s="149">
        <v>2</v>
      </c>
      <c r="AA10" s="122">
        <v>12</v>
      </c>
      <c r="AB10" s="122">
        <v>0</v>
      </c>
      <c r="AC10" s="122">
        <v>2</v>
      </c>
      <c r="AZ10" s="122">
        <v>1</v>
      </c>
      <c r="BA10" s="122">
        <f>IF(AZ10=1,G10,0)</f>
        <v>0</v>
      </c>
      <c r="BB10" s="122">
        <f>IF(AZ10=2,G10,0)</f>
        <v>0</v>
      </c>
      <c r="BC10" s="122">
        <f>IF(AZ10=3,G10,0)</f>
        <v>0</v>
      </c>
      <c r="BD10" s="122">
        <f>IF(AZ10=4,G10,0)</f>
        <v>0</v>
      </c>
      <c r="BE10" s="122">
        <f>IF(AZ10=5,G10,0)</f>
        <v>0</v>
      </c>
      <c r="CZ10" s="122">
        <v>0</v>
      </c>
    </row>
    <row r="11" spans="1:104" x14ac:dyDescent="0.25">
      <c r="A11" s="180"/>
      <c r="B11" s="179"/>
      <c r="C11" s="336" t="s">
        <v>851</v>
      </c>
      <c r="D11" s="337"/>
      <c r="E11" s="178">
        <v>19.600000000000001</v>
      </c>
      <c r="F11" s="177"/>
      <c r="G11" s="176"/>
      <c r="M11" s="175" t="s">
        <v>851</v>
      </c>
      <c r="O11" s="149"/>
    </row>
    <row r="12" spans="1:104" x14ac:dyDescent="0.25">
      <c r="A12" s="180"/>
      <c r="B12" s="179"/>
      <c r="C12" s="336" t="s">
        <v>850</v>
      </c>
      <c r="D12" s="337"/>
      <c r="E12" s="178">
        <v>18.2</v>
      </c>
      <c r="F12" s="177"/>
      <c r="G12" s="176"/>
      <c r="M12" s="175" t="s">
        <v>850</v>
      </c>
      <c r="O12" s="149"/>
    </row>
    <row r="13" spans="1:104" x14ac:dyDescent="0.25">
      <c r="A13" s="180"/>
      <c r="B13" s="179"/>
      <c r="C13" s="336" t="s">
        <v>849</v>
      </c>
      <c r="D13" s="337"/>
      <c r="E13" s="178">
        <v>12.88</v>
      </c>
      <c r="F13" s="177"/>
      <c r="G13" s="176"/>
      <c r="M13" s="175" t="s">
        <v>849</v>
      </c>
      <c r="O13" s="149"/>
    </row>
    <row r="14" spans="1:104" x14ac:dyDescent="0.25">
      <c r="A14" s="150">
        <v>3</v>
      </c>
      <c r="B14" s="151" t="s">
        <v>75</v>
      </c>
      <c r="C14" s="152" t="s">
        <v>76</v>
      </c>
      <c r="D14" s="153" t="s">
        <v>77</v>
      </c>
      <c r="E14" s="154">
        <v>94.070999999999998</v>
      </c>
      <c r="F14" s="154"/>
      <c r="G14" s="155">
        <f>E14*F14</f>
        <v>0</v>
      </c>
      <c r="O14" s="149">
        <v>2</v>
      </c>
      <c r="AA14" s="122">
        <v>12</v>
      </c>
      <c r="AB14" s="122">
        <v>0</v>
      </c>
      <c r="AC14" s="122">
        <v>3</v>
      </c>
      <c r="AZ14" s="122">
        <v>1</v>
      </c>
      <c r="BA14" s="122">
        <f>IF(AZ14=1,G14,0)</f>
        <v>0</v>
      </c>
      <c r="BB14" s="122">
        <f>IF(AZ14=2,G14,0)</f>
        <v>0</v>
      </c>
      <c r="BC14" s="122">
        <f>IF(AZ14=3,G14,0)</f>
        <v>0</v>
      </c>
      <c r="BD14" s="122">
        <f>IF(AZ14=4,G14,0)</f>
        <v>0</v>
      </c>
      <c r="BE14" s="122">
        <f>IF(AZ14=5,G14,0)</f>
        <v>0</v>
      </c>
      <c r="CZ14" s="122">
        <v>0</v>
      </c>
    </row>
    <row r="15" spans="1:104" x14ac:dyDescent="0.25">
      <c r="A15" s="180"/>
      <c r="B15" s="179"/>
      <c r="C15" s="336" t="s">
        <v>848</v>
      </c>
      <c r="D15" s="337"/>
      <c r="E15" s="178">
        <v>135</v>
      </c>
      <c r="F15" s="177"/>
      <c r="G15" s="176"/>
      <c r="M15" s="175" t="s">
        <v>848</v>
      </c>
      <c r="O15" s="149"/>
    </row>
    <row r="16" spans="1:104" x14ac:dyDescent="0.25">
      <c r="A16" s="180"/>
      <c r="B16" s="179"/>
      <c r="C16" s="336" t="s">
        <v>847</v>
      </c>
      <c r="D16" s="337"/>
      <c r="E16" s="178">
        <v>-40.929000000000002</v>
      </c>
      <c r="F16" s="177"/>
      <c r="G16" s="176"/>
      <c r="M16" s="175" t="s">
        <v>847</v>
      </c>
      <c r="O16" s="149"/>
    </row>
    <row r="17" spans="1:104" x14ac:dyDescent="0.25">
      <c r="A17" s="150">
        <v>4</v>
      </c>
      <c r="B17" s="151" t="s">
        <v>78</v>
      </c>
      <c r="C17" s="152" t="s">
        <v>79</v>
      </c>
      <c r="D17" s="153" t="s">
        <v>77</v>
      </c>
      <c r="E17" s="154">
        <v>42.524999999999999</v>
      </c>
      <c r="F17" s="154"/>
      <c r="G17" s="155">
        <f>E17*F17</f>
        <v>0</v>
      </c>
      <c r="O17" s="149">
        <v>2</v>
      </c>
      <c r="AA17" s="122">
        <v>12</v>
      </c>
      <c r="AB17" s="122">
        <v>0</v>
      </c>
      <c r="AC17" s="122">
        <v>4</v>
      </c>
      <c r="AZ17" s="122">
        <v>1</v>
      </c>
      <c r="BA17" s="122">
        <f>IF(AZ17=1,G17,0)</f>
        <v>0</v>
      </c>
      <c r="BB17" s="122">
        <f>IF(AZ17=2,G17,0)</f>
        <v>0</v>
      </c>
      <c r="BC17" s="122">
        <f>IF(AZ17=3,G17,0)</f>
        <v>0</v>
      </c>
      <c r="BD17" s="122">
        <f>IF(AZ17=4,G17,0)</f>
        <v>0</v>
      </c>
      <c r="BE17" s="122">
        <f>IF(AZ17=5,G17,0)</f>
        <v>0</v>
      </c>
      <c r="CZ17" s="122">
        <v>0</v>
      </c>
    </row>
    <row r="18" spans="1:104" x14ac:dyDescent="0.25">
      <c r="A18" s="180"/>
      <c r="B18" s="179"/>
      <c r="C18" s="336" t="s">
        <v>846</v>
      </c>
      <c r="D18" s="337"/>
      <c r="E18" s="178">
        <v>0</v>
      </c>
      <c r="F18" s="177"/>
      <c r="G18" s="176"/>
      <c r="M18" s="175" t="s">
        <v>846</v>
      </c>
      <c r="O18" s="149"/>
    </row>
    <row r="19" spans="1:104" x14ac:dyDescent="0.25">
      <c r="A19" s="180"/>
      <c r="B19" s="179"/>
      <c r="C19" s="336" t="s">
        <v>845</v>
      </c>
      <c r="D19" s="337"/>
      <c r="E19" s="178">
        <v>42.524999999999999</v>
      </c>
      <c r="F19" s="177"/>
      <c r="G19" s="176"/>
      <c r="M19" s="175" t="s">
        <v>845</v>
      </c>
      <c r="O19" s="149"/>
    </row>
    <row r="20" spans="1:104" x14ac:dyDescent="0.25">
      <c r="A20" s="150">
        <v>5</v>
      </c>
      <c r="B20" s="151" t="s">
        <v>80</v>
      </c>
      <c r="C20" s="152" t="s">
        <v>81</v>
      </c>
      <c r="D20" s="153" t="s">
        <v>77</v>
      </c>
      <c r="E20" s="154">
        <v>787.58789999999999</v>
      </c>
      <c r="F20" s="154"/>
      <c r="G20" s="155">
        <f>E20*F20</f>
        <v>0</v>
      </c>
      <c r="O20" s="149">
        <v>2</v>
      </c>
      <c r="AA20" s="122">
        <v>12</v>
      </c>
      <c r="AB20" s="122">
        <v>0</v>
      </c>
      <c r="AC20" s="122">
        <v>5</v>
      </c>
      <c r="AZ20" s="122">
        <v>1</v>
      </c>
      <c r="BA20" s="122">
        <f>IF(AZ20=1,G20,0)</f>
        <v>0</v>
      </c>
      <c r="BB20" s="122">
        <f>IF(AZ20=2,G20,0)</f>
        <v>0</v>
      </c>
      <c r="BC20" s="122">
        <f>IF(AZ20=3,G20,0)</f>
        <v>0</v>
      </c>
      <c r="BD20" s="122">
        <f>IF(AZ20=4,G20,0)</f>
        <v>0</v>
      </c>
      <c r="BE20" s="122">
        <f>IF(AZ20=5,G20,0)</f>
        <v>0</v>
      </c>
      <c r="CZ20" s="122">
        <v>0</v>
      </c>
    </row>
    <row r="21" spans="1:104" x14ac:dyDescent="0.25">
      <c r="A21" s="180"/>
      <c r="B21" s="179"/>
      <c r="C21" s="336" t="s">
        <v>844</v>
      </c>
      <c r="D21" s="337"/>
      <c r="E21" s="178">
        <v>0</v>
      </c>
      <c r="F21" s="177"/>
      <c r="G21" s="176"/>
      <c r="M21" s="175" t="s">
        <v>844</v>
      </c>
      <c r="O21" s="149"/>
    </row>
    <row r="22" spans="1:104" x14ac:dyDescent="0.25">
      <c r="A22" s="180"/>
      <c r="B22" s="179"/>
      <c r="C22" s="336" t="s">
        <v>843</v>
      </c>
      <c r="D22" s="337"/>
      <c r="E22" s="178">
        <v>0</v>
      </c>
      <c r="F22" s="177"/>
      <c r="G22" s="176"/>
      <c r="M22" s="175" t="s">
        <v>843</v>
      </c>
      <c r="O22" s="149"/>
    </row>
    <row r="23" spans="1:104" x14ac:dyDescent="0.25">
      <c r="A23" s="180"/>
      <c r="B23" s="179"/>
      <c r="C23" s="336" t="s">
        <v>842</v>
      </c>
      <c r="D23" s="337"/>
      <c r="E23" s="178">
        <v>0</v>
      </c>
      <c r="F23" s="177"/>
      <c r="G23" s="176"/>
      <c r="M23" s="175" t="s">
        <v>842</v>
      </c>
      <c r="O23" s="149"/>
    </row>
    <row r="24" spans="1:104" x14ac:dyDescent="0.25">
      <c r="A24" s="180"/>
      <c r="B24" s="179"/>
      <c r="C24" s="336" t="s">
        <v>841</v>
      </c>
      <c r="D24" s="337"/>
      <c r="E24" s="178">
        <v>787.58789999999999</v>
      </c>
      <c r="F24" s="177"/>
      <c r="G24" s="176"/>
      <c r="M24" s="175" t="s">
        <v>841</v>
      </c>
      <c r="O24" s="149"/>
    </row>
    <row r="25" spans="1:104" x14ac:dyDescent="0.25">
      <c r="A25" s="150">
        <v>6</v>
      </c>
      <c r="B25" s="151" t="s">
        <v>82</v>
      </c>
      <c r="C25" s="152" t="s">
        <v>83</v>
      </c>
      <c r="D25" s="153" t="s">
        <v>77</v>
      </c>
      <c r="E25" s="154">
        <v>787.59</v>
      </c>
      <c r="F25" s="154"/>
      <c r="G25" s="155">
        <f>E25*F25</f>
        <v>0</v>
      </c>
      <c r="O25" s="149">
        <v>2</v>
      </c>
      <c r="AA25" s="122">
        <v>12</v>
      </c>
      <c r="AB25" s="122">
        <v>0</v>
      </c>
      <c r="AC25" s="122">
        <v>6</v>
      </c>
      <c r="AZ25" s="122">
        <v>1</v>
      </c>
      <c r="BA25" s="122">
        <f>IF(AZ25=1,G25,0)</f>
        <v>0</v>
      </c>
      <c r="BB25" s="122">
        <f>IF(AZ25=2,G25,0)</f>
        <v>0</v>
      </c>
      <c r="BC25" s="122">
        <f>IF(AZ25=3,G25,0)</f>
        <v>0</v>
      </c>
      <c r="BD25" s="122">
        <f>IF(AZ25=4,G25,0)</f>
        <v>0</v>
      </c>
      <c r="BE25" s="122">
        <f>IF(AZ25=5,G25,0)</f>
        <v>0</v>
      </c>
      <c r="CZ25" s="122">
        <v>0</v>
      </c>
    </row>
    <row r="26" spans="1:104" x14ac:dyDescent="0.25">
      <c r="A26" s="150">
        <v>7</v>
      </c>
      <c r="B26" s="151" t="s">
        <v>84</v>
      </c>
      <c r="C26" s="152" t="s">
        <v>85</v>
      </c>
      <c r="D26" s="153" t="s">
        <v>77</v>
      </c>
      <c r="E26" s="154">
        <v>44.600999999999999</v>
      </c>
      <c r="F26" s="154"/>
      <c r="G26" s="155">
        <f>E26*F26</f>
        <v>0</v>
      </c>
      <c r="O26" s="149">
        <v>2</v>
      </c>
      <c r="AA26" s="122">
        <v>12</v>
      </c>
      <c r="AB26" s="122">
        <v>0</v>
      </c>
      <c r="AC26" s="122">
        <v>7</v>
      </c>
      <c r="AZ26" s="122">
        <v>1</v>
      </c>
      <c r="BA26" s="122">
        <f>IF(AZ26=1,G26,0)</f>
        <v>0</v>
      </c>
      <c r="BB26" s="122">
        <f>IF(AZ26=2,G26,0)</f>
        <v>0</v>
      </c>
      <c r="BC26" s="122">
        <f>IF(AZ26=3,G26,0)</f>
        <v>0</v>
      </c>
      <c r="BD26" s="122">
        <f>IF(AZ26=4,G26,0)</f>
        <v>0</v>
      </c>
      <c r="BE26" s="122">
        <f>IF(AZ26=5,G26,0)</f>
        <v>0</v>
      </c>
      <c r="CZ26" s="122">
        <v>0</v>
      </c>
    </row>
    <row r="27" spans="1:104" x14ac:dyDescent="0.25">
      <c r="A27" s="180"/>
      <c r="B27" s="179"/>
      <c r="C27" s="336" t="s">
        <v>840</v>
      </c>
      <c r="D27" s="337"/>
      <c r="E27" s="178">
        <v>11.226000000000001</v>
      </c>
      <c r="F27" s="177"/>
      <c r="G27" s="176"/>
      <c r="M27" s="175" t="s">
        <v>840</v>
      </c>
      <c r="O27" s="149"/>
    </row>
    <row r="28" spans="1:104" x14ac:dyDescent="0.25">
      <c r="A28" s="180"/>
      <c r="B28" s="179"/>
      <c r="C28" s="336" t="s">
        <v>839</v>
      </c>
      <c r="D28" s="337"/>
      <c r="E28" s="178">
        <v>25.56</v>
      </c>
      <c r="F28" s="177"/>
      <c r="G28" s="176"/>
      <c r="M28" s="175" t="s">
        <v>839</v>
      </c>
      <c r="O28" s="149"/>
    </row>
    <row r="29" spans="1:104" x14ac:dyDescent="0.25">
      <c r="A29" s="180"/>
      <c r="B29" s="179"/>
      <c r="C29" s="336" t="s">
        <v>838</v>
      </c>
      <c r="D29" s="337"/>
      <c r="E29" s="178">
        <v>7.1639999999999997</v>
      </c>
      <c r="F29" s="177"/>
      <c r="G29" s="176"/>
      <c r="M29" s="175" t="s">
        <v>838</v>
      </c>
      <c r="O29" s="149"/>
    </row>
    <row r="30" spans="1:104" x14ac:dyDescent="0.25">
      <c r="A30" s="180"/>
      <c r="B30" s="179"/>
      <c r="C30" s="336" t="s">
        <v>837</v>
      </c>
      <c r="D30" s="337"/>
      <c r="E30" s="178">
        <v>0.65100000000000002</v>
      </c>
      <c r="F30" s="177"/>
      <c r="G30" s="176"/>
      <c r="M30" s="175" t="s">
        <v>837</v>
      </c>
      <c r="O30" s="149"/>
    </row>
    <row r="31" spans="1:104" x14ac:dyDescent="0.25">
      <c r="A31" s="150">
        <v>8</v>
      </c>
      <c r="B31" s="151" t="s">
        <v>86</v>
      </c>
      <c r="C31" s="152" t="s">
        <v>87</v>
      </c>
      <c r="D31" s="153" t="s">
        <v>77</v>
      </c>
      <c r="E31" s="154">
        <v>44.600999999999999</v>
      </c>
      <c r="F31" s="154"/>
      <c r="G31" s="155">
        <f>E31*F31</f>
        <v>0</v>
      </c>
      <c r="O31" s="149">
        <v>2</v>
      </c>
      <c r="AA31" s="122">
        <v>12</v>
      </c>
      <c r="AB31" s="122">
        <v>0</v>
      </c>
      <c r="AC31" s="122">
        <v>8</v>
      </c>
      <c r="AZ31" s="122">
        <v>1</v>
      </c>
      <c r="BA31" s="122">
        <f>IF(AZ31=1,G31,0)</f>
        <v>0</v>
      </c>
      <c r="BB31" s="122">
        <f>IF(AZ31=2,G31,0)</f>
        <v>0</v>
      </c>
      <c r="BC31" s="122">
        <f>IF(AZ31=3,G31,0)</f>
        <v>0</v>
      </c>
      <c r="BD31" s="122">
        <f>IF(AZ31=4,G31,0)</f>
        <v>0</v>
      </c>
      <c r="BE31" s="122">
        <f>IF(AZ31=5,G31,0)</f>
        <v>0</v>
      </c>
      <c r="CZ31" s="122">
        <v>0</v>
      </c>
    </row>
    <row r="32" spans="1:104" x14ac:dyDescent="0.25">
      <c r="A32" s="150">
        <v>9</v>
      </c>
      <c r="B32" s="151" t="s">
        <v>88</v>
      </c>
      <c r="C32" s="152" t="s">
        <v>89</v>
      </c>
      <c r="D32" s="153" t="s">
        <v>72</v>
      </c>
      <c r="E32" s="154">
        <v>82.122500000000002</v>
      </c>
      <c r="F32" s="154"/>
      <c r="G32" s="155">
        <f>E32*F32</f>
        <v>0</v>
      </c>
      <c r="O32" s="149">
        <v>2</v>
      </c>
      <c r="AA32" s="122">
        <v>12</v>
      </c>
      <c r="AB32" s="122">
        <v>0</v>
      </c>
      <c r="AC32" s="122">
        <v>9</v>
      </c>
      <c r="AZ32" s="122">
        <v>1</v>
      </c>
      <c r="BA32" s="122">
        <f>IF(AZ32=1,G32,0)</f>
        <v>0</v>
      </c>
      <c r="BB32" s="122">
        <f>IF(AZ32=2,G32,0)</f>
        <v>0</v>
      </c>
      <c r="BC32" s="122">
        <f>IF(AZ32=3,G32,0)</f>
        <v>0</v>
      </c>
      <c r="BD32" s="122">
        <f>IF(AZ32=4,G32,0)</f>
        <v>0</v>
      </c>
      <c r="BE32" s="122">
        <f>IF(AZ32=5,G32,0)</f>
        <v>0</v>
      </c>
      <c r="CZ32" s="122">
        <v>6.9999999999999999E-4</v>
      </c>
    </row>
    <row r="33" spans="1:104" x14ac:dyDescent="0.25">
      <c r="A33" s="180"/>
      <c r="B33" s="179"/>
      <c r="C33" s="336" t="s">
        <v>836</v>
      </c>
      <c r="D33" s="337"/>
      <c r="E33" s="178">
        <v>0</v>
      </c>
      <c r="F33" s="177"/>
      <c r="G33" s="176"/>
      <c r="M33" s="175" t="s">
        <v>836</v>
      </c>
      <c r="O33" s="149"/>
    </row>
    <row r="34" spans="1:104" x14ac:dyDescent="0.25">
      <c r="A34" s="180"/>
      <c r="B34" s="179"/>
      <c r="C34" s="336" t="s">
        <v>835</v>
      </c>
      <c r="D34" s="337"/>
      <c r="E34" s="178">
        <v>21.6</v>
      </c>
      <c r="F34" s="177"/>
      <c r="G34" s="176"/>
      <c r="M34" s="175" t="s">
        <v>835</v>
      </c>
      <c r="O34" s="149"/>
    </row>
    <row r="35" spans="1:104" x14ac:dyDescent="0.25">
      <c r="A35" s="180"/>
      <c r="B35" s="179"/>
      <c r="C35" s="336" t="s">
        <v>834</v>
      </c>
      <c r="D35" s="337"/>
      <c r="E35" s="178">
        <v>0</v>
      </c>
      <c r="F35" s="177"/>
      <c r="G35" s="176"/>
      <c r="M35" s="175" t="s">
        <v>834</v>
      </c>
      <c r="O35" s="149"/>
    </row>
    <row r="36" spans="1:104" x14ac:dyDescent="0.25">
      <c r="A36" s="180"/>
      <c r="B36" s="179"/>
      <c r="C36" s="336" t="s">
        <v>833</v>
      </c>
      <c r="D36" s="337"/>
      <c r="E36" s="178">
        <v>60.522500000000001</v>
      </c>
      <c r="F36" s="177"/>
      <c r="G36" s="176"/>
      <c r="M36" s="175" t="s">
        <v>833</v>
      </c>
      <c r="O36" s="149"/>
    </row>
    <row r="37" spans="1:104" x14ac:dyDescent="0.25">
      <c r="A37" s="150">
        <v>10</v>
      </c>
      <c r="B37" s="151" t="s">
        <v>90</v>
      </c>
      <c r="C37" s="152" t="s">
        <v>91</v>
      </c>
      <c r="D37" s="153" t="s">
        <v>72</v>
      </c>
      <c r="E37" s="154">
        <v>82.122500000000002</v>
      </c>
      <c r="F37" s="154"/>
      <c r="G37" s="155">
        <f>E37*F37</f>
        <v>0</v>
      </c>
      <c r="O37" s="149">
        <v>2</v>
      </c>
      <c r="AA37" s="122">
        <v>12</v>
      </c>
      <c r="AB37" s="122">
        <v>0</v>
      </c>
      <c r="AC37" s="122">
        <v>10</v>
      </c>
      <c r="AZ37" s="122">
        <v>1</v>
      </c>
      <c r="BA37" s="122">
        <f>IF(AZ37=1,G37,0)</f>
        <v>0</v>
      </c>
      <c r="BB37" s="122">
        <f>IF(AZ37=2,G37,0)</f>
        <v>0</v>
      </c>
      <c r="BC37" s="122">
        <f>IF(AZ37=3,G37,0)</f>
        <v>0</v>
      </c>
      <c r="BD37" s="122">
        <f>IF(AZ37=4,G37,0)</f>
        <v>0</v>
      </c>
      <c r="BE37" s="122">
        <f>IF(AZ37=5,G37,0)</f>
        <v>0</v>
      </c>
      <c r="CZ37" s="122">
        <v>0</v>
      </c>
    </row>
    <row r="38" spans="1:104" x14ac:dyDescent="0.25">
      <c r="A38" s="150">
        <v>11</v>
      </c>
      <c r="B38" s="151" t="s">
        <v>92</v>
      </c>
      <c r="C38" s="152" t="s">
        <v>93</v>
      </c>
      <c r="D38" s="153" t="s">
        <v>72</v>
      </c>
      <c r="E38" s="154">
        <v>82.122500000000002</v>
      </c>
      <c r="F38" s="154"/>
      <c r="G38" s="155">
        <f>E38*F38</f>
        <v>0</v>
      </c>
      <c r="O38" s="149">
        <v>2</v>
      </c>
      <c r="AA38" s="122">
        <v>12</v>
      </c>
      <c r="AB38" s="122">
        <v>0</v>
      </c>
      <c r="AC38" s="122">
        <v>11</v>
      </c>
      <c r="AZ38" s="122">
        <v>1</v>
      </c>
      <c r="BA38" s="122">
        <f>IF(AZ38=1,G38,0)</f>
        <v>0</v>
      </c>
      <c r="BB38" s="122">
        <f>IF(AZ38=2,G38,0)</f>
        <v>0</v>
      </c>
      <c r="BC38" s="122">
        <f>IF(AZ38=3,G38,0)</f>
        <v>0</v>
      </c>
      <c r="BD38" s="122">
        <f>IF(AZ38=4,G38,0)</f>
        <v>0</v>
      </c>
      <c r="BE38" s="122">
        <f>IF(AZ38=5,G38,0)</f>
        <v>0</v>
      </c>
      <c r="CZ38" s="122">
        <v>8.0000000000000004E-4</v>
      </c>
    </row>
    <row r="39" spans="1:104" x14ac:dyDescent="0.25">
      <c r="A39" s="150">
        <v>12</v>
      </c>
      <c r="B39" s="151" t="s">
        <v>94</v>
      </c>
      <c r="C39" s="152" t="s">
        <v>95</v>
      </c>
      <c r="D39" s="153" t="s">
        <v>72</v>
      </c>
      <c r="E39" s="154">
        <v>82.122500000000002</v>
      </c>
      <c r="F39" s="154"/>
      <c r="G39" s="155">
        <f>E39*F39</f>
        <v>0</v>
      </c>
      <c r="O39" s="149">
        <v>2</v>
      </c>
      <c r="AA39" s="122">
        <v>12</v>
      </c>
      <c r="AB39" s="122">
        <v>0</v>
      </c>
      <c r="AC39" s="122">
        <v>12</v>
      </c>
      <c r="AZ39" s="122">
        <v>1</v>
      </c>
      <c r="BA39" s="122">
        <f>IF(AZ39=1,G39,0)</f>
        <v>0</v>
      </c>
      <c r="BB39" s="122">
        <f>IF(AZ39=2,G39,0)</f>
        <v>0</v>
      </c>
      <c r="BC39" s="122">
        <f>IF(AZ39=3,G39,0)</f>
        <v>0</v>
      </c>
      <c r="BD39" s="122">
        <f>IF(AZ39=4,G39,0)</f>
        <v>0</v>
      </c>
      <c r="BE39" s="122">
        <f>IF(AZ39=5,G39,0)</f>
        <v>0</v>
      </c>
      <c r="CZ39" s="122">
        <v>0</v>
      </c>
    </row>
    <row r="40" spans="1:104" x14ac:dyDescent="0.25">
      <c r="A40" s="150">
        <v>13</v>
      </c>
      <c r="B40" s="151" t="s">
        <v>96</v>
      </c>
      <c r="C40" s="152" t="s">
        <v>97</v>
      </c>
      <c r="D40" s="153" t="s">
        <v>77</v>
      </c>
      <c r="E40" s="154">
        <v>459.6585</v>
      </c>
      <c r="F40" s="154"/>
      <c r="G40" s="155">
        <f>E40*F40</f>
        <v>0</v>
      </c>
      <c r="O40" s="149">
        <v>2</v>
      </c>
      <c r="AA40" s="122">
        <v>12</v>
      </c>
      <c r="AB40" s="122">
        <v>0</v>
      </c>
      <c r="AC40" s="122">
        <v>13</v>
      </c>
      <c r="AZ40" s="122">
        <v>1</v>
      </c>
      <c r="BA40" s="122">
        <f>IF(AZ40=1,G40,0)</f>
        <v>0</v>
      </c>
      <c r="BB40" s="122">
        <f>IF(AZ40=2,G40,0)</f>
        <v>0</v>
      </c>
      <c r="BC40" s="122">
        <f>IF(AZ40=3,G40,0)</f>
        <v>0</v>
      </c>
      <c r="BD40" s="122">
        <f>IF(AZ40=4,G40,0)</f>
        <v>0</v>
      </c>
      <c r="BE40" s="122">
        <f>IF(AZ40=5,G40,0)</f>
        <v>0</v>
      </c>
      <c r="CZ40" s="122">
        <v>0</v>
      </c>
    </row>
    <row r="41" spans="1:104" x14ac:dyDescent="0.25">
      <c r="A41" s="180"/>
      <c r="B41" s="179"/>
      <c r="C41" s="336" t="s">
        <v>832</v>
      </c>
      <c r="D41" s="337"/>
      <c r="E41" s="178">
        <v>0</v>
      </c>
      <c r="F41" s="177"/>
      <c r="G41" s="176"/>
      <c r="M41" s="175" t="s">
        <v>832</v>
      </c>
      <c r="O41" s="149"/>
    </row>
    <row r="42" spans="1:104" x14ac:dyDescent="0.25">
      <c r="A42" s="180"/>
      <c r="B42" s="179"/>
      <c r="C42" s="336" t="s">
        <v>831</v>
      </c>
      <c r="D42" s="337"/>
      <c r="E42" s="178">
        <v>415.0575</v>
      </c>
      <c r="F42" s="177"/>
      <c r="G42" s="176"/>
      <c r="M42" s="175" t="s">
        <v>831</v>
      </c>
      <c r="O42" s="149"/>
    </row>
    <row r="43" spans="1:104" x14ac:dyDescent="0.25">
      <c r="A43" s="180"/>
      <c r="B43" s="179"/>
      <c r="C43" s="336" t="s">
        <v>830</v>
      </c>
      <c r="D43" s="337"/>
      <c r="E43" s="178">
        <v>0</v>
      </c>
      <c r="F43" s="177"/>
      <c r="G43" s="176"/>
      <c r="M43" s="175" t="s">
        <v>830</v>
      </c>
      <c r="O43" s="149"/>
    </row>
    <row r="44" spans="1:104" x14ac:dyDescent="0.25">
      <c r="A44" s="180"/>
      <c r="B44" s="179"/>
      <c r="C44" s="338">
        <v>44601</v>
      </c>
      <c r="D44" s="337"/>
      <c r="E44" s="178">
        <v>44.600999999999999</v>
      </c>
      <c r="F44" s="177"/>
      <c r="G44" s="176"/>
      <c r="M44" s="181">
        <v>44601</v>
      </c>
      <c r="O44" s="149"/>
    </row>
    <row r="45" spans="1:104" x14ac:dyDescent="0.25">
      <c r="A45" s="150">
        <v>14</v>
      </c>
      <c r="B45" s="151" t="s">
        <v>98</v>
      </c>
      <c r="C45" s="152" t="s">
        <v>99</v>
      </c>
      <c r="D45" s="153" t="s">
        <v>77</v>
      </c>
      <c r="E45" s="154">
        <v>12.807</v>
      </c>
      <c r="F45" s="154"/>
      <c r="G45" s="155">
        <f>E45*F45</f>
        <v>0</v>
      </c>
      <c r="O45" s="149">
        <v>2</v>
      </c>
      <c r="AA45" s="122">
        <v>12</v>
      </c>
      <c r="AB45" s="122">
        <v>0</v>
      </c>
      <c r="AC45" s="122">
        <v>14</v>
      </c>
      <c r="AZ45" s="122">
        <v>1</v>
      </c>
      <c r="BA45" s="122">
        <f>IF(AZ45=1,G45,0)</f>
        <v>0</v>
      </c>
      <c r="BB45" s="122">
        <f>IF(AZ45=2,G45,0)</f>
        <v>0</v>
      </c>
      <c r="BC45" s="122">
        <f>IF(AZ45=3,G45,0)</f>
        <v>0</v>
      </c>
      <c r="BD45" s="122">
        <f>IF(AZ45=4,G45,0)</f>
        <v>0</v>
      </c>
      <c r="BE45" s="122">
        <f>IF(AZ45=5,G45,0)</f>
        <v>0</v>
      </c>
      <c r="CZ45" s="122">
        <v>0</v>
      </c>
    </row>
    <row r="46" spans="1:104" x14ac:dyDescent="0.25">
      <c r="A46" s="180"/>
      <c r="B46" s="179"/>
      <c r="C46" s="336" t="s">
        <v>829</v>
      </c>
      <c r="D46" s="337"/>
      <c r="E46" s="178">
        <v>0</v>
      </c>
      <c r="F46" s="177"/>
      <c r="G46" s="176"/>
      <c r="M46" s="175" t="s">
        <v>829</v>
      </c>
      <c r="O46" s="149"/>
    </row>
    <row r="47" spans="1:104" x14ac:dyDescent="0.25">
      <c r="A47" s="180"/>
      <c r="B47" s="179"/>
      <c r="C47" s="336" t="s">
        <v>828</v>
      </c>
      <c r="D47" s="337"/>
      <c r="E47" s="178">
        <v>0</v>
      </c>
      <c r="F47" s="177"/>
      <c r="G47" s="176"/>
      <c r="M47" s="175" t="s">
        <v>828</v>
      </c>
      <c r="O47" s="149"/>
    </row>
    <row r="48" spans="1:104" x14ac:dyDescent="0.25">
      <c r="A48" s="180"/>
      <c r="B48" s="179"/>
      <c r="C48" s="336" t="s">
        <v>827</v>
      </c>
      <c r="D48" s="337"/>
      <c r="E48" s="178">
        <v>12.807</v>
      </c>
      <c r="F48" s="177"/>
      <c r="G48" s="176"/>
      <c r="M48" s="175" t="s">
        <v>827</v>
      </c>
      <c r="O48" s="149"/>
    </row>
    <row r="49" spans="1:104" x14ac:dyDescent="0.25">
      <c r="A49" s="150">
        <v>15</v>
      </c>
      <c r="B49" s="151" t="s">
        <v>100</v>
      </c>
      <c r="C49" s="152" t="s">
        <v>101</v>
      </c>
      <c r="D49" s="153" t="s">
        <v>77</v>
      </c>
      <c r="E49" s="154">
        <v>868.31050000000005</v>
      </c>
      <c r="F49" s="154"/>
      <c r="G49" s="155">
        <f>E49*F49</f>
        <v>0</v>
      </c>
      <c r="O49" s="149">
        <v>2</v>
      </c>
      <c r="AA49" s="122">
        <v>12</v>
      </c>
      <c r="AB49" s="122">
        <v>0</v>
      </c>
      <c r="AC49" s="122">
        <v>15</v>
      </c>
      <c r="AZ49" s="122">
        <v>1</v>
      </c>
      <c r="BA49" s="122">
        <f>IF(AZ49=1,G49,0)</f>
        <v>0</v>
      </c>
      <c r="BB49" s="122">
        <f>IF(AZ49=2,G49,0)</f>
        <v>0</v>
      </c>
      <c r="BC49" s="122">
        <f>IF(AZ49=3,G49,0)</f>
        <v>0</v>
      </c>
      <c r="BD49" s="122">
        <f>IF(AZ49=4,G49,0)</f>
        <v>0</v>
      </c>
      <c r="BE49" s="122">
        <f>IF(AZ49=5,G49,0)</f>
        <v>0</v>
      </c>
      <c r="CZ49" s="122">
        <v>0</v>
      </c>
    </row>
    <row r="50" spans="1:104" x14ac:dyDescent="0.25">
      <c r="A50" s="180"/>
      <c r="B50" s="179"/>
      <c r="C50" s="336" t="s">
        <v>826</v>
      </c>
      <c r="D50" s="337"/>
      <c r="E50" s="178">
        <v>0</v>
      </c>
      <c r="F50" s="177"/>
      <c r="G50" s="176"/>
      <c r="M50" s="175" t="s">
        <v>826</v>
      </c>
      <c r="O50" s="149"/>
    </row>
    <row r="51" spans="1:104" x14ac:dyDescent="0.25">
      <c r="A51" s="180"/>
      <c r="B51" s="179"/>
      <c r="C51" s="336" t="s">
        <v>825</v>
      </c>
      <c r="D51" s="337"/>
      <c r="E51" s="178">
        <v>874.71400000000006</v>
      </c>
      <c r="F51" s="177"/>
      <c r="G51" s="176"/>
      <c r="M51" s="175" t="s">
        <v>825</v>
      </c>
      <c r="O51" s="149"/>
    </row>
    <row r="52" spans="1:104" x14ac:dyDescent="0.25">
      <c r="A52" s="180"/>
      <c r="B52" s="179"/>
      <c r="C52" s="336" t="s">
        <v>824</v>
      </c>
      <c r="D52" s="337"/>
      <c r="E52" s="178">
        <v>0</v>
      </c>
      <c r="F52" s="177"/>
      <c r="G52" s="176"/>
      <c r="M52" s="175" t="s">
        <v>824</v>
      </c>
      <c r="O52" s="149"/>
    </row>
    <row r="53" spans="1:104" x14ac:dyDescent="0.25">
      <c r="A53" s="180"/>
      <c r="B53" s="179"/>
      <c r="C53" s="338">
        <v>-64035</v>
      </c>
      <c r="D53" s="337"/>
      <c r="E53" s="178">
        <v>-6.4035000000000002</v>
      </c>
      <c r="F53" s="177"/>
      <c r="G53" s="176"/>
      <c r="M53" s="181">
        <v>-64035</v>
      </c>
      <c r="O53" s="149"/>
    </row>
    <row r="54" spans="1:104" x14ac:dyDescent="0.25">
      <c r="A54" s="150">
        <v>16</v>
      </c>
      <c r="B54" s="151" t="s">
        <v>102</v>
      </c>
      <c r="C54" s="152" t="s">
        <v>103</v>
      </c>
      <c r="D54" s="153" t="s">
        <v>77</v>
      </c>
      <c r="E54" s="154">
        <v>868.31050000000005</v>
      </c>
      <c r="F54" s="154"/>
      <c r="G54" s="155">
        <f>E54*F54</f>
        <v>0</v>
      </c>
      <c r="O54" s="149">
        <v>2</v>
      </c>
      <c r="AA54" s="122">
        <v>12</v>
      </c>
      <c r="AB54" s="122">
        <v>0</v>
      </c>
      <c r="AC54" s="122">
        <v>16</v>
      </c>
      <c r="AZ54" s="122">
        <v>1</v>
      </c>
      <c r="BA54" s="122">
        <f>IF(AZ54=1,G54,0)</f>
        <v>0</v>
      </c>
      <c r="BB54" s="122">
        <f>IF(AZ54=2,G54,0)</f>
        <v>0</v>
      </c>
      <c r="BC54" s="122">
        <f>IF(AZ54=3,G54,0)</f>
        <v>0</v>
      </c>
      <c r="BD54" s="122">
        <f>IF(AZ54=4,G54,0)</f>
        <v>0</v>
      </c>
      <c r="BE54" s="122">
        <f>IF(AZ54=5,G54,0)</f>
        <v>0</v>
      </c>
      <c r="CZ54" s="122">
        <v>0</v>
      </c>
    </row>
    <row r="55" spans="1:104" x14ac:dyDescent="0.25">
      <c r="A55" s="150">
        <v>17</v>
      </c>
      <c r="B55" s="151" t="s">
        <v>104</v>
      </c>
      <c r="C55" s="152" t="s">
        <v>105</v>
      </c>
      <c r="D55" s="153" t="s">
        <v>77</v>
      </c>
      <c r="E55" s="154">
        <v>6.4035000000000002</v>
      </c>
      <c r="F55" s="154"/>
      <c r="G55" s="155">
        <f>E55*F55</f>
        <v>0</v>
      </c>
      <c r="O55" s="149">
        <v>2</v>
      </c>
      <c r="AA55" s="122">
        <v>12</v>
      </c>
      <c r="AB55" s="122">
        <v>0</v>
      </c>
      <c r="AC55" s="122">
        <v>17</v>
      </c>
      <c r="AZ55" s="122">
        <v>1</v>
      </c>
      <c r="BA55" s="122">
        <f>IF(AZ55=1,G55,0)</f>
        <v>0</v>
      </c>
      <c r="BB55" s="122">
        <f>IF(AZ55=2,G55,0)</f>
        <v>0</v>
      </c>
      <c r="BC55" s="122">
        <f>IF(AZ55=3,G55,0)</f>
        <v>0</v>
      </c>
      <c r="BD55" s="122">
        <f>IF(AZ55=4,G55,0)</f>
        <v>0</v>
      </c>
      <c r="BE55" s="122">
        <f>IF(AZ55=5,G55,0)</f>
        <v>0</v>
      </c>
      <c r="CZ55" s="122">
        <v>0</v>
      </c>
    </row>
    <row r="56" spans="1:104" x14ac:dyDescent="0.25">
      <c r="A56" s="180"/>
      <c r="B56" s="179"/>
      <c r="C56" s="336" t="s">
        <v>823</v>
      </c>
      <c r="D56" s="337"/>
      <c r="E56" s="178">
        <v>3.1185</v>
      </c>
      <c r="F56" s="177"/>
      <c r="G56" s="176"/>
      <c r="M56" s="175" t="s">
        <v>823</v>
      </c>
      <c r="O56" s="149"/>
    </row>
    <row r="57" spans="1:104" x14ac:dyDescent="0.25">
      <c r="A57" s="180"/>
      <c r="B57" s="179"/>
      <c r="C57" s="336" t="s">
        <v>822</v>
      </c>
      <c r="D57" s="337"/>
      <c r="E57" s="178">
        <v>3.2850000000000001</v>
      </c>
      <c r="F57" s="177"/>
      <c r="G57" s="176"/>
      <c r="M57" s="175" t="s">
        <v>822</v>
      </c>
      <c r="O57" s="149"/>
    </row>
    <row r="58" spans="1:104" ht="13" x14ac:dyDescent="0.3">
      <c r="A58" s="156"/>
      <c r="B58" s="157" t="s">
        <v>69</v>
      </c>
      <c r="C58" s="158" t="str">
        <f>CONCATENATE(B7," ",C7)</f>
        <v>1 Zemní práce</v>
      </c>
      <c r="D58" s="156"/>
      <c r="E58" s="159"/>
      <c r="F58" s="159"/>
      <c r="G58" s="160">
        <f>SUM(G7:G57)</f>
        <v>0</v>
      </c>
      <c r="O58" s="149">
        <v>4</v>
      </c>
      <c r="BA58" s="161">
        <f>SUM(BA7:BA57)</f>
        <v>0</v>
      </c>
      <c r="BB58" s="161">
        <f>SUM(BB7:BB57)</f>
        <v>0</v>
      </c>
      <c r="BC58" s="161">
        <f>SUM(BC7:BC57)</f>
        <v>0</v>
      </c>
      <c r="BD58" s="161">
        <f>SUM(BD7:BD57)</f>
        <v>0</v>
      </c>
      <c r="BE58" s="161">
        <f>SUM(BE7:BE57)</f>
        <v>0</v>
      </c>
    </row>
    <row r="59" spans="1:104" ht="13" x14ac:dyDescent="0.3">
      <c r="A59" s="142" t="s">
        <v>65</v>
      </c>
      <c r="B59" s="143" t="s">
        <v>106</v>
      </c>
      <c r="C59" s="144" t="s">
        <v>107</v>
      </c>
      <c r="D59" s="145"/>
      <c r="E59" s="146"/>
      <c r="F59" s="146"/>
      <c r="G59" s="147"/>
      <c r="H59" s="148"/>
      <c r="I59" s="148"/>
      <c r="O59" s="149">
        <v>1</v>
      </c>
    </row>
    <row r="60" spans="1:104" x14ac:dyDescent="0.25">
      <c r="A60" s="150">
        <v>18</v>
      </c>
      <c r="B60" s="151" t="s">
        <v>108</v>
      </c>
      <c r="C60" s="152" t="s">
        <v>109</v>
      </c>
      <c r="D60" s="153" t="s">
        <v>77</v>
      </c>
      <c r="E60" s="154">
        <v>37.037999999999997</v>
      </c>
      <c r="F60" s="154"/>
      <c r="G60" s="155">
        <f>E60*F60</f>
        <v>0</v>
      </c>
      <c r="O60" s="149">
        <v>2</v>
      </c>
      <c r="AA60" s="122">
        <v>12</v>
      </c>
      <c r="AB60" s="122">
        <v>0</v>
      </c>
      <c r="AC60" s="122">
        <v>18</v>
      </c>
      <c r="AZ60" s="122">
        <v>1</v>
      </c>
      <c r="BA60" s="122">
        <f>IF(AZ60=1,G60,0)</f>
        <v>0</v>
      </c>
      <c r="BB60" s="122">
        <f>IF(AZ60=2,G60,0)</f>
        <v>0</v>
      </c>
      <c r="BC60" s="122">
        <f>IF(AZ60=3,G60,0)</f>
        <v>0</v>
      </c>
      <c r="BD60" s="122">
        <f>IF(AZ60=4,G60,0)</f>
        <v>0</v>
      </c>
      <c r="BE60" s="122">
        <f>IF(AZ60=5,G60,0)</f>
        <v>0</v>
      </c>
      <c r="CZ60" s="122">
        <v>2.5249999999999999</v>
      </c>
    </row>
    <row r="61" spans="1:104" x14ac:dyDescent="0.25">
      <c r="A61" s="180"/>
      <c r="B61" s="179"/>
      <c r="C61" s="336" t="s">
        <v>821</v>
      </c>
      <c r="D61" s="337"/>
      <c r="E61" s="178">
        <v>0</v>
      </c>
      <c r="F61" s="177"/>
      <c r="G61" s="176"/>
      <c r="M61" s="175" t="s">
        <v>821</v>
      </c>
      <c r="O61" s="149"/>
    </row>
    <row r="62" spans="1:104" x14ac:dyDescent="0.25">
      <c r="A62" s="180"/>
      <c r="B62" s="179"/>
      <c r="C62" s="336" t="s">
        <v>820</v>
      </c>
      <c r="D62" s="337"/>
      <c r="E62" s="178">
        <v>16.884</v>
      </c>
      <c r="F62" s="177"/>
      <c r="G62" s="176"/>
      <c r="M62" s="175" t="s">
        <v>820</v>
      </c>
      <c r="O62" s="149"/>
    </row>
    <row r="63" spans="1:104" x14ac:dyDescent="0.25">
      <c r="A63" s="180"/>
      <c r="B63" s="179"/>
      <c r="C63" s="336" t="s">
        <v>819</v>
      </c>
      <c r="D63" s="337"/>
      <c r="E63" s="178">
        <v>14.327999999999999</v>
      </c>
      <c r="F63" s="177"/>
      <c r="G63" s="176"/>
      <c r="M63" s="175" t="s">
        <v>819</v>
      </c>
      <c r="O63" s="149"/>
    </row>
    <row r="64" spans="1:104" x14ac:dyDescent="0.25">
      <c r="A64" s="180"/>
      <c r="B64" s="179"/>
      <c r="C64" s="336" t="s">
        <v>818</v>
      </c>
      <c r="D64" s="337"/>
      <c r="E64" s="178">
        <v>0.65100000000000002</v>
      </c>
      <c r="F64" s="177"/>
      <c r="G64" s="176"/>
      <c r="M64" s="175" t="s">
        <v>818</v>
      </c>
      <c r="O64" s="149"/>
    </row>
    <row r="65" spans="1:104" x14ac:dyDescent="0.25">
      <c r="A65" s="180"/>
      <c r="B65" s="179"/>
      <c r="C65" s="336" t="s">
        <v>817</v>
      </c>
      <c r="D65" s="337"/>
      <c r="E65" s="178">
        <v>0</v>
      </c>
      <c r="F65" s="177"/>
      <c r="G65" s="176"/>
      <c r="M65" s="175" t="s">
        <v>817</v>
      </c>
      <c r="O65" s="149"/>
    </row>
    <row r="66" spans="1:104" x14ac:dyDescent="0.25">
      <c r="A66" s="180"/>
      <c r="B66" s="179"/>
      <c r="C66" s="336" t="s">
        <v>816</v>
      </c>
      <c r="D66" s="337"/>
      <c r="E66" s="178">
        <v>5.1749999999999998</v>
      </c>
      <c r="F66" s="177"/>
      <c r="G66" s="176"/>
      <c r="M66" s="175" t="s">
        <v>816</v>
      </c>
      <c r="O66" s="149"/>
    </row>
    <row r="67" spans="1:104" ht="20.5" x14ac:dyDescent="0.25">
      <c r="A67" s="150">
        <v>19</v>
      </c>
      <c r="B67" s="151" t="s">
        <v>110</v>
      </c>
      <c r="C67" s="152" t="s">
        <v>111</v>
      </c>
      <c r="D67" s="153" t="s">
        <v>72</v>
      </c>
      <c r="E67" s="154">
        <v>21.15</v>
      </c>
      <c r="F67" s="154"/>
      <c r="G67" s="155">
        <f>E67*F67</f>
        <v>0</v>
      </c>
      <c r="O67" s="149">
        <v>2</v>
      </c>
      <c r="AA67" s="122">
        <v>12</v>
      </c>
      <c r="AB67" s="122">
        <v>0</v>
      </c>
      <c r="AC67" s="122">
        <v>19</v>
      </c>
      <c r="AZ67" s="122">
        <v>1</v>
      </c>
      <c r="BA67" s="122">
        <f>IF(AZ67=1,G67,0)</f>
        <v>0</v>
      </c>
      <c r="BB67" s="122">
        <f>IF(AZ67=2,G67,0)</f>
        <v>0</v>
      </c>
      <c r="BC67" s="122">
        <f>IF(AZ67=3,G67,0)</f>
        <v>0</v>
      </c>
      <c r="BD67" s="122">
        <f>IF(AZ67=4,G67,0)</f>
        <v>0</v>
      </c>
      <c r="BE67" s="122">
        <f>IF(AZ67=5,G67,0)</f>
        <v>0</v>
      </c>
      <c r="CZ67" s="122">
        <v>0.75124999999999997</v>
      </c>
    </row>
    <row r="68" spans="1:104" x14ac:dyDescent="0.25">
      <c r="A68" s="180"/>
      <c r="B68" s="179"/>
      <c r="C68" s="336" t="s">
        <v>815</v>
      </c>
      <c r="D68" s="337"/>
      <c r="E68" s="178">
        <v>21.15</v>
      </c>
      <c r="F68" s="177"/>
      <c r="G68" s="176"/>
      <c r="M68" s="175" t="s">
        <v>815</v>
      </c>
      <c r="O68" s="149"/>
    </row>
    <row r="69" spans="1:104" ht="13" x14ac:dyDescent="0.3">
      <c r="A69" s="156"/>
      <c r="B69" s="157" t="s">
        <v>69</v>
      </c>
      <c r="C69" s="158" t="str">
        <f>CONCATENATE(B59," ",C59)</f>
        <v>2 Základy,zvláštní zakládání</v>
      </c>
      <c r="D69" s="156"/>
      <c r="E69" s="159"/>
      <c r="F69" s="159"/>
      <c r="G69" s="160">
        <f>SUM(G59:G68)</f>
        <v>0</v>
      </c>
      <c r="O69" s="149">
        <v>4</v>
      </c>
      <c r="BA69" s="161">
        <f>SUM(BA59:BA68)</f>
        <v>0</v>
      </c>
      <c r="BB69" s="161">
        <f>SUM(BB59:BB68)</f>
        <v>0</v>
      </c>
      <c r="BC69" s="161">
        <f>SUM(BC59:BC68)</f>
        <v>0</v>
      </c>
      <c r="BD69" s="161">
        <f>SUM(BD59:BD68)</f>
        <v>0</v>
      </c>
      <c r="BE69" s="161">
        <f>SUM(BE59:BE68)</f>
        <v>0</v>
      </c>
    </row>
    <row r="70" spans="1:104" ht="13" x14ac:dyDescent="0.3">
      <c r="A70" s="142" t="s">
        <v>65</v>
      </c>
      <c r="B70" s="143" t="s">
        <v>112</v>
      </c>
      <c r="C70" s="144" t="s">
        <v>113</v>
      </c>
      <c r="D70" s="145"/>
      <c r="E70" s="146"/>
      <c r="F70" s="146"/>
      <c r="G70" s="147"/>
      <c r="H70" s="148"/>
      <c r="I70" s="148"/>
      <c r="O70" s="149">
        <v>1</v>
      </c>
    </row>
    <row r="71" spans="1:104" x14ac:dyDescent="0.25">
      <c r="A71" s="150">
        <v>20</v>
      </c>
      <c r="B71" s="151" t="s">
        <v>114</v>
      </c>
      <c r="C71" s="152" t="s">
        <v>115</v>
      </c>
      <c r="D71" s="153" t="s">
        <v>72</v>
      </c>
      <c r="E71" s="154">
        <v>288</v>
      </c>
      <c r="F71" s="154"/>
      <c r="G71" s="155">
        <f>E71*F71</f>
        <v>0</v>
      </c>
      <c r="O71" s="149">
        <v>2</v>
      </c>
      <c r="AA71" s="122">
        <v>12</v>
      </c>
      <c r="AB71" s="122">
        <v>0</v>
      </c>
      <c r="AC71" s="122">
        <v>20</v>
      </c>
      <c r="AZ71" s="122">
        <v>1</v>
      </c>
      <c r="BA71" s="122">
        <f>IF(AZ71=1,G71,0)</f>
        <v>0</v>
      </c>
      <c r="BB71" s="122">
        <f>IF(AZ71=2,G71,0)</f>
        <v>0</v>
      </c>
      <c r="BC71" s="122">
        <f>IF(AZ71=3,G71,0)</f>
        <v>0</v>
      </c>
      <c r="BD71" s="122">
        <f>IF(AZ71=4,G71,0)</f>
        <v>0</v>
      </c>
      <c r="BE71" s="122">
        <f>IF(AZ71=5,G71,0)</f>
        <v>0</v>
      </c>
      <c r="CZ71" s="122">
        <v>0</v>
      </c>
    </row>
    <row r="72" spans="1:104" x14ac:dyDescent="0.25">
      <c r="A72" s="180"/>
      <c r="B72" s="179"/>
      <c r="C72" s="336" t="s">
        <v>814</v>
      </c>
      <c r="D72" s="337"/>
      <c r="E72" s="178">
        <v>0</v>
      </c>
      <c r="F72" s="177"/>
      <c r="G72" s="176"/>
      <c r="M72" s="175" t="s">
        <v>814</v>
      </c>
      <c r="O72" s="149"/>
    </row>
    <row r="73" spans="1:104" x14ac:dyDescent="0.25">
      <c r="A73" s="180"/>
      <c r="B73" s="179"/>
      <c r="C73" s="336">
        <v>288</v>
      </c>
      <c r="D73" s="337"/>
      <c r="E73" s="178">
        <v>288</v>
      </c>
      <c r="F73" s="177"/>
      <c r="G73" s="176"/>
      <c r="M73" s="175">
        <v>288</v>
      </c>
      <c r="O73" s="149"/>
    </row>
    <row r="74" spans="1:104" ht="13" x14ac:dyDescent="0.3">
      <c r="A74" s="156"/>
      <c r="B74" s="157" t="s">
        <v>69</v>
      </c>
      <c r="C74" s="158" t="str">
        <f>CONCATENATE(B70," ",C70)</f>
        <v>28 Sadové úpravy</v>
      </c>
      <c r="D74" s="156"/>
      <c r="E74" s="159"/>
      <c r="F74" s="159"/>
      <c r="G74" s="160">
        <f>SUM(G70:G73)</f>
        <v>0</v>
      </c>
      <c r="O74" s="149">
        <v>4</v>
      </c>
      <c r="BA74" s="161">
        <f>SUM(BA70:BA73)</f>
        <v>0</v>
      </c>
      <c r="BB74" s="161">
        <f>SUM(BB70:BB73)</f>
        <v>0</v>
      </c>
      <c r="BC74" s="161">
        <f>SUM(BC70:BC73)</f>
        <v>0</v>
      </c>
      <c r="BD74" s="161">
        <f>SUM(BD70:BD73)</f>
        <v>0</v>
      </c>
      <c r="BE74" s="161">
        <f>SUM(BE70:BE73)</f>
        <v>0</v>
      </c>
    </row>
    <row r="75" spans="1:104" ht="13" x14ac:dyDescent="0.3">
      <c r="A75" s="142" t="s">
        <v>65</v>
      </c>
      <c r="B75" s="143" t="s">
        <v>116</v>
      </c>
      <c r="C75" s="144" t="s">
        <v>117</v>
      </c>
      <c r="D75" s="145"/>
      <c r="E75" s="146"/>
      <c r="F75" s="146"/>
      <c r="G75" s="147"/>
      <c r="H75" s="148"/>
      <c r="I75" s="148"/>
      <c r="O75" s="149">
        <v>1</v>
      </c>
    </row>
    <row r="76" spans="1:104" ht="20.5" x14ac:dyDescent="0.25">
      <c r="A76" s="150">
        <v>21</v>
      </c>
      <c r="B76" s="151" t="s">
        <v>118</v>
      </c>
      <c r="C76" s="152" t="s">
        <v>1142</v>
      </c>
      <c r="D76" s="153" t="s">
        <v>72</v>
      </c>
      <c r="E76" s="154">
        <v>54.284999999999997</v>
      </c>
      <c r="F76" s="154"/>
      <c r="G76" s="155">
        <f>E76*F76</f>
        <v>0</v>
      </c>
      <c r="O76" s="149">
        <v>2</v>
      </c>
      <c r="AA76" s="122">
        <v>12</v>
      </c>
      <c r="AB76" s="122">
        <v>0</v>
      </c>
      <c r="AC76" s="122">
        <v>21</v>
      </c>
      <c r="AZ76" s="122">
        <v>1</v>
      </c>
      <c r="BA76" s="122">
        <f>IF(AZ76=1,G76,0)</f>
        <v>0</v>
      </c>
      <c r="BB76" s="122">
        <f>IF(AZ76=2,G76,0)</f>
        <v>0</v>
      </c>
      <c r="BC76" s="122">
        <f>IF(AZ76=3,G76,0)</f>
        <v>0</v>
      </c>
      <c r="BD76" s="122">
        <f>IF(AZ76=4,G76,0)</f>
        <v>0</v>
      </c>
      <c r="BE76" s="122">
        <f>IF(AZ76=5,G76,0)</f>
        <v>0</v>
      </c>
      <c r="CZ76" s="122">
        <v>0.20225000000000001</v>
      </c>
    </row>
    <row r="77" spans="1:104" x14ac:dyDescent="0.25">
      <c r="A77" s="180"/>
      <c r="B77" s="179"/>
      <c r="C77" s="336" t="s">
        <v>568</v>
      </c>
      <c r="D77" s="337"/>
      <c r="E77" s="178">
        <v>0</v>
      </c>
      <c r="F77" s="177"/>
      <c r="G77" s="176"/>
      <c r="M77" s="175" t="s">
        <v>568</v>
      </c>
      <c r="O77" s="149"/>
    </row>
    <row r="78" spans="1:104" x14ac:dyDescent="0.25">
      <c r="A78" s="180"/>
      <c r="B78" s="179"/>
      <c r="C78" s="336" t="s">
        <v>813</v>
      </c>
      <c r="D78" s="337"/>
      <c r="E78" s="178">
        <v>67.319999999999993</v>
      </c>
      <c r="F78" s="177"/>
      <c r="G78" s="176"/>
      <c r="M78" s="175" t="s">
        <v>813</v>
      </c>
      <c r="O78" s="149"/>
    </row>
    <row r="79" spans="1:104" x14ac:dyDescent="0.25">
      <c r="A79" s="180"/>
      <c r="B79" s="179"/>
      <c r="C79" s="336" t="s">
        <v>744</v>
      </c>
      <c r="D79" s="337"/>
      <c r="E79" s="178">
        <v>-4.7279999999999998</v>
      </c>
      <c r="F79" s="177"/>
      <c r="G79" s="176"/>
      <c r="M79" s="175" t="s">
        <v>744</v>
      </c>
      <c r="O79" s="149"/>
    </row>
    <row r="80" spans="1:104" x14ac:dyDescent="0.25">
      <c r="A80" s="180"/>
      <c r="B80" s="179"/>
      <c r="C80" s="336" t="s">
        <v>689</v>
      </c>
      <c r="D80" s="337"/>
      <c r="E80" s="178">
        <v>-3.375</v>
      </c>
      <c r="F80" s="177"/>
      <c r="G80" s="176"/>
      <c r="M80" s="175" t="s">
        <v>689</v>
      </c>
      <c r="O80" s="149"/>
    </row>
    <row r="81" spans="1:104" x14ac:dyDescent="0.25">
      <c r="A81" s="180"/>
      <c r="B81" s="179"/>
      <c r="C81" s="336" t="s">
        <v>812</v>
      </c>
      <c r="D81" s="337"/>
      <c r="E81" s="178">
        <v>-3.75</v>
      </c>
      <c r="F81" s="177"/>
      <c r="G81" s="176"/>
      <c r="M81" s="175" t="s">
        <v>812</v>
      </c>
      <c r="O81" s="149"/>
    </row>
    <row r="82" spans="1:104" x14ac:dyDescent="0.25">
      <c r="A82" s="180"/>
      <c r="B82" s="179"/>
      <c r="C82" s="336" t="s">
        <v>718</v>
      </c>
      <c r="D82" s="337"/>
      <c r="E82" s="178">
        <v>-1.1819999999999999</v>
      </c>
      <c r="F82" s="177"/>
      <c r="G82" s="176"/>
      <c r="M82" s="175" t="s">
        <v>718</v>
      </c>
      <c r="O82" s="149"/>
    </row>
    <row r="83" spans="1:104" ht="20.5" x14ac:dyDescent="0.25">
      <c r="A83" s="150">
        <v>22</v>
      </c>
      <c r="B83" s="151" t="s">
        <v>119</v>
      </c>
      <c r="C83" s="152" t="s">
        <v>1149</v>
      </c>
      <c r="D83" s="153" t="s">
        <v>72</v>
      </c>
      <c r="E83" s="154">
        <v>20.225000000000001</v>
      </c>
      <c r="F83" s="154"/>
      <c r="G83" s="155">
        <f>E83*F83</f>
        <v>0</v>
      </c>
      <c r="O83" s="149">
        <v>2</v>
      </c>
      <c r="AA83" s="122">
        <v>12</v>
      </c>
      <c r="AB83" s="122">
        <v>0</v>
      </c>
      <c r="AC83" s="122">
        <v>22</v>
      </c>
      <c r="AZ83" s="122">
        <v>1</v>
      </c>
      <c r="BA83" s="122">
        <f>IF(AZ83=1,G83,0)</f>
        <v>0</v>
      </c>
      <c r="BB83" s="122">
        <f>IF(AZ83=2,G83,0)</f>
        <v>0</v>
      </c>
      <c r="BC83" s="122">
        <f>IF(AZ83=3,G83,0)</f>
        <v>0</v>
      </c>
      <c r="BD83" s="122">
        <f>IF(AZ83=4,G83,0)</f>
        <v>0</v>
      </c>
      <c r="BE83" s="122">
        <f>IF(AZ83=5,G83,0)</f>
        <v>0</v>
      </c>
      <c r="CZ83" s="122">
        <v>0.25208000000000003</v>
      </c>
    </row>
    <row r="84" spans="1:104" x14ac:dyDescent="0.25">
      <c r="A84" s="180"/>
      <c r="B84" s="179"/>
      <c r="C84" s="336" t="s">
        <v>811</v>
      </c>
      <c r="D84" s="337"/>
      <c r="E84" s="178">
        <v>0</v>
      </c>
      <c r="F84" s="177"/>
      <c r="G84" s="176"/>
      <c r="M84" s="175" t="s">
        <v>811</v>
      </c>
      <c r="O84" s="149"/>
    </row>
    <row r="85" spans="1:104" x14ac:dyDescent="0.25">
      <c r="A85" s="180"/>
      <c r="B85" s="179"/>
      <c r="C85" s="336" t="s">
        <v>810</v>
      </c>
      <c r="D85" s="337"/>
      <c r="E85" s="178">
        <v>20.5</v>
      </c>
      <c r="F85" s="177"/>
      <c r="G85" s="176"/>
      <c r="M85" s="175" t="s">
        <v>810</v>
      </c>
      <c r="O85" s="149"/>
    </row>
    <row r="86" spans="1:104" x14ac:dyDescent="0.25">
      <c r="A86" s="180"/>
      <c r="B86" s="179"/>
      <c r="C86" s="336" t="s">
        <v>809</v>
      </c>
      <c r="D86" s="337"/>
      <c r="E86" s="178">
        <v>-0.27500000000000002</v>
      </c>
      <c r="F86" s="177"/>
      <c r="G86" s="176"/>
      <c r="M86" s="175" t="s">
        <v>809</v>
      </c>
      <c r="O86" s="149"/>
    </row>
    <row r="87" spans="1:104" ht="20.5" x14ac:dyDescent="0.25">
      <c r="A87" s="150">
        <v>23</v>
      </c>
      <c r="B87" s="151" t="s">
        <v>120</v>
      </c>
      <c r="C87" s="152" t="s">
        <v>1150</v>
      </c>
      <c r="D87" s="153" t="s">
        <v>72</v>
      </c>
      <c r="E87" s="154">
        <v>371.5224</v>
      </c>
      <c r="F87" s="154"/>
      <c r="G87" s="155">
        <f>E87*F87</f>
        <v>0</v>
      </c>
      <c r="O87" s="149">
        <v>2</v>
      </c>
      <c r="AA87" s="122">
        <v>12</v>
      </c>
      <c r="AB87" s="122">
        <v>0</v>
      </c>
      <c r="AC87" s="122">
        <v>23</v>
      </c>
      <c r="AZ87" s="122">
        <v>1</v>
      </c>
      <c r="BA87" s="122">
        <f>IF(AZ87=1,G87,0)</f>
        <v>0</v>
      </c>
      <c r="BB87" s="122">
        <f>IF(AZ87=2,G87,0)</f>
        <v>0</v>
      </c>
      <c r="BC87" s="122">
        <f>IF(AZ87=3,G87,0)</f>
        <v>0</v>
      </c>
      <c r="BD87" s="122">
        <f>IF(AZ87=4,G87,0)</f>
        <v>0</v>
      </c>
      <c r="BE87" s="122">
        <f>IF(AZ87=5,G87,0)</f>
        <v>0</v>
      </c>
      <c r="CZ87" s="122">
        <v>0.3044</v>
      </c>
    </row>
    <row r="88" spans="1:104" x14ac:dyDescent="0.25">
      <c r="A88" s="180"/>
      <c r="B88" s="179"/>
      <c r="C88" s="336" t="s">
        <v>808</v>
      </c>
      <c r="D88" s="337"/>
      <c r="E88" s="178">
        <v>0</v>
      </c>
      <c r="F88" s="177"/>
      <c r="G88" s="176"/>
      <c r="M88" s="175" t="s">
        <v>808</v>
      </c>
      <c r="O88" s="149"/>
    </row>
    <row r="89" spans="1:104" x14ac:dyDescent="0.25">
      <c r="A89" s="180"/>
      <c r="B89" s="179"/>
      <c r="C89" s="336" t="s">
        <v>807</v>
      </c>
      <c r="D89" s="337"/>
      <c r="E89" s="178">
        <v>503</v>
      </c>
      <c r="F89" s="177"/>
      <c r="G89" s="176"/>
      <c r="M89" s="175" t="s">
        <v>807</v>
      </c>
      <c r="O89" s="149"/>
    </row>
    <row r="90" spans="1:104" x14ac:dyDescent="0.25">
      <c r="A90" s="180"/>
      <c r="B90" s="179"/>
      <c r="C90" s="336" t="s">
        <v>806</v>
      </c>
      <c r="D90" s="337"/>
      <c r="E90" s="178">
        <v>-2</v>
      </c>
      <c r="F90" s="177"/>
      <c r="G90" s="176"/>
      <c r="M90" s="175" t="s">
        <v>806</v>
      </c>
      <c r="O90" s="149"/>
    </row>
    <row r="91" spans="1:104" x14ac:dyDescent="0.25">
      <c r="A91" s="180"/>
      <c r="B91" s="179"/>
      <c r="C91" s="336" t="s">
        <v>805</v>
      </c>
      <c r="D91" s="337"/>
      <c r="E91" s="178">
        <v>-5.9062999999999999</v>
      </c>
      <c r="F91" s="177"/>
      <c r="G91" s="176"/>
      <c r="M91" s="175" t="s">
        <v>805</v>
      </c>
      <c r="O91" s="149"/>
    </row>
    <row r="92" spans="1:104" x14ac:dyDescent="0.25">
      <c r="A92" s="180"/>
      <c r="B92" s="179"/>
      <c r="C92" s="336" t="s">
        <v>804</v>
      </c>
      <c r="D92" s="337"/>
      <c r="E92" s="178">
        <v>-2.9249999999999998</v>
      </c>
      <c r="F92" s="177"/>
      <c r="G92" s="176"/>
      <c r="M92" s="175" t="s">
        <v>804</v>
      </c>
      <c r="O92" s="149"/>
    </row>
    <row r="93" spans="1:104" x14ac:dyDescent="0.25">
      <c r="A93" s="180"/>
      <c r="B93" s="179"/>
      <c r="C93" s="336" t="s">
        <v>701</v>
      </c>
      <c r="D93" s="337"/>
      <c r="E93" s="178">
        <v>-6</v>
      </c>
      <c r="F93" s="177"/>
      <c r="G93" s="176"/>
      <c r="M93" s="175" t="s">
        <v>701</v>
      </c>
      <c r="O93" s="149"/>
    </row>
    <row r="94" spans="1:104" x14ac:dyDescent="0.25">
      <c r="A94" s="180"/>
      <c r="B94" s="179"/>
      <c r="C94" s="336" t="s">
        <v>803</v>
      </c>
      <c r="D94" s="337"/>
      <c r="E94" s="178">
        <v>-4.7</v>
      </c>
      <c r="F94" s="177"/>
      <c r="G94" s="176"/>
      <c r="M94" s="175" t="s">
        <v>803</v>
      </c>
      <c r="O94" s="149"/>
    </row>
    <row r="95" spans="1:104" x14ac:dyDescent="0.25">
      <c r="A95" s="180"/>
      <c r="B95" s="179"/>
      <c r="C95" s="336" t="s">
        <v>688</v>
      </c>
      <c r="D95" s="337"/>
      <c r="E95" s="178">
        <v>-1.9688000000000001</v>
      </c>
      <c r="F95" s="177"/>
      <c r="G95" s="176"/>
      <c r="M95" s="175" t="s">
        <v>688</v>
      </c>
      <c r="O95" s="149"/>
    </row>
    <row r="96" spans="1:104" x14ac:dyDescent="0.25">
      <c r="A96" s="180"/>
      <c r="B96" s="179"/>
      <c r="C96" s="336" t="s">
        <v>802</v>
      </c>
      <c r="D96" s="337"/>
      <c r="E96" s="178">
        <v>-6.1425000000000001</v>
      </c>
      <c r="F96" s="177"/>
      <c r="G96" s="176"/>
      <c r="M96" s="175" t="s">
        <v>802</v>
      </c>
      <c r="O96" s="149"/>
    </row>
    <row r="97" spans="1:104" x14ac:dyDescent="0.25">
      <c r="A97" s="180"/>
      <c r="B97" s="179"/>
      <c r="C97" s="336" t="s">
        <v>801</v>
      </c>
      <c r="D97" s="337"/>
      <c r="E97" s="178">
        <v>-73.575000000000003</v>
      </c>
      <c r="F97" s="177"/>
      <c r="G97" s="176"/>
      <c r="M97" s="175" t="s">
        <v>801</v>
      </c>
      <c r="O97" s="149"/>
    </row>
    <row r="98" spans="1:104" x14ac:dyDescent="0.25">
      <c r="A98" s="180"/>
      <c r="B98" s="179"/>
      <c r="C98" s="336" t="s">
        <v>800</v>
      </c>
      <c r="D98" s="337"/>
      <c r="E98" s="178">
        <v>-24.524999999999999</v>
      </c>
      <c r="F98" s="177"/>
      <c r="G98" s="176"/>
      <c r="M98" s="175" t="s">
        <v>800</v>
      </c>
      <c r="O98" s="149"/>
    </row>
    <row r="99" spans="1:104" x14ac:dyDescent="0.25">
      <c r="A99" s="180"/>
      <c r="B99" s="179"/>
      <c r="C99" s="336" t="s">
        <v>799</v>
      </c>
      <c r="D99" s="337"/>
      <c r="E99" s="178">
        <v>-3.7349999999999999</v>
      </c>
      <c r="F99" s="177"/>
      <c r="G99" s="176"/>
      <c r="M99" s="175" t="s">
        <v>799</v>
      </c>
      <c r="O99" s="149"/>
    </row>
    <row r="100" spans="1:104" x14ac:dyDescent="0.25">
      <c r="A100" s="150">
        <v>24</v>
      </c>
      <c r="B100" s="151" t="s">
        <v>121</v>
      </c>
      <c r="C100" s="152" t="s">
        <v>1151</v>
      </c>
      <c r="D100" s="153" t="s">
        <v>72</v>
      </c>
      <c r="E100" s="154">
        <v>14.454000000000001</v>
      </c>
      <c r="F100" s="154"/>
      <c r="G100" s="155">
        <f>E100*F100</f>
        <v>0</v>
      </c>
      <c r="O100" s="149">
        <v>2</v>
      </c>
      <c r="AA100" s="122">
        <v>12</v>
      </c>
      <c r="AB100" s="122">
        <v>0</v>
      </c>
      <c r="AC100" s="122">
        <v>24</v>
      </c>
      <c r="AZ100" s="122">
        <v>1</v>
      </c>
      <c r="BA100" s="122">
        <f>IF(AZ100=1,G100,0)</f>
        <v>0</v>
      </c>
      <c r="BB100" s="122">
        <f>IF(AZ100=2,G100,0)</f>
        <v>0</v>
      </c>
      <c r="BC100" s="122">
        <f>IF(AZ100=3,G100,0)</f>
        <v>0</v>
      </c>
      <c r="BD100" s="122">
        <f>IF(AZ100=4,G100,0)</f>
        <v>0</v>
      </c>
      <c r="BE100" s="122">
        <f>IF(AZ100=5,G100,0)</f>
        <v>0</v>
      </c>
      <c r="CZ100" s="122">
        <v>8.1089999999999995E-2</v>
      </c>
    </row>
    <row r="101" spans="1:104" x14ac:dyDescent="0.25">
      <c r="A101" s="180"/>
      <c r="B101" s="179"/>
      <c r="C101" s="336" t="s">
        <v>568</v>
      </c>
      <c r="D101" s="337"/>
      <c r="E101" s="178">
        <v>0</v>
      </c>
      <c r="F101" s="177"/>
      <c r="G101" s="176"/>
      <c r="M101" s="175" t="s">
        <v>568</v>
      </c>
      <c r="O101" s="149"/>
    </row>
    <row r="102" spans="1:104" x14ac:dyDescent="0.25">
      <c r="A102" s="180"/>
      <c r="B102" s="179"/>
      <c r="C102" s="336" t="s">
        <v>798</v>
      </c>
      <c r="D102" s="337"/>
      <c r="E102" s="178">
        <v>13.08</v>
      </c>
      <c r="F102" s="177"/>
      <c r="G102" s="176"/>
      <c r="M102" s="175" t="s">
        <v>798</v>
      </c>
      <c r="O102" s="149"/>
    </row>
    <row r="103" spans="1:104" x14ac:dyDescent="0.25">
      <c r="A103" s="180"/>
      <c r="B103" s="179"/>
      <c r="C103" s="336" t="s">
        <v>724</v>
      </c>
      <c r="D103" s="337"/>
      <c r="E103" s="178">
        <v>-2.3639999999999999</v>
      </c>
      <c r="F103" s="177"/>
      <c r="G103" s="176"/>
      <c r="M103" s="175" t="s">
        <v>724</v>
      </c>
      <c r="O103" s="149"/>
    </row>
    <row r="104" spans="1:104" x14ac:dyDescent="0.25">
      <c r="A104" s="180"/>
      <c r="B104" s="179"/>
      <c r="C104" s="336" t="s">
        <v>797</v>
      </c>
      <c r="D104" s="337"/>
      <c r="E104" s="178">
        <v>4.92</v>
      </c>
      <c r="F104" s="177"/>
      <c r="G104" s="176"/>
      <c r="M104" s="175" t="s">
        <v>797</v>
      </c>
      <c r="O104" s="149"/>
    </row>
    <row r="105" spans="1:104" x14ac:dyDescent="0.25">
      <c r="A105" s="180"/>
      <c r="B105" s="179"/>
      <c r="C105" s="336" t="s">
        <v>718</v>
      </c>
      <c r="D105" s="337"/>
      <c r="E105" s="178">
        <v>-1.1819999999999999</v>
      </c>
      <c r="F105" s="177"/>
      <c r="G105" s="176"/>
      <c r="M105" s="175" t="s">
        <v>718</v>
      </c>
      <c r="O105" s="149"/>
    </row>
    <row r="106" spans="1:104" ht="20.5" x14ac:dyDescent="0.25">
      <c r="A106" s="150">
        <v>25</v>
      </c>
      <c r="B106" s="151" t="s">
        <v>122</v>
      </c>
      <c r="C106" s="152" t="s">
        <v>1152</v>
      </c>
      <c r="D106" s="153" t="s">
        <v>72</v>
      </c>
      <c r="E106" s="154">
        <v>171.839</v>
      </c>
      <c r="F106" s="154"/>
      <c r="G106" s="155">
        <f>E106*F106</f>
        <v>0</v>
      </c>
      <c r="O106" s="149">
        <v>2</v>
      </c>
      <c r="AA106" s="122">
        <v>12</v>
      </c>
      <c r="AB106" s="122">
        <v>0</v>
      </c>
      <c r="AC106" s="122">
        <v>25</v>
      </c>
      <c r="AZ106" s="122">
        <v>1</v>
      </c>
      <c r="BA106" s="122">
        <f>IF(AZ106=1,G106,0)</f>
        <v>0</v>
      </c>
      <c r="BB106" s="122">
        <f>IF(AZ106=2,G106,0)</f>
        <v>0</v>
      </c>
      <c r="BC106" s="122">
        <f>IF(AZ106=3,G106,0)</f>
        <v>0</v>
      </c>
      <c r="BD106" s="122">
        <f>IF(AZ106=4,G106,0)</f>
        <v>0</v>
      </c>
      <c r="BE106" s="122">
        <f>IF(AZ106=5,G106,0)</f>
        <v>0</v>
      </c>
      <c r="CZ106" s="122">
        <v>9.5769999999999994E-2</v>
      </c>
    </row>
    <row r="107" spans="1:104" x14ac:dyDescent="0.25">
      <c r="A107" s="180"/>
      <c r="B107" s="179"/>
      <c r="C107" s="336" t="s">
        <v>568</v>
      </c>
      <c r="D107" s="337"/>
      <c r="E107" s="178">
        <v>0</v>
      </c>
      <c r="F107" s="177"/>
      <c r="G107" s="176"/>
      <c r="M107" s="175" t="s">
        <v>568</v>
      </c>
      <c r="O107" s="149"/>
    </row>
    <row r="108" spans="1:104" x14ac:dyDescent="0.25">
      <c r="A108" s="180"/>
      <c r="B108" s="179"/>
      <c r="C108" s="336" t="s">
        <v>796</v>
      </c>
      <c r="D108" s="337"/>
      <c r="E108" s="178">
        <v>16.02</v>
      </c>
      <c r="F108" s="177"/>
      <c r="G108" s="176"/>
      <c r="M108" s="175" t="s">
        <v>796</v>
      </c>
      <c r="O108" s="149"/>
    </row>
    <row r="109" spans="1:104" x14ac:dyDescent="0.25">
      <c r="A109" s="180"/>
      <c r="B109" s="179"/>
      <c r="C109" s="336" t="s">
        <v>795</v>
      </c>
      <c r="D109" s="337"/>
      <c r="E109" s="178">
        <v>7.5</v>
      </c>
      <c r="F109" s="177"/>
      <c r="G109" s="176"/>
      <c r="M109" s="175" t="s">
        <v>795</v>
      </c>
      <c r="O109" s="149"/>
    </row>
    <row r="110" spans="1:104" x14ac:dyDescent="0.25">
      <c r="A110" s="180"/>
      <c r="B110" s="179"/>
      <c r="C110" s="336" t="s">
        <v>794</v>
      </c>
      <c r="D110" s="337"/>
      <c r="E110" s="178">
        <v>21</v>
      </c>
      <c r="F110" s="177"/>
      <c r="G110" s="176"/>
      <c r="M110" s="175" t="s">
        <v>794</v>
      </c>
      <c r="O110" s="149"/>
    </row>
    <row r="111" spans="1:104" x14ac:dyDescent="0.25">
      <c r="A111" s="180"/>
      <c r="B111" s="179"/>
      <c r="C111" s="336" t="s">
        <v>734</v>
      </c>
      <c r="D111" s="337"/>
      <c r="E111" s="178">
        <v>-3.1520000000000001</v>
      </c>
      <c r="F111" s="177"/>
      <c r="G111" s="176"/>
      <c r="M111" s="175" t="s">
        <v>734</v>
      </c>
      <c r="O111" s="149"/>
    </row>
    <row r="112" spans="1:104" x14ac:dyDescent="0.25">
      <c r="A112" s="180"/>
      <c r="B112" s="179"/>
      <c r="C112" s="336" t="s">
        <v>793</v>
      </c>
      <c r="D112" s="337"/>
      <c r="E112" s="178">
        <v>13.5</v>
      </c>
      <c r="F112" s="177"/>
      <c r="G112" s="176"/>
      <c r="M112" s="175" t="s">
        <v>793</v>
      </c>
      <c r="O112" s="149"/>
    </row>
    <row r="113" spans="1:104" x14ac:dyDescent="0.25">
      <c r="A113" s="180"/>
      <c r="B113" s="179"/>
      <c r="C113" s="336" t="s">
        <v>715</v>
      </c>
      <c r="D113" s="337"/>
      <c r="E113" s="178">
        <v>-1.5760000000000001</v>
      </c>
      <c r="F113" s="177"/>
      <c r="G113" s="176"/>
      <c r="M113" s="175" t="s">
        <v>715</v>
      </c>
      <c r="O113" s="149"/>
    </row>
    <row r="114" spans="1:104" x14ac:dyDescent="0.25">
      <c r="A114" s="180"/>
      <c r="B114" s="179"/>
      <c r="C114" s="336" t="s">
        <v>792</v>
      </c>
      <c r="D114" s="337"/>
      <c r="E114" s="178">
        <v>21.824999999999999</v>
      </c>
      <c r="F114" s="177"/>
      <c r="G114" s="176"/>
      <c r="M114" s="175" t="s">
        <v>792</v>
      </c>
      <c r="O114" s="149"/>
    </row>
    <row r="115" spans="1:104" x14ac:dyDescent="0.25">
      <c r="A115" s="180"/>
      <c r="B115" s="179"/>
      <c r="C115" s="336" t="s">
        <v>718</v>
      </c>
      <c r="D115" s="337"/>
      <c r="E115" s="178">
        <v>-1.1819999999999999</v>
      </c>
      <c r="F115" s="177"/>
      <c r="G115" s="176"/>
      <c r="M115" s="175" t="s">
        <v>718</v>
      </c>
      <c r="O115" s="149"/>
    </row>
    <row r="116" spans="1:104" x14ac:dyDescent="0.25">
      <c r="A116" s="180"/>
      <c r="B116" s="179"/>
      <c r="C116" s="336" t="s">
        <v>791</v>
      </c>
      <c r="D116" s="337"/>
      <c r="E116" s="178">
        <v>15.15</v>
      </c>
      <c r="F116" s="177"/>
      <c r="G116" s="176"/>
      <c r="M116" s="175" t="s">
        <v>791</v>
      </c>
      <c r="O116" s="149"/>
    </row>
    <row r="117" spans="1:104" x14ac:dyDescent="0.25">
      <c r="A117" s="180"/>
      <c r="B117" s="179"/>
      <c r="C117" s="336" t="s">
        <v>566</v>
      </c>
      <c r="D117" s="337"/>
      <c r="E117" s="178">
        <v>0</v>
      </c>
      <c r="F117" s="177"/>
      <c r="G117" s="176"/>
      <c r="M117" s="175" t="s">
        <v>566</v>
      </c>
      <c r="O117" s="149"/>
    </row>
    <row r="118" spans="1:104" x14ac:dyDescent="0.25">
      <c r="A118" s="180"/>
      <c r="B118" s="179"/>
      <c r="C118" s="336" t="s">
        <v>790</v>
      </c>
      <c r="D118" s="337"/>
      <c r="E118" s="178">
        <v>39.78</v>
      </c>
      <c r="F118" s="177"/>
      <c r="G118" s="176"/>
      <c r="M118" s="175" t="s">
        <v>790</v>
      </c>
      <c r="O118" s="149"/>
    </row>
    <row r="119" spans="1:104" x14ac:dyDescent="0.25">
      <c r="A119" s="180"/>
      <c r="B119" s="179"/>
      <c r="C119" s="336" t="s">
        <v>789</v>
      </c>
      <c r="D119" s="337"/>
      <c r="E119" s="178">
        <v>48.49</v>
      </c>
      <c r="F119" s="177"/>
      <c r="G119" s="176"/>
      <c r="M119" s="175" t="s">
        <v>789</v>
      </c>
      <c r="O119" s="149"/>
    </row>
    <row r="120" spans="1:104" x14ac:dyDescent="0.25">
      <c r="A120" s="180"/>
      <c r="B120" s="179"/>
      <c r="C120" s="336" t="s">
        <v>788</v>
      </c>
      <c r="D120" s="337"/>
      <c r="E120" s="178">
        <v>-5.516</v>
      </c>
      <c r="F120" s="177"/>
      <c r="G120" s="176"/>
      <c r="M120" s="175" t="s">
        <v>788</v>
      </c>
      <c r="O120" s="149"/>
    </row>
    <row r="121" spans="1:104" x14ac:dyDescent="0.25">
      <c r="A121" s="150">
        <v>26</v>
      </c>
      <c r="B121" s="151" t="s">
        <v>123</v>
      </c>
      <c r="C121" s="152" t="s">
        <v>1077</v>
      </c>
      <c r="D121" s="153" t="s">
        <v>124</v>
      </c>
      <c r="E121" s="154">
        <v>3</v>
      </c>
      <c r="F121" s="154"/>
      <c r="G121" s="155">
        <f>E121*F121</f>
        <v>0</v>
      </c>
      <c r="O121" s="149">
        <v>2</v>
      </c>
      <c r="AA121" s="122">
        <v>12</v>
      </c>
      <c r="AB121" s="122">
        <v>0</v>
      </c>
      <c r="AC121" s="122">
        <v>26</v>
      </c>
      <c r="AZ121" s="122">
        <v>1</v>
      </c>
      <c r="BA121" s="122">
        <f>IF(AZ121=1,G121,0)</f>
        <v>0</v>
      </c>
      <c r="BB121" s="122">
        <f>IF(AZ121=2,G121,0)</f>
        <v>0</v>
      </c>
      <c r="BC121" s="122">
        <f>IF(AZ121=3,G121,0)</f>
        <v>0</v>
      </c>
      <c r="BD121" s="122">
        <f>IF(AZ121=4,G121,0)</f>
        <v>0</v>
      </c>
      <c r="BE121" s="122">
        <f>IF(AZ121=5,G121,0)</f>
        <v>0</v>
      </c>
      <c r="CZ121" s="122">
        <v>3.637E-2</v>
      </c>
    </row>
    <row r="122" spans="1:104" x14ac:dyDescent="0.25">
      <c r="A122" s="150">
        <v>27</v>
      </c>
      <c r="B122" s="151" t="s">
        <v>125</v>
      </c>
      <c r="C122" s="152" t="s">
        <v>1143</v>
      </c>
      <c r="D122" s="153" t="s">
        <v>124</v>
      </c>
      <c r="E122" s="154">
        <v>4</v>
      </c>
      <c r="F122" s="154"/>
      <c r="G122" s="155">
        <f>E122*F122</f>
        <v>0</v>
      </c>
      <c r="O122" s="149">
        <v>2</v>
      </c>
      <c r="AA122" s="122">
        <v>12</v>
      </c>
      <c r="AB122" s="122">
        <v>0</v>
      </c>
      <c r="AC122" s="122">
        <v>27</v>
      </c>
      <c r="AZ122" s="122">
        <v>1</v>
      </c>
      <c r="BA122" s="122">
        <f>IF(AZ122=1,G122,0)</f>
        <v>0</v>
      </c>
      <c r="BB122" s="122">
        <f>IF(AZ122=2,G122,0)</f>
        <v>0</v>
      </c>
      <c r="BC122" s="122">
        <f>IF(AZ122=3,G122,0)</f>
        <v>0</v>
      </c>
      <c r="BD122" s="122">
        <f>IF(AZ122=4,G122,0)</f>
        <v>0</v>
      </c>
      <c r="BE122" s="122">
        <f>IF(AZ122=5,G122,0)</f>
        <v>0</v>
      </c>
      <c r="CZ122" s="122">
        <v>4.5289999999999997E-2</v>
      </c>
    </row>
    <row r="123" spans="1:104" x14ac:dyDescent="0.25">
      <c r="A123" s="150">
        <v>28</v>
      </c>
      <c r="B123" s="151" t="s">
        <v>126</v>
      </c>
      <c r="C123" s="152" t="s">
        <v>1144</v>
      </c>
      <c r="D123" s="153" t="s">
        <v>124</v>
      </c>
      <c r="E123" s="154">
        <v>9</v>
      </c>
      <c r="F123" s="154"/>
      <c r="G123" s="155">
        <f>E123*F123</f>
        <v>0</v>
      </c>
      <c r="O123" s="149">
        <v>2</v>
      </c>
      <c r="AA123" s="122">
        <v>12</v>
      </c>
      <c r="AB123" s="122">
        <v>0</v>
      </c>
      <c r="AC123" s="122">
        <v>28</v>
      </c>
      <c r="AZ123" s="122">
        <v>1</v>
      </c>
      <c r="BA123" s="122">
        <f>IF(AZ123=1,G123,0)</f>
        <v>0</v>
      </c>
      <c r="BB123" s="122">
        <f>IF(AZ123=2,G123,0)</f>
        <v>0</v>
      </c>
      <c r="BC123" s="122">
        <f>IF(AZ123=3,G123,0)</f>
        <v>0</v>
      </c>
      <c r="BD123" s="122">
        <f>IF(AZ123=4,G123,0)</f>
        <v>0</v>
      </c>
      <c r="BE123" s="122">
        <f>IF(AZ123=5,G123,0)</f>
        <v>0</v>
      </c>
      <c r="CZ123" s="122">
        <v>5.4219999999999997E-2</v>
      </c>
    </row>
    <row r="124" spans="1:104" x14ac:dyDescent="0.25">
      <c r="A124" s="180"/>
      <c r="B124" s="179"/>
      <c r="C124" s="336" t="s">
        <v>787</v>
      </c>
      <c r="D124" s="337"/>
      <c r="E124" s="178">
        <v>9</v>
      </c>
      <c r="F124" s="177"/>
      <c r="G124" s="176"/>
      <c r="M124" s="175" t="s">
        <v>787</v>
      </c>
      <c r="O124" s="149"/>
    </row>
    <row r="125" spans="1:104" x14ac:dyDescent="0.25">
      <c r="A125" s="150">
        <v>29</v>
      </c>
      <c r="B125" s="151" t="s">
        <v>127</v>
      </c>
      <c r="C125" s="152" t="s">
        <v>1145</v>
      </c>
      <c r="D125" s="153" t="s">
        <v>124</v>
      </c>
      <c r="E125" s="154">
        <v>10</v>
      </c>
      <c r="F125" s="154"/>
      <c r="G125" s="155">
        <f>E125*F125</f>
        <v>0</v>
      </c>
      <c r="O125" s="149">
        <v>2</v>
      </c>
      <c r="AA125" s="122">
        <v>12</v>
      </c>
      <c r="AB125" s="122">
        <v>0</v>
      </c>
      <c r="AC125" s="122">
        <v>29</v>
      </c>
      <c r="AZ125" s="122">
        <v>1</v>
      </c>
      <c r="BA125" s="122">
        <f>IF(AZ125=1,G125,0)</f>
        <v>0</v>
      </c>
      <c r="BB125" s="122">
        <f>IF(AZ125=2,G125,0)</f>
        <v>0</v>
      </c>
      <c r="BC125" s="122">
        <f>IF(AZ125=3,G125,0)</f>
        <v>0</v>
      </c>
      <c r="BD125" s="122">
        <f>IF(AZ125=4,G125,0)</f>
        <v>0</v>
      </c>
      <c r="BE125" s="122">
        <f>IF(AZ125=5,G125,0)</f>
        <v>0</v>
      </c>
      <c r="CZ125" s="122">
        <v>6.3140000000000002E-2</v>
      </c>
    </row>
    <row r="126" spans="1:104" x14ac:dyDescent="0.25">
      <c r="A126" s="180"/>
      <c r="B126" s="179"/>
      <c r="C126" s="336" t="s">
        <v>786</v>
      </c>
      <c r="D126" s="337"/>
      <c r="E126" s="178">
        <v>10</v>
      </c>
      <c r="F126" s="177"/>
      <c r="G126" s="176"/>
      <c r="M126" s="175" t="s">
        <v>786</v>
      </c>
      <c r="O126" s="149"/>
    </row>
    <row r="127" spans="1:104" x14ac:dyDescent="0.25">
      <c r="A127" s="150">
        <v>30</v>
      </c>
      <c r="B127" s="151" t="s">
        <v>128</v>
      </c>
      <c r="C127" s="152" t="s">
        <v>1146</v>
      </c>
      <c r="D127" s="153" t="s">
        <v>124</v>
      </c>
      <c r="E127" s="154">
        <v>16</v>
      </c>
      <c r="F127" s="154"/>
      <c r="G127" s="155">
        <f>E127*F127</f>
        <v>0</v>
      </c>
      <c r="O127" s="149">
        <v>2</v>
      </c>
      <c r="AA127" s="122">
        <v>12</v>
      </c>
      <c r="AB127" s="122">
        <v>0</v>
      </c>
      <c r="AC127" s="122">
        <v>30</v>
      </c>
      <c r="AZ127" s="122">
        <v>1</v>
      </c>
      <c r="BA127" s="122">
        <f>IF(AZ127=1,G127,0)</f>
        <v>0</v>
      </c>
      <c r="BB127" s="122">
        <f>IF(AZ127=2,G127,0)</f>
        <v>0</v>
      </c>
      <c r="BC127" s="122">
        <f>IF(AZ127=3,G127,0)</f>
        <v>0</v>
      </c>
      <c r="BD127" s="122">
        <f>IF(AZ127=4,G127,0)</f>
        <v>0</v>
      </c>
      <c r="BE127" s="122">
        <f>IF(AZ127=5,G127,0)</f>
        <v>0</v>
      </c>
      <c r="CZ127" s="122">
        <v>8.9990000000000001E-2</v>
      </c>
    </row>
    <row r="128" spans="1:104" x14ac:dyDescent="0.25">
      <c r="A128" s="180"/>
      <c r="B128" s="179"/>
      <c r="C128" s="336" t="s">
        <v>785</v>
      </c>
      <c r="D128" s="337"/>
      <c r="E128" s="178">
        <v>16</v>
      </c>
      <c r="F128" s="177"/>
      <c r="G128" s="176"/>
      <c r="M128" s="175" t="s">
        <v>785</v>
      </c>
      <c r="O128" s="149"/>
    </row>
    <row r="129" spans="1:104" x14ac:dyDescent="0.25">
      <c r="A129" s="150">
        <v>31</v>
      </c>
      <c r="B129" s="151" t="s">
        <v>129</v>
      </c>
      <c r="C129" s="152" t="s">
        <v>1147</v>
      </c>
      <c r="D129" s="153" t="s">
        <v>124</v>
      </c>
      <c r="E129" s="154">
        <v>16</v>
      </c>
      <c r="F129" s="154"/>
      <c r="G129" s="155">
        <f>E129*F129</f>
        <v>0</v>
      </c>
      <c r="O129" s="149">
        <v>2</v>
      </c>
      <c r="AA129" s="122">
        <v>12</v>
      </c>
      <c r="AB129" s="122">
        <v>0</v>
      </c>
      <c r="AC129" s="122">
        <v>31</v>
      </c>
      <c r="AZ129" s="122">
        <v>1</v>
      </c>
      <c r="BA129" s="122">
        <f>IF(AZ129=1,G129,0)</f>
        <v>0</v>
      </c>
      <c r="BB129" s="122">
        <f>IF(AZ129=2,G129,0)</f>
        <v>0</v>
      </c>
      <c r="BC129" s="122">
        <f>IF(AZ129=3,G129,0)</f>
        <v>0</v>
      </c>
      <c r="BD129" s="122">
        <f>IF(AZ129=4,G129,0)</f>
        <v>0</v>
      </c>
      <c r="BE129" s="122">
        <f>IF(AZ129=5,G129,0)</f>
        <v>0</v>
      </c>
      <c r="CZ129" s="122">
        <v>0.11676</v>
      </c>
    </row>
    <row r="130" spans="1:104" x14ac:dyDescent="0.25">
      <c r="A130" s="180"/>
      <c r="B130" s="179"/>
      <c r="C130" s="336" t="s">
        <v>784</v>
      </c>
      <c r="D130" s="337"/>
      <c r="E130" s="178">
        <v>12</v>
      </c>
      <c r="F130" s="177"/>
      <c r="G130" s="176"/>
      <c r="M130" s="175" t="s">
        <v>784</v>
      </c>
      <c r="O130" s="149"/>
    </row>
    <row r="131" spans="1:104" x14ac:dyDescent="0.25">
      <c r="A131" s="180"/>
      <c r="B131" s="179"/>
      <c r="C131" s="336">
        <v>4</v>
      </c>
      <c r="D131" s="337"/>
      <c r="E131" s="178">
        <v>4</v>
      </c>
      <c r="F131" s="177"/>
      <c r="G131" s="176"/>
      <c r="M131" s="175">
        <v>4</v>
      </c>
      <c r="O131" s="149"/>
    </row>
    <row r="132" spans="1:104" ht="20.5" x14ac:dyDescent="0.25">
      <c r="A132" s="150">
        <v>32</v>
      </c>
      <c r="B132" s="151" t="s">
        <v>130</v>
      </c>
      <c r="C132" s="152" t="s">
        <v>131</v>
      </c>
      <c r="D132" s="153" t="s">
        <v>72</v>
      </c>
      <c r="E132" s="154">
        <v>73.3125</v>
      </c>
      <c r="F132" s="154"/>
      <c r="G132" s="155">
        <f>E132*F132</f>
        <v>0</v>
      </c>
      <c r="O132" s="149">
        <v>2</v>
      </c>
      <c r="AA132" s="122">
        <v>12</v>
      </c>
      <c r="AB132" s="122">
        <v>0</v>
      </c>
      <c r="AC132" s="122">
        <v>32</v>
      </c>
      <c r="AZ132" s="122">
        <v>1</v>
      </c>
      <c r="BA132" s="122">
        <f>IF(AZ132=1,G132,0)</f>
        <v>0</v>
      </c>
      <c r="BB132" s="122">
        <f>IF(AZ132=2,G132,0)</f>
        <v>0</v>
      </c>
      <c r="BC132" s="122">
        <f>IF(AZ132=3,G132,0)</f>
        <v>0</v>
      </c>
      <c r="BD132" s="122">
        <f>IF(AZ132=4,G132,0)</f>
        <v>0</v>
      </c>
      <c r="BE132" s="122">
        <f>IF(AZ132=5,G132,0)</f>
        <v>0</v>
      </c>
      <c r="CZ132" s="122">
        <v>0.30875000000000002</v>
      </c>
    </row>
    <row r="133" spans="1:104" x14ac:dyDescent="0.25">
      <c r="A133" s="180"/>
      <c r="B133" s="179"/>
      <c r="C133" s="336" t="s">
        <v>783</v>
      </c>
      <c r="D133" s="337"/>
      <c r="E133" s="178">
        <v>73.3125</v>
      </c>
      <c r="F133" s="177"/>
      <c r="G133" s="176"/>
      <c r="M133" s="175" t="s">
        <v>783</v>
      </c>
      <c r="O133" s="149"/>
    </row>
    <row r="134" spans="1:104" x14ac:dyDescent="0.25">
      <c r="A134" s="150">
        <v>33</v>
      </c>
      <c r="B134" s="151" t="s">
        <v>132</v>
      </c>
      <c r="C134" s="152" t="s">
        <v>133</v>
      </c>
      <c r="D134" s="153" t="s">
        <v>134</v>
      </c>
      <c r="E134" s="154">
        <v>34.5</v>
      </c>
      <c r="F134" s="154"/>
      <c r="G134" s="155">
        <f>E134*F134</f>
        <v>0</v>
      </c>
      <c r="O134" s="149">
        <v>2</v>
      </c>
      <c r="AA134" s="122">
        <v>12</v>
      </c>
      <c r="AB134" s="122">
        <v>0</v>
      </c>
      <c r="AC134" s="122">
        <v>33</v>
      </c>
      <c r="AZ134" s="122">
        <v>1</v>
      </c>
      <c r="BA134" s="122">
        <f>IF(AZ134=1,G134,0)</f>
        <v>0</v>
      </c>
      <c r="BB134" s="122">
        <f>IF(AZ134=2,G134,0)</f>
        <v>0</v>
      </c>
      <c r="BC134" s="122">
        <f>IF(AZ134=3,G134,0)</f>
        <v>0</v>
      </c>
      <c r="BD134" s="122">
        <f>IF(AZ134=4,G134,0)</f>
        <v>0</v>
      </c>
      <c r="BE134" s="122">
        <f>IF(AZ134=5,G134,0)</f>
        <v>0</v>
      </c>
      <c r="CZ134" s="122">
        <v>2.5729999999999999E-2</v>
      </c>
    </row>
    <row r="135" spans="1:104" x14ac:dyDescent="0.25">
      <c r="A135" s="180"/>
      <c r="B135" s="179"/>
      <c r="C135" s="336" t="s">
        <v>782</v>
      </c>
      <c r="D135" s="337"/>
      <c r="E135" s="178">
        <v>34.5</v>
      </c>
      <c r="F135" s="177"/>
      <c r="G135" s="176"/>
      <c r="M135" s="175" t="s">
        <v>782</v>
      </c>
      <c r="O135" s="149"/>
    </row>
    <row r="136" spans="1:104" ht="20.5" x14ac:dyDescent="0.25">
      <c r="A136" s="150">
        <v>34</v>
      </c>
      <c r="B136" s="151" t="s">
        <v>135</v>
      </c>
      <c r="C136" s="152" t="s">
        <v>136</v>
      </c>
      <c r="D136" s="153" t="s">
        <v>72</v>
      </c>
      <c r="E136" s="154">
        <v>58.1</v>
      </c>
      <c r="F136" s="154"/>
      <c r="G136" s="155">
        <f>E136*F136</f>
        <v>0</v>
      </c>
      <c r="O136" s="149">
        <v>2</v>
      </c>
      <c r="AA136" s="122">
        <v>12</v>
      </c>
      <c r="AB136" s="122">
        <v>0</v>
      </c>
      <c r="AC136" s="122">
        <v>34</v>
      </c>
      <c r="AZ136" s="122">
        <v>1</v>
      </c>
      <c r="BA136" s="122">
        <f>IF(AZ136=1,G136,0)</f>
        <v>0</v>
      </c>
      <c r="BB136" s="122">
        <f>IF(AZ136=2,G136,0)</f>
        <v>0</v>
      </c>
      <c r="BC136" s="122">
        <f>IF(AZ136=3,G136,0)</f>
        <v>0</v>
      </c>
      <c r="BD136" s="122">
        <f>IF(AZ136=4,G136,0)</f>
        <v>0</v>
      </c>
      <c r="BE136" s="122">
        <f>IF(AZ136=5,G136,0)</f>
        <v>0</v>
      </c>
      <c r="CZ136" s="122">
        <v>1.8599999999999998E-2</v>
      </c>
    </row>
    <row r="137" spans="1:104" x14ac:dyDescent="0.25">
      <c r="A137" s="180"/>
      <c r="B137" s="179"/>
      <c r="C137" s="336" t="s">
        <v>568</v>
      </c>
      <c r="D137" s="337"/>
      <c r="E137" s="178">
        <v>0</v>
      </c>
      <c r="F137" s="177"/>
      <c r="G137" s="176"/>
      <c r="M137" s="175" t="s">
        <v>568</v>
      </c>
      <c r="O137" s="149"/>
    </row>
    <row r="138" spans="1:104" x14ac:dyDescent="0.25">
      <c r="A138" s="180"/>
      <c r="B138" s="179"/>
      <c r="C138" s="336" t="s">
        <v>781</v>
      </c>
      <c r="D138" s="337"/>
      <c r="E138" s="178">
        <v>58.1</v>
      </c>
      <c r="F138" s="177"/>
      <c r="G138" s="176"/>
      <c r="M138" s="175" t="s">
        <v>781</v>
      </c>
      <c r="O138" s="149"/>
    </row>
    <row r="139" spans="1:104" ht="20.5" x14ac:dyDescent="0.25">
      <c r="A139" s="150">
        <v>35</v>
      </c>
      <c r="B139" s="151" t="s">
        <v>137</v>
      </c>
      <c r="C139" s="152" t="s">
        <v>138</v>
      </c>
      <c r="D139" s="153" t="s">
        <v>72</v>
      </c>
      <c r="E139" s="154">
        <v>164.45</v>
      </c>
      <c r="F139" s="154"/>
      <c r="G139" s="155">
        <f>E139*F139</f>
        <v>0</v>
      </c>
      <c r="O139" s="149">
        <v>2</v>
      </c>
      <c r="AA139" s="122">
        <v>12</v>
      </c>
      <c r="AB139" s="122">
        <v>0</v>
      </c>
      <c r="AC139" s="122">
        <v>35</v>
      </c>
      <c r="AZ139" s="122">
        <v>1</v>
      </c>
      <c r="BA139" s="122">
        <f>IF(AZ139=1,G139,0)</f>
        <v>0</v>
      </c>
      <c r="BB139" s="122">
        <f>IF(AZ139=2,G139,0)</f>
        <v>0</v>
      </c>
      <c r="BC139" s="122">
        <f>IF(AZ139=3,G139,0)</f>
        <v>0</v>
      </c>
      <c r="BD139" s="122">
        <f>IF(AZ139=4,G139,0)</f>
        <v>0</v>
      </c>
      <c r="BE139" s="122">
        <f>IF(AZ139=5,G139,0)</f>
        <v>0</v>
      </c>
      <c r="CZ139" s="122">
        <v>2.017E-2</v>
      </c>
    </row>
    <row r="140" spans="1:104" x14ac:dyDescent="0.25">
      <c r="A140" s="180"/>
      <c r="B140" s="179"/>
      <c r="C140" s="336" t="s">
        <v>780</v>
      </c>
      <c r="D140" s="337"/>
      <c r="E140" s="178">
        <v>19</v>
      </c>
      <c r="F140" s="177"/>
      <c r="G140" s="176"/>
      <c r="M140" s="175" t="s">
        <v>780</v>
      </c>
      <c r="O140" s="149"/>
    </row>
    <row r="141" spans="1:104" x14ac:dyDescent="0.25">
      <c r="A141" s="180"/>
      <c r="B141" s="179"/>
      <c r="C141" s="336" t="s">
        <v>779</v>
      </c>
      <c r="D141" s="337"/>
      <c r="E141" s="178">
        <v>104.8</v>
      </c>
      <c r="F141" s="177"/>
      <c r="G141" s="176"/>
      <c r="M141" s="175" t="s">
        <v>779</v>
      </c>
      <c r="O141" s="149"/>
    </row>
    <row r="142" spans="1:104" x14ac:dyDescent="0.25">
      <c r="A142" s="180"/>
      <c r="B142" s="179"/>
      <c r="C142" s="336" t="s">
        <v>778</v>
      </c>
      <c r="D142" s="337"/>
      <c r="E142" s="178">
        <v>40.65</v>
      </c>
      <c r="F142" s="177"/>
      <c r="G142" s="176"/>
      <c r="M142" s="175" t="s">
        <v>778</v>
      </c>
      <c r="O142" s="149"/>
    </row>
    <row r="143" spans="1:104" ht="20.5" x14ac:dyDescent="0.25">
      <c r="A143" s="150">
        <v>36</v>
      </c>
      <c r="B143" s="151" t="s">
        <v>139</v>
      </c>
      <c r="C143" s="152" t="s">
        <v>140</v>
      </c>
      <c r="D143" s="153" t="s">
        <v>72</v>
      </c>
      <c r="E143" s="154">
        <v>21.2</v>
      </c>
      <c r="F143" s="154"/>
      <c r="G143" s="155">
        <f>E143*F143</f>
        <v>0</v>
      </c>
      <c r="O143" s="149">
        <v>2</v>
      </c>
      <c r="AA143" s="122">
        <v>12</v>
      </c>
      <c r="AB143" s="122">
        <v>0</v>
      </c>
      <c r="AC143" s="122">
        <v>36</v>
      </c>
      <c r="AZ143" s="122">
        <v>1</v>
      </c>
      <c r="BA143" s="122">
        <f>IF(AZ143=1,G143,0)</f>
        <v>0</v>
      </c>
      <c r="BB143" s="122">
        <f>IF(AZ143=2,G143,0)</f>
        <v>0</v>
      </c>
      <c r="BC143" s="122">
        <f>IF(AZ143=3,G143,0)</f>
        <v>0</v>
      </c>
      <c r="BD143" s="122">
        <f>IF(AZ143=4,G143,0)</f>
        <v>0</v>
      </c>
      <c r="BE143" s="122">
        <f>IF(AZ143=5,G143,0)</f>
        <v>0</v>
      </c>
      <c r="CZ143" s="122">
        <v>1.8599999999999998E-2</v>
      </c>
    </row>
    <row r="144" spans="1:104" x14ac:dyDescent="0.25">
      <c r="A144" s="180"/>
      <c r="B144" s="179"/>
      <c r="C144" s="336" t="s">
        <v>777</v>
      </c>
      <c r="D144" s="337"/>
      <c r="E144" s="178">
        <v>21.2</v>
      </c>
      <c r="F144" s="177"/>
      <c r="G144" s="176"/>
      <c r="M144" s="175" t="s">
        <v>777</v>
      </c>
      <c r="O144" s="149"/>
    </row>
    <row r="145" spans="1:104" x14ac:dyDescent="0.25">
      <c r="A145" s="150">
        <v>37</v>
      </c>
      <c r="B145" s="151" t="s">
        <v>141</v>
      </c>
      <c r="C145" s="152" t="s">
        <v>142</v>
      </c>
      <c r="D145" s="153" t="s">
        <v>72</v>
      </c>
      <c r="E145" s="154">
        <v>164.45</v>
      </c>
      <c r="F145" s="154"/>
      <c r="G145" s="155">
        <f>E145*F145</f>
        <v>0</v>
      </c>
      <c r="O145" s="149">
        <v>2</v>
      </c>
      <c r="AA145" s="122">
        <v>12</v>
      </c>
      <c r="AB145" s="122">
        <v>0</v>
      </c>
      <c r="AC145" s="122">
        <v>37</v>
      </c>
      <c r="AZ145" s="122">
        <v>1</v>
      </c>
      <c r="BA145" s="122">
        <f>IF(AZ145=1,G145,0)</f>
        <v>0</v>
      </c>
      <c r="BB145" s="122">
        <f>IF(AZ145=2,G145,0)</f>
        <v>0</v>
      </c>
      <c r="BC145" s="122">
        <f>IF(AZ145=3,G145,0)</f>
        <v>0</v>
      </c>
      <c r="BD145" s="122">
        <f>IF(AZ145=4,G145,0)</f>
        <v>0</v>
      </c>
      <c r="BE145" s="122">
        <f>IF(AZ145=5,G145,0)</f>
        <v>0</v>
      </c>
      <c r="CZ145" s="122">
        <v>1.7000000000000001E-4</v>
      </c>
    </row>
    <row r="146" spans="1:104" x14ac:dyDescent="0.25">
      <c r="A146" s="180"/>
      <c r="B146" s="179"/>
      <c r="C146" s="336" t="s">
        <v>776</v>
      </c>
      <c r="D146" s="337"/>
      <c r="E146" s="178">
        <v>0</v>
      </c>
      <c r="F146" s="177"/>
      <c r="G146" s="176"/>
      <c r="M146" s="175" t="s">
        <v>776</v>
      </c>
      <c r="O146" s="149"/>
    </row>
    <row r="147" spans="1:104" x14ac:dyDescent="0.25">
      <c r="A147" s="180"/>
      <c r="B147" s="179"/>
      <c r="C147" s="336" t="s">
        <v>775</v>
      </c>
      <c r="D147" s="337"/>
      <c r="E147" s="178">
        <v>164.45</v>
      </c>
      <c r="F147" s="177"/>
      <c r="G147" s="176"/>
      <c r="M147" s="175" t="s">
        <v>775</v>
      </c>
      <c r="O147" s="149"/>
    </row>
    <row r="148" spans="1:104" ht="20.5" x14ac:dyDescent="0.25">
      <c r="A148" s="150">
        <v>38</v>
      </c>
      <c r="B148" s="151" t="s">
        <v>143</v>
      </c>
      <c r="C148" s="152" t="s">
        <v>144</v>
      </c>
      <c r="D148" s="153" t="s">
        <v>124</v>
      </c>
      <c r="E148" s="154">
        <v>1</v>
      </c>
      <c r="F148" s="154"/>
      <c r="G148" s="155">
        <f>E148*F148</f>
        <v>0</v>
      </c>
      <c r="O148" s="149">
        <v>2</v>
      </c>
      <c r="AA148" s="122">
        <v>12</v>
      </c>
      <c r="AB148" s="122">
        <v>0</v>
      </c>
      <c r="AC148" s="122">
        <v>38</v>
      </c>
      <c r="AZ148" s="122">
        <v>1</v>
      </c>
      <c r="BA148" s="122">
        <f>IF(AZ148=1,G148,0)</f>
        <v>0</v>
      </c>
      <c r="BB148" s="122">
        <f>IF(AZ148=2,G148,0)</f>
        <v>0</v>
      </c>
      <c r="BC148" s="122">
        <f>IF(AZ148=3,G148,0)</f>
        <v>0</v>
      </c>
      <c r="BD148" s="122">
        <f>IF(AZ148=4,G148,0)</f>
        <v>0</v>
      </c>
      <c r="BE148" s="122">
        <f>IF(AZ148=5,G148,0)</f>
        <v>0</v>
      </c>
      <c r="CZ148" s="122">
        <v>2.1250000000000002E-2</v>
      </c>
    </row>
    <row r="149" spans="1:104" ht="13" x14ac:dyDescent="0.3">
      <c r="A149" s="156"/>
      <c r="B149" s="157" t="s">
        <v>69</v>
      </c>
      <c r="C149" s="158" t="str">
        <f>CONCATENATE(B75," ",C75)</f>
        <v>3 Svislé a kompletní konstrukce</v>
      </c>
      <c r="D149" s="156"/>
      <c r="E149" s="159"/>
      <c r="F149" s="159"/>
      <c r="G149" s="160">
        <f>SUM(G75:G148)</f>
        <v>0</v>
      </c>
      <c r="O149" s="149">
        <v>4</v>
      </c>
      <c r="BA149" s="161">
        <f>SUM(BA75:BA148)</f>
        <v>0</v>
      </c>
      <c r="BB149" s="161">
        <f>SUM(BB75:BB148)</f>
        <v>0</v>
      </c>
      <c r="BC149" s="161">
        <f>SUM(BC75:BC148)</f>
        <v>0</v>
      </c>
      <c r="BD149" s="161">
        <f>SUM(BD75:BD148)</f>
        <v>0</v>
      </c>
      <c r="BE149" s="161">
        <f>SUM(BE75:BE148)</f>
        <v>0</v>
      </c>
    </row>
    <row r="150" spans="1:104" ht="13" x14ac:dyDescent="0.3">
      <c r="A150" s="142" t="s">
        <v>65</v>
      </c>
      <c r="B150" s="143" t="s">
        <v>145</v>
      </c>
      <c r="C150" s="144" t="s">
        <v>146</v>
      </c>
      <c r="D150" s="145"/>
      <c r="E150" s="146"/>
      <c r="F150" s="146"/>
      <c r="G150" s="147"/>
      <c r="H150" s="148"/>
      <c r="I150" s="148"/>
      <c r="O150" s="149">
        <v>1</v>
      </c>
    </row>
    <row r="151" spans="1:104" ht="20.5" x14ac:dyDescent="0.25">
      <c r="A151" s="150">
        <v>39</v>
      </c>
      <c r="B151" s="151" t="s">
        <v>147</v>
      </c>
      <c r="C151" s="152" t="s">
        <v>1148</v>
      </c>
      <c r="D151" s="153" t="s">
        <v>72</v>
      </c>
      <c r="E151" s="154">
        <v>99.06</v>
      </c>
      <c r="F151" s="154"/>
      <c r="G151" s="155">
        <f>E151*F151</f>
        <v>0</v>
      </c>
      <c r="O151" s="149">
        <v>2</v>
      </c>
      <c r="AA151" s="122">
        <v>12</v>
      </c>
      <c r="AB151" s="122">
        <v>0</v>
      </c>
      <c r="AC151" s="122">
        <v>39</v>
      </c>
      <c r="AZ151" s="122">
        <v>1</v>
      </c>
      <c r="BA151" s="122">
        <f>IF(AZ151=1,G151,0)</f>
        <v>0</v>
      </c>
      <c r="BB151" s="122">
        <f>IF(AZ151=2,G151,0)</f>
        <v>0</v>
      </c>
      <c r="BC151" s="122">
        <f>IF(AZ151=3,G151,0)</f>
        <v>0</v>
      </c>
      <c r="BD151" s="122">
        <f>IF(AZ151=4,G151,0)</f>
        <v>0</v>
      </c>
      <c r="BE151" s="122">
        <f>IF(AZ151=5,G151,0)</f>
        <v>0</v>
      </c>
      <c r="CZ151" s="122">
        <v>0.36631999999999998</v>
      </c>
    </row>
    <row r="152" spans="1:104" x14ac:dyDescent="0.25">
      <c r="A152" s="180"/>
      <c r="B152" s="179"/>
      <c r="C152" s="336" t="s">
        <v>774</v>
      </c>
      <c r="D152" s="337"/>
      <c r="E152" s="178">
        <v>99.06</v>
      </c>
      <c r="F152" s="177"/>
      <c r="G152" s="176"/>
      <c r="M152" s="175" t="s">
        <v>774</v>
      </c>
      <c r="O152" s="149"/>
    </row>
    <row r="153" spans="1:104" x14ac:dyDescent="0.25">
      <c r="A153" s="150">
        <v>40</v>
      </c>
      <c r="B153" s="151" t="s">
        <v>148</v>
      </c>
      <c r="C153" s="152" t="s">
        <v>149</v>
      </c>
      <c r="D153" s="153" t="s">
        <v>77</v>
      </c>
      <c r="E153" s="154">
        <v>2.6722999999999999</v>
      </c>
      <c r="F153" s="154"/>
      <c r="G153" s="155">
        <f>E153*F153</f>
        <v>0</v>
      </c>
      <c r="O153" s="149">
        <v>2</v>
      </c>
      <c r="AA153" s="122">
        <v>12</v>
      </c>
      <c r="AB153" s="122">
        <v>0</v>
      </c>
      <c r="AC153" s="122">
        <v>40</v>
      </c>
      <c r="AZ153" s="122">
        <v>1</v>
      </c>
      <c r="BA153" s="122">
        <f>IF(AZ153=1,G153,0)</f>
        <v>0</v>
      </c>
      <c r="BB153" s="122">
        <f>IF(AZ153=2,G153,0)</f>
        <v>0</v>
      </c>
      <c r="BC153" s="122">
        <f>IF(AZ153=3,G153,0)</f>
        <v>0</v>
      </c>
      <c r="BD153" s="122">
        <f>IF(AZ153=4,G153,0)</f>
        <v>0</v>
      </c>
      <c r="BE153" s="122">
        <f>IF(AZ153=5,G153,0)</f>
        <v>0</v>
      </c>
      <c r="CZ153" s="122">
        <v>2.5251100000000002</v>
      </c>
    </row>
    <row r="154" spans="1:104" x14ac:dyDescent="0.25">
      <c r="A154" s="180"/>
      <c r="B154" s="179"/>
      <c r="C154" s="336" t="s">
        <v>773</v>
      </c>
      <c r="D154" s="337"/>
      <c r="E154" s="178">
        <v>0</v>
      </c>
      <c r="F154" s="177"/>
      <c r="G154" s="176"/>
      <c r="M154" s="175" t="s">
        <v>773</v>
      </c>
      <c r="O154" s="149"/>
    </row>
    <row r="155" spans="1:104" x14ac:dyDescent="0.25">
      <c r="A155" s="180"/>
      <c r="B155" s="179"/>
      <c r="C155" s="336" t="s">
        <v>772</v>
      </c>
      <c r="D155" s="337"/>
      <c r="E155" s="178">
        <v>2.6722999999999999</v>
      </c>
      <c r="F155" s="177"/>
      <c r="G155" s="176"/>
      <c r="M155" s="175" t="s">
        <v>772</v>
      </c>
      <c r="O155" s="149"/>
    </row>
    <row r="156" spans="1:104" x14ac:dyDescent="0.25">
      <c r="A156" s="150">
        <v>41</v>
      </c>
      <c r="B156" s="151" t="s">
        <v>150</v>
      </c>
      <c r="C156" s="152" t="s">
        <v>151</v>
      </c>
      <c r="D156" s="153" t="s">
        <v>72</v>
      </c>
      <c r="E156" s="154">
        <v>38.174999999999997</v>
      </c>
      <c r="F156" s="154"/>
      <c r="G156" s="155">
        <f>E156*F156</f>
        <v>0</v>
      </c>
      <c r="O156" s="149">
        <v>2</v>
      </c>
      <c r="AA156" s="122">
        <v>12</v>
      </c>
      <c r="AB156" s="122">
        <v>0</v>
      </c>
      <c r="AC156" s="122">
        <v>41</v>
      </c>
      <c r="AZ156" s="122">
        <v>1</v>
      </c>
      <c r="BA156" s="122">
        <f>IF(AZ156=1,G156,0)</f>
        <v>0</v>
      </c>
      <c r="BB156" s="122">
        <f>IF(AZ156=2,G156,0)</f>
        <v>0</v>
      </c>
      <c r="BC156" s="122">
        <f>IF(AZ156=3,G156,0)</f>
        <v>0</v>
      </c>
      <c r="BD156" s="122">
        <f>IF(AZ156=4,G156,0)</f>
        <v>0</v>
      </c>
      <c r="BE156" s="122">
        <f>IF(AZ156=5,G156,0)</f>
        <v>0</v>
      </c>
      <c r="CZ156" s="122">
        <v>5.7750000000000003E-2</v>
      </c>
    </row>
    <row r="157" spans="1:104" x14ac:dyDescent="0.25">
      <c r="A157" s="180"/>
      <c r="B157" s="179"/>
      <c r="C157" s="336" t="s">
        <v>771</v>
      </c>
      <c r="D157" s="337"/>
      <c r="E157" s="178">
        <v>38.174999999999997</v>
      </c>
      <c r="F157" s="177"/>
      <c r="G157" s="176"/>
      <c r="M157" s="175" t="s">
        <v>771</v>
      </c>
      <c r="O157" s="149"/>
    </row>
    <row r="158" spans="1:104" x14ac:dyDescent="0.25">
      <c r="A158" s="150">
        <v>42</v>
      </c>
      <c r="B158" s="151" t="s">
        <v>152</v>
      </c>
      <c r="C158" s="152" t="s">
        <v>153</v>
      </c>
      <c r="D158" s="153" t="s">
        <v>72</v>
      </c>
      <c r="E158" s="154">
        <v>38.174999999999997</v>
      </c>
      <c r="F158" s="154"/>
      <c r="G158" s="155">
        <f>E158*F158</f>
        <v>0</v>
      </c>
      <c r="O158" s="149">
        <v>2</v>
      </c>
      <c r="AA158" s="122">
        <v>12</v>
      </c>
      <c r="AB158" s="122">
        <v>0</v>
      </c>
      <c r="AC158" s="122">
        <v>42</v>
      </c>
      <c r="AZ158" s="122">
        <v>1</v>
      </c>
      <c r="BA158" s="122">
        <f>IF(AZ158=1,G158,0)</f>
        <v>0</v>
      </c>
      <c r="BB158" s="122">
        <f>IF(AZ158=2,G158,0)</f>
        <v>0</v>
      </c>
      <c r="BC158" s="122">
        <f>IF(AZ158=3,G158,0)</f>
        <v>0</v>
      </c>
      <c r="BD158" s="122">
        <f>IF(AZ158=4,G158,0)</f>
        <v>0</v>
      </c>
      <c r="BE158" s="122">
        <f>IF(AZ158=5,G158,0)</f>
        <v>0</v>
      </c>
      <c r="CZ158" s="122">
        <v>0</v>
      </c>
    </row>
    <row r="159" spans="1:104" x14ac:dyDescent="0.25">
      <c r="A159" s="150">
        <v>43</v>
      </c>
      <c r="B159" s="151" t="s">
        <v>154</v>
      </c>
      <c r="C159" s="152" t="s">
        <v>155</v>
      </c>
      <c r="D159" s="153" t="s">
        <v>72</v>
      </c>
      <c r="E159" s="154">
        <v>10.689</v>
      </c>
      <c r="F159" s="154"/>
      <c r="G159" s="155">
        <f>E159*F159</f>
        <v>0</v>
      </c>
      <c r="O159" s="149">
        <v>2</v>
      </c>
      <c r="AA159" s="122">
        <v>12</v>
      </c>
      <c r="AB159" s="122">
        <v>0</v>
      </c>
      <c r="AC159" s="122">
        <v>43</v>
      </c>
      <c r="AZ159" s="122">
        <v>1</v>
      </c>
      <c r="BA159" s="122">
        <f>IF(AZ159=1,G159,0)</f>
        <v>0</v>
      </c>
      <c r="BB159" s="122">
        <f>IF(AZ159=2,G159,0)</f>
        <v>0</v>
      </c>
      <c r="BC159" s="122">
        <f>IF(AZ159=3,G159,0)</f>
        <v>0</v>
      </c>
      <c r="BD159" s="122">
        <f>IF(AZ159=4,G159,0)</f>
        <v>0</v>
      </c>
      <c r="BE159" s="122">
        <f>IF(AZ159=5,G159,0)</f>
        <v>0</v>
      </c>
      <c r="CZ159" s="122">
        <v>5.3499999999999997E-3</v>
      </c>
    </row>
    <row r="160" spans="1:104" x14ac:dyDescent="0.25">
      <c r="A160" s="180"/>
      <c r="B160" s="179"/>
      <c r="C160" s="336" t="s">
        <v>770</v>
      </c>
      <c r="D160" s="337"/>
      <c r="E160" s="178">
        <v>10.689</v>
      </c>
      <c r="F160" s="177"/>
      <c r="G160" s="176"/>
      <c r="M160" s="175" t="s">
        <v>770</v>
      </c>
      <c r="O160" s="149"/>
    </row>
    <row r="161" spans="1:104" x14ac:dyDescent="0.25">
      <c r="A161" s="150">
        <v>44</v>
      </c>
      <c r="B161" s="151" t="s">
        <v>156</v>
      </c>
      <c r="C161" s="152" t="s">
        <v>157</v>
      </c>
      <c r="D161" s="153" t="s">
        <v>72</v>
      </c>
      <c r="E161" s="154">
        <v>10.689</v>
      </c>
      <c r="F161" s="154"/>
      <c r="G161" s="155">
        <f>E161*F161</f>
        <v>0</v>
      </c>
      <c r="O161" s="149">
        <v>2</v>
      </c>
      <c r="AA161" s="122">
        <v>12</v>
      </c>
      <c r="AB161" s="122">
        <v>0</v>
      </c>
      <c r="AC161" s="122">
        <v>44</v>
      </c>
      <c r="AZ161" s="122">
        <v>1</v>
      </c>
      <c r="BA161" s="122">
        <f>IF(AZ161=1,G161,0)</f>
        <v>0</v>
      </c>
      <c r="BB161" s="122">
        <f>IF(AZ161=2,G161,0)</f>
        <v>0</v>
      </c>
      <c r="BC161" s="122">
        <f>IF(AZ161=3,G161,0)</f>
        <v>0</v>
      </c>
      <c r="BD161" s="122">
        <f>IF(AZ161=4,G161,0)</f>
        <v>0</v>
      </c>
      <c r="BE161" s="122">
        <f>IF(AZ161=5,G161,0)</f>
        <v>0</v>
      </c>
      <c r="CZ161" s="122">
        <v>0</v>
      </c>
    </row>
    <row r="162" spans="1:104" x14ac:dyDescent="0.25">
      <c r="A162" s="150">
        <v>45</v>
      </c>
      <c r="B162" s="151" t="s">
        <v>158</v>
      </c>
      <c r="C162" s="152" t="s">
        <v>159</v>
      </c>
      <c r="D162" s="153" t="s">
        <v>160</v>
      </c>
      <c r="E162" s="154">
        <v>0.29399999999999998</v>
      </c>
      <c r="F162" s="154"/>
      <c r="G162" s="155">
        <f>E162*F162</f>
        <v>0</v>
      </c>
      <c r="O162" s="149">
        <v>2</v>
      </c>
      <c r="AA162" s="122">
        <v>12</v>
      </c>
      <c r="AB162" s="122">
        <v>0</v>
      </c>
      <c r="AC162" s="122">
        <v>45</v>
      </c>
      <c r="AZ162" s="122">
        <v>1</v>
      </c>
      <c r="BA162" s="122">
        <f>IF(AZ162=1,G162,0)</f>
        <v>0</v>
      </c>
      <c r="BB162" s="122">
        <f>IF(AZ162=2,G162,0)</f>
        <v>0</v>
      </c>
      <c r="BC162" s="122">
        <f>IF(AZ162=3,G162,0)</f>
        <v>0</v>
      </c>
      <c r="BD162" s="122">
        <f>IF(AZ162=4,G162,0)</f>
        <v>0</v>
      </c>
      <c r="BE162" s="122">
        <f>IF(AZ162=5,G162,0)</f>
        <v>0</v>
      </c>
      <c r="CZ162" s="122">
        <v>1.01939</v>
      </c>
    </row>
    <row r="163" spans="1:104" x14ac:dyDescent="0.25">
      <c r="A163" s="180"/>
      <c r="B163" s="179"/>
      <c r="C163" s="336" t="s">
        <v>769</v>
      </c>
      <c r="D163" s="337"/>
      <c r="E163" s="178">
        <v>0</v>
      </c>
      <c r="F163" s="177"/>
      <c r="G163" s="176"/>
      <c r="M163" s="175" t="s">
        <v>769</v>
      </c>
      <c r="O163" s="149"/>
    </row>
    <row r="164" spans="1:104" x14ac:dyDescent="0.25">
      <c r="A164" s="180"/>
      <c r="B164" s="179"/>
      <c r="C164" s="336" t="s">
        <v>768</v>
      </c>
      <c r="D164" s="337"/>
      <c r="E164" s="178">
        <v>0.29399999999999998</v>
      </c>
      <c r="F164" s="177"/>
      <c r="G164" s="176"/>
      <c r="M164" s="175" t="s">
        <v>768</v>
      </c>
      <c r="O164" s="149"/>
    </row>
    <row r="165" spans="1:104" x14ac:dyDescent="0.25">
      <c r="A165" s="150">
        <v>46</v>
      </c>
      <c r="B165" s="151" t="s">
        <v>161</v>
      </c>
      <c r="C165" s="152" t="s">
        <v>162</v>
      </c>
      <c r="D165" s="153" t="s">
        <v>77</v>
      </c>
      <c r="E165" s="154">
        <v>6.9188000000000001</v>
      </c>
      <c r="F165" s="154"/>
      <c r="G165" s="155">
        <f>E165*F165</f>
        <v>0</v>
      </c>
      <c r="O165" s="149">
        <v>2</v>
      </c>
      <c r="AA165" s="122">
        <v>12</v>
      </c>
      <c r="AB165" s="122">
        <v>0</v>
      </c>
      <c r="AC165" s="122">
        <v>46</v>
      </c>
      <c r="AZ165" s="122">
        <v>1</v>
      </c>
      <c r="BA165" s="122">
        <f>IF(AZ165=1,G165,0)</f>
        <v>0</v>
      </c>
      <c r="BB165" s="122">
        <f>IF(AZ165=2,G165,0)</f>
        <v>0</v>
      </c>
      <c r="BC165" s="122">
        <f>IF(AZ165=3,G165,0)</f>
        <v>0</v>
      </c>
      <c r="BD165" s="122">
        <f>IF(AZ165=4,G165,0)</f>
        <v>0</v>
      </c>
      <c r="BE165" s="122">
        <f>IF(AZ165=5,G165,0)</f>
        <v>0</v>
      </c>
      <c r="CZ165" s="122">
        <v>2.5251700000000001</v>
      </c>
    </row>
    <row r="166" spans="1:104" x14ac:dyDescent="0.25">
      <c r="A166" s="180"/>
      <c r="B166" s="179"/>
      <c r="C166" s="336" t="s">
        <v>767</v>
      </c>
      <c r="D166" s="337"/>
      <c r="E166" s="178">
        <v>0</v>
      </c>
      <c r="F166" s="177"/>
      <c r="G166" s="176"/>
      <c r="M166" s="175" t="s">
        <v>767</v>
      </c>
      <c r="O166" s="149"/>
    </row>
    <row r="167" spans="1:104" x14ac:dyDescent="0.25">
      <c r="A167" s="180"/>
      <c r="B167" s="179"/>
      <c r="C167" s="336" t="s">
        <v>766</v>
      </c>
      <c r="D167" s="337"/>
      <c r="E167" s="178">
        <v>5.05</v>
      </c>
      <c r="F167" s="177"/>
      <c r="G167" s="176"/>
      <c r="M167" s="175" t="s">
        <v>766</v>
      </c>
      <c r="O167" s="149"/>
    </row>
    <row r="168" spans="1:104" x14ac:dyDescent="0.25">
      <c r="A168" s="180"/>
      <c r="B168" s="179"/>
      <c r="C168" s="336" t="s">
        <v>765</v>
      </c>
      <c r="D168" s="337"/>
      <c r="E168" s="178">
        <v>0</v>
      </c>
      <c r="F168" s="177"/>
      <c r="G168" s="176"/>
      <c r="M168" s="175" t="s">
        <v>765</v>
      </c>
      <c r="O168" s="149"/>
    </row>
    <row r="169" spans="1:104" x14ac:dyDescent="0.25">
      <c r="A169" s="180"/>
      <c r="B169" s="179"/>
      <c r="C169" s="336" t="s">
        <v>764</v>
      </c>
      <c r="D169" s="337"/>
      <c r="E169" s="178">
        <v>1.8688</v>
      </c>
      <c r="F169" s="177"/>
      <c r="G169" s="176"/>
      <c r="M169" s="175" t="s">
        <v>764</v>
      </c>
      <c r="O169" s="149"/>
    </row>
    <row r="170" spans="1:104" x14ac:dyDescent="0.25">
      <c r="A170" s="150">
        <v>47</v>
      </c>
      <c r="B170" s="151" t="s">
        <v>163</v>
      </c>
      <c r="C170" s="152" t="s">
        <v>164</v>
      </c>
      <c r="D170" s="153" t="s">
        <v>72</v>
      </c>
      <c r="E170" s="154">
        <v>27.295000000000002</v>
      </c>
      <c r="F170" s="154"/>
      <c r="G170" s="155">
        <f>E170*F170</f>
        <v>0</v>
      </c>
      <c r="O170" s="149">
        <v>2</v>
      </c>
      <c r="AA170" s="122">
        <v>12</v>
      </c>
      <c r="AB170" s="122">
        <v>0</v>
      </c>
      <c r="AC170" s="122">
        <v>47</v>
      </c>
      <c r="AZ170" s="122">
        <v>1</v>
      </c>
      <c r="BA170" s="122">
        <f>IF(AZ170=1,G170,0)</f>
        <v>0</v>
      </c>
      <c r="BB170" s="122">
        <f>IF(AZ170=2,G170,0)</f>
        <v>0</v>
      </c>
      <c r="BC170" s="122">
        <f>IF(AZ170=3,G170,0)</f>
        <v>0</v>
      </c>
      <c r="BD170" s="122">
        <f>IF(AZ170=4,G170,0)</f>
        <v>0</v>
      </c>
      <c r="BE170" s="122">
        <f>IF(AZ170=5,G170,0)</f>
        <v>0</v>
      </c>
      <c r="CZ170" s="122">
        <v>7.9500000000000005E-3</v>
      </c>
    </row>
    <row r="171" spans="1:104" x14ac:dyDescent="0.25">
      <c r="A171" s="180"/>
      <c r="B171" s="179"/>
      <c r="C171" s="336" t="s">
        <v>763</v>
      </c>
      <c r="D171" s="337"/>
      <c r="E171" s="178">
        <v>19.82</v>
      </c>
      <c r="F171" s="177"/>
      <c r="G171" s="176"/>
      <c r="M171" s="175" t="s">
        <v>763</v>
      </c>
      <c r="O171" s="149"/>
    </row>
    <row r="172" spans="1:104" x14ac:dyDescent="0.25">
      <c r="A172" s="180"/>
      <c r="B172" s="179"/>
      <c r="C172" s="336" t="s">
        <v>762</v>
      </c>
      <c r="D172" s="337"/>
      <c r="E172" s="178">
        <v>7.4749999999999996</v>
      </c>
      <c r="F172" s="177"/>
      <c r="G172" s="176"/>
      <c r="M172" s="175" t="s">
        <v>762</v>
      </c>
      <c r="O172" s="149"/>
    </row>
    <row r="173" spans="1:104" x14ac:dyDescent="0.25">
      <c r="A173" s="150">
        <v>48</v>
      </c>
      <c r="B173" s="151" t="s">
        <v>165</v>
      </c>
      <c r="C173" s="152" t="s">
        <v>166</v>
      </c>
      <c r="D173" s="153" t="s">
        <v>72</v>
      </c>
      <c r="E173" s="154">
        <v>27.295000000000002</v>
      </c>
      <c r="F173" s="154"/>
      <c r="G173" s="155">
        <f>E173*F173</f>
        <v>0</v>
      </c>
      <c r="O173" s="149">
        <v>2</v>
      </c>
      <c r="AA173" s="122">
        <v>12</v>
      </c>
      <c r="AB173" s="122">
        <v>0</v>
      </c>
      <c r="AC173" s="122">
        <v>48</v>
      </c>
      <c r="AZ173" s="122">
        <v>1</v>
      </c>
      <c r="BA173" s="122">
        <f>IF(AZ173=1,G173,0)</f>
        <v>0</v>
      </c>
      <c r="BB173" s="122">
        <f>IF(AZ173=2,G173,0)</f>
        <v>0</v>
      </c>
      <c r="BC173" s="122">
        <f>IF(AZ173=3,G173,0)</f>
        <v>0</v>
      </c>
      <c r="BD173" s="122">
        <f>IF(AZ173=4,G173,0)</f>
        <v>0</v>
      </c>
      <c r="BE173" s="122">
        <f>IF(AZ173=5,G173,0)</f>
        <v>0</v>
      </c>
      <c r="CZ173" s="122">
        <v>0</v>
      </c>
    </row>
    <row r="174" spans="1:104" x14ac:dyDescent="0.25">
      <c r="A174" s="150">
        <v>49</v>
      </c>
      <c r="B174" s="151" t="s">
        <v>167</v>
      </c>
      <c r="C174" s="152" t="s">
        <v>168</v>
      </c>
      <c r="D174" s="153" t="s">
        <v>160</v>
      </c>
      <c r="E174" s="154">
        <v>0.62270000000000003</v>
      </c>
      <c r="F174" s="154"/>
      <c r="G174" s="155">
        <f>E174*F174</f>
        <v>0</v>
      </c>
      <c r="O174" s="149">
        <v>2</v>
      </c>
      <c r="AA174" s="122">
        <v>12</v>
      </c>
      <c r="AB174" s="122">
        <v>0</v>
      </c>
      <c r="AC174" s="122">
        <v>49</v>
      </c>
      <c r="AZ174" s="122">
        <v>1</v>
      </c>
      <c r="BA174" s="122">
        <f>IF(AZ174=1,G174,0)</f>
        <v>0</v>
      </c>
      <c r="BB174" s="122">
        <f>IF(AZ174=2,G174,0)</f>
        <v>0</v>
      </c>
      <c r="BC174" s="122">
        <f>IF(AZ174=3,G174,0)</f>
        <v>0</v>
      </c>
      <c r="BD174" s="122">
        <f>IF(AZ174=4,G174,0)</f>
        <v>0</v>
      </c>
      <c r="BE174" s="122">
        <f>IF(AZ174=5,G174,0)</f>
        <v>0</v>
      </c>
      <c r="CZ174" s="122">
        <v>1.0166500000000001</v>
      </c>
    </row>
    <row r="175" spans="1:104" x14ac:dyDescent="0.25">
      <c r="A175" s="180"/>
      <c r="B175" s="179"/>
      <c r="C175" s="336" t="s">
        <v>761</v>
      </c>
      <c r="D175" s="337"/>
      <c r="E175" s="178">
        <v>0</v>
      </c>
      <c r="F175" s="177"/>
      <c r="G175" s="176"/>
      <c r="M175" s="175" t="s">
        <v>761</v>
      </c>
      <c r="O175" s="149"/>
    </row>
    <row r="176" spans="1:104" x14ac:dyDescent="0.25">
      <c r="A176" s="180"/>
      <c r="B176" s="179"/>
      <c r="C176" s="336" t="s">
        <v>760</v>
      </c>
      <c r="D176" s="337"/>
      <c r="E176" s="178">
        <v>0.62270000000000003</v>
      </c>
      <c r="F176" s="177"/>
      <c r="G176" s="176"/>
      <c r="M176" s="175" t="s">
        <v>760</v>
      </c>
      <c r="O176" s="149"/>
    </row>
    <row r="177" spans="1:104" x14ac:dyDescent="0.25">
      <c r="A177" s="150">
        <v>50</v>
      </c>
      <c r="B177" s="151" t="s">
        <v>169</v>
      </c>
      <c r="C177" s="152" t="s">
        <v>170</v>
      </c>
      <c r="D177" s="153" t="s">
        <v>134</v>
      </c>
      <c r="E177" s="154">
        <v>164</v>
      </c>
      <c r="F177" s="154"/>
      <c r="G177" s="155">
        <f>E177*F177</f>
        <v>0</v>
      </c>
      <c r="O177" s="149">
        <v>2</v>
      </c>
      <c r="AA177" s="122">
        <v>12</v>
      </c>
      <c r="AB177" s="122">
        <v>0</v>
      </c>
      <c r="AC177" s="122">
        <v>50</v>
      </c>
      <c r="AZ177" s="122">
        <v>1</v>
      </c>
      <c r="BA177" s="122">
        <f>IF(AZ177=1,G177,0)</f>
        <v>0</v>
      </c>
      <c r="BB177" s="122">
        <f>IF(AZ177=2,G177,0)</f>
        <v>0</v>
      </c>
      <c r="BC177" s="122">
        <f>IF(AZ177=3,G177,0)</f>
        <v>0</v>
      </c>
      <c r="BD177" s="122">
        <f>IF(AZ177=4,G177,0)</f>
        <v>0</v>
      </c>
      <c r="BE177" s="122">
        <f>IF(AZ177=5,G177,0)</f>
        <v>0</v>
      </c>
      <c r="CZ177" s="122">
        <v>3.9809999999999998E-2</v>
      </c>
    </row>
    <row r="178" spans="1:104" x14ac:dyDescent="0.25">
      <c r="A178" s="180"/>
      <c r="B178" s="179"/>
      <c r="C178" s="336" t="s">
        <v>759</v>
      </c>
      <c r="D178" s="337"/>
      <c r="E178" s="178">
        <v>164</v>
      </c>
      <c r="F178" s="177"/>
      <c r="G178" s="176"/>
      <c r="M178" s="175" t="s">
        <v>759</v>
      </c>
      <c r="O178" s="149"/>
    </row>
    <row r="179" spans="1:104" ht="20.5" x14ac:dyDescent="0.25">
      <c r="A179" s="150">
        <v>51</v>
      </c>
      <c r="B179" s="151" t="s">
        <v>171</v>
      </c>
      <c r="C179" s="152" t="s">
        <v>172</v>
      </c>
      <c r="D179" s="153" t="s">
        <v>72</v>
      </c>
      <c r="E179" s="154">
        <v>164</v>
      </c>
      <c r="F179" s="154"/>
      <c r="G179" s="155">
        <f>E179*F179</f>
        <v>0</v>
      </c>
      <c r="O179" s="149">
        <v>2</v>
      </c>
      <c r="AA179" s="122">
        <v>12</v>
      </c>
      <c r="AB179" s="122">
        <v>0</v>
      </c>
      <c r="AC179" s="122">
        <v>51</v>
      </c>
      <c r="AZ179" s="122">
        <v>1</v>
      </c>
      <c r="BA179" s="122">
        <f>IF(AZ179=1,G179,0)</f>
        <v>0</v>
      </c>
      <c r="BB179" s="122">
        <f>IF(AZ179=2,G179,0)</f>
        <v>0</v>
      </c>
      <c r="BC179" s="122">
        <f>IF(AZ179=3,G179,0)</f>
        <v>0</v>
      </c>
      <c r="BD179" s="122">
        <f>IF(AZ179=4,G179,0)</f>
        <v>0</v>
      </c>
      <c r="BE179" s="122">
        <f>IF(AZ179=5,G179,0)</f>
        <v>0</v>
      </c>
      <c r="CZ179" s="122">
        <v>1.97E-3</v>
      </c>
    </row>
    <row r="180" spans="1:104" ht="20.5" x14ac:dyDescent="0.25">
      <c r="A180" s="150">
        <v>52</v>
      </c>
      <c r="B180" s="151" t="s">
        <v>173</v>
      </c>
      <c r="C180" s="152" t="s">
        <v>174</v>
      </c>
      <c r="D180" s="153" t="s">
        <v>175</v>
      </c>
      <c r="E180" s="154">
        <v>6</v>
      </c>
      <c r="F180" s="154"/>
      <c r="G180" s="155">
        <f>E180*F180</f>
        <v>0</v>
      </c>
      <c r="O180" s="149">
        <v>2</v>
      </c>
      <c r="AA180" s="122">
        <v>12</v>
      </c>
      <c r="AB180" s="122">
        <v>0</v>
      </c>
      <c r="AC180" s="122">
        <v>52</v>
      </c>
      <c r="AZ180" s="122">
        <v>1</v>
      </c>
      <c r="BA180" s="122">
        <f>IF(AZ180=1,G180,0)</f>
        <v>0</v>
      </c>
      <c r="BB180" s="122">
        <f>IF(AZ180=2,G180,0)</f>
        <v>0</v>
      </c>
      <c r="BC180" s="122">
        <f>IF(AZ180=3,G180,0)</f>
        <v>0</v>
      </c>
      <c r="BD180" s="122">
        <f>IF(AZ180=4,G180,0)</f>
        <v>0</v>
      </c>
      <c r="BE180" s="122">
        <f>IF(AZ180=5,G180,0)</f>
        <v>0</v>
      </c>
      <c r="CZ180" s="122">
        <v>0.64841000000000004</v>
      </c>
    </row>
    <row r="181" spans="1:104" x14ac:dyDescent="0.25">
      <c r="A181" s="180"/>
      <c r="B181" s="179"/>
      <c r="C181" s="336" t="s">
        <v>758</v>
      </c>
      <c r="D181" s="337"/>
      <c r="E181" s="178">
        <v>6</v>
      </c>
      <c r="F181" s="177"/>
      <c r="G181" s="176"/>
      <c r="M181" s="175" t="s">
        <v>758</v>
      </c>
      <c r="O181" s="149"/>
    </row>
    <row r="182" spans="1:104" ht="13" x14ac:dyDescent="0.3">
      <c r="A182" s="156"/>
      <c r="B182" s="157" t="s">
        <v>69</v>
      </c>
      <c r="C182" s="158" t="str">
        <f>CONCATENATE(B150," ",C150)</f>
        <v>4 Vodorovné konstrukce</v>
      </c>
      <c r="D182" s="156"/>
      <c r="E182" s="159"/>
      <c r="F182" s="159"/>
      <c r="G182" s="160">
        <f>SUM(G150:G181)</f>
        <v>0</v>
      </c>
      <c r="O182" s="149">
        <v>4</v>
      </c>
      <c r="BA182" s="161">
        <f>SUM(BA150:BA181)</f>
        <v>0</v>
      </c>
      <c r="BB182" s="161">
        <f>SUM(BB150:BB181)</f>
        <v>0</v>
      </c>
      <c r="BC182" s="161">
        <f>SUM(BC150:BC181)</f>
        <v>0</v>
      </c>
      <c r="BD182" s="161">
        <f>SUM(BD150:BD181)</f>
        <v>0</v>
      </c>
      <c r="BE182" s="161">
        <f>SUM(BE150:BE181)</f>
        <v>0</v>
      </c>
    </row>
    <row r="183" spans="1:104" ht="13" x14ac:dyDescent="0.3">
      <c r="A183" s="142" t="s">
        <v>65</v>
      </c>
      <c r="B183" s="143" t="s">
        <v>176</v>
      </c>
      <c r="C183" s="144" t="s">
        <v>177</v>
      </c>
      <c r="D183" s="145"/>
      <c r="E183" s="146"/>
      <c r="F183" s="146"/>
      <c r="G183" s="147"/>
      <c r="H183" s="148"/>
      <c r="I183" s="148"/>
      <c r="O183" s="149">
        <v>1</v>
      </c>
    </row>
    <row r="184" spans="1:104" ht="20.5" x14ac:dyDescent="0.25">
      <c r="A184" s="150">
        <v>53</v>
      </c>
      <c r="B184" s="151" t="s">
        <v>178</v>
      </c>
      <c r="C184" s="152" t="s">
        <v>179</v>
      </c>
      <c r="D184" s="153" t="s">
        <v>72</v>
      </c>
      <c r="E184" s="154">
        <v>128</v>
      </c>
      <c r="F184" s="154"/>
      <c r="G184" s="155">
        <f>E184*F184</f>
        <v>0</v>
      </c>
      <c r="O184" s="149">
        <v>2</v>
      </c>
      <c r="AA184" s="122">
        <v>12</v>
      </c>
      <c r="AB184" s="122">
        <v>0</v>
      </c>
      <c r="AC184" s="122">
        <v>53</v>
      </c>
      <c r="AZ184" s="122">
        <v>1</v>
      </c>
      <c r="BA184" s="122">
        <f>IF(AZ184=1,G184,0)</f>
        <v>0</v>
      </c>
      <c r="BB184" s="122">
        <f>IF(AZ184=2,G184,0)</f>
        <v>0</v>
      </c>
      <c r="BC184" s="122">
        <f>IF(AZ184=3,G184,0)</f>
        <v>0</v>
      </c>
      <c r="BD184" s="122">
        <f>IF(AZ184=4,G184,0)</f>
        <v>0</v>
      </c>
      <c r="BE184" s="122">
        <f>IF(AZ184=5,G184,0)</f>
        <v>0</v>
      </c>
      <c r="CZ184" s="122">
        <v>1.19055</v>
      </c>
    </row>
    <row r="185" spans="1:104" x14ac:dyDescent="0.25">
      <c r="A185" s="180"/>
      <c r="B185" s="179"/>
      <c r="C185" s="336" t="s">
        <v>757</v>
      </c>
      <c r="D185" s="337"/>
      <c r="E185" s="178">
        <v>0</v>
      </c>
      <c r="F185" s="177"/>
      <c r="G185" s="176"/>
      <c r="M185" s="175" t="s">
        <v>757</v>
      </c>
      <c r="O185" s="149"/>
    </row>
    <row r="186" spans="1:104" x14ac:dyDescent="0.25">
      <c r="A186" s="180"/>
      <c r="B186" s="179"/>
      <c r="C186" s="336">
        <v>128</v>
      </c>
      <c r="D186" s="337"/>
      <c r="E186" s="178">
        <v>128</v>
      </c>
      <c r="F186" s="177"/>
      <c r="G186" s="176"/>
      <c r="M186" s="175">
        <v>128</v>
      </c>
      <c r="O186" s="149"/>
    </row>
    <row r="187" spans="1:104" ht="13" x14ac:dyDescent="0.3">
      <c r="A187" s="156"/>
      <c r="B187" s="157" t="s">
        <v>69</v>
      </c>
      <c r="C187" s="158" t="str">
        <f>CONCATENATE(B183," ",C183)</f>
        <v>46 Zpevněné plochy</v>
      </c>
      <c r="D187" s="156"/>
      <c r="E187" s="159"/>
      <c r="F187" s="159"/>
      <c r="G187" s="160">
        <f>SUM(G183:G186)</f>
        <v>0</v>
      </c>
      <c r="O187" s="149">
        <v>4</v>
      </c>
      <c r="BA187" s="161">
        <f>SUM(BA183:BA186)</f>
        <v>0</v>
      </c>
      <c r="BB187" s="161">
        <f>SUM(BB183:BB186)</f>
        <v>0</v>
      </c>
      <c r="BC187" s="161">
        <f>SUM(BC183:BC186)</f>
        <v>0</v>
      </c>
      <c r="BD187" s="161">
        <f>SUM(BD183:BD186)</f>
        <v>0</v>
      </c>
      <c r="BE187" s="161">
        <f>SUM(BE183:BE186)</f>
        <v>0</v>
      </c>
    </row>
    <row r="188" spans="1:104" ht="13" x14ac:dyDescent="0.3">
      <c r="A188" s="142" t="s">
        <v>65</v>
      </c>
      <c r="B188" s="143" t="s">
        <v>180</v>
      </c>
      <c r="C188" s="144" t="s">
        <v>181</v>
      </c>
      <c r="D188" s="145"/>
      <c r="E188" s="146"/>
      <c r="F188" s="146"/>
      <c r="G188" s="147"/>
      <c r="H188" s="148"/>
      <c r="I188" s="148"/>
      <c r="O188" s="149">
        <v>1</v>
      </c>
    </row>
    <row r="189" spans="1:104" x14ac:dyDescent="0.25">
      <c r="A189" s="150">
        <v>54</v>
      </c>
      <c r="B189" s="151" t="s">
        <v>182</v>
      </c>
      <c r="C189" s="152" t="s">
        <v>183</v>
      </c>
      <c r="D189" s="153" t="s">
        <v>72</v>
      </c>
      <c r="E189" s="154">
        <v>138.77510000000001</v>
      </c>
      <c r="F189" s="154"/>
      <c r="G189" s="155">
        <f>E189*F189</f>
        <v>0</v>
      </c>
      <c r="O189" s="149">
        <v>2</v>
      </c>
      <c r="AA189" s="122">
        <v>12</v>
      </c>
      <c r="AB189" s="122">
        <v>0</v>
      </c>
      <c r="AC189" s="122">
        <v>54</v>
      </c>
      <c r="AZ189" s="122">
        <v>1</v>
      </c>
      <c r="BA189" s="122">
        <f>IF(AZ189=1,G189,0)</f>
        <v>0</v>
      </c>
      <c r="BB189" s="122">
        <f>IF(AZ189=2,G189,0)</f>
        <v>0</v>
      </c>
      <c r="BC189" s="122">
        <f>IF(AZ189=3,G189,0)</f>
        <v>0</v>
      </c>
      <c r="BD189" s="122">
        <f>IF(AZ189=4,G189,0)</f>
        <v>0</v>
      </c>
      <c r="BE189" s="122">
        <f>IF(AZ189=5,G189,0)</f>
        <v>0</v>
      </c>
      <c r="CZ189" s="122">
        <v>4.0000000000000003E-5</v>
      </c>
    </row>
    <row r="190" spans="1:104" x14ac:dyDescent="0.25">
      <c r="A190" s="180"/>
      <c r="B190" s="179"/>
      <c r="C190" s="336" t="s">
        <v>756</v>
      </c>
      <c r="D190" s="337"/>
      <c r="E190" s="178">
        <v>2.25</v>
      </c>
      <c r="F190" s="177"/>
      <c r="G190" s="176"/>
      <c r="M190" s="175" t="s">
        <v>756</v>
      </c>
      <c r="O190" s="149"/>
    </row>
    <row r="191" spans="1:104" x14ac:dyDescent="0.25">
      <c r="A191" s="180"/>
      <c r="B191" s="179"/>
      <c r="C191" s="336" t="s">
        <v>586</v>
      </c>
      <c r="D191" s="337"/>
      <c r="E191" s="178">
        <v>5.9062999999999999</v>
      </c>
      <c r="F191" s="177"/>
      <c r="G191" s="176"/>
      <c r="M191" s="175" t="s">
        <v>586</v>
      </c>
      <c r="O191" s="149"/>
    </row>
    <row r="192" spans="1:104" x14ac:dyDescent="0.25">
      <c r="A192" s="180"/>
      <c r="B192" s="179"/>
      <c r="C192" s="336" t="s">
        <v>580</v>
      </c>
      <c r="D192" s="337"/>
      <c r="E192" s="178">
        <v>3.375</v>
      </c>
      <c r="F192" s="177"/>
      <c r="G192" s="176"/>
      <c r="M192" s="175" t="s">
        <v>580</v>
      </c>
      <c r="O192" s="149"/>
    </row>
    <row r="193" spans="1:104" x14ac:dyDescent="0.25">
      <c r="A193" s="180"/>
      <c r="B193" s="179"/>
      <c r="C193" s="336" t="s">
        <v>585</v>
      </c>
      <c r="D193" s="337"/>
      <c r="E193" s="178">
        <v>6</v>
      </c>
      <c r="F193" s="177"/>
      <c r="G193" s="176"/>
      <c r="M193" s="175" t="s">
        <v>585</v>
      </c>
      <c r="O193" s="149"/>
    </row>
    <row r="194" spans="1:104" x14ac:dyDescent="0.25">
      <c r="A194" s="180"/>
      <c r="B194" s="179"/>
      <c r="C194" s="336" t="s">
        <v>584</v>
      </c>
      <c r="D194" s="337"/>
      <c r="E194" s="178">
        <v>7</v>
      </c>
      <c r="F194" s="177"/>
      <c r="G194" s="176"/>
      <c r="M194" s="175" t="s">
        <v>584</v>
      </c>
      <c r="O194" s="149"/>
    </row>
    <row r="195" spans="1:104" x14ac:dyDescent="0.25">
      <c r="A195" s="180"/>
      <c r="B195" s="179"/>
      <c r="C195" s="336" t="s">
        <v>583</v>
      </c>
      <c r="D195" s="337"/>
      <c r="E195" s="178">
        <v>1.9688000000000001</v>
      </c>
      <c r="F195" s="177"/>
      <c r="G195" s="176"/>
      <c r="M195" s="175" t="s">
        <v>583</v>
      </c>
      <c r="O195" s="149"/>
    </row>
    <row r="196" spans="1:104" x14ac:dyDescent="0.25">
      <c r="A196" s="180"/>
      <c r="B196" s="179"/>
      <c r="C196" s="336" t="s">
        <v>755</v>
      </c>
      <c r="D196" s="337"/>
      <c r="E196" s="178">
        <v>112.27500000000001</v>
      </c>
      <c r="F196" s="177"/>
      <c r="G196" s="176"/>
      <c r="M196" s="175" t="s">
        <v>755</v>
      </c>
      <c r="O196" s="149"/>
    </row>
    <row r="197" spans="1:104" x14ac:dyDescent="0.25">
      <c r="A197" s="150">
        <v>55</v>
      </c>
      <c r="B197" s="151" t="s">
        <v>184</v>
      </c>
      <c r="C197" s="152" t="s">
        <v>1153</v>
      </c>
      <c r="D197" s="153" t="s">
        <v>72</v>
      </c>
      <c r="E197" s="154">
        <v>757.90509999999995</v>
      </c>
      <c r="F197" s="154"/>
      <c r="G197" s="155">
        <f>E197*F197</f>
        <v>0</v>
      </c>
      <c r="O197" s="149">
        <v>2</v>
      </c>
      <c r="AA197" s="122">
        <v>12</v>
      </c>
      <c r="AB197" s="122">
        <v>0</v>
      </c>
      <c r="AC197" s="122">
        <v>55</v>
      </c>
      <c r="AZ197" s="122">
        <v>1</v>
      </c>
      <c r="BA197" s="122">
        <f>IF(AZ197=1,G197,0)</f>
        <v>0</v>
      </c>
      <c r="BB197" s="122">
        <f>IF(AZ197=2,G197,0)</f>
        <v>0</v>
      </c>
      <c r="BC197" s="122">
        <f>IF(AZ197=3,G197,0)</f>
        <v>0</v>
      </c>
      <c r="BD197" s="122">
        <f>IF(AZ197=4,G197,0)</f>
        <v>0</v>
      </c>
      <c r="BE197" s="122">
        <f>IF(AZ197=5,G197,0)</f>
        <v>0</v>
      </c>
      <c r="CZ197" s="122">
        <v>1.5800000000000002E-2</v>
      </c>
    </row>
    <row r="198" spans="1:104" x14ac:dyDescent="0.25">
      <c r="A198" s="180"/>
      <c r="B198" s="179"/>
      <c r="C198" s="336" t="s">
        <v>568</v>
      </c>
      <c r="D198" s="337"/>
      <c r="E198" s="178">
        <v>0</v>
      </c>
      <c r="F198" s="177"/>
      <c r="G198" s="176"/>
      <c r="M198" s="175" t="s">
        <v>568</v>
      </c>
      <c r="O198" s="149"/>
    </row>
    <row r="199" spans="1:104" x14ac:dyDescent="0.25">
      <c r="A199" s="180"/>
      <c r="B199" s="179"/>
      <c r="C199" s="336" t="s">
        <v>579</v>
      </c>
      <c r="D199" s="337"/>
      <c r="E199" s="178">
        <v>0</v>
      </c>
      <c r="F199" s="177"/>
      <c r="G199" s="176"/>
      <c r="M199" s="175" t="s">
        <v>579</v>
      </c>
      <c r="O199" s="149"/>
    </row>
    <row r="200" spans="1:104" x14ac:dyDescent="0.25">
      <c r="A200" s="180"/>
      <c r="B200" s="179"/>
      <c r="C200" s="336" t="s">
        <v>754</v>
      </c>
      <c r="D200" s="337"/>
      <c r="E200" s="178">
        <v>50.6</v>
      </c>
      <c r="F200" s="177"/>
      <c r="G200" s="176"/>
      <c r="M200" s="175" t="s">
        <v>754</v>
      </c>
      <c r="O200" s="149"/>
    </row>
    <row r="201" spans="1:104" x14ac:dyDescent="0.25">
      <c r="A201" s="180"/>
      <c r="B201" s="179"/>
      <c r="C201" s="336" t="s">
        <v>753</v>
      </c>
      <c r="D201" s="337"/>
      <c r="E201" s="178">
        <v>-3.4375</v>
      </c>
      <c r="F201" s="177"/>
      <c r="G201" s="176"/>
      <c r="M201" s="175" t="s">
        <v>753</v>
      </c>
      <c r="O201" s="149"/>
    </row>
    <row r="202" spans="1:104" x14ac:dyDescent="0.25">
      <c r="A202" s="180"/>
      <c r="B202" s="179"/>
      <c r="C202" s="336" t="s">
        <v>752</v>
      </c>
      <c r="D202" s="337"/>
      <c r="E202" s="178">
        <v>-6.3040000000000003</v>
      </c>
      <c r="F202" s="177"/>
      <c r="G202" s="176"/>
      <c r="M202" s="175" t="s">
        <v>752</v>
      </c>
      <c r="O202" s="149"/>
    </row>
    <row r="203" spans="1:104" x14ac:dyDescent="0.25">
      <c r="A203" s="180"/>
      <c r="B203" s="179"/>
      <c r="C203" s="336" t="s">
        <v>718</v>
      </c>
      <c r="D203" s="337"/>
      <c r="E203" s="178">
        <v>-1.1819999999999999</v>
      </c>
      <c r="F203" s="177"/>
      <c r="G203" s="176"/>
      <c r="M203" s="175" t="s">
        <v>718</v>
      </c>
      <c r="O203" s="149"/>
    </row>
    <row r="204" spans="1:104" x14ac:dyDescent="0.25">
      <c r="A204" s="180"/>
      <c r="B204" s="179"/>
      <c r="C204" s="336" t="s">
        <v>751</v>
      </c>
      <c r="D204" s="337"/>
      <c r="E204" s="178">
        <v>-6.75</v>
      </c>
      <c r="F204" s="177"/>
      <c r="G204" s="176"/>
      <c r="M204" s="175" t="s">
        <v>751</v>
      </c>
      <c r="O204" s="149"/>
    </row>
    <row r="205" spans="1:104" x14ac:dyDescent="0.25">
      <c r="A205" s="180"/>
      <c r="B205" s="179"/>
      <c r="C205" s="336" t="s">
        <v>750</v>
      </c>
      <c r="D205" s="337"/>
      <c r="E205" s="178">
        <v>1.2</v>
      </c>
      <c r="F205" s="177"/>
      <c r="G205" s="176"/>
      <c r="M205" s="175" t="s">
        <v>750</v>
      </c>
      <c r="O205" s="149"/>
    </row>
    <row r="206" spans="1:104" x14ac:dyDescent="0.25">
      <c r="A206" s="180"/>
      <c r="B206" s="179"/>
      <c r="C206" s="336" t="s">
        <v>749</v>
      </c>
      <c r="D206" s="337"/>
      <c r="E206" s="178">
        <v>0</v>
      </c>
      <c r="F206" s="177"/>
      <c r="G206" s="176"/>
      <c r="M206" s="175" t="s">
        <v>749</v>
      </c>
      <c r="O206" s="149"/>
    </row>
    <row r="207" spans="1:104" x14ac:dyDescent="0.25">
      <c r="A207" s="180"/>
      <c r="B207" s="179"/>
      <c r="C207" s="336" t="s">
        <v>748</v>
      </c>
      <c r="D207" s="337"/>
      <c r="E207" s="178">
        <v>25.3825</v>
      </c>
      <c r="F207" s="177"/>
      <c r="G207" s="176"/>
      <c r="M207" s="175" t="s">
        <v>748</v>
      </c>
      <c r="O207" s="149"/>
    </row>
    <row r="208" spans="1:104" x14ac:dyDescent="0.25">
      <c r="A208" s="180"/>
      <c r="B208" s="179"/>
      <c r="C208" s="336" t="s">
        <v>576</v>
      </c>
      <c r="D208" s="337"/>
      <c r="E208" s="178">
        <v>0</v>
      </c>
      <c r="F208" s="177"/>
      <c r="G208" s="176"/>
      <c r="M208" s="175" t="s">
        <v>576</v>
      </c>
      <c r="O208" s="149"/>
    </row>
    <row r="209" spans="1:15" x14ac:dyDescent="0.25">
      <c r="A209" s="180"/>
      <c r="B209" s="179"/>
      <c r="C209" s="336" t="s">
        <v>747</v>
      </c>
      <c r="D209" s="337"/>
      <c r="E209" s="178">
        <v>30.9238</v>
      </c>
      <c r="F209" s="177"/>
      <c r="G209" s="176"/>
      <c r="M209" s="175" t="s">
        <v>747</v>
      </c>
      <c r="O209" s="149"/>
    </row>
    <row r="210" spans="1:15" x14ac:dyDescent="0.25">
      <c r="A210" s="180"/>
      <c r="B210" s="179"/>
      <c r="C210" s="336" t="s">
        <v>715</v>
      </c>
      <c r="D210" s="337"/>
      <c r="E210" s="178">
        <v>-1.5760000000000001</v>
      </c>
      <c r="F210" s="177"/>
      <c r="G210" s="176"/>
      <c r="M210" s="175" t="s">
        <v>715</v>
      </c>
      <c r="O210" s="149"/>
    </row>
    <row r="211" spans="1:15" x14ac:dyDescent="0.25">
      <c r="A211" s="180"/>
      <c r="B211" s="179"/>
      <c r="C211" s="336" t="s">
        <v>746</v>
      </c>
      <c r="D211" s="337"/>
      <c r="E211" s="178">
        <v>0</v>
      </c>
      <c r="F211" s="177"/>
      <c r="G211" s="176"/>
      <c r="M211" s="175" t="s">
        <v>746</v>
      </c>
      <c r="O211" s="149"/>
    </row>
    <row r="212" spans="1:15" x14ac:dyDescent="0.25">
      <c r="A212" s="180"/>
      <c r="B212" s="179"/>
      <c r="C212" s="336" t="s">
        <v>745</v>
      </c>
      <c r="D212" s="337"/>
      <c r="E212" s="178">
        <v>386.88</v>
      </c>
      <c r="F212" s="177"/>
      <c r="G212" s="176"/>
      <c r="M212" s="175" t="s">
        <v>745</v>
      </c>
      <c r="O212" s="149"/>
    </row>
    <row r="213" spans="1:15" x14ac:dyDescent="0.25">
      <c r="A213" s="180"/>
      <c r="B213" s="179"/>
      <c r="C213" s="336" t="s">
        <v>744</v>
      </c>
      <c r="D213" s="337"/>
      <c r="E213" s="178">
        <v>-4.7279999999999998</v>
      </c>
      <c r="F213" s="177"/>
      <c r="G213" s="176"/>
      <c r="M213" s="175" t="s">
        <v>744</v>
      </c>
      <c r="O213" s="149"/>
    </row>
    <row r="214" spans="1:15" x14ac:dyDescent="0.25">
      <c r="A214" s="180"/>
      <c r="B214" s="179"/>
      <c r="C214" s="336" t="s">
        <v>689</v>
      </c>
      <c r="D214" s="337"/>
      <c r="E214" s="178">
        <v>-3.375</v>
      </c>
      <c r="F214" s="177"/>
      <c r="G214" s="176"/>
      <c r="M214" s="175" t="s">
        <v>689</v>
      </c>
      <c r="O214" s="149"/>
    </row>
    <row r="215" spans="1:15" x14ac:dyDescent="0.25">
      <c r="A215" s="180"/>
      <c r="B215" s="179"/>
      <c r="C215" s="336" t="s">
        <v>743</v>
      </c>
      <c r="D215" s="337"/>
      <c r="E215" s="178">
        <v>-2.25</v>
      </c>
      <c r="F215" s="177"/>
      <c r="G215" s="176"/>
      <c r="M215" s="175" t="s">
        <v>743</v>
      </c>
      <c r="O215" s="149"/>
    </row>
    <row r="216" spans="1:15" x14ac:dyDescent="0.25">
      <c r="A216" s="180"/>
      <c r="B216" s="179"/>
      <c r="C216" s="336" t="s">
        <v>742</v>
      </c>
      <c r="D216" s="337"/>
      <c r="E216" s="178">
        <v>-114.16500000000001</v>
      </c>
      <c r="F216" s="177"/>
      <c r="G216" s="176"/>
      <c r="M216" s="175" t="s">
        <v>742</v>
      </c>
      <c r="O216" s="149"/>
    </row>
    <row r="217" spans="1:15" x14ac:dyDescent="0.25">
      <c r="A217" s="180"/>
      <c r="B217" s="179"/>
      <c r="C217" s="336" t="s">
        <v>741</v>
      </c>
      <c r="D217" s="337"/>
      <c r="E217" s="178">
        <v>11.948</v>
      </c>
      <c r="F217" s="177"/>
      <c r="G217" s="176"/>
      <c r="M217" s="175" t="s">
        <v>741</v>
      </c>
      <c r="O217" s="149"/>
    </row>
    <row r="218" spans="1:15" x14ac:dyDescent="0.25">
      <c r="A218" s="180"/>
      <c r="B218" s="179"/>
      <c r="C218" s="336" t="s">
        <v>740</v>
      </c>
      <c r="D218" s="337"/>
      <c r="E218" s="178">
        <v>0</v>
      </c>
      <c r="F218" s="177"/>
      <c r="G218" s="176"/>
      <c r="M218" s="175" t="s">
        <v>740</v>
      </c>
      <c r="O218" s="149"/>
    </row>
    <row r="219" spans="1:15" x14ac:dyDescent="0.25">
      <c r="A219" s="180"/>
      <c r="B219" s="179"/>
      <c r="C219" s="336" t="s">
        <v>739</v>
      </c>
      <c r="D219" s="337"/>
      <c r="E219" s="178">
        <v>42.68</v>
      </c>
      <c r="F219" s="177"/>
      <c r="G219" s="176"/>
      <c r="M219" s="175" t="s">
        <v>739</v>
      </c>
      <c r="O219" s="149"/>
    </row>
    <row r="220" spans="1:15" x14ac:dyDescent="0.25">
      <c r="A220" s="180"/>
      <c r="B220" s="179"/>
      <c r="C220" s="336" t="s">
        <v>734</v>
      </c>
      <c r="D220" s="337"/>
      <c r="E220" s="178">
        <v>-3.1520000000000001</v>
      </c>
      <c r="F220" s="177"/>
      <c r="G220" s="176"/>
      <c r="M220" s="175" t="s">
        <v>734</v>
      </c>
      <c r="O220" s="149"/>
    </row>
    <row r="221" spans="1:15" x14ac:dyDescent="0.25">
      <c r="A221" s="180"/>
      <c r="B221" s="179"/>
      <c r="C221" s="336" t="s">
        <v>718</v>
      </c>
      <c r="D221" s="337"/>
      <c r="E221" s="178">
        <v>-1.1819999999999999</v>
      </c>
      <c r="F221" s="177"/>
      <c r="G221" s="176"/>
      <c r="M221" s="175" t="s">
        <v>718</v>
      </c>
      <c r="O221" s="149"/>
    </row>
    <row r="222" spans="1:15" x14ac:dyDescent="0.25">
      <c r="A222" s="180"/>
      <c r="B222" s="179"/>
      <c r="C222" s="336" t="s">
        <v>728</v>
      </c>
      <c r="D222" s="337"/>
      <c r="E222" s="178">
        <v>0.67500000000000004</v>
      </c>
      <c r="F222" s="177"/>
      <c r="G222" s="176"/>
      <c r="M222" s="175" t="s">
        <v>728</v>
      </c>
      <c r="O222" s="149"/>
    </row>
    <row r="223" spans="1:15" x14ac:dyDescent="0.25">
      <c r="A223" s="180"/>
      <c r="B223" s="179"/>
      <c r="C223" s="336" t="s">
        <v>562</v>
      </c>
      <c r="D223" s="337"/>
      <c r="E223" s="178">
        <v>0</v>
      </c>
      <c r="F223" s="177"/>
      <c r="G223" s="176"/>
      <c r="M223" s="175" t="s">
        <v>562</v>
      </c>
      <c r="O223" s="149"/>
    </row>
    <row r="224" spans="1:15" x14ac:dyDescent="0.25">
      <c r="A224" s="180"/>
      <c r="B224" s="179"/>
      <c r="C224" s="336" t="s">
        <v>738</v>
      </c>
      <c r="D224" s="337"/>
      <c r="E224" s="178">
        <v>13.97</v>
      </c>
      <c r="F224" s="177"/>
      <c r="G224" s="176"/>
      <c r="M224" s="175" t="s">
        <v>738</v>
      </c>
      <c r="O224" s="149"/>
    </row>
    <row r="225" spans="1:15" x14ac:dyDescent="0.25">
      <c r="A225" s="180"/>
      <c r="B225" s="179"/>
      <c r="C225" s="336" t="s">
        <v>737</v>
      </c>
      <c r="D225" s="337"/>
      <c r="E225" s="178">
        <v>23.87</v>
      </c>
      <c r="F225" s="177"/>
      <c r="G225" s="176"/>
      <c r="M225" s="175" t="s">
        <v>737</v>
      </c>
      <c r="O225" s="149"/>
    </row>
    <row r="226" spans="1:15" x14ac:dyDescent="0.25">
      <c r="A226" s="180"/>
      <c r="B226" s="179"/>
      <c r="C226" s="336" t="s">
        <v>731</v>
      </c>
      <c r="D226" s="337"/>
      <c r="E226" s="178">
        <v>-3.5459999999999998</v>
      </c>
      <c r="F226" s="177"/>
      <c r="G226" s="176"/>
      <c r="M226" s="175" t="s">
        <v>731</v>
      </c>
      <c r="O226" s="149"/>
    </row>
    <row r="227" spans="1:15" x14ac:dyDescent="0.25">
      <c r="A227" s="180"/>
      <c r="B227" s="179"/>
      <c r="C227" s="336" t="s">
        <v>688</v>
      </c>
      <c r="D227" s="337"/>
      <c r="E227" s="178">
        <v>-1.9688000000000001</v>
      </c>
      <c r="F227" s="177"/>
      <c r="G227" s="176"/>
      <c r="M227" s="175" t="s">
        <v>688</v>
      </c>
      <c r="O227" s="149"/>
    </row>
    <row r="228" spans="1:15" x14ac:dyDescent="0.25">
      <c r="A228" s="180"/>
      <c r="B228" s="179"/>
      <c r="C228" s="336" t="s">
        <v>714</v>
      </c>
      <c r="D228" s="337"/>
      <c r="E228" s="178">
        <v>0.82499999999999996</v>
      </c>
      <c r="F228" s="177"/>
      <c r="G228" s="176"/>
      <c r="M228" s="175" t="s">
        <v>714</v>
      </c>
      <c r="O228" s="149"/>
    </row>
    <row r="229" spans="1:15" x14ac:dyDescent="0.25">
      <c r="A229" s="180"/>
      <c r="B229" s="179"/>
      <c r="C229" s="336" t="s">
        <v>736</v>
      </c>
      <c r="D229" s="337"/>
      <c r="E229" s="178">
        <v>0</v>
      </c>
      <c r="F229" s="177"/>
      <c r="G229" s="176"/>
      <c r="M229" s="175" t="s">
        <v>736</v>
      </c>
      <c r="O229" s="149"/>
    </row>
    <row r="230" spans="1:15" x14ac:dyDescent="0.25">
      <c r="A230" s="180"/>
      <c r="B230" s="179"/>
      <c r="C230" s="336" t="s">
        <v>735</v>
      </c>
      <c r="D230" s="337"/>
      <c r="E230" s="178">
        <v>43.505000000000003</v>
      </c>
      <c r="F230" s="177"/>
      <c r="G230" s="176"/>
      <c r="M230" s="175" t="s">
        <v>735</v>
      </c>
      <c r="O230" s="149"/>
    </row>
    <row r="231" spans="1:15" x14ac:dyDescent="0.25">
      <c r="A231" s="180"/>
      <c r="B231" s="179"/>
      <c r="C231" s="336" t="s">
        <v>734</v>
      </c>
      <c r="D231" s="337"/>
      <c r="E231" s="178">
        <v>-3.1520000000000001</v>
      </c>
      <c r="F231" s="177"/>
      <c r="G231" s="176"/>
      <c r="M231" s="175" t="s">
        <v>734</v>
      </c>
      <c r="O231" s="149"/>
    </row>
    <row r="232" spans="1:15" x14ac:dyDescent="0.25">
      <c r="A232" s="180"/>
      <c r="B232" s="179"/>
      <c r="C232" s="336" t="s">
        <v>718</v>
      </c>
      <c r="D232" s="337"/>
      <c r="E232" s="178">
        <v>-1.1819999999999999</v>
      </c>
      <c r="F232" s="177"/>
      <c r="G232" s="176"/>
      <c r="M232" s="175" t="s">
        <v>718</v>
      </c>
      <c r="O232" s="149"/>
    </row>
    <row r="233" spans="1:15" x14ac:dyDescent="0.25">
      <c r="A233" s="180"/>
      <c r="B233" s="179"/>
      <c r="C233" s="336" t="s">
        <v>728</v>
      </c>
      <c r="D233" s="337"/>
      <c r="E233" s="178">
        <v>0.67500000000000004</v>
      </c>
      <c r="F233" s="177"/>
      <c r="G233" s="176"/>
      <c r="M233" s="175" t="s">
        <v>728</v>
      </c>
      <c r="O233" s="149"/>
    </row>
    <row r="234" spans="1:15" x14ac:dyDescent="0.25">
      <c r="A234" s="180"/>
      <c r="B234" s="179"/>
      <c r="C234" s="336" t="s">
        <v>733</v>
      </c>
      <c r="D234" s="337"/>
      <c r="E234" s="178">
        <v>0.63600000000000001</v>
      </c>
      <c r="F234" s="177"/>
      <c r="G234" s="176"/>
      <c r="M234" s="175" t="s">
        <v>733</v>
      </c>
      <c r="O234" s="149"/>
    </row>
    <row r="235" spans="1:15" x14ac:dyDescent="0.25">
      <c r="A235" s="180"/>
      <c r="B235" s="179"/>
      <c r="C235" s="336" t="s">
        <v>559</v>
      </c>
      <c r="D235" s="337"/>
      <c r="E235" s="178">
        <v>0</v>
      </c>
      <c r="F235" s="177"/>
      <c r="G235" s="176"/>
      <c r="M235" s="175" t="s">
        <v>559</v>
      </c>
      <c r="O235" s="149"/>
    </row>
    <row r="236" spans="1:15" x14ac:dyDescent="0.25">
      <c r="A236" s="180"/>
      <c r="B236" s="179"/>
      <c r="C236" s="336" t="s">
        <v>732</v>
      </c>
      <c r="D236" s="337"/>
      <c r="E236" s="178">
        <v>28.16</v>
      </c>
      <c r="F236" s="177"/>
      <c r="G236" s="176"/>
      <c r="M236" s="175" t="s">
        <v>732</v>
      </c>
      <c r="O236" s="149"/>
    </row>
    <row r="237" spans="1:15" x14ac:dyDescent="0.25">
      <c r="A237" s="180"/>
      <c r="B237" s="179"/>
      <c r="C237" s="336" t="s">
        <v>725</v>
      </c>
      <c r="D237" s="337"/>
      <c r="E237" s="178">
        <v>11.55</v>
      </c>
      <c r="F237" s="177"/>
      <c r="G237" s="176"/>
      <c r="M237" s="175" t="s">
        <v>725</v>
      </c>
      <c r="O237" s="149"/>
    </row>
    <row r="238" spans="1:15" x14ac:dyDescent="0.25">
      <c r="A238" s="180"/>
      <c r="B238" s="179"/>
      <c r="C238" s="336" t="s">
        <v>731</v>
      </c>
      <c r="D238" s="337"/>
      <c r="E238" s="178">
        <v>-3.5459999999999998</v>
      </c>
      <c r="F238" s="177"/>
      <c r="G238" s="176"/>
      <c r="M238" s="175" t="s">
        <v>731</v>
      </c>
      <c r="O238" s="149"/>
    </row>
    <row r="239" spans="1:15" x14ac:dyDescent="0.25">
      <c r="A239" s="180"/>
      <c r="B239" s="179"/>
      <c r="C239" s="336" t="s">
        <v>730</v>
      </c>
      <c r="D239" s="337"/>
      <c r="E239" s="178">
        <v>0</v>
      </c>
      <c r="F239" s="177"/>
      <c r="G239" s="176"/>
      <c r="M239" s="175" t="s">
        <v>730</v>
      </c>
      <c r="O239" s="149"/>
    </row>
    <row r="240" spans="1:15" x14ac:dyDescent="0.25">
      <c r="A240" s="180"/>
      <c r="B240" s="179"/>
      <c r="C240" s="336" t="s">
        <v>729</v>
      </c>
      <c r="D240" s="337"/>
      <c r="E240" s="178">
        <v>37.8675</v>
      </c>
      <c r="F240" s="177"/>
      <c r="G240" s="176"/>
      <c r="M240" s="175" t="s">
        <v>729</v>
      </c>
      <c r="O240" s="149"/>
    </row>
    <row r="241" spans="1:15" x14ac:dyDescent="0.25">
      <c r="A241" s="180"/>
      <c r="B241" s="179"/>
      <c r="C241" s="336" t="s">
        <v>715</v>
      </c>
      <c r="D241" s="337"/>
      <c r="E241" s="178">
        <v>-1.5760000000000001</v>
      </c>
      <c r="F241" s="177"/>
      <c r="G241" s="176"/>
      <c r="M241" s="175" t="s">
        <v>715</v>
      </c>
      <c r="O241" s="149"/>
    </row>
    <row r="242" spans="1:15" x14ac:dyDescent="0.25">
      <c r="A242" s="180"/>
      <c r="B242" s="179"/>
      <c r="C242" s="336" t="s">
        <v>728</v>
      </c>
      <c r="D242" s="337"/>
      <c r="E242" s="178">
        <v>0.67500000000000004</v>
      </c>
      <c r="F242" s="177"/>
      <c r="G242" s="176"/>
      <c r="M242" s="175" t="s">
        <v>728</v>
      </c>
      <c r="O242" s="149"/>
    </row>
    <row r="243" spans="1:15" x14ac:dyDescent="0.25">
      <c r="A243" s="180"/>
      <c r="B243" s="179"/>
      <c r="C243" s="336" t="s">
        <v>688</v>
      </c>
      <c r="D243" s="337"/>
      <c r="E243" s="178">
        <v>-1.9688000000000001</v>
      </c>
      <c r="F243" s="177"/>
      <c r="G243" s="176"/>
      <c r="M243" s="175" t="s">
        <v>688</v>
      </c>
      <c r="O243" s="149"/>
    </row>
    <row r="244" spans="1:15" x14ac:dyDescent="0.25">
      <c r="A244" s="180"/>
      <c r="B244" s="179"/>
      <c r="C244" s="336" t="s">
        <v>727</v>
      </c>
      <c r="D244" s="337"/>
      <c r="E244" s="178">
        <v>0.495</v>
      </c>
      <c r="F244" s="177"/>
      <c r="G244" s="176"/>
      <c r="M244" s="175" t="s">
        <v>727</v>
      </c>
      <c r="O244" s="149"/>
    </row>
    <row r="245" spans="1:15" x14ac:dyDescent="0.25">
      <c r="A245" s="180"/>
      <c r="B245" s="179"/>
      <c r="C245" s="336" t="s">
        <v>556</v>
      </c>
      <c r="D245" s="337"/>
      <c r="E245" s="178">
        <v>0</v>
      </c>
      <c r="F245" s="177"/>
      <c r="G245" s="176"/>
      <c r="M245" s="175" t="s">
        <v>556</v>
      </c>
      <c r="O245" s="149"/>
    </row>
    <row r="246" spans="1:15" x14ac:dyDescent="0.25">
      <c r="A246" s="180"/>
      <c r="B246" s="179"/>
      <c r="C246" s="336" t="s">
        <v>726</v>
      </c>
      <c r="D246" s="337"/>
      <c r="E246" s="178">
        <v>27.61</v>
      </c>
      <c r="F246" s="177"/>
      <c r="G246" s="176"/>
      <c r="M246" s="175" t="s">
        <v>726</v>
      </c>
      <c r="O246" s="149"/>
    </row>
    <row r="247" spans="1:15" x14ac:dyDescent="0.25">
      <c r="A247" s="180"/>
      <c r="B247" s="179"/>
      <c r="C247" s="336" t="s">
        <v>725</v>
      </c>
      <c r="D247" s="337"/>
      <c r="E247" s="178">
        <v>11.55</v>
      </c>
      <c r="F247" s="177"/>
      <c r="G247" s="176"/>
      <c r="M247" s="175" t="s">
        <v>725</v>
      </c>
      <c r="O247" s="149"/>
    </row>
    <row r="248" spans="1:15" x14ac:dyDescent="0.25">
      <c r="A248" s="180"/>
      <c r="B248" s="179"/>
      <c r="C248" s="336" t="s">
        <v>715</v>
      </c>
      <c r="D248" s="337"/>
      <c r="E248" s="178">
        <v>-1.5760000000000001</v>
      </c>
      <c r="F248" s="177"/>
      <c r="G248" s="176"/>
      <c r="M248" s="175" t="s">
        <v>715</v>
      </c>
      <c r="O248" s="149"/>
    </row>
    <row r="249" spans="1:15" x14ac:dyDescent="0.25">
      <c r="A249" s="180"/>
      <c r="B249" s="179"/>
      <c r="C249" s="336" t="s">
        <v>724</v>
      </c>
      <c r="D249" s="337"/>
      <c r="E249" s="178">
        <v>-2.3639999999999999</v>
      </c>
      <c r="F249" s="177"/>
      <c r="G249" s="176"/>
      <c r="M249" s="175" t="s">
        <v>724</v>
      </c>
      <c r="O249" s="149"/>
    </row>
    <row r="250" spans="1:15" x14ac:dyDescent="0.25">
      <c r="A250" s="180"/>
      <c r="B250" s="179"/>
      <c r="C250" s="336" t="s">
        <v>688</v>
      </c>
      <c r="D250" s="337"/>
      <c r="E250" s="178">
        <v>-1.9688000000000001</v>
      </c>
      <c r="F250" s="177"/>
      <c r="G250" s="176"/>
      <c r="M250" s="175" t="s">
        <v>688</v>
      </c>
      <c r="O250" s="149"/>
    </row>
    <row r="251" spans="1:15" x14ac:dyDescent="0.25">
      <c r="A251" s="180"/>
      <c r="B251" s="179"/>
      <c r="C251" s="336" t="s">
        <v>714</v>
      </c>
      <c r="D251" s="337"/>
      <c r="E251" s="178">
        <v>0.82499999999999996</v>
      </c>
      <c r="F251" s="177"/>
      <c r="G251" s="176"/>
      <c r="M251" s="175" t="s">
        <v>714</v>
      </c>
      <c r="O251" s="149"/>
    </row>
    <row r="252" spans="1:15" x14ac:dyDescent="0.25">
      <c r="A252" s="180"/>
      <c r="B252" s="179"/>
      <c r="C252" s="336" t="s">
        <v>553</v>
      </c>
      <c r="D252" s="337"/>
      <c r="E252" s="178">
        <v>0</v>
      </c>
      <c r="F252" s="177"/>
      <c r="G252" s="176"/>
      <c r="M252" s="175" t="s">
        <v>553</v>
      </c>
      <c r="O252" s="149"/>
    </row>
    <row r="253" spans="1:15" x14ac:dyDescent="0.25">
      <c r="A253" s="180"/>
      <c r="B253" s="179"/>
      <c r="C253" s="336" t="s">
        <v>723</v>
      </c>
      <c r="D253" s="337"/>
      <c r="E253" s="178">
        <v>17.05</v>
      </c>
      <c r="F253" s="177"/>
      <c r="G253" s="176"/>
      <c r="M253" s="175" t="s">
        <v>723</v>
      </c>
      <c r="O253" s="149"/>
    </row>
    <row r="254" spans="1:15" x14ac:dyDescent="0.25">
      <c r="A254" s="180"/>
      <c r="B254" s="179"/>
      <c r="C254" s="336" t="s">
        <v>718</v>
      </c>
      <c r="D254" s="337"/>
      <c r="E254" s="178">
        <v>-1.1819999999999999</v>
      </c>
      <c r="F254" s="177"/>
      <c r="G254" s="176"/>
      <c r="M254" s="175" t="s">
        <v>718</v>
      </c>
      <c r="O254" s="149"/>
    </row>
    <row r="255" spans="1:15" x14ac:dyDescent="0.25">
      <c r="A255" s="180"/>
      <c r="B255" s="179"/>
      <c r="C255" s="336" t="s">
        <v>566</v>
      </c>
      <c r="D255" s="337"/>
      <c r="E255" s="178">
        <v>0</v>
      </c>
      <c r="F255" s="177"/>
      <c r="G255" s="176"/>
      <c r="M255" s="175" t="s">
        <v>566</v>
      </c>
      <c r="O255" s="149"/>
    </row>
    <row r="256" spans="1:15" x14ac:dyDescent="0.25">
      <c r="A256" s="180"/>
      <c r="B256" s="179"/>
      <c r="C256" s="336" t="s">
        <v>722</v>
      </c>
      <c r="D256" s="337"/>
      <c r="E256" s="178">
        <v>0</v>
      </c>
      <c r="F256" s="177"/>
      <c r="G256" s="176"/>
      <c r="M256" s="175" t="s">
        <v>722</v>
      </c>
      <c r="O256" s="149"/>
    </row>
    <row r="257" spans="1:15" x14ac:dyDescent="0.25">
      <c r="A257" s="180"/>
      <c r="B257" s="179"/>
      <c r="C257" s="336" t="s">
        <v>721</v>
      </c>
      <c r="D257" s="337"/>
      <c r="E257" s="178">
        <v>24.09</v>
      </c>
      <c r="F257" s="177"/>
      <c r="G257" s="176"/>
      <c r="M257" s="175" t="s">
        <v>721</v>
      </c>
      <c r="O257" s="149"/>
    </row>
    <row r="258" spans="1:15" x14ac:dyDescent="0.25">
      <c r="A258" s="180"/>
      <c r="B258" s="179"/>
      <c r="C258" s="336" t="s">
        <v>720</v>
      </c>
      <c r="D258" s="337"/>
      <c r="E258" s="178">
        <v>-4.5309999999999997</v>
      </c>
      <c r="F258" s="177"/>
      <c r="G258" s="176"/>
      <c r="M258" s="175" t="s">
        <v>720</v>
      </c>
      <c r="O258" s="149"/>
    </row>
    <row r="259" spans="1:15" x14ac:dyDescent="0.25">
      <c r="A259" s="180"/>
      <c r="B259" s="179"/>
      <c r="C259" s="336" t="s">
        <v>551</v>
      </c>
      <c r="D259" s="337"/>
      <c r="E259" s="178">
        <v>0</v>
      </c>
      <c r="F259" s="177"/>
      <c r="G259" s="176"/>
      <c r="M259" s="175" t="s">
        <v>551</v>
      </c>
      <c r="O259" s="149"/>
    </row>
    <row r="260" spans="1:15" x14ac:dyDescent="0.25">
      <c r="A260" s="180"/>
      <c r="B260" s="179"/>
      <c r="C260" s="336" t="s">
        <v>719</v>
      </c>
      <c r="D260" s="337"/>
      <c r="E260" s="178">
        <v>20.100000000000001</v>
      </c>
      <c r="F260" s="177"/>
      <c r="G260" s="176"/>
      <c r="M260" s="175" t="s">
        <v>719</v>
      </c>
      <c r="O260" s="149"/>
    </row>
    <row r="261" spans="1:15" x14ac:dyDescent="0.25">
      <c r="A261" s="180"/>
      <c r="B261" s="179"/>
      <c r="C261" s="336" t="s">
        <v>718</v>
      </c>
      <c r="D261" s="337"/>
      <c r="E261" s="178">
        <v>-1.1819999999999999</v>
      </c>
      <c r="F261" s="177"/>
      <c r="G261" s="176"/>
      <c r="M261" s="175" t="s">
        <v>718</v>
      </c>
      <c r="O261" s="149"/>
    </row>
    <row r="262" spans="1:15" x14ac:dyDescent="0.25">
      <c r="A262" s="180"/>
      <c r="B262" s="179"/>
      <c r="C262" s="336" t="s">
        <v>717</v>
      </c>
      <c r="D262" s="337"/>
      <c r="E262" s="178">
        <v>0</v>
      </c>
      <c r="F262" s="177"/>
      <c r="G262" s="176"/>
      <c r="M262" s="175" t="s">
        <v>717</v>
      </c>
      <c r="O262" s="149"/>
    </row>
    <row r="263" spans="1:15" x14ac:dyDescent="0.25">
      <c r="A263" s="180"/>
      <c r="B263" s="179"/>
      <c r="C263" s="336" t="s">
        <v>716</v>
      </c>
      <c r="D263" s="337"/>
      <c r="E263" s="178">
        <v>45.78</v>
      </c>
      <c r="F263" s="177"/>
      <c r="G263" s="176"/>
      <c r="M263" s="175" t="s">
        <v>716</v>
      </c>
      <c r="O263" s="149"/>
    </row>
    <row r="264" spans="1:15" x14ac:dyDescent="0.25">
      <c r="A264" s="180"/>
      <c r="B264" s="179"/>
      <c r="C264" s="336" t="s">
        <v>715</v>
      </c>
      <c r="D264" s="337"/>
      <c r="E264" s="178">
        <v>-1.5760000000000001</v>
      </c>
      <c r="F264" s="177"/>
      <c r="G264" s="176"/>
      <c r="M264" s="175" t="s">
        <v>715</v>
      </c>
      <c r="O264" s="149"/>
    </row>
    <row r="265" spans="1:15" x14ac:dyDescent="0.25">
      <c r="A265" s="180"/>
      <c r="B265" s="179"/>
      <c r="C265" s="336" t="s">
        <v>688</v>
      </c>
      <c r="D265" s="337"/>
      <c r="E265" s="178">
        <v>-1.9688000000000001</v>
      </c>
      <c r="F265" s="177"/>
      <c r="G265" s="176"/>
      <c r="M265" s="175" t="s">
        <v>688</v>
      </c>
      <c r="O265" s="149"/>
    </row>
    <row r="266" spans="1:15" x14ac:dyDescent="0.25">
      <c r="A266" s="180"/>
      <c r="B266" s="179"/>
      <c r="C266" s="336" t="s">
        <v>714</v>
      </c>
      <c r="D266" s="337"/>
      <c r="E266" s="178">
        <v>0.82499999999999996</v>
      </c>
      <c r="F266" s="177"/>
      <c r="G266" s="176"/>
      <c r="M266" s="175" t="s">
        <v>714</v>
      </c>
      <c r="O266" s="149"/>
    </row>
    <row r="267" spans="1:15" x14ac:dyDescent="0.25">
      <c r="A267" s="180"/>
      <c r="B267" s="179"/>
      <c r="C267" s="336" t="s">
        <v>633</v>
      </c>
      <c r="D267" s="337"/>
      <c r="E267" s="178">
        <v>0</v>
      </c>
      <c r="F267" s="177"/>
      <c r="G267" s="176"/>
      <c r="M267" s="175" t="s">
        <v>633</v>
      </c>
      <c r="O267" s="149"/>
    </row>
    <row r="268" spans="1:15" x14ac:dyDescent="0.25">
      <c r="A268" s="180"/>
      <c r="B268" s="179"/>
      <c r="C268" s="336" t="s">
        <v>713</v>
      </c>
      <c r="D268" s="337"/>
      <c r="E268" s="178">
        <v>89.52</v>
      </c>
      <c r="F268" s="177"/>
      <c r="G268" s="176"/>
      <c r="M268" s="175" t="s">
        <v>713</v>
      </c>
      <c r="O268" s="149"/>
    </row>
    <row r="269" spans="1:15" x14ac:dyDescent="0.25">
      <c r="A269" s="180"/>
      <c r="B269" s="179"/>
      <c r="C269" s="336" t="s">
        <v>712</v>
      </c>
      <c r="D269" s="337"/>
      <c r="E269" s="178">
        <v>-1.7729999999999999</v>
      </c>
      <c r="F269" s="177"/>
      <c r="G269" s="176"/>
      <c r="M269" s="175" t="s">
        <v>712</v>
      </c>
      <c r="O269" s="149"/>
    </row>
    <row r="270" spans="1:15" x14ac:dyDescent="0.25">
      <c r="A270" s="180"/>
      <c r="B270" s="179"/>
      <c r="C270" s="336" t="s">
        <v>701</v>
      </c>
      <c r="D270" s="337"/>
      <c r="E270" s="178">
        <v>-6</v>
      </c>
      <c r="F270" s="177"/>
      <c r="G270" s="176"/>
      <c r="M270" s="175" t="s">
        <v>701</v>
      </c>
      <c r="O270" s="149"/>
    </row>
    <row r="271" spans="1:15" x14ac:dyDescent="0.25">
      <c r="A271" s="180"/>
      <c r="B271" s="179"/>
      <c r="C271" s="336" t="s">
        <v>687</v>
      </c>
      <c r="D271" s="337"/>
      <c r="E271" s="178">
        <v>-7</v>
      </c>
      <c r="F271" s="177"/>
      <c r="G271" s="176"/>
      <c r="M271" s="175" t="s">
        <v>687</v>
      </c>
      <c r="O271" s="149"/>
    </row>
    <row r="272" spans="1:15" x14ac:dyDescent="0.25">
      <c r="A272" s="180"/>
      <c r="B272" s="179"/>
      <c r="C272" s="336" t="s">
        <v>711</v>
      </c>
      <c r="D272" s="337"/>
      <c r="E272" s="178">
        <v>2</v>
      </c>
      <c r="F272" s="177"/>
      <c r="G272" s="176"/>
      <c r="M272" s="175" t="s">
        <v>711</v>
      </c>
      <c r="O272" s="149"/>
    </row>
    <row r="273" spans="1:104" x14ac:dyDescent="0.25">
      <c r="A273" s="180"/>
      <c r="B273" s="179"/>
      <c r="C273" s="336" t="s">
        <v>710</v>
      </c>
      <c r="D273" s="337"/>
      <c r="E273" s="178">
        <v>2.2000000000000002</v>
      </c>
      <c r="F273" s="177"/>
      <c r="G273" s="176"/>
      <c r="M273" s="175" t="s">
        <v>710</v>
      </c>
      <c r="O273" s="149"/>
    </row>
    <row r="274" spans="1:104" x14ac:dyDescent="0.25">
      <c r="A274" s="150">
        <v>56</v>
      </c>
      <c r="B274" s="151" t="s">
        <v>186</v>
      </c>
      <c r="C274" s="152" t="s">
        <v>1154</v>
      </c>
      <c r="D274" s="153" t="s">
        <v>72</v>
      </c>
      <c r="E274" s="154">
        <v>757.90509999999995</v>
      </c>
      <c r="F274" s="154"/>
      <c r="G274" s="155">
        <f>E274*F274</f>
        <v>0</v>
      </c>
      <c r="O274" s="149">
        <v>2</v>
      </c>
      <c r="AA274" s="122">
        <v>12</v>
      </c>
      <c r="AB274" s="122">
        <v>0</v>
      </c>
      <c r="AC274" s="122">
        <v>56</v>
      </c>
      <c r="AZ274" s="122">
        <v>1</v>
      </c>
      <c r="BA274" s="122">
        <f>IF(AZ274=1,G274,0)</f>
        <v>0</v>
      </c>
      <c r="BB274" s="122">
        <f>IF(AZ274=2,G274,0)</f>
        <v>0</v>
      </c>
      <c r="BC274" s="122">
        <f>IF(AZ274=3,G274,0)</f>
        <v>0</v>
      </c>
      <c r="BD274" s="122">
        <f>IF(AZ274=4,G274,0)</f>
        <v>0</v>
      </c>
      <c r="BE274" s="122">
        <f>IF(AZ274=5,G274,0)</f>
        <v>0</v>
      </c>
      <c r="CZ274" s="122">
        <v>7.3699999999999998E-3</v>
      </c>
    </row>
    <row r="275" spans="1:104" ht="13" x14ac:dyDescent="0.3">
      <c r="A275" s="156"/>
      <c r="B275" s="157" t="s">
        <v>69</v>
      </c>
      <c r="C275" s="158" t="str">
        <f>CONCATENATE(B188," ",C188)</f>
        <v>60 Úpravy povrchů, omítky</v>
      </c>
      <c r="D275" s="156"/>
      <c r="E275" s="159"/>
      <c r="F275" s="159"/>
      <c r="G275" s="160">
        <f>SUM(G188:G274)</f>
        <v>0</v>
      </c>
      <c r="O275" s="149">
        <v>4</v>
      </c>
      <c r="BA275" s="161">
        <f>SUM(BA188:BA274)</f>
        <v>0</v>
      </c>
      <c r="BB275" s="161">
        <f>SUM(BB188:BB274)</f>
        <v>0</v>
      </c>
      <c r="BC275" s="161">
        <f>SUM(BC188:BC274)</f>
        <v>0</v>
      </c>
      <c r="BD275" s="161">
        <f>SUM(BD188:BD274)</f>
        <v>0</v>
      </c>
      <c r="BE275" s="161">
        <f>SUM(BE188:BE274)</f>
        <v>0</v>
      </c>
    </row>
    <row r="276" spans="1:104" ht="13" x14ac:dyDescent="0.3">
      <c r="A276" s="142" t="s">
        <v>65</v>
      </c>
      <c r="B276" s="143" t="s">
        <v>188</v>
      </c>
      <c r="C276" s="144" t="s">
        <v>189</v>
      </c>
      <c r="D276" s="145"/>
      <c r="E276" s="146"/>
      <c r="F276" s="146"/>
      <c r="G276" s="147"/>
      <c r="H276" s="148"/>
      <c r="I276" s="148"/>
      <c r="O276" s="149">
        <v>1</v>
      </c>
    </row>
    <row r="277" spans="1:104" x14ac:dyDescent="0.25">
      <c r="A277" s="150">
        <v>57</v>
      </c>
      <c r="B277" s="151" t="s">
        <v>190</v>
      </c>
      <c r="C277" s="152" t="s">
        <v>191</v>
      </c>
      <c r="D277" s="153" t="s">
        <v>72</v>
      </c>
      <c r="E277" s="154">
        <v>757.90509999999995</v>
      </c>
      <c r="F277" s="154"/>
      <c r="G277" s="155">
        <f>E277*F277</f>
        <v>0</v>
      </c>
      <c r="O277" s="149">
        <v>2</v>
      </c>
      <c r="AA277" s="122">
        <v>12</v>
      </c>
      <c r="AB277" s="122">
        <v>0</v>
      </c>
      <c r="AC277" s="122">
        <v>57</v>
      </c>
      <c r="AZ277" s="122">
        <v>1</v>
      </c>
      <c r="BA277" s="122">
        <f>IF(AZ277=1,G277,0)</f>
        <v>0</v>
      </c>
      <c r="BB277" s="122">
        <f>IF(AZ277=2,G277,0)</f>
        <v>0</v>
      </c>
      <c r="BC277" s="122">
        <f>IF(AZ277=3,G277,0)</f>
        <v>0</v>
      </c>
      <c r="BD277" s="122">
        <f>IF(AZ277=4,G277,0)</f>
        <v>0</v>
      </c>
      <c r="BE277" s="122">
        <f>IF(AZ277=5,G277,0)</f>
        <v>0</v>
      </c>
      <c r="CZ277" s="122">
        <v>4.0000000000000003E-5</v>
      </c>
    </row>
    <row r="278" spans="1:104" x14ac:dyDescent="0.25">
      <c r="A278" s="150">
        <v>58</v>
      </c>
      <c r="B278" s="151" t="s">
        <v>192</v>
      </c>
      <c r="C278" s="152" t="s">
        <v>1155</v>
      </c>
      <c r="D278" s="153" t="s">
        <v>72</v>
      </c>
      <c r="E278" s="154">
        <v>429.71749999999997</v>
      </c>
      <c r="F278" s="154"/>
      <c r="G278" s="155">
        <f>E278*F278</f>
        <v>0</v>
      </c>
      <c r="O278" s="149">
        <v>2</v>
      </c>
      <c r="AA278" s="122">
        <v>12</v>
      </c>
      <c r="AB278" s="122">
        <v>0</v>
      </c>
      <c r="AC278" s="122">
        <v>58</v>
      </c>
      <c r="AZ278" s="122">
        <v>1</v>
      </c>
      <c r="BA278" s="122">
        <f>IF(AZ278=1,G278,0)</f>
        <v>0</v>
      </c>
      <c r="BB278" s="122">
        <f>IF(AZ278=2,G278,0)</f>
        <v>0</v>
      </c>
      <c r="BC278" s="122">
        <f>IF(AZ278=3,G278,0)</f>
        <v>0</v>
      </c>
      <c r="BD278" s="122">
        <f>IF(AZ278=4,G278,0)</f>
        <v>0</v>
      </c>
      <c r="BE278" s="122">
        <f>IF(AZ278=5,G278,0)</f>
        <v>0</v>
      </c>
      <c r="CZ278" s="122">
        <v>3.6799999999999999E-2</v>
      </c>
    </row>
    <row r="279" spans="1:104" x14ac:dyDescent="0.25">
      <c r="A279" s="180"/>
      <c r="B279" s="179"/>
      <c r="C279" s="336" t="s">
        <v>709</v>
      </c>
      <c r="D279" s="337"/>
      <c r="E279" s="178">
        <v>0</v>
      </c>
      <c r="F279" s="177"/>
      <c r="G279" s="176"/>
      <c r="M279" s="175" t="s">
        <v>709</v>
      </c>
      <c r="O279" s="149"/>
    </row>
    <row r="280" spans="1:104" x14ac:dyDescent="0.25">
      <c r="A280" s="180"/>
      <c r="B280" s="179"/>
      <c r="C280" s="336" t="s">
        <v>708</v>
      </c>
      <c r="D280" s="337"/>
      <c r="E280" s="178">
        <v>134.4</v>
      </c>
      <c r="F280" s="177"/>
      <c r="G280" s="176"/>
      <c r="M280" s="175" t="s">
        <v>708</v>
      </c>
      <c r="O280" s="149"/>
    </row>
    <row r="281" spans="1:104" x14ac:dyDescent="0.25">
      <c r="A281" s="180"/>
      <c r="B281" s="179"/>
      <c r="C281" s="336" t="s">
        <v>707</v>
      </c>
      <c r="D281" s="337"/>
      <c r="E281" s="178">
        <v>-3.9375</v>
      </c>
      <c r="F281" s="177"/>
      <c r="G281" s="176"/>
      <c r="M281" s="175" t="s">
        <v>707</v>
      </c>
      <c r="O281" s="149"/>
    </row>
    <row r="282" spans="1:104" x14ac:dyDescent="0.25">
      <c r="A282" s="180"/>
      <c r="B282" s="179"/>
      <c r="C282" s="336" t="s">
        <v>700</v>
      </c>
      <c r="D282" s="337"/>
      <c r="E282" s="178">
        <v>-43.3125</v>
      </c>
      <c r="F282" s="177"/>
      <c r="G282" s="176"/>
      <c r="M282" s="175" t="s">
        <v>700</v>
      </c>
      <c r="O282" s="149"/>
    </row>
    <row r="283" spans="1:104" x14ac:dyDescent="0.25">
      <c r="A283" s="180"/>
      <c r="B283" s="179"/>
      <c r="C283" s="336" t="s">
        <v>706</v>
      </c>
      <c r="D283" s="337"/>
      <c r="E283" s="178">
        <v>1.2195</v>
      </c>
      <c r="F283" s="177"/>
      <c r="G283" s="176"/>
      <c r="M283" s="175" t="s">
        <v>706</v>
      </c>
      <c r="O283" s="149"/>
    </row>
    <row r="284" spans="1:104" x14ac:dyDescent="0.25">
      <c r="A284" s="180"/>
      <c r="B284" s="179"/>
      <c r="C284" s="336" t="s">
        <v>705</v>
      </c>
      <c r="D284" s="337"/>
      <c r="E284" s="178">
        <v>3.2250000000000001</v>
      </c>
      <c r="F284" s="177"/>
      <c r="G284" s="176"/>
      <c r="M284" s="175" t="s">
        <v>705</v>
      </c>
      <c r="O284" s="149"/>
    </row>
    <row r="285" spans="1:104" x14ac:dyDescent="0.25">
      <c r="A285" s="180"/>
      <c r="B285" s="179"/>
      <c r="C285" s="336" t="s">
        <v>704</v>
      </c>
      <c r="D285" s="337"/>
      <c r="E285" s="178">
        <v>0</v>
      </c>
      <c r="F285" s="177"/>
      <c r="G285" s="176"/>
      <c r="M285" s="175" t="s">
        <v>704</v>
      </c>
      <c r="O285" s="149"/>
    </row>
    <row r="286" spans="1:104" x14ac:dyDescent="0.25">
      <c r="A286" s="180"/>
      <c r="B286" s="179"/>
      <c r="C286" s="336" t="s">
        <v>703</v>
      </c>
      <c r="D286" s="337"/>
      <c r="E286" s="178">
        <v>183.4</v>
      </c>
      <c r="F286" s="177"/>
      <c r="G286" s="176"/>
      <c r="M286" s="175" t="s">
        <v>703</v>
      </c>
      <c r="O286" s="149"/>
    </row>
    <row r="287" spans="1:104" x14ac:dyDescent="0.25">
      <c r="A287" s="180"/>
      <c r="B287" s="179"/>
      <c r="C287" s="336" t="s">
        <v>702</v>
      </c>
      <c r="D287" s="337"/>
      <c r="E287" s="178">
        <v>-2.4750000000000001</v>
      </c>
      <c r="F287" s="177"/>
      <c r="G287" s="176"/>
      <c r="M287" s="175" t="s">
        <v>702</v>
      </c>
      <c r="O287" s="149"/>
    </row>
    <row r="288" spans="1:104" x14ac:dyDescent="0.25">
      <c r="A288" s="180"/>
      <c r="B288" s="179"/>
      <c r="C288" s="336" t="s">
        <v>688</v>
      </c>
      <c r="D288" s="337"/>
      <c r="E288" s="178">
        <v>-1.9688000000000001</v>
      </c>
      <c r="F288" s="177"/>
      <c r="G288" s="176"/>
      <c r="M288" s="175" t="s">
        <v>688</v>
      </c>
      <c r="O288" s="149"/>
    </row>
    <row r="289" spans="1:15" x14ac:dyDescent="0.25">
      <c r="A289" s="180"/>
      <c r="B289" s="179"/>
      <c r="C289" s="336" t="s">
        <v>701</v>
      </c>
      <c r="D289" s="337"/>
      <c r="E289" s="178">
        <v>-6</v>
      </c>
      <c r="F289" s="177"/>
      <c r="G289" s="176"/>
      <c r="M289" s="175" t="s">
        <v>701</v>
      </c>
      <c r="O289" s="149"/>
    </row>
    <row r="290" spans="1:15" x14ac:dyDescent="0.25">
      <c r="A290" s="180"/>
      <c r="B290" s="179"/>
      <c r="C290" s="336" t="s">
        <v>700</v>
      </c>
      <c r="D290" s="337"/>
      <c r="E290" s="178">
        <v>-43.3125</v>
      </c>
      <c r="F290" s="177"/>
      <c r="G290" s="176"/>
      <c r="M290" s="175" t="s">
        <v>700</v>
      </c>
      <c r="O290" s="149"/>
    </row>
    <row r="291" spans="1:15" x14ac:dyDescent="0.25">
      <c r="A291" s="180"/>
      <c r="B291" s="179"/>
      <c r="C291" s="336" t="s">
        <v>699</v>
      </c>
      <c r="D291" s="337"/>
      <c r="E291" s="178">
        <v>0.82499999999999996</v>
      </c>
      <c r="F291" s="177"/>
      <c r="G291" s="176"/>
      <c r="M291" s="175" t="s">
        <v>699</v>
      </c>
      <c r="O291" s="149"/>
    </row>
    <row r="292" spans="1:15" x14ac:dyDescent="0.25">
      <c r="A292" s="180"/>
      <c r="B292" s="179"/>
      <c r="C292" s="336" t="s">
        <v>698</v>
      </c>
      <c r="D292" s="337"/>
      <c r="E292" s="178">
        <v>0.59060000000000001</v>
      </c>
      <c r="F292" s="177"/>
      <c r="G292" s="176"/>
      <c r="M292" s="175" t="s">
        <v>698</v>
      </c>
      <c r="O292" s="149"/>
    </row>
    <row r="293" spans="1:15" x14ac:dyDescent="0.25">
      <c r="A293" s="180"/>
      <c r="B293" s="179"/>
      <c r="C293" s="336" t="s">
        <v>697</v>
      </c>
      <c r="D293" s="337"/>
      <c r="E293" s="178">
        <v>1.5</v>
      </c>
      <c r="F293" s="177"/>
      <c r="G293" s="176"/>
      <c r="M293" s="175" t="s">
        <v>697</v>
      </c>
      <c r="O293" s="149"/>
    </row>
    <row r="294" spans="1:15" x14ac:dyDescent="0.25">
      <c r="A294" s="180"/>
      <c r="B294" s="179"/>
      <c r="C294" s="336" t="s">
        <v>696</v>
      </c>
      <c r="D294" s="337"/>
      <c r="E294" s="178">
        <v>3.2250000000000001</v>
      </c>
      <c r="F294" s="177"/>
      <c r="G294" s="176"/>
      <c r="M294" s="175" t="s">
        <v>696</v>
      </c>
      <c r="O294" s="149"/>
    </row>
    <row r="295" spans="1:15" x14ac:dyDescent="0.25">
      <c r="A295" s="180"/>
      <c r="B295" s="179"/>
      <c r="C295" s="336" t="s">
        <v>695</v>
      </c>
      <c r="D295" s="337"/>
      <c r="E295" s="178">
        <v>0</v>
      </c>
      <c r="F295" s="177"/>
      <c r="G295" s="176"/>
      <c r="M295" s="175" t="s">
        <v>695</v>
      </c>
      <c r="O295" s="149"/>
    </row>
    <row r="296" spans="1:15" x14ac:dyDescent="0.25">
      <c r="A296" s="180"/>
      <c r="B296" s="179"/>
      <c r="C296" s="336" t="s">
        <v>694</v>
      </c>
      <c r="D296" s="337"/>
      <c r="E296" s="178">
        <v>75.400000000000006</v>
      </c>
      <c r="F296" s="177"/>
      <c r="G296" s="176"/>
      <c r="M296" s="175" t="s">
        <v>694</v>
      </c>
      <c r="O296" s="149"/>
    </row>
    <row r="297" spans="1:15" x14ac:dyDescent="0.25">
      <c r="A297" s="180"/>
      <c r="B297" s="179"/>
      <c r="C297" s="336" t="s">
        <v>693</v>
      </c>
      <c r="D297" s="337"/>
      <c r="E297" s="178">
        <v>-27.9</v>
      </c>
      <c r="F297" s="177"/>
      <c r="G297" s="176"/>
      <c r="M297" s="175" t="s">
        <v>693</v>
      </c>
      <c r="O297" s="149"/>
    </row>
    <row r="298" spans="1:15" x14ac:dyDescent="0.25">
      <c r="A298" s="180"/>
      <c r="B298" s="179"/>
      <c r="C298" s="336" t="s">
        <v>692</v>
      </c>
      <c r="D298" s="337"/>
      <c r="E298" s="178">
        <v>1.86</v>
      </c>
      <c r="F298" s="177"/>
      <c r="G298" s="176"/>
      <c r="M298" s="175" t="s">
        <v>692</v>
      </c>
      <c r="O298" s="149"/>
    </row>
    <row r="299" spans="1:15" x14ac:dyDescent="0.25">
      <c r="A299" s="180"/>
      <c r="B299" s="179"/>
      <c r="C299" s="336" t="s">
        <v>691</v>
      </c>
      <c r="D299" s="337"/>
      <c r="E299" s="178">
        <v>0</v>
      </c>
      <c r="F299" s="177"/>
      <c r="G299" s="176"/>
      <c r="M299" s="175" t="s">
        <v>691</v>
      </c>
      <c r="O299" s="149"/>
    </row>
    <row r="300" spans="1:15" x14ac:dyDescent="0.25">
      <c r="A300" s="180"/>
      <c r="B300" s="179"/>
      <c r="C300" s="336" t="s">
        <v>690</v>
      </c>
      <c r="D300" s="337"/>
      <c r="E300" s="178">
        <v>72.150000000000006</v>
      </c>
      <c r="F300" s="177"/>
      <c r="G300" s="176"/>
      <c r="M300" s="175" t="s">
        <v>690</v>
      </c>
      <c r="O300" s="149"/>
    </row>
    <row r="301" spans="1:15" x14ac:dyDescent="0.25">
      <c r="A301" s="180"/>
      <c r="B301" s="179"/>
      <c r="C301" s="336" t="s">
        <v>689</v>
      </c>
      <c r="D301" s="337"/>
      <c r="E301" s="178">
        <v>-3.375</v>
      </c>
      <c r="F301" s="177"/>
      <c r="G301" s="176"/>
      <c r="M301" s="175" t="s">
        <v>689</v>
      </c>
      <c r="O301" s="149"/>
    </row>
    <row r="302" spans="1:15" x14ac:dyDescent="0.25">
      <c r="A302" s="180"/>
      <c r="B302" s="179"/>
      <c r="C302" s="336" t="s">
        <v>688</v>
      </c>
      <c r="D302" s="337"/>
      <c r="E302" s="178">
        <v>-1.9688000000000001</v>
      </c>
      <c r="F302" s="177"/>
      <c r="G302" s="176"/>
      <c r="M302" s="175" t="s">
        <v>688</v>
      </c>
      <c r="O302" s="149"/>
    </row>
    <row r="303" spans="1:15" x14ac:dyDescent="0.25">
      <c r="A303" s="180"/>
      <c r="B303" s="179"/>
      <c r="C303" s="336" t="s">
        <v>687</v>
      </c>
      <c r="D303" s="337"/>
      <c r="E303" s="178">
        <v>-7</v>
      </c>
      <c r="F303" s="177"/>
      <c r="G303" s="176"/>
      <c r="M303" s="175" t="s">
        <v>687</v>
      </c>
      <c r="O303" s="149"/>
    </row>
    <row r="304" spans="1:15" x14ac:dyDescent="0.25">
      <c r="A304" s="180"/>
      <c r="B304" s="179"/>
      <c r="C304" s="336" t="s">
        <v>686</v>
      </c>
      <c r="D304" s="337"/>
      <c r="E304" s="178">
        <v>0.9</v>
      </c>
      <c r="F304" s="177"/>
      <c r="G304" s="176"/>
      <c r="M304" s="175" t="s">
        <v>686</v>
      </c>
      <c r="O304" s="149"/>
    </row>
    <row r="305" spans="1:104" x14ac:dyDescent="0.25">
      <c r="A305" s="180"/>
      <c r="B305" s="179"/>
      <c r="C305" s="336" t="s">
        <v>685</v>
      </c>
      <c r="D305" s="337"/>
      <c r="E305" s="178">
        <v>0.62250000000000005</v>
      </c>
      <c r="F305" s="177"/>
      <c r="G305" s="176"/>
      <c r="M305" s="175" t="s">
        <v>685</v>
      </c>
      <c r="O305" s="149"/>
    </row>
    <row r="306" spans="1:104" x14ac:dyDescent="0.25">
      <c r="A306" s="180"/>
      <c r="B306" s="179"/>
      <c r="C306" s="336" t="s">
        <v>684</v>
      </c>
      <c r="D306" s="337"/>
      <c r="E306" s="178">
        <v>1.65</v>
      </c>
      <c r="F306" s="177"/>
      <c r="G306" s="176"/>
      <c r="M306" s="175" t="s">
        <v>684</v>
      </c>
      <c r="O306" s="149"/>
    </row>
    <row r="307" spans="1:104" x14ac:dyDescent="0.25">
      <c r="A307" s="180"/>
      <c r="B307" s="179"/>
      <c r="C307" s="336" t="s">
        <v>652</v>
      </c>
      <c r="D307" s="337"/>
      <c r="E307" s="178">
        <v>0</v>
      </c>
      <c r="F307" s="177"/>
      <c r="G307" s="176"/>
      <c r="M307" s="175" t="s">
        <v>652</v>
      </c>
      <c r="O307" s="149"/>
    </row>
    <row r="308" spans="1:104" x14ac:dyDescent="0.25">
      <c r="A308" s="180"/>
      <c r="B308" s="179"/>
      <c r="C308" s="336" t="s">
        <v>593</v>
      </c>
      <c r="D308" s="337"/>
      <c r="E308" s="178">
        <v>90</v>
      </c>
      <c r="F308" s="177"/>
      <c r="G308" s="176"/>
      <c r="M308" s="175" t="s">
        <v>593</v>
      </c>
      <c r="O308" s="149"/>
    </row>
    <row r="309" spans="1:104" x14ac:dyDescent="0.25">
      <c r="A309" s="150">
        <v>59</v>
      </c>
      <c r="B309" s="151" t="s">
        <v>186</v>
      </c>
      <c r="C309" s="152" t="s">
        <v>1154</v>
      </c>
      <c r="D309" s="153" t="s">
        <v>72</v>
      </c>
      <c r="E309" s="154">
        <v>429.71749999999997</v>
      </c>
      <c r="F309" s="154"/>
      <c r="G309" s="155">
        <f>E309*F309</f>
        <v>0</v>
      </c>
      <c r="O309" s="149">
        <v>2</v>
      </c>
      <c r="AA309" s="122">
        <v>12</v>
      </c>
      <c r="AB309" s="122">
        <v>0</v>
      </c>
      <c r="AC309" s="122">
        <v>59</v>
      </c>
      <c r="AZ309" s="122">
        <v>1</v>
      </c>
      <c r="BA309" s="122">
        <f>IF(AZ309=1,G309,0)</f>
        <v>0</v>
      </c>
      <c r="BB309" s="122">
        <f>IF(AZ309=2,G309,0)</f>
        <v>0</v>
      </c>
      <c r="BC309" s="122">
        <f>IF(AZ309=3,G309,0)</f>
        <v>0</v>
      </c>
      <c r="BD309" s="122">
        <f>IF(AZ309=4,G309,0)</f>
        <v>0</v>
      </c>
      <c r="BE309" s="122">
        <f>IF(AZ309=5,G309,0)</f>
        <v>0</v>
      </c>
      <c r="CZ309" s="122">
        <v>7.3699999999999998E-3</v>
      </c>
    </row>
    <row r="310" spans="1:104" x14ac:dyDescent="0.25">
      <c r="A310" s="150">
        <v>60</v>
      </c>
      <c r="B310" s="151" t="s">
        <v>193</v>
      </c>
      <c r="C310" s="152" t="s">
        <v>1086</v>
      </c>
      <c r="D310" s="153" t="s">
        <v>72</v>
      </c>
      <c r="E310" s="154">
        <v>429.71749999999997</v>
      </c>
      <c r="F310" s="154"/>
      <c r="G310" s="155">
        <f>E310*F310</f>
        <v>0</v>
      </c>
      <c r="O310" s="149">
        <v>2</v>
      </c>
      <c r="AA310" s="122">
        <v>12</v>
      </c>
      <c r="AB310" s="122">
        <v>0</v>
      </c>
      <c r="AC310" s="122">
        <v>60</v>
      </c>
      <c r="AZ310" s="122">
        <v>1</v>
      </c>
      <c r="BA310" s="122">
        <f>IF(AZ310=1,G310,0)</f>
        <v>0</v>
      </c>
      <c r="BB310" s="122">
        <f>IF(AZ310=2,G310,0)</f>
        <v>0</v>
      </c>
      <c r="BC310" s="122">
        <f>IF(AZ310=3,G310,0)</f>
        <v>0</v>
      </c>
      <c r="BD310" s="122">
        <f>IF(AZ310=4,G310,0)</f>
        <v>0</v>
      </c>
      <c r="BE310" s="122">
        <f>IF(AZ310=5,G310,0)</f>
        <v>0</v>
      </c>
      <c r="CZ310" s="122">
        <v>8.3000000000000001E-4</v>
      </c>
    </row>
    <row r="311" spans="1:104" ht="13" x14ac:dyDescent="0.3">
      <c r="A311" s="156"/>
      <c r="B311" s="157" t="s">
        <v>69</v>
      </c>
      <c r="C311" s="158" t="str">
        <f>CONCATENATE(B276," ",C276)</f>
        <v>62 Upravy povrchů vnější</v>
      </c>
      <c r="D311" s="156"/>
      <c r="E311" s="159"/>
      <c r="F311" s="159"/>
      <c r="G311" s="160">
        <f>SUM(G276:G310)</f>
        <v>0</v>
      </c>
      <c r="O311" s="149">
        <v>4</v>
      </c>
      <c r="BA311" s="161">
        <f>SUM(BA276:BA310)</f>
        <v>0</v>
      </c>
      <c r="BB311" s="161">
        <f>SUM(BB276:BB310)</f>
        <v>0</v>
      </c>
      <c r="BC311" s="161">
        <f>SUM(BC276:BC310)</f>
        <v>0</v>
      </c>
      <c r="BD311" s="161">
        <f>SUM(BD276:BD310)</f>
        <v>0</v>
      </c>
      <c r="BE311" s="161">
        <f>SUM(BE276:BE310)</f>
        <v>0</v>
      </c>
    </row>
    <row r="312" spans="1:104" ht="13" x14ac:dyDescent="0.3">
      <c r="A312" s="142" t="s">
        <v>65</v>
      </c>
      <c r="B312" s="143" t="s">
        <v>194</v>
      </c>
      <c r="C312" s="144" t="s">
        <v>195</v>
      </c>
      <c r="D312" s="145"/>
      <c r="E312" s="146"/>
      <c r="F312" s="146"/>
      <c r="G312" s="147"/>
      <c r="H312" s="148"/>
      <c r="I312" s="148"/>
      <c r="O312" s="149">
        <v>1</v>
      </c>
    </row>
    <row r="313" spans="1:104" x14ac:dyDescent="0.25">
      <c r="A313" s="150">
        <v>61</v>
      </c>
      <c r="B313" s="151" t="s">
        <v>196</v>
      </c>
      <c r="C313" s="152" t="s">
        <v>197</v>
      </c>
      <c r="D313" s="153" t="s">
        <v>77</v>
      </c>
      <c r="E313" s="154">
        <v>54.6</v>
      </c>
      <c r="F313" s="154"/>
      <c r="G313" s="155">
        <f>E313*F313</f>
        <v>0</v>
      </c>
      <c r="O313" s="149">
        <v>2</v>
      </c>
      <c r="AA313" s="122">
        <v>12</v>
      </c>
      <c r="AB313" s="122">
        <v>0</v>
      </c>
      <c r="AC313" s="122">
        <v>61</v>
      </c>
      <c r="AZ313" s="122">
        <v>1</v>
      </c>
      <c r="BA313" s="122">
        <f>IF(AZ313=1,G313,0)</f>
        <v>0</v>
      </c>
      <c r="BB313" s="122">
        <f>IF(AZ313=2,G313,0)</f>
        <v>0</v>
      </c>
      <c r="BC313" s="122">
        <f>IF(AZ313=3,G313,0)</f>
        <v>0</v>
      </c>
      <c r="BD313" s="122">
        <f>IF(AZ313=4,G313,0)</f>
        <v>0</v>
      </c>
      <c r="BE313" s="122">
        <f>IF(AZ313=5,G313,0)</f>
        <v>0</v>
      </c>
      <c r="CZ313" s="122">
        <v>2.5249999999999999</v>
      </c>
    </row>
    <row r="314" spans="1:104" x14ac:dyDescent="0.25">
      <c r="A314" s="180"/>
      <c r="B314" s="179"/>
      <c r="C314" s="336" t="s">
        <v>683</v>
      </c>
      <c r="D314" s="337"/>
      <c r="E314" s="178">
        <v>54.6</v>
      </c>
      <c r="F314" s="177"/>
      <c r="G314" s="176"/>
      <c r="M314" s="175" t="s">
        <v>683</v>
      </c>
      <c r="O314" s="149"/>
    </row>
    <row r="315" spans="1:104" x14ac:dyDescent="0.25">
      <c r="A315" s="150">
        <v>62</v>
      </c>
      <c r="B315" s="151" t="s">
        <v>198</v>
      </c>
      <c r="C315" s="152" t="s">
        <v>199</v>
      </c>
      <c r="D315" s="153" t="s">
        <v>77</v>
      </c>
      <c r="E315" s="154">
        <v>54.6</v>
      </c>
      <c r="F315" s="154"/>
      <c r="G315" s="155">
        <f>E315*F315</f>
        <v>0</v>
      </c>
      <c r="O315" s="149">
        <v>2</v>
      </c>
      <c r="AA315" s="122">
        <v>12</v>
      </c>
      <c r="AB315" s="122">
        <v>0</v>
      </c>
      <c r="AC315" s="122">
        <v>62</v>
      </c>
      <c r="AZ315" s="122">
        <v>1</v>
      </c>
      <c r="BA315" s="122">
        <f>IF(AZ315=1,G315,0)</f>
        <v>0</v>
      </c>
      <c r="BB315" s="122">
        <f>IF(AZ315=2,G315,0)</f>
        <v>0</v>
      </c>
      <c r="BC315" s="122">
        <f>IF(AZ315=3,G315,0)</f>
        <v>0</v>
      </c>
      <c r="BD315" s="122">
        <f>IF(AZ315=4,G315,0)</f>
        <v>0</v>
      </c>
      <c r="BE315" s="122">
        <f>IF(AZ315=5,G315,0)</f>
        <v>0</v>
      </c>
      <c r="CZ315" s="122">
        <v>0</v>
      </c>
    </row>
    <row r="316" spans="1:104" ht="20.5" x14ac:dyDescent="0.25">
      <c r="A316" s="150">
        <v>63</v>
      </c>
      <c r="B316" s="151" t="s">
        <v>200</v>
      </c>
      <c r="C316" s="152" t="s">
        <v>201</v>
      </c>
      <c r="D316" s="153" t="s">
        <v>160</v>
      </c>
      <c r="E316" s="154">
        <v>1.0773999999999999</v>
      </c>
      <c r="F316" s="154"/>
      <c r="G316" s="155">
        <f>E316*F316</f>
        <v>0</v>
      </c>
      <c r="O316" s="149">
        <v>2</v>
      </c>
      <c r="AA316" s="122">
        <v>12</v>
      </c>
      <c r="AB316" s="122">
        <v>0</v>
      </c>
      <c r="AC316" s="122">
        <v>63</v>
      </c>
      <c r="AZ316" s="122">
        <v>1</v>
      </c>
      <c r="BA316" s="122">
        <f>IF(AZ316=1,G316,0)</f>
        <v>0</v>
      </c>
      <c r="BB316" s="122">
        <f>IF(AZ316=2,G316,0)</f>
        <v>0</v>
      </c>
      <c r="BC316" s="122">
        <f>IF(AZ316=3,G316,0)</f>
        <v>0</v>
      </c>
      <c r="BD316" s="122">
        <f>IF(AZ316=4,G316,0)</f>
        <v>0</v>
      </c>
      <c r="BE316" s="122">
        <f>IF(AZ316=5,G316,0)</f>
        <v>0</v>
      </c>
      <c r="CZ316" s="122">
        <v>1.0662499999999999</v>
      </c>
    </row>
    <row r="317" spans="1:104" x14ac:dyDescent="0.25">
      <c r="A317" s="180"/>
      <c r="B317" s="179"/>
      <c r="C317" s="336" t="s">
        <v>682</v>
      </c>
      <c r="D317" s="337"/>
      <c r="E317" s="178">
        <v>1.0773999999999999</v>
      </c>
      <c r="F317" s="177"/>
      <c r="G317" s="176"/>
      <c r="M317" s="175" t="s">
        <v>682</v>
      </c>
      <c r="O317" s="149"/>
    </row>
    <row r="318" spans="1:104" x14ac:dyDescent="0.25">
      <c r="A318" s="150">
        <v>64</v>
      </c>
      <c r="B318" s="151" t="s">
        <v>202</v>
      </c>
      <c r="C318" s="152" t="s">
        <v>203</v>
      </c>
      <c r="D318" s="153" t="s">
        <v>77</v>
      </c>
      <c r="E318" s="154">
        <v>30.603400000000001</v>
      </c>
      <c r="F318" s="154"/>
      <c r="G318" s="155">
        <f>E318*F318</f>
        <v>0</v>
      </c>
      <c r="O318" s="149">
        <v>2</v>
      </c>
      <c r="AA318" s="122">
        <v>12</v>
      </c>
      <c r="AB318" s="122">
        <v>0</v>
      </c>
      <c r="AC318" s="122">
        <v>64</v>
      </c>
      <c r="AZ318" s="122">
        <v>1</v>
      </c>
      <c r="BA318" s="122">
        <f>IF(AZ318=1,G318,0)</f>
        <v>0</v>
      </c>
      <c r="BB318" s="122">
        <f>IF(AZ318=2,G318,0)</f>
        <v>0</v>
      </c>
      <c r="BC318" s="122">
        <f>IF(AZ318=3,G318,0)</f>
        <v>0</v>
      </c>
      <c r="BD318" s="122">
        <f>IF(AZ318=4,G318,0)</f>
        <v>0</v>
      </c>
      <c r="BE318" s="122">
        <f>IF(AZ318=5,G318,0)</f>
        <v>0</v>
      </c>
      <c r="CZ318" s="122">
        <v>1.837</v>
      </c>
    </row>
    <row r="319" spans="1:104" x14ac:dyDescent="0.25">
      <c r="A319" s="180"/>
      <c r="B319" s="179"/>
      <c r="C319" s="336" t="s">
        <v>681</v>
      </c>
      <c r="D319" s="337"/>
      <c r="E319" s="178">
        <v>23.486000000000001</v>
      </c>
      <c r="F319" s="177"/>
      <c r="G319" s="176"/>
      <c r="M319" s="175" t="s">
        <v>681</v>
      </c>
      <c r="O319" s="149"/>
    </row>
    <row r="320" spans="1:104" x14ac:dyDescent="0.25">
      <c r="A320" s="180"/>
      <c r="B320" s="179"/>
      <c r="C320" s="336" t="s">
        <v>680</v>
      </c>
      <c r="D320" s="337"/>
      <c r="E320" s="178">
        <v>4.6566000000000001</v>
      </c>
      <c r="F320" s="177"/>
      <c r="G320" s="176"/>
      <c r="M320" s="175" t="s">
        <v>680</v>
      </c>
      <c r="O320" s="149"/>
    </row>
    <row r="321" spans="1:104" x14ac:dyDescent="0.25">
      <c r="A321" s="180"/>
      <c r="B321" s="179"/>
      <c r="C321" s="336" t="s">
        <v>679</v>
      </c>
      <c r="D321" s="337"/>
      <c r="E321" s="178">
        <v>2.4607999999999999</v>
      </c>
      <c r="F321" s="177"/>
      <c r="G321" s="176"/>
      <c r="M321" s="175" t="s">
        <v>679</v>
      </c>
      <c r="O321" s="149"/>
    </row>
    <row r="322" spans="1:104" x14ac:dyDescent="0.25">
      <c r="A322" s="150">
        <v>65</v>
      </c>
      <c r="B322" s="151" t="s">
        <v>204</v>
      </c>
      <c r="C322" s="152" t="s">
        <v>205</v>
      </c>
      <c r="D322" s="153" t="s">
        <v>77</v>
      </c>
      <c r="E322" s="154">
        <v>3.8580000000000001</v>
      </c>
      <c r="F322" s="154"/>
      <c r="G322" s="155">
        <f>E322*F322</f>
        <v>0</v>
      </c>
      <c r="O322" s="149">
        <v>2</v>
      </c>
      <c r="AA322" s="122">
        <v>12</v>
      </c>
      <c r="AB322" s="122">
        <v>0</v>
      </c>
      <c r="AC322" s="122">
        <v>65</v>
      </c>
      <c r="AZ322" s="122">
        <v>1</v>
      </c>
      <c r="BA322" s="122">
        <f>IF(AZ322=1,G322,0)</f>
        <v>0</v>
      </c>
      <c r="BB322" s="122">
        <f>IF(AZ322=2,G322,0)</f>
        <v>0</v>
      </c>
      <c r="BC322" s="122">
        <f>IF(AZ322=3,G322,0)</f>
        <v>0</v>
      </c>
      <c r="BD322" s="122">
        <f>IF(AZ322=4,G322,0)</f>
        <v>0</v>
      </c>
      <c r="BE322" s="122">
        <f>IF(AZ322=5,G322,0)</f>
        <v>0</v>
      </c>
      <c r="CZ322" s="122">
        <v>0</v>
      </c>
    </row>
    <row r="323" spans="1:104" x14ac:dyDescent="0.25">
      <c r="A323" s="180"/>
      <c r="B323" s="179"/>
      <c r="C323" s="336" t="s">
        <v>678</v>
      </c>
      <c r="D323" s="337"/>
      <c r="E323" s="178">
        <v>3.8580000000000001</v>
      </c>
      <c r="F323" s="177"/>
      <c r="G323" s="176"/>
      <c r="M323" s="175" t="s">
        <v>678</v>
      </c>
      <c r="O323" s="149"/>
    </row>
    <row r="324" spans="1:104" x14ac:dyDescent="0.25">
      <c r="A324" s="150">
        <v>66</v>
      </c>
      <c r="B324" s="151" t="s">
        <v>206</v>
      </c>
      <c r="C324" s="152" t="s">
        <v>207</v>
      </c>
      <c r="D324" s="153" t="s">
        <v>77</v>
      </c>
      <c r="E324" s="154">
        <v>3.8580000000000001</v>
      </c>
      <c r="F324" s="154"/>
      <c r="G324" s="155">
        <f>E324*F324</f>
        <v>0</v>
      </c>
      <c r="O324" s="149">
        <v>2</v>
      </c>
      <c r="AA324" s="122">
        <v>12</v>
      </c>
      <c r="AB324" s="122">
        <v>1</v>
      </c>
      <c r="AC324" s="122">
        <v>66</v>
      </c>
      <c r="AZ324" s="122">
        <v>1</v>
      </c>
      <c r="BA324" s="122">
        <f>IF(AZ324=1,G324,0)</f>
        <v>0</v>
      </c>
      <c r="BB324" s="122">
        <f>IF(AZ324=2,G324,0)</f>
        <v>0</v>
      </c>
      <c r="BC324" s="122">
        <f>IF(AZ324=3,G324,0)</f>
        <v>0</v>
      </c>
      <c r="BD324" s="122">
        <f>IF(AZ324=4,G324,0)</f>
        <v>0</v>
      </c>
      <c r="BE324" s="122">
        <f>IF(AZ324=5,G324,0)</f>
        <v>0</v>
      </c>
      <c r="CZ324" s="122">
        <v>1.6</v>
      </c>
    </row>
    <row r="325" spans="1:104" x14ac:dyDescent="0.25">
      <c r="A325" s="150">
        <v>67</v>
      </c>
      <c r="B325" s="151" t="s">
        <v>208</v>
      </c>
      <c r="C325" s="152" t="s">
        <v>209</v>
      </c>
      <c r="D325" s="153" t="s">
        <v>72</v>
      </c>
      <c r="E325" s="154">
        <v>324.60000000000002</v>
      </c>
      <c r="F325" s="154"/>
      <c r="G325" s="155">
        <f>E325*F325</f>
        <v>0</v>
      </c>
      <c r="O325" s="149">
        <v>2</v>
      </c>
      <c r="AA325" s="122">
        <v>12</v>
      </c>
      <c r="AB325" s="122">
        <v>0</v>
      </c>
      <c r="AC325" s="122">
        <v>67</v>
      </c>
      <c r="AZ325" s="122">
        <v>1</v>
      </c>
      <c r="BA325" s="122">
        <f>IF(AZ325=1,G325,0)</f>
        <v>0</v>
      </c>
      <c r="BB325" s="122">
        <f>IF(AZ325=2,G325,0)</f>
        <v>0</v>
      </c>
      <c r="BC325" s="122">
        <f>IF(AZ325=3,G325,0)</f>
        <v>0</v>
      </c>
      <c r="BD325" s="122">
        <f>IF(AZ325=4,G325,0)</f>
        <v>0</v>
      </c>
      <c r="BE325" s="122">
        <f>IF(AZ325=5,G325,0)</f>
        <v>0</v>
      </c>
      <c r="CZ325" s="122">
        <v>7.7770000000000006E-2</v>
      </c>
    </row>
    <row r="326" spans="1:104" x14ac:dyDescent="0.25">
      <c r="A326" s="180"/>
      <c r="B326" s="179"/>
      <c r="C326" s="336" t="s">
        <v>568</v>
      </c>
      <c r="D326" s="337"/>
      <c r="E326" s="178">
        <v>0</v>
      </c>
      <c r="F326" s="177"/>
      <c r="G326" s="176"/>
      <c r="M326" s="175" t="s">
        <v>568</v>
      </c>
      <c r="O326" s="149"/>
    </row>
    <row r="327" spans="1:104" x14ac:dyDescent="0.25">
      <c r="A327" s="180"/>
      <c r="B327" s="179"/>
      <c r="C327" s="336" t="s">
        <v>677</v>
      </c>
      <c r="D327" s="337"/>
      <c r="E327" s="178">
        <v>287.5</v>
      </c>
      <c r="F327" s="177"/>
      <c r="G327" s="176"/>
      <c r="M327" s="175" t="s">
        <v>677</v>
      </c>
      <c r="O327" s="149"/>
    </row>
    <row r="328" spans="1:104" x14ac:dyDescent="0.25">
      <c r="A328" s="180"/>
      <c r="B328" s="179"/>
      <c r="C328" s="336" t="s">
        <v>676</v>
      </c>
      <c r="D328" s="337"/>
      <c r="E328" s="178">
        <v>37.1</v>
      </c>
      <c r="F328" s="177"/>
      <c r="G328" s="176"/>
      <c r="M328" s="175" t="s">
        <v>676</v>
      </c>
      <c r="O328" s="149"/>
    </row>
    <row r="329" spans="1:104" x14ac:dyDescent="0.25">
      <c r="A329" s="150">
        <v>68</v>
      </c>
      <c r="B329" s="151" t="s">
        <v>210</v>
      </c>
      <c r="C329" s="152" t="s">
        <v>1088</v>
      </c>
      <c r="D329" s="153" t="s">
        <v>72</v>
      </c>
      <c r="E329" s="154">
        <v>1623</v>
      </c>
      <c r="F329" s="154"/>
      <c r="G329" s="155">
        <f>E329*F329</f>
        <v>0</v>
      </c>
      <c r="O329" s="149">
        <v>2</v>
      </c>
      <c r="AA329" s="122">
        <v>12</v>
      </c>
      <c r="AB329" s="122">
        <v>0</v>
      </c>
      <c r="AC329" s="122">
        <v>68</v>
      </c>
      <c r="AZ329" s="122">
        <v>1</v>
      </c>
      <c r="BA329" s="122">
        <f>IF(AZ329=1,G329,0)</f>
        <v>0</v>
      </c>
      <c r="BB329" s="122">
        <f>IF(AZ329=2,G329,0)</f>
        <v>0</v>
      </c>
      <c r="BC329" s="122">
        <f>IF(AZ329=3,G329,0)</f>
        <v>0</v>
      </c>
      <c r="BD329" s="122">
        <f>IF(AZ329=4,G329,0)</f>
        <v>0</v>
      </c>
      <c r="BE329" s="122">
        <f>IF(AZ329=5,G329,0)</f>
        <v>0</v>
      </c>
      <c r="CZ329" s="122">
        <v>1.111E-2</v>
      </c>
    </row>
    <row r="330" spans="1:104" x14ac:dyDescent="0.25">
      <c r="A330" s="180"/>
      <c r="B330" s="179"/>
      <c r="C330" s="336" t="s">
        <v>675</v>
      </c>
      <c r="D330" s="337"/>
      <c r="E330" s="178">
        <v>1623</v>
      </c>
      <c r="F330" s="177"/>
      <c r="G330" s="176"/>
      <c r="M330" s="175" t="s">
        <v>675</v>
      </c>
      <c r="O330" s="149"/>
    </row>
    <row r="331" spans="1:104" ht="13" x14ac:dyDescent="0.3">
      <c r="A331" s="156"/>
      <c r="B331" s="157" t="s">
        <v>69</v>
      </c>
      <c r="C331" s="158" t="str">
        <f>CONCATENATE(B312," ",C312)</f>
        <v>63 Podlahy a podlahové konstrukce</v>
      </c>
      <c r="D331" s="156"/>
      <c r="E331" s="159"/>
      <c r="F331" s="159"/>
      <c r="G331" s="160">
        <f>SUM(G312:G330)</f>
        <v>0</v>
      </c>
      <c r="O331" s="149">
        <v>4</v>
      </c>
      <c r="BA331" s="161">
        <f>SUM(BA312:BA330)</f>
        <v>0</v>
      </c>
      <c r="BB331" s="161">
        <f>SUM(BB312:BB330)</f>
        <v>0</v>
      </c>
      <c r="BC331" s="161">
        <f>SUM(BC312:BC330)</f>
        <v>0</v>
      </c>
      <c r="BD331" s="161">
        <f>SUM(BD312:BD330)</f>
        <v>0</v>
      </c>
      <c r="BE331" s="161">
        <f>SUM(BE312:BE330)</f>
        <v>0</v>
      </c>
    </row>
    <row r="332" spans="1:104" ht="13" x14ac:dyDescent="0.3">
      <c r="A332" s="142" t="s">
        <v>65</v>
      </c>
      <c r="B332" s="143" t="s">
        <v>211</v>
      </c>
      <c r="C332" s="144" t="s">
        <v>212</v>
      </c>
      <c r="D332" s="145"/>
      <c r="E332" s="146"/>
      <c r="F332" s="146"/>
      <c r="G332" s="147"/>
      <c r="H332" s="148"/>
      <c r="I332" s="148"/>
      <c r="O332" s="149">
        <v>1</v>
      </c>
    </row>
    <row r="333" spans="1:104" ht="20.5" x14ac:dyDescent="0.25">
      <c r="A333" s="150">
        <v>69</v>
      </c>
      <c r="B333" s="151" t="s">
        <v>213</v>
      </c>
      <c r="C333" s="152" t="s">
        <v>214</v>
      </c>
      <c r="D333" s="153" t="s">
        <v>124</v>
      </c>
      <c r="E333" s="154">
        <v>7</v>
      </c>
      <c r="F333" s="154"/>
      <c r="G333" s="155">
        <f>E333*F333</f>
        <v>0</v>
      </c>
      <c r="O333" s="149">
        <v>2</v>
      </c>
      <c r="AA333" s="122">
        <v>12</v>
      </c>
      <c r="AB333" s="122">
        <v>0</v>
      </c>
      <c r="AC333" s="122">
        <v>69</v>
      </c>
      <c r="AZ333" s="122">
        <v>1</v>
      </c>
      <c r="BA333" s="122">
        <f>IF(AZ333=1,G333,0)</f>
        <v>0</v>
      </c>
      <c r="BB333" s="122">
        <f>IF(AZ333=2,G333,0)</f>
        <v>0</v>
      </c>
      <c r="BC333" s="122">
        <f>IF(AZ333=3,G333,0)</f>
        <v>0</v>
      </c>
      <c r="BD333" s="122">
        <f>IF(AZ333=4,G333,0)</f>
        <v>0</v>
      </c>
      <c r="BE333" s="122">
        <f>IF(AZ333=5,G333,0)</f>
        <v>0</v>
      </c>
      <c r="CZ333" s="122">
        <v>3.0269999999999998E-2</v>
      </c>
    </row>
    <row r="334" spans="1:104" x14ac:dyDescent="0.25">
      <c r="A334" s="180"/>
      <c r="B334" s="179"/>
      <c r="C334" s="336" t="s">
        <v>587</v>
      </c>
      <c r="D334" s="337"/>
      <c r="E334" s="178">
        <v>7</v>
      </c>
      <c r="F334" s="177"/>
      <c r="G334" s="176"/>
      <c r="M334" s="175" t="s">
        <v>587</v>
      </c>
      <c r="O334" s="149"/>
    </row>
    <row r="335" spans="1:104" ht="20.5" x14ac:dyDescent="0.25">
      <c r="A335" s="150">
        <v>70</v>
      </c>
      <c r="B335" s="151" t="s">
        <v>215</v>
      </c>
      <c r="C335" s="152" t="s">
        <v>216</v>
      </c>
      <c r="D335" s="153" t="s">
        <v>124</v>
      </c>
      <c r="E335" s="154">
        <v>8</v>
      </c>
      <c r="F335" s="154"/>
      <c r="G335" s="155">
        <f>E335*F335</f>
        <v>0</v>
      </c>
      <c r="O335" s="149">
        <v>2</v>
      </c>
      <c r="AA335" s="122">
        <v>12</v>
      </c>
      <c r="AB335" s="122">
        <v>0</v>
      </c>
      <c r="AC335" s="122">
        <v>70</v>
      </c>
      <c r="AZ335" s="122">
        <v>1</v>
      </c>
      <c r="BA335" s="122">
        <f>IF(AZ335=1,G335,0)</f>
        <v>0</v>
      </c>
      <c r="BB335" s="122">
        <f>IF(AZ335=2,G335,0)</f>
        <v>0</v>
      </c>
      <c r="BC335" s="122">
        <f>IF(AZ335=3,G335,0)</f>
        <v>0</v>
      </c>
      <c r="BD335" s="122">
        <f>IF(AZ335=4,G335,0)</f>
        <v>0</v>
      </c>
      <c r="BE335" s="122">
        <f>IF(AZ335=5,G335,0)</f>
        <v>0</v>
      </c>
      <c r="CZ335" s="122">
        <v>3.083E-2</v>
      </c>
    </row>
    <row r="336" spans="1:104" x14ac:dyDescent="0.25">
      <c r="A336" s="180"/>
      <c r="B336" s="179"/>
      <c r="C336" s="336" t="s">
        <v>674</v>
      </c>
      <c r="D336" s="337"/>
      <c r="E336" s="178">
        <v>8</v>
      </c>
      <c r="F336" s="177"/>
      <c r="G336" s="176"/>
      <c r="M336" s="175" t="s">
        <v>674</v>
      </c>
      <c r="O336" s="149"/>
    </row>
    <row r="337" spans="1:104" x14ac:dyDescent="0.25">
      <c r="A337" s="150">
        <v>71</v>
      </c>
      <c r="B337" s="151" t="s">
        <v>217</v>
      </c>
      <c r="C337" s="152" t="s">
        <v>218</v>
      </c>
      <c r="D337" s="153" t="s">
        <v>124</v>
      </c>
      <c r="E337" s="154">
        <v>1</v>
      </c>
      <c r="F337" s="154"/>
      <c r="G337" s="155">
        <f>E337*F337</f>
        <v>0</v>
      </c>
      <c r="O337" s="149">
        <v>2</v>
      </c>
      <c r="AA337" s="122">
        <v>12</v>
      </c>
      <c r="AB337" s="122">
        <v>0</v>
      </c>
      <c r="AC337" s="122">
        <v>71</v>
      </c>
      <c r="AZ337" s="122">
        <v>1</v>
      </c>
      <c r="BA337" s="122">
        <f>IF(AZ337=1,G337,0)</f>
        <v>0</v>
      </c>
      <c r="BB337" s="122">
        <f>IF(AZ337=2,G337,0)</f>
        <v>0</v>
      </c>
      <c r="BC337" s="122">
        <f>IF(AZ337=3,G337,0)</f>
        <v>0</v>
      </c>
      <c r="BD337" s="122">
        <f>IF(AZ337=4,G337,0)</f>
        <v>0</v>
      </c>
      <c r="BE337" s="122">
        <f>IF(AZ337=5,G337,0)</f>
        <v>0</v>
      </c>
      <c r="CZ337" s="122">
        <v>0.49075000000000002</v>
      </c>
    </row>
    <row r="338" spans="1:104" ht="13" x14ac:dyDescent="0.3">
      <c r="A338" s="156"/>
      <c r="B338" s="157" t="s">
        <v>69</v>
      </c>
      <c r="C338" s="158" t="str">
        <f>CONCATENATE(B332," ",C332)</f>
        <v>64 Výplně otvorů</v>
      </c>
      <c r="D338" s="156"/>
      <c r="E338" s="159"/>
      <c r="F338" s="159"/>
      <c r="G338" s="160">
        <f>SUM(G332:G337)</f>
        <v>0</v>
      </c>
      <c r="O338" s="149">
        <v>4</v>
      </c>
      <c r="BA338" s="161">
        <f>SUM(BA332:BA337)</f>
        <v>0</v>
      </c>
      <c r="BB338" s="161">
        <f>SUM(BB332:BB337)</f>
        <v>0</v>
      </c>
      <c r="BC338" s="161">
        <f>SUM(BC332:BC337)</f>
        <v>0</v>
      </c>
      <c r="BD338" s="161">
        <f>SUM(BD332:BD337)</f>
        <v>0</v>
      </c>
      <c r="BE338" s="161">
        <f>SUM(BE332:BE337)</f>
        <v>0</v>
      </c>
    </row>
    <row r="339" spans="1:104" ht="13" x14ac:dyDescent="0.3">
      <c r="A339" s="142" t="s">
        <v>65</v>
      </c>
      <c r="B339" s="143" t="s">
        <v>219</v>
      </c>
      <c r="C339" s="144" t="s">
        <v>220</v>
      </c>
      <c r="D339" s="145"/>
      <c r="E339" s="146"/>
      <c r="F339" s="146"/>
      <c r="G339" s="147"/>
      <c r="H339" s="148"/>
      <c r="I339" s="148"/>
      <c r="O339" s="149">
        <v>1</v>
      </c>
    </row>
    <row r="340" spans="1:104" ht="20.5" x14ac:dyDescent="0.25">
      <c r="A340" s="150">
        <v>72</v>
      </c>
      <c r="B340" s="151" t="s">
        <v>221</v>
      </c>
      <c r="C340" s="152" t="s">
        <v>222</v>
      </c>
      <c r="D340" s="153" t="s">
        <v>134</v>
      </c>
      <c r="E340" s="154">
        <v>5.6</v>
      </c>
      <c r="F340" s="154"/>
      <c r="G340" s="155">
        <f>E340*F340</f>
        <v>0</v>
      </c>
      <c r="O340" s="149">
        <v>2</v>
      </c>
      <c r="AA340" s="122">
        <v>12</v>
      </c>
      <c r="AB340" s="122">
        <v>0</v>
      </c>
      <c r="AC340" s="122">
        <v>72</v>
      </c>
      <c r="AZ340" s="122">
        <v>1</v>
      </c>
      <c r="BA340" s="122">
        <f>IF(AZ340=1,G340,0)</f>
        <v>0</v>
      </c>
      <c r="BB340" s="122">
        <f>IF(AZ340=2,G340,0)</f>
        <v>0</v>
      </c>
      <c r="BC340" s="122">
        <f>IF(AZ340=3,G340,0)</f>
        <v>0</v>
      </c>
      <c r="BD340" s="122">
        <f>IF(AZ340=4,G340,0)</f>
        <v>0</v>
      </c>
      <c r="BE340" s="122">
        <f>IF(AZ340=5,G340,0)</f>
        <v>0</v>
      </c>
      <c r="CZ340" s="122">
        <v>0.83008000000000004</v>
      </c>
    </row>
    <row r="341" spans="1:104" ht="20.5" x14ac:dyDescent="0.25">
      <c r="A341" s="150">
        <v>73</v>
      </c>
      <c r="B341" s="151" t="s">
        <v>223</v>
      </c>
      <c r="C341" s="152" t="s">
        <v>224</v>
      </c>
      <c r="D341" s="153" t="s">
        <v>124</v>
      </c>
      <c r="E341" s="154">
        <v>1</v>
      </c>
      <c r="F341" s="154"/>
      <c r="G341" s="155">
        <f>E341*F341</f>
        <v>0</v>
      </c>
      <c r="O341" s="149">
        <v>2</v>
      </c>
      <c r="AA341" s="122">
        <v>12</v>
      </c>
      <c r="AB341" s="122">
        <v>0</v>
      </c>
      <c r="AC341" s="122">
        <v>73</v>
      </c>
      <c r="AZ341" s="122">
        <v>1</v>
      </c>
      <c r="BA341" s="122">
        <f>IF(AZ341=1,G341,0)</f>
        <v>0</v>
      </c>
      <c r="BB341" s="122">
        <f>IF(AZ341=2,G341,0)</f>
        <v>0</v>
      </c>
      <c r="BC341" s="122">
        <f>IF(AZ341=3,G341,0)</f>
        <v>0</v>
      </c>
      <c r="BD341" s="122">
        <f>IF(AZ341=4,G341,0)</f>
        <v>0</v>
      </c>
      <c r="BE341" s="122">
        <f>IF(AZ341=5,G341,0)</f>
        <v>0</v>
      </c>
      <c r="CZ341" s="122">
        <v>3.48658</v>
      </c>
    </row>
    <row r="342" spans="1:104" ht="13" x14ac:dyDescent="0.3">
      <c r="A342" s="156"/>
      <c r="B342" s="157" t="s">
        <v>69</v>
      </c>
      <c r="C342" s="158" t="str">
        <f>CONCATENATE(B339," ",C339)</f>
        <v>81 Kanalizační přípojka</v>
      </c>
      <c r="D342" s="156"/>
      <c r="E342" s="159"/>
      <c r="F342" s="159"/>
      <c r="G342" s="160">
        <f>SUM(G339:G341)</f>
        <v>0</v>
      </c>
      <c r="O342" s="149">
        <v>4</v>
      </c>
      <c r="BA342" s="161">
        <f>SUM(BA339:BA341)</f>
        <v>0</v>
      </c>
      <c r="BB342" s="161">
        <f>SUM(BB339:BB341)</f>
        <v>0</v>
      </c>
      <c r="BC342" s="161">
        <f>SUM(BC339:BC341)</f>
        <v>0</v>
      </c>
      <c r="BD342" s="161">
        <f>SUM(BD339:BD341)</f>
        <v>0</v>
      </c>
      <c r="BE342" s="161">
        <f>SUM(BE339:BE341)</f>
        <v>0</v>
      </c>
    </row>
    <row r="343" spans="1:104" ht="13" x14ac:dyDescent="0.3">
      <c r="A343" s="142" t="s">
        <v>65</v>
      </c>
      <c r="B343" s="143" t="s">
        <v>225</v>
      </c>
      <c r="C343" s="144" t="s">
        <v>226</v>
      </c>
      <c r="D343" s="145"/>
      <c r="E343" s="146"/>
      <c r="F343" s="146"/>
      <c r="G343" s="147"/>
      <c r="H343" s="148"/>
      <c r="I343" s="148"/>
      <c r="O343" s="149">
        <v>1</v>
      </c>
    </row>
    <row r="344" spans="1:104" x14ac:dyDescent="0.25">
      <c r="A344" s="150">
        <v>74</v>
      </c>
      <c r="B344" s="151" t="s">
        <v>227</v>
      </c>
      <c r="C344" s="152" t="s">
        <v>228</v>
      </c>
      <c r="D344" s="153" t="s">
        <v>134</v>
      </c>
      <c r="E344" s="154">
        <v>70</v>
      </c>
      <c r="F344" s="154"/>
      <c r="G344" s="155">
        <f>E344*F344</f>
        <v>0</v>
      </c>
      <c r="O344" s="149">
        <v>2</v>
      </c>
      <c r="AA344" s="122">
        <v>12</v>
      </c>
      <c r="AB344" s="122">
        <v>0</v>
      </c>
      <c r="AC344" s="122">
        <v>74</v>
      </c>
      <c r="AZ344" s="122">
        <v>1</v>
      </c>
      <c r="BA344" s="122">
        <f>IF(AZ344=1,G344,0)</f>
        <v>0</v>
      </c>
      <c r="BB344" s="122">
        <f>IF(AZ344=2,G344,0)</f>
        <v>0</v>
      </c>
      <c r="BC344" s="122">
        <f>IF(AZ344=3,G344,0)</f>
        <v>0</v>
      </c>
      <c r="BD344" s="122">
        <f>IF(AZ344=4,G344,0)</f>
        <v>0</v>
      </c>
      <c r="BE344" s="122">
        <f>IF(AZ344=5,G344,0)</f>
        <v>0</v>
      </c>
      <c r="CZ344" s="122">
        <v>3.5500000000000002E-3</v>
      </c>
    </row>
    <row r="345" spans="1:104" x14ac:dyDescent="0.25">
      <c r="A345" s="180"/>
      <c r="B345" s="179"/>
      <c r="C345" s="336" t="s">
        <v>673</v>
      </c>
      <c r="D345" s="337"/>
      <c r="E345" s="178">
        <v>70</v>
      </c>
      <c r="F345" s="177"/>
      <c r="G345" s="176"/>
      <c r="M345" s="175" t="s">
        <v>673</v>
      </c>
      <c r="O345" s="149"/>
    </row>
    <row r="346" spans="1:104" x14ac:dyDescent="0.25">
      <c r="A346" s="150">
        <v>75</v>
      </c>
      <c r="B346" s="151" t="s">
        <v>229</v>
      </c>
      <c r="C346" s="152" t="s">
        <v>230</v>
      </c>
      <c r="D346" s="153" t="s">
        <v>124</v>
      </c>
      <c r="E346" s="154">
        <v>4</v>
      </c>
      <c r="F346" s="154"/>
      <c r="G346" s="155">
        <f>E346*F346</f>
        <v>0</v>
      </c>
      <c r="O346" s="149">
        <v>2</v>
      </c>
      <c r="AA346" s="122">
        <v>12</v>
      </c>
      <c r="AB346" s="122">
        <v>0</v>
      </c>
      <c r="AC346" s="122">
        <v>75</v>
      </c>
      <c r="AZ346" s="122">
        <v>1</v>
      </c>
      <c r="BA346" s="122">
        <f>IF(AZ346=1,G346,0)</f>
        <v>0</v>
      </c>
      <c r="BB346" s="122">
        <f>IF(AZ346=2,G346,0)</f>
        <v>0</v>
      </c>
      <c r="BC346" s="122">
        <f>IF(AZ346=3,G346,0)</f>
        <v>0</v>
      </c>
      <c r="BD346" s="122">
        <f>IF(AZ346=4,G346,0)</f>
        <v>0</v>
      </c>
      <c r="BE346" s="122">
        <f>IF(AZ346=5,G346,0)</f>
        <v>0</v>
      </c>
      <c r="CZ346" s="122">
        <v>7.5800000000000006E-2</v>
      </c>
    </row>
    <row r="347" spans="1:104" x14ac:dyDescent="0.25">
      <c r="A347" s="150">
        <v>76</v>
      </c>
      <c r="B347" s="151" t="s">
        <v>231</v>
      </c>
      <c r="C347" s="152" t="s">
        <v>232</v>
      </c>
      <c r="D347" s="153" t="s">
        <v>134</v>
      </c>
      <c r="E347" s="154">
        <v>70</v>
      </c>
      <c r="F347" s="154"/>
      <c r="G347" s="155">
        <f>E347*F347</f>
        <v>0</v>
      </c>
      <c r="O347" s="149">
        <v>2</v>
      </c>
      <c r="AA347" s="122">
        <v>12</v>
      </c>
      <c r="AB347" s="122">
        <v>0</v>
      </c>
      <c r="AC347" s="122">
        <v>76</v>
      </c>
      <c r="AZ347" s="122">
        <v>1</v>
      </c>
      <c r="BA347" s="122">
        <f>IF(AZ347=1,G347,0)</f>
        <v>0</v>
      </c>
      <c r="BB347" s="122">
        <f>IF(AZ347=2,G347,0)</f>
        <v>0</v>
      </c>
      <c r="BC347" s="122">
        <f>IF(AZ347=3,G347,0)</f>
        <v>0</v>
      </c>
      <c r="BD347" s="122">
        <f>IF(AZ347=4,G347,0)</f>
        <v>0</v>
      </c>
      <c r="BE347" s="122">
        <f>IF(AZ347=5,G347,0)</f>
        <v>0</v>
      </c>
      <c r="CZ347" s="122">
        <v>0</v>
      </c>
    </row>
    <row r="348" spans="1:104" x14ac:dyDescent="0.25">
      <c r="A348" s="150">
        <v>77</v>
      </c>
      <c r="B348" s="151" t="s">
        <v>233</v>
      </c>
      <c r="C348" s="152" t="s">
        <v>234</v>
      </c>
      <c r="D348" s="153" t="s">
        <v>134</v>
      </c>
      <c r="E348" s="154">
        <v>70</v>
      </c>
      <c r="F348" s="154"/>
      <c r="G348" s="155">
        <f>E348*F348</f>
        <v>0</v>
      </c>
      <c r="O348" s="149">
        <v>2</v>
      </c>
      <c r="AA348" s="122">
        <v>12</v>
      </c>
      <c r="AB348" s="122">
        <v>0</v>
      </c>
      <c r="AC348" s="122">
        <v>77</v>
      </c>
      <c r="AZ348" s="122">
        <v>1</v>
      </c>
      <c r="BA348" s="122">
        <f>IF(AZ348=1,G348,0)</f>
        <v>0</v>
      </c>
      <c r="BB348" s="122">
        <f>IF(AZ348=2,G348,0)</f>
        <v>0</v>
      </c>
      <c r="BC348" s="122">
        <f>IF(AZ348=3,G348,0)</f>
        <v>0</v>
      </c>
      <c r="BD348" s="122">
        <f>IF(AZ348=4,G348,0)</f>
        <v>0</v>
      </c>
      <c r="BE348" s="122">
        <f>IF(AZ348=5,G348,0)</f>
        <v>0</v>
      </c>
      <c r="CZ348" s="122">
        <v>0</v>
      </c>
    </row>
    <row r="349" spans="1:104" ht="20.5" x14ac:dyDescent="0.25">
      <c r="A349" s="150">
        <v>78</v>
      </c>
      <c r="B349" s="151" t="s">
        <v>235</v>
      </c>
      <c r="C349" s="152" t="s">
        <v>236</v>
      </c>
      <c r="D349" s="153" t="s">
        <v>124</v>
      </c>
      <c r="E349" s="154">
        <v>3</v>
      </c>
      <c r="F349" s="154"/>
      <c r="G349" s="155">
        <f>E349*F349</f>
        <v>0</v>
      </c>
      <c r="O349" s="149">
        <v>2</v>
      </c>
      <c r="AA349" s="122">
        <v>12</v>
      </c>
      <c r="AB349" s="122">
        <v>0</v>
      </c>
      <c r="AC349" s="122">
        <v>78</v>
      </c>
      <c r="AZ349" s="122">
        <v>1</v>
      </c>
      <c r="BA349" s="122">
        <f>IF(AZ349=1,G349,0)</f>
        <v>0</v>
      </c>
      <c r="BB349" s="122">
        <f>IF(AZ349=2,G349,0)</f>
        <v>0</v>
      </c>
      <c r="BC349" s="122">
        <f>IF(AZ349=3,G349,0)</f>
        <v>0</v>
      </c>
      <c r="BD349" s="122">
        <f>IF(AZ349=4,G349,0)</f>
        <v>0</v>
      </c>
      <c r="BE349" s="122">
        <f>IF(AZ349=5,G349,0)</f>
        <v>0</v>
      </c>
      <c r="CZ349" s="122">
        <v>4.1099999999999998E-2</v>
      </c>
    </row>
    <row r="350" spans="1:104" x14ac:dyDescent="0.25">
      <c r="A350" s="180"/>
      <c r="B350" s="179"/>
      <c r="C350" s="336" t="s">
        <v>672</v>
      </c>
      <c r="D350" s="337"/>
      <c r="E350" s="178">
        <v>0</v>
      </c>
      <c r="F350" s="177"/>
      <c r="G350" s="176"/>
      <c r="M350" s="175" t="s">
        <v>672</v>
      </c>
      <c r="O350" s="149"/>
    </row>
    <row r="351" spans="1:104" x14ac:dyDescent="0.25">
      <c r="A351" s="180"/>
      <c r="B351" s="179"/>
      <c r="C351" s="336">
        <v>3</v>
      </c>
      <c r="D351" s="337"/>
      <c r="E351" s="178">
        <v>3</v>
      </c>
      <c r="F351" s="177"/>
      <c r="G351" s="176"/>
      <c r="M351" s="175">
        <v>3</v>
      </c>
      <c r="O351" s="149"/>
    </row>
    <row r="352" spans="1:104" ht="20.5" x14ac:dyDescent="0.25">
      <c r="A352" s="150">
        <v>79</v>
      </c>
      <c r="B352" s="151" t="s">
        <v>237</v>
      </c>
      <c r="C352" s="152" t="s">
        <v>1156</v>
      </c>
      <c r="D352" s="153" t="s">
        <v>238</v>
      </c>
      <c r="E352" s="154">
        <v>1</v>
      </c>
      <c r="F352" s="154"/>
      <c r="G352" s="155">
        <f>E352*F352</f>
        <v>0</v>
      </c>
      <c r="O352" s="149">
        <v>2</v>
      </c>
      <c r="AA352" s="122">
        <v>12</v>
      </c>
      <c r="AB352" s="122">
        <v>0</v>
      </c>
      <c r="AC352" s="122">
        <v>79</v>
      </c>
      <c r="AZ352" s="122">
        <v>1</v>
      </c>
      <c r="BA352" s="122">
        <f>IF(AZ352=1,G352,0)</f>
        <v>0</v>
      </c>
      <c r="BB352" s="122">
        <f>IF(AZ352=2,G352,0)</f>
        <v>0</v>
      </c>
      <c r="BC352" s="122">
        <f>IF(AZ352=3,G352,0)</f>
        <v>0</v>
      </c>
      <c r="BD352" s="122">
        <f>IF(AZ352=4,G352,0)</f>
        <v>0</v>
      </c>
      <c r="BE352" s="122">
        <f>IF(AZ352=5,G352,0)</f>
        <v>0</v>
      </c>
      <c r="CZ352" s="122">
        <v>0.2</v>
      </c>
    </row>
    <row r="353" spans="1:104" x14ac:dyDescent="0.25">
      <c r="A353" s="150">
        <v>80</v>
      </c>
      <c r="B353" s="151" t="s">
        <v>239</v>
      </c>
      <c r="C353" s="152" t="s">
        <v>1090</v>
      </c>
      <c r="D353" s="153" t="s">
        <v>68</v>
      </c>
      <c r="E353" s="154">
        <v>1</v>
      </c>
      <c r="F353" s="154"/>
      <c r="G353" s="155">
        <f>E353*F353</f>
        <v>0</v>
      </c>
      <c r="O353" s="149">
        <v>2</v>
      </c>
      <c r="AA353" s="122">
        <v>12</v>
      </c>
      <c r="AB353" s="122">
        <v>0</v>
      </c>
      <c r="AC353" s="122">
        <v>80</v>
      </c>
      <c r="AZ353" s="122">
        <v>1</v>
      </c>
      <c r="BA353" s="122">
        <f>IF(AZ353=1,G353,0)</f>
        <v>0</v>
      </c>
      <c r="BB353" s="122">
        <f>IF(AZ353=2,G353,0)</f>
        <v>0</v>
      </c>
      <c r="BC353" s="122">
        <f>IF(AZ353=3,G353,0)</f>
        <v>0</v>
      </c>
      <c r="BD353" s="122">
        <f>IF(AZ353=4,G353,0)</f>
        <v>0</v>
      </c>
      <c r="BE353" s="122">
        <f>IF(AZ353=5,G353,0)</f>
        <v>0</v>
      </c>
      <c r="CZ353" s="122">
        <v>2.5000000000000001E-2</v>
      </c>
    </row>
    <row r="354" spans="1:104" x14ac:dyDescent="0.25">
      <c r="A354" s="150">
        <v>81</v>
      </c>
      <c r="B354" s="151" t="s">
        <v>240</v>
      </c>
      <c r="C354" s="152" t="s">
        <v>241</v>
      </c>
      <c r="D354" s="153" t="s">
        <v>77</v>
      </c>
      <c r="E354" s="154">
        <v>25.92</v>
      </c>
      <c r="F354" s="154"/>
      <c r="G354" s="155">
        <f>E354*F354</f>
        <v>0</v>
      </c>
      <c r="O354" s="149">
        <v>2</v>
      </c>
      <c r="AA354" s="122">
        <v>12</v>
      </c>
      <c r="AB354" s="122">
        <v>0</v>
      </c>
      <c r="AC354" s="122">
        <v>81</v>
      </c>
      <c r="AZ354" s="122">
        <v>1</v>
      </c>
      <c r="BA354" s="122">
        <f>IF(AZ354=1,G354,0)</f>
        <v>0</v>
      </c>
      <c r="BB354" s="122">
        <f>IF(AZ354=2,G354,0)</f>
        <v>0</v>
      </c>
      <c r="BC354" s="122">
        <f>IF(AZ354=3,G354,0)</f>
        <v>0</v>
      </c>
      <c r="BD354" s="122">
        <f>IF(AZ354=4,G354,0)</f>
        <v>0</v>
      </c>
      <c r="BE354" s="122">
        <f>IF(AZ354=5,G354,0)</f>
        <v>0</v>
      </c>
      <c r="CZ354" s="122">
        <v>0.04</v>
      </c>
    </row>
    <row r="355" spans="1:104" ht="13" x14ac:dyDescent="0.3">
      <c r="A355" s="156"/>
      <c r="B355" s="157" t="s">
        <v>69</v>
      </c>
      <c r="C355" s="158" t="str">
        <f>CONCATENATE(B343," ",C343)</f>
        <v>82 Kanalizace dešťová</v>
      </c>
      <c r="D355" s="156"/>
      <c r="E355" s="159"/>
      <c r="F355" s="159"/>
      <c r="G355" s="160">
        <f>SUM(G343:G354)</f>
        <v>0</v>
      </c>
      <c r="O355" s="149">
        <v>4</v>
      </c>
      <c r="BA355" s="161">
        <f>SUM(BA343:BA354)</f>
        <v>0</v>
      </c>
      <c r="BB355" s="161">
        <f>SUM(BB343:BB354)</f>
        <v>0</v>
      </c>
      <c r="BC355" s="161">
        <f>SUM(BC343:BC354)</f>
        <v>0</v>
      </c>
      <c r="BD355" s="161">
        <f>SUM(BD343:BD354)</f>
        <v>0</v>
      </c>
      <c r="BE355" s="161">
        <f>SUM(BE343:BE354)</f>
        <v>0</v>
      </c>
    </row>
    <row r="356" spans="1:104" ht="13" x14ac:dyDescent="0.3">
      <c r="A356" s="142" t="s">
        <v>65</v>
      </c>
      <c r="B356" s="143" t="s">
        <v>242</v>
      </c>
      <c r="C356" s="144" t="s">
        <v>243</v>
      </c>
      <c r="D356" s="145"/>
      <c r="E356" s="146"/>
      <c r="F356" s="146"/>
      <c r="G356" s="147"/>
      <c r="H356" s="148"/>
      <c r="I356" s="148"/>
      <c r="O356" s="149">
        <v>1</v>
      </c>
    </row>
    <row r="357" spans="1:104" ht="20.5" x14ac:dyDescent="0.25">
      <c r="A357" s="150">
        <v>82</v>
      </c>
      <c r="B357" s="151" t="s">
        <v>244</v>
      </c>
      <c r="C357" s="152" t="s">
        <v>245</v>
      </c>
      <c r="D357" s="153" t="s">
        <v>134</v>
      </c>
      <c r="E357" s="154">
        <v>4.7</v>
      </c>
      <c r="F357" s="154"/>
      <c r="G357" s="155">
        <f>E357*F357</f>
        <v>0</v>
      </c>
      <c r="O357" s="149">
        <v>2</v>
      </c>
      <c r="AA357" s="122">
        <v>12</v>
      </c>
      <c r="AB357" s="122">
        <v>0</v>
      </c>
      <c r="AC357" s="122">
        <v>82</v>
      </c>
      <c r="AZ357" s="122">
        <v>1</v>
      </c>
      <c r="BA357" s="122">
        <f>IF(AZ357=1,G357,0)</f>
        <v>0</v>
      </c>
      <c r="BB357" s="122">
        <f>IF(AZ357=2,G357,0)</f>
        <v>0</v>
      </c>
      <c r="BC357" s="122">
        <f>IF(AZ357=3,G357,0)</f>
        <v>0</v>
      </c>
      <c r="BD357" s="122">
        <f>IF(AZ357=4,G357,0)</f>
        <v>0</v>
      </c>
      <c r="BE357" s="122">
        <f>IF(AZ357=5,G357,0)</f>
        <v>0</v>
      </c>
      <c r="CZ357" s="122">
        <v>0.5413</v>
      </c>
    </row>
    <row r="358" spans="1:104" x14ac:dyDescent="0.25">
      <c r="A358" s="150">
        <v>83</v>
      </c>
      <c r="B358" s="151" t="s">
        <v>246</v>
      </c>
      <c r="C358" s="152" t="s">
        <v>247</v>
      </c>
      <c r="D358" s="153" t="s">
        <v>238</v>
      </c>
      <c r="E358" s="154">
        <v>1</v>
      </c>
      <c r="F358" s="154"/>
      <c r="G358" s="155">
        <f>E358*F358</f>
        <v>0</v>
      </c>
      <c r="O358" s="149">
        <v>2</v>
      </c>
      <c r="AA358" s="122">
        <v>12</v>
      </c>
      <c r="AB358" s="122">
        <v>0</v>
      </c>
      <c r="AC358" s="122">
        <v>83</v>
      </c>
      <c r="AZ358" s="122">
        <v>1</v>
      </c>
      <c r="BA358" s="122">
        <f>IF(AZ358=1,G358,0)</f>
        <v>0</v>
      </c>
      <c r="BB358" s="122">
        <f>IF(AZ358=2,G358,0)</f>
        <v>0</v>
      </c>
      <c r="BC358" s="122">
        <f>IF(AZ358=3,G358,0)</f>
        <v>0</v>
      </c>
      <c r="BD358" s="122">
        <f>IF(AZ358=4,G358,0)</f>
        <v>0</v>
      </c>
      <c r="BE358" s="122">
        <f>IF(AZ358=5,G358,0)</f>
        <v>0</v>
      </c>
      <c r="CZ358" s="122">
        <v>0.03</v>
      </c>
    </row>
    <row r="359" spans="1:104" ht="13" x14ac:dyDescent="0.3">
      <c r="A359" s="156"/>
      <c r="B359" s="157" t="s">
        <v>69</v>
      </c>
      <c r="C359" s="158" t="str">
        <f>CONCATENATE(B356," ",C356)</f>
        <v>83 Vodovodní přípojka</v>
      </c>
      <c r="D359" s="156"/>
      <c r="E359" s="159"/>
      <c r="F359" s="159"/>
      <c r="G359" s="160">
        <f>SUM(G356:G358)</f>
        <v>0</v>
      </c>
      <c r="O359" s="149">
        <v>4</v>
      </c>
      <c r="BA359" s="161">
        <f>SUM(BA356:BA358)</f>
        <v>0</v>
      </c>
      <c r="BB359" s="161">
        <f>SUM(BB356:BB358)</f>
        <v>0</v>
      </c>
      <c r="BC359" s="161">
        <f>SUM(BC356:BC358)</f>
        <v>0</v>
      </c>
      <c r="BD359" s="161">
        <f>SUM(BD356:BD358)</f>
        <v>0</v>
      </c>
      <c r="BE359" s="161">
        <f>SUM(BE356:BE358)</f>
        <v>0</v>
      </c>
    </row>
    <row r="360" spans="1:104" ht="13" x14ac:dyDescent="0.3">
      <c r="A360" s="142" t="s">
        <v>65</v>
      </c>
      <c r="B360" s="143" t="s">
        <v>248</v>
      </c>
      <c r="C360" s="144" t="s">
        <v>249</v>
      </c>
      <c r="D360" s="145"/>
      <c r="E360" s="146"/>
      <c r="F360" s="146"/>
      <c r="G360" s="147"/>
      <c r="H360" s="148"/>
      <c r="I360" s="148"/>
      <c r="O360" s="149">
        <v>1</v>
      </c>
    </row>
    <row r="361" spans="1:104" x14ac:dyDescent="0.25">
      <c r="A361" s="150">
        <v>84</v>
      </c>
      <c r="B361" s="151" t="s">
        <v>250</v>
      </c>
      <c r="C361" s="152" t="s">
        <v>251</v>
      </c>
      <c r="D361" s="153" t="s">
        <v>72</v>
      </c>
      <c r="E361" s="154">
        <v>348</v>
      </c>
      <c r="F361" s="154"/>
      <c r="G361" s="155">
        <f>E361*F361</f>
        <v>0</v>
      </c>
      <c r="O361" s="149">
        <v>2</v>
      </c>
      <c r="AA361" s="122">
        <v>12</v>
      </c>
      <c r="AB361" s="122">
        <v>0</v>
      </c>
      <c r="AC361" s="122">
        <v>84</v>
      </c>
      <c r="AZ361" s="122">
        <v>1</v>
      </c>
      <c r="BA361" s="122">
        <f>IF(AZ361=1,G361,0)</f>
        <v>0</v>
      </c>
      <c r="BB361" s="122">
        <f>IF(AZ361=2,G361,0)</f>
        <v>0</v>
      </c>
      <c r="BC361" s="122">
        <f>IF(AZ361=3,G361,0)</f>
        <v>0</v>
      </c>
      <c r="BD361" s="122">
        <f>IF(AZ361=4,G361,0)</f>
        <v>0</v>
      </c>
      <c r="BE361" s="122">
        <f>IF(AZ361=5,G361,0)</f>
        <v>0</v>
      </c>
      <c r="CZ361" s="122">
        <v>1.8380000000000001E-2</v>
      </c>
    </row>
    <row r="362" spans="1:104" x14ac:dyDescent="0.25">
      <c r="A362" s="180"/>
      <c r="B362" s="179"/>
      <c r="C362" s="336" t="s">
        <v>671</v>
      </c>
      <c r="D362" s="337"/>
      <c r="E362" s="178">
        <v>90</v>
      </c>
      <c r="F362" s="177"/>
      <c r="G362" s="176"/>
      <c r="M362" s="175" t="s">
        <v>671</v>
      </c>
      <c r="O362" s="149"/>
    </row>
    <row r="363" spans="1:104" x14ac:dyDescent="0.25">
      <c r="A363" s="180"/>
      <c r="B363" s="179"/>
      <c r="C363" s="336" t="s">
        <v>670</v>
      </c>
      <c r="D363" s="337"/>
      <c r="E363" s="178">
        <v>141</v>
      </c>
      <c r="F363" s="177"/>
      <c r="G363" s="176"/>
      <c r="M363" s="175" t="s">
        <v>670</v>
      </c>
      <c r="O363" s="149"/>
    </row>
    <row r="364" spans="1:104" x14ac:dyDescent="0.25">
      <c r="A364" s="180"/>
      <c r="B364" s="179"/>
      <c r="C364" s="336" t="s">
        <v>669</v>
      </c>
      <c r="D364" s="337"/>
      <c r="E364" s="178">
        <v>60</v>
      </c>
      <c r="F364" s="177"/>
      <c r="G364" s="176"/>
      <c r="M364" s="175" t="s">
        <v>669</v>
      </c>
      <c r="O364" s="149"/>
    </row>
    <row r="365" spans="1:104" x14ac:dyDescent="0.25">
      <c r="A365" s="180"/>
      <c r="B365" s="179"/>
      <c r="C365" s="336" t="s">
        <v>668</v>
      </c>
      <c r="D365" s="337"/>
      <c r="E365" s="178">
        <v>57</v>
      </c>
      <c r="F365" s="177"/>
      <c r="G365" s="176"/>
      <c r="M365" s="175" t="s">
        <v>668</v>
      </c>
      <c r="O365" s="149"/>
    </row>
    <row r="366" spans="1:104" x14ac:dyDescent="0.25">
      <c r="A366" s="150">
        <v>85</v>
      </c>
      <c r="B366" s="151" t="s">
        <v>252</v>
      </c>
      <c r="C366" s="152" t="s">
        <v>253</v>
      </c>
      <c r="D366" s="153" t="s">
        <v>72</v>
      </c>
      <c r="E366" s="154">
        <v>696</v>
      </c>
      <c r="F366" s="154"/>
      <c r="G366" s="155">
        <f>E366*F366</f>
        <v>0</v>
      </c>
      <c r="O366" s="149">
        <v>2</v>
      </c>
      <c r="AA366" s="122">
        <v>12</v>
      </c>
      <c r="AB366" s="122">
        <v>0</v>
      </c>
      <c r="AC366" s="122">
        <v>85</v>
      </c>
      <c r="AZ366" s="122">
        <v>1</v>
      </c>
      <c r="BA366" s="122">
        <f>IF(AZ366=1,G366,0)</f>
        <v>0</v>
      </c>
      <c r="BB366" s="122">
        <f>IF(AZ366=2,G366,0)</f>
        <v>0</v>
      </c>
      <c r="BC366" s="122">
        <f>IF(AZ366=3,G366,0)</f>
        <v>0</v>
      </c>
      <c r="BD366" s="122">
        <f>IF(AZ366=4,G366,0)</f>
        <v>0</v>
      </c>
      <c r="BE366" s="122">
        <f>IF(AZ366=5,G366,0)</f>
        <v>0</v>
      </c>
      <c r="CZ366" s="122">
        <v>8.4999999999999995E-4</v>
      </c>
    </row>
    <row r="367" spans="1:104" x14ac:dyDescent="0.25">
      <c r="A367" s="180"/>
      <c r="B367" s="179"/>
      <c r="C367" s="336" t="s">
        <v>667</v>
      </c>
      <c r="D367" s="337"/>
      <c r="E367" s="178">
        <v>696</v>
      </c>
      <c r="F367" s="177"/>
      <c r="G367" s="176"/>
      <c r="M367" s="175" t="s">
        <v>667</v>
      </c>
      <c r="O367" s="149"/>
    </row>
    <row r="368" spans="1:104" x14ac:dyDescent="0.25">
      <c r="A368" s="150">
        <v>86</v>
      </c>
      <c r="B368" s="151" t="s">
        <v>254</v>
      </c>
      <c r="C368" s="152" t="s">
        <v>255</v>
      </c>
      <c r="D368" s="153" t="s">
        <v>72</v>
      </c>
      <c r="E368" s="154">
        <v>348</v>
      </c>
      <c r="F368" s="154"/>
      <c r="G368" s="155">
        <f>E368*F368</f>
        <v>0</v>
      </c>
      <c r="O368" s="149">
        <v>2</v>
      </c>
      <c r="AA368" s="122">
        <v>12</v>
      </c>
      <c r="AB368" s="122">
        <v>0</v>
      </c>
      <c r="AC368" s="122">
        <v>86</v>
      </c>
      <c r="AZ368" s="122">
        <v>1</v>
      </c>
      <c r="BA368" s="122">
        <f>IF(AZ368=1,G368,0)</f>
        <v>0</v>
      </c>
      <c r="BB368" s="122">
        <f>IF(AZ368=2,G368,0)</f>
        <v>0</v>
      </c>
      <c r="BC368" s="122">
        <f>IF(AZ368=3,G368,0)</f>
        <v>0</v>
      </c>
      <c r="BD368" s="122">
        <f>IF(AZ368=4,G368,0)</f>
        <v>0</v>
      </c>
      <c r="BE368" s="122">
        <f>IF(AZ368=5,G368,0)</f>
        <v>0</v>
      </c>
      <c r="CZ368" s="122">
        <v>0</v>
      </c>
    </row>
    <row r="369" spans="1:104" x14ac:dyDescent="0.25">
      <c r="A369" s="150">
        <v>87</v>
      </c>
      <c r="B369" s="151" t="s">
        <v>256</v>
      </c>
      <c r="C369" s="152" t="s">
        <v>257</v>
      </c>
      <c r="D369" s="153" t="s">
        <v>72</v>
      </c>
      <c r="E369" s="154">
        <v>156.80000000000001</v>
      </c>
      <c r="F369" s="154"/>
      <c r="G369" s="155">
        <f>E369*F369</f>
        <v>0</v>
      </c>
      <c r="O369" s="149">
        <v>2</v>
      </c>
      <c r="AA369" s="122">
        <v>12</v>
      </c>
      <c r="AB369" s="122">
        <v>0</v>
      </c>
      <c r="AC369" s="122">
        <v>87</v>
      </c>
      <c r="AZ369" s="122">
        <v>1</v>
      </c>
      <c r="BA369" s="122">
        <f>IF(AZ369=1,G369,0)</f>
        <v>0</v>
      </c>
      <c r="BB369" s="122">
        <f>IF(AZ369=2,G369,0)</f>
        <v>0</v>
      </c>
      <c r="BC369" s="122">
        <f>IF(AZ369=3,G369,0)</f>
        <v>0</v>
      </c>
      <c r="BD369" s="122">
        <f>IF(AZ369=4,G369,0)</f>
        <v>0</v>
      </c>
      <c r="BE369" s="122">
        <f>IF(AZ369=5,G369,0)</f>
        <v>0</v>
      </c>
      <c r="CZ369" s="122">
        <v>1.2099999999999999E-3</v>
      </c>
    </row>
    <row r="370" spans="1:104" x14ac:dyDescent="0.25">
      <c r="A370" s="180"/>
      <c r="B370" s="179"/>
      <c r="C370" s="336" t="s">
        <v>635</v>
      </c>
      <c r="D370" s="337"/>
      <c r="E370" s="178">
        <v>54.7</v>
      </c>
      <c r="F370" s="177"/>
      <c r="G370" s="176"/>
      <c r="M370" s="175" t="s">
        <v>635</v>
      </c>
      <c r="O370" s="149"/>
    </row>
    <row r="371" spans="1:104" x14ac:dyDescent="0.25">
      <c r="A371" s="180"/>
      <c r="B371" s="179"/>
      <c r="C371" s="336" t="s">
        <v>634</v>
      </c>
      <c r="D371" s="337"/>
      <c r="E371" s="178">
        <v>25.1</v>
      </c>
      <c r="F371" s="177"/>
      <c r="G371" s="176"/>
      <c r="M371" s="175" t="s">
        <v>634</v>
      </c>
      <c r="O371" s="149"/>
    </row>
    <row r="372" spans="1:104" x14ac:dyDescent="0.25">
      <c r="A372" s="180"/>
      <c r="B372" s="179"/>
      <c r="C372" s="336" t="s">
        <v>597</v>
      </c>
      <c r="D372" s="337"/>
      <c r="E372" s="178">
        <v>77</v>
      </c>
      <c r="F372" s="177"/>
      <c r="G372" s="176"/>
      <c r="M372" s="175" t="s">
        <v>597</v>
      </c>
      <c r="O372" s="149"/>
    </row>
    <row r="373" spans="1:104" x14ac:dyDescent="0.25">
      <c r="A373" s="150">
        <v>88</v>
      </c>
      <c r="B373" s="151" t="s">
        <v>258</v>
      </c>
      <c r="C373" s="152" t="s">
        <v>259</v>
      </c>
      <c r="D373" s="153" t="s">
        <v>72</v>
      </c>
      <c r="E373" s="154">
        <v>244.8</v>
      </c>
      <c r="F373" s="154"/>
      <c r="G373" s="155">
        <f>E373*F373</f>
        <v>0</v>
      </c>
      <c r="O373" s="149">
        <v>2</v>
      </c>
      <c r="AA373" s="122">
        <v>12</v>
      </c>
      <c r="AB373" s="122">
        <v>0</v>
      </c>
      <c r="AC373" s="122">
        <v>88</v>
      </c>
      <c r="AZ373" s="122">
        <v>1</v>
      </c>
      <c r="BA373" s="122">
        <f>IF(AZ373=1,G373,0)</f>
        <v>0</v>
      </c>
      <c r="BB373" s="122">
        <f>IF(AZ373=2,G373,0)</f>
        <v>0</v>
      </c>
      <c r="BC373" s="122">
        <f>IF(AZ373=3,G373,0)</f>
        <v>0</v>
      </c>
      <c r="BD373" s="122">
        <f>IF(AZ373=4,G373,0)</f>
        <v>0</v>
      </c>
      <c r="BE373" s="122">
        <f>IF(AZ373=5,G373,0)</f>
        <v>0</v>
      </c>
      <c r="CZ373" s="122">
        <v>5.9199999999999999E-3</v>
      </c>
    </row>
    <row r="374" spans="1:104" x14ac:dyDescent="0.25">
      <c r="A374" s="150">
        <v>89</v>
      </c>
      <c r="B374" s="151" t="s">
        <v>260</v>
      </c>
      <c r="C374" s="152" t="s">
        <v>261</v>
      </c>
      <c r="D374" s="153" t="s">
        <v>72</v>
      </c>
      <c r="E374" s="154">
        <v>348</v>
      </c>
      <c r="F374" s="154"/>
      <c r="G374" s="155">
        <f>E374*F374</f>
        <v>0</v>
      </c>
      <c r="O374" s="149">
        <v>2</v>
      </c>
      <c r="AA374" s="122">
        <v>12</v>
      </c>
      <c r="AB374" s="122">
        <v>0</v>
      </c>
      <c r="AC374" s="122">
        <v>89</v>
      </c>
      <c r="AZ374" s="122">
        <v>1</v>
      </c>
      <c r="BA374" s="122">
        <f>IF(AZ374=1,G374,0)</f>
        <v>0</v>
      </c>
      <c r="BB374" s="122">
        <f>IF(AZ374=2,G374,0)</f>
        <v>0</v>
      </c>
      <c r="BC374" s="122">
        <f>IF(AZ374=3,G374,0)</f>
        <v>0</v>
      </c>
      <c r="BD374" s="122">
        <f>IF(AZ374=4,G374,0)</f>
        <v>0</v>
      </c>
      <c r="BE374" s="122">
        <f>IF(AZ374=5,G374,0)</f>
        <v>0</v>
      </c>
      <c r="CZ374" s="122">
        <v>0</v>
      </c>
    </row>
    <row r="375" spans="1:104" x14ac:dyDescent="0.25">
      <c r="A375" s="150">
        <v>90</v>
      </c>
      <c r="B375" s="151" t="s">
        <v>262</v>
      </c>
      <c r="C375" s="152" t="s">
        <v>263</v>
      </c>
      <c r="D375" s="153" t="s">
        <v>72</v>
      </c>
      <c r="E375" s="154">
        <v>696</v>
      </c>
      <c r="F375" s="154"/>
      <c r="G375" s="155">
        <f>E375*F375</f>
        <v>0</v>
      </c>
      <c r="O375" s="149">
        <v>2</v>
      </c>
      <c r="AA375" s="122">
        <v>12</v>
      </c>
      <c r="AB375" s="122">
        <v>0</v>
      </c>
      <c r="AC375" s="122">
        <v>90</v>
      </c>
      <c r="AZ375" s="122">
        <v>1</v>
      </c>
      <c r="BA375" s="122">
        <f>IF(AZ375=1,G375,0)</f>
        <v>0</v>
      </c>
      <c r="BB375" s="122">
        <f>IF(AZ375=2,G375,0)</f>
        <v>0</v>
      </c>
      <c r="BC375" s="122">
        <f>IF(AZ375=3,G375,0)</f>
        <v>0</v>
      </c>
      <c r="BD375" s="122">
        <f>IF(AZ375=4,G375,0)</f>
        <v>0</v>
      </c>
      <c r="BE375" s="122">
        <f>IF(AZ375=5,G375,0)</f>
        <v>0</v>
      </c>
      <c r="CZ375" s="122">
        <v>0</v>
      </c>
    </row>
    <row r="376" spans="1:104" x14ac:dyDescent="0.25">
      <c r="A376" s="150">
        <v>91</v>
      </c>
      <c r="B376" s="151" t="s">
        <v>264</v>
      </c>
      <c r="C376" s="152" t="s">
        <v>265</v>
      </c>
      <c r="D376" s="153" t="s">
        <v>72</v>
      </c>
      <c r="E376" s="154">
        <v>348</v>
      </c>
      <c r="F376" s="154"/>
      <c r="G376" s="155">
        <f>E376*F376</f>
        <v>0</v>
      </c>
      <c r="O376" s="149">
        <v>2</v>
      </c>
      <c r="AA376" s="122">
        <v>12</v>
      </c>
      <c r="AB376" s="122">
        <v>0</v>
      </c>
      <c r="AC376" s="122">
        <v>91</v>
      </c>
      <c r="AZ376" s="122">
        <v>1</v>
      </c>
      <c r="BA376" s="122">
        <f>IF(AZ376=1,G376,0)</f>
        <v>0</v>
      </c>
      <c r="BB376" s="122">
        <f>IF(AZ376=2,G376,0)</f>
        <v>0</v>
      </c>
      <c r="BC376" s="122">
        <f>IF(AZ376=3,G376,0)</f>
        <v>0</v>
      </c>
      <c r="BD376" s="122">
        <f>IF(AZ376=4,G376,0)</f>
        <v>0</v>
      </c>
      <c r="BE376" s="122">
        <f>IF(AZ376=5,G376,0)</f>
        <v>0</v>
      </c>
      <c r="CZ376" s="122">
        <v>0</v>
      </c>
    </row>
    <row r="377" spans="1:104" ht="13" x14ac:dyDescent="0.3">
      <c r="A377" s="156"/>
      <c r="B377" s="157" t="s">
        <v>69</v>
      </c>
      <c r="C377" s="158" t="str">
        <f>CONCATENATE(B360," ",C360)</f>
        <v>94 Lešení a stavební výtahy</v>
      </c>
      <c r="D377" s="156"/>
      <c r="E377" s="159"/>
      <c r="F377" s="159"/>
      <c r="G377" s="160">
        <f>SUM(G360:G376)</f>
        <v>0</v>
      </c>
      <c r="O377" s="149">
        <v>4</v>
      </c>
      <c r="BA377" s="161">
        <f>SUM(BA360:BA376)</f>
        <v>0</v>
      </c>
      <c r="BB377" s="161">
        <f>SUM(BB360:BB376)</f>
        <v>0</v>
      </c>
      <c r="BC377" s="161">
        <f>SUM(BC360:BC376)</f>
        <v>0</v>
      </c>
      <c r="BD377" s="161">
        <f>SUM(BD360:BD376)</f>
        <v>0</v>
      </c>
      <c r="BE377" s="161">
        <f>SUM(BE360:BE376)</f>
        <v>0</v>
      </c>
    </row>
    <row r="378" spans="1:104" ht="13" x14ac:dyDescent="0.3">
      <c r="A378" s="142" t="s">
        <v>65</v>
      </c>
      <c r="B378" s="143" t="s">
        <v>266</v>
      </c>
      <c r="C378" s="144" t="s">
        <v>267</v>
      </c>
      <c r="D378" s="145"/>
      <c r="E378" s="146"/>
      <c r="F378" s="146"/>
      <c r="G378" s="147"/>
      <c r="H378" s="148"/>
      <c r="I378" s="148"/>
      <c r="O378" s="149">
        <v>1</v>
      </c>
    </row>
    <row r="379" spans="1:104" x14ac:dyDescent="0.25">
      <c r="A379" s="150">
        <v>92</v>
      </c>
      <c r="B379" s="151" t="s">
        <v>268</v>
      </c>
      <c r="C379" s="152" t="s">
        <v>269</v>
      </c>
      <c r="D379" s="153" t="s">
        <v>72</v>
      </c>
      <c r="E379" s="154">
        <v>477.75</v>
      </c>
      <c r="F379" s="154"/>
      <c r="G379" s="155">
        <f>E379*F379</f>
        <v>0</v>
      </c>
      <c r="O379" s="149">
        <v>2</v>
      </c>
      <c r="AA379" s="122">
        <v>12</v>
      </c>
      <c r="AB379" s="122">
        <v>0</v>
      </c>
      <c r="AC379" s="122">
        <v>92</v>
      </c>
      <c r="AZ379" s="122">
        <v>1</v>
      </c>
      <c r="BA379" s="122">
        <f>IF(AZ379=1,G379,0)</f>
        <v>0</v>
      </c>
      <c r="BB379" s="122">
        <f>IF(AZ379=2,G379,0)</f>
        <v>0</v>
      </c>
      <c r="BC379" s="122">
        <f>IF(AZ379=3,G379,0)</f>
        <v>0</v>
      </c>
      <c r="BD379" s="122">
        <f>IF(AZ379=4,G379,0)</f>
        <v>0</v>
      </c>
      <c r="BE379" s="122">
        <f>IF(AZ379=5,G379,0)</f>
        <v>0</v>
      </c>
      <c r="CZ379" s="122">
        <v>4.0000000000000003E-5</v>
      </c>
    </row>
    <row r="380" spans="1:104" x14ac:dyDescent="0.25">
      <c r="A380" s="180"/>
      <c r="B380" s="179"/>
      <c r="C380" s="336" t="s">
        <v>656</v>
      </c>
      <c r="D380" s="337"/>
      <c r="E380" s="178">
        <v>364</v>
      </c>
      <c r="F380" s="177"/>
      <c r="G380" s="176"/>
      <c r="M380" s="175" t="s">
        <v>656</v>
      </c>
      <c r="O380" s="149"/>
    </row>
    <row r="381" spans="1:104" x14ac:dyDescent="0.25">
      <c r="A381" s="180"/>
      <c r="B381" s="179"/>
      <c r="C381" s="336" t="s">
        <v>666</v>
      </c>
      <c r="D381" s="337"/>
      <c r="E381" s="178">
        <v>113.75</v>
      </c>
      <c r="F381" s="177"/>
      <c r="G381" s="176"/>
      <c r="M381" s="175" t="s">
        <v>666</v>
      </c>
      <c r="O381" s="149"/>
    </row>
    <row r="382" spans="1:104" x14ac:dyDescent="0.25">
      <c r="A382" s="150">
        <v>93</v>
      </c>
      <c r="B382" s="151" t="s">
        <v>270</v>
      </c>
      <c r="C382" s="152" t="s">
        <v>271</v>
      </c>
      <c r="D382" s="153" t="s">
        <v>68</v>
      </c>
      <c r="E382" s="154">
        <v>5</v>
      </c>
      <c r="F382" s="154"/>
      <c r="G382" s="155">
        <f>E382*F382</f>
        <v>0</v>
      </c>
      <c r="O382" s="149">
        <v>2</v>
      </c>
      <c r="AA382" s="122">
        <v>12</v>
      </c>
      <c r="AB382" s="122">
        <v>0</v>
      </c>
      <c r="AC382" s="122">
        <v>93</v>
      </c>
      <c r="AZ382" s="122">
        <v>1</v>
      </c>
      <c r="BA382" s="122">
        <f>IF(AZ382=1,G382,0)</f>
        <v>0</v>
      </c>
      <c r="BB382" s="122">
        <f>IF(AZ382=2,G382,0)</f>
        <v>0</v>
      </c>
      <c r="BC382" s="122">
        <f>IF(AZ382=3,G382,0)</f>
        <v>0</v>
      </c>
      <c r="BD382" s="122">
        <f>IF(AZ382=4,G382,0)</f>
        <v>0</v>
      </c>
      <c r="BE382" s="122">
        <f>IF(AZ382=5,G382,0)</f>
        <v>0</v>
      </c>
      <c r="CZ382" s="122">
        <v>0.01</v>
      </c>
    </row>
    <row r="383" spans="1:104" ht="13" x14ac:dyDescent="0.3">
      <c r="A383" s="156"/>
      <c r="B383" s="157" t="s">
        <v>69</v>
      </c>
      <c r="C383" s="158" t="str">
        <f>CONCATENATE(B378," ",C378)</f>
        <v>95 Dokončovací kce na pozem.stav.</v>
      </c>
      <c r="D383" s="156"/>
      <c r="E383" s="159"/>
      <c r="F383" s="159"/>
      <c r="G383" s="160">
        <f>SUM(G378:G382)</f>
        <v>0</v>
      </c>
      <c r="O383" s="149">
        <v>4</v>
      </c>
      <c r="BA383" s="161">
        <f>SUM(BA378:BA382)</f>
        <v>0</v>
      </c>
      <c r="BB383" s="161">
        <f>SUM(BB378:BB382)</f>
        <v>0</v>
      </c>
      <c r="BC383" s="161">
        <f>SUM(BC378:BC382)</f>
        <v>0</v>
      </c>
      <c r="BD383" s="161">
        <f>SUM(BD378:BD382)</f>
        <v>0</v>
      </c>
      <c r="BE383" s="161">
        <f>SUM(BE378:BE382)</f>
        <v>0</v>
      </c>
    </row>
    <row r="384" spans="1:104" ht="13" x14ac:dyDescent="0.3">
      <c r="A384" s="142" t="s">
        <v>65</v>
      </c>
      <c r="B384" s="143" t="s">
        <v>272</v>
      </c>
      <c r="C384" s="144" t="s">
        <v>273</v>
      </c>
      <c r="D384" s="145"/>
      <c r="E384" s="146"/>
      <c r="F384" s="146"/>
      <c r="G384" s="147"/>
      <c r="H384" s="148"/>
      <c r="I384" s="148"/>
      <c r="O384" s="149">
        <v>1</v>
      </c>
    </row>
    <row r="385" spans="1:104" x14ac:dyDescent="0.25">
      <c r="A385" s="150">
        <v>94</v>
      </c>
      <c r="B385" s="151" t="s">
        <v>274</v>
      </c>
      <c r="C385" s="152" t="s">
        <v>275</v>
      </c>
      <c r="D385" s="153" t="s">
        <v>160</v>
      </c>
      <c r="E385" s="154">
        <v>820.37</v>
      </c>
      <c r="F385" s="154"/>
      <c r="G385" s="155">
        <f>E385*F385</f>
        <v>0</v>
      </c>
      <c r="O385" s="149">
        <v>2</v>
      </c>
      <c r="AA385" s="122">
        <v>12</v>
      </c>
      <c r="AB385" s="122">
        <v>0</v>
      </c>
      <c r="AC385" s="122">
        <v>94</v>
      </c>
      <c r="AZ385" s="122">
        <v>1</v>
      </c>
      <c r="BA385" s="122">
        <f>IF(AZ385=1,G385,0)</f>
        <v>0</v>
      </c>
      <c r="BB385" s="122">
        <f>IF(AZ385=2,G385,0)</f>
        <v>0</v>
      </c>
      <c r="BC385" s="122">
        <f>IF(AZ385=3,G385,0)</f>
        <v>0</v>
      </c>
      <c r="BD385" s="122">
        <f>IF(AZ385=4,G385,0)</f>
        <v>0</v>
      </c>
      <c r="BE385" s="122">
        <f>IF(AZ385=5,G385,0)</f>
        <v>0</v>
      </c>
      <c r="CZ385" s="122">
        <v>0</v>
      </c>
    </row>
    <row r="386" spans="1:104" x14ac:dyDescent="0.25">
      <c r="A386" s="180"/>
      <c r="B386" s="179"/>
      <c r="C386" s="336" t="s">
        <v>665</v>
      </c>
      <c r="D386" s="337"/>
      <c r="E386" s="178">
        <v>364.07400000000001</v>
      </c>
      <c r="F386" s="177"/>
      <c r="G386" s="176"/>
      <c r="M386" s="175" t="s">
        <v>665</v>
      </c>
      <c r="O386" s="149"/>
    </row>
    <row r="387" spans="1:104" x14ac:dyDescent="0.25">
      <c r="A387" s="180"/>
      <c r="B387" s="179"/>
      <c r="C387" s="336" t="s">
        <v>664</v>
      </c>
      <c r="D387" s="337"/>
      <c r="E387" s="178">
        <v>434.005</v>
      </c>
      <c r="F387" s="177"/>
      <c r="G387" s="176"/>
      <c r="M387" s="175" t="s">
        <v>664</v>
      </c>
      <c r="O387" s="149"/>
    </row>
    <row r="388" spans="1:104" x14ac:dyDescent="0.25">
      <c r="A388" s="180"/>
      <c r="B388" s="179"/>
      <c r="C388" s="336" t="s">
        <v>1044</v>
      </c>
      <c r="D388" s="337"/>
      <c r="E388" s="178">
        <v>22.29</v>
      </c>
      <c r="F388" s="177"/>
      <c r="G388" s="176"/>
      <c r="M388" s="175" t="s">
        <v>663</v>
      </c>
      <c r="O388" s="149"/>
    </row>
    <row r="389" spans="1:104" ht="13" x14ac:dyDescent="0.3">
      <c r="A389" s="156"/>
      <c r="B389" s="157" t="s">
        <v>69</v>
      </c>
      <c r="C389" s="158" t="str">
        <f>CONCATENATE(B384," ",C384)</f>
        <v>99 Staveništní přesun hmot</v>
      </c>
      <c r="D389" s="156"/>
      <c r="E389" s="159"/>
      <c r="F389" s="159"/>
      <c r="G389" s="160">
        <f>SUM(G384:G388)</f>
        <v>0</v>
      </c>
      <c r="O389" s="149">
        <v>4</v>
      </c>
      <c r="BA389" s="161">
        <f>SUM(BA384:BA388)</f>
        <v>0</v>
      </c>
      <c r="BB389" s="161">
        <f>SUM(BB384:BB388)</f>
        <v>0</v>
      </c>
      <c r="BC389" s="161">
        <f>SUM(BC384:BC388)</f>
        <v>0</v>
      </c>
      <c r="BD389" s="161">
        <f>SUM(BD384:BD388)</f>
        <v>0</v>
      </c>
      <c r="BE389" s="161">
        <f>SUM(BE384:BE388)</f>
        <v>0</v>
      </c>
    </row>
    <row r="390" spans="1:104" ht="13" x14ac:dyDescent="0.3">
      <c r="A390" s="142" t="s">
        <v>65</v>
      </c>
      <c r="B390" s="143" t="s">
        <v>276</v>
      </c>
      <c r="C390" s="144" t="s">
        <v>277</v>
      </c>
      <c r="D390" s="145"/>
      <c r="E390" s="146"/>
      <c r="F390" s="146"/>
      <c r="G390" s="147"/>
      <c r="H390" s="148"/>
      <c r="I390" s="148"/>
      <c r="O390" s="149">
        <v>1</v>
      </c>
    </row>
    <row r="391" spans="1:104" ht="20.5" x14ac:dyDescent="0.25">
      <c r="A391" s="150">
        <v>95</v>
      </c>
      <c r="B391" s="151" t="s">
        <v>278</v>
      </c>
      <c r="C391" s="152" t="s">
        <v>279</v>
      </c>
      <c r="D391" s="153" t="s">
        <v>72</v>
      </c>
      <c r="E391" s="154">
        <v>369.75959999999998</v>
      </c>
      <c r="F391" s="154"/>
      <c r="G391" s="155">
        <f>E391*F391</f>
        <v>0</v>
      </c>
      <c r="O391" s="149">
        <v>2</v>
      </c>
      <c r="AA391" s="122">
        <v>12</v>
      </c>
      <c r="AB391" s="122">
        <v>0</v>
      </c>
      <c r="AC391" s="122">
        <v>95</v>
      </c>
      <c r="AZ391" s="122">
        <v>2</v>
      </c>
      <c r="BA391" s="122">
        <f>IF(AZ391=1,G391,0)</f>
        <v>0</v>
      </c>
      <c r="BB391" s="122">
        <f>IF(AZ391=2,G391,0)</f>
        <v>0</v>
      </c>
      <c r="BC391" s="122">
        <f>IF(AZ391=3,G391,0)</f>
        <v>0</v>
      </c>
      <c r="BD391" s="122">
        <f>IF(AZ391=4,G391,0)</f>
        <v>0</v>
      </c>
      <c r="BE391" s="122">
        <f>IF(AZ391=5,G391,0)</f>
        <v>0</v>
      </c>
      <c r="CZ391" s="122">
        <v>2.9999999999999997E-4</v>
      </c>
    </row>
    <row r="392" spans="1:104" x14ac:dyDescent="0.25">
      <c r="A392" s="180"/>
      <c r="B392" s="179"/>
      <c r="C392" s="336" t="s">
        <v>662</v>
      </c>
      <c r="D392" s="337"/>
      <c r="E392" s="178">
        <v>369.75959999999998</v>
      </c>
      <c r="F392" s="177"/>
      <c r="G392" s="176"/>
      <c r="M392" s="175" t="s">
        <v>662</v>
      </c>
      <c r="O392" s="149"/>
    </row>
    <row r="393" spans="1:104" ht="20.5" x14ac:dyDescent="0.25">
      <c r="A393" s="150">
        <v>96</v>
      </c>
      <c r="B393" s="151" t="s">
        <v>280</v>
      </c>
      <c r="C393" s="152" t="s">
        <v>281</v>
      </c>
      <c r="D393" s="153" t="s">
        <v>72</v>
      </c>
      <c r="E393" s="154">
        <v>369.75959999999998</v>
      </c>
      <c r="F393" s="154"/>
      <c r="G393" s="155">
        <f>E393*F393</f>
        <v>0</v>
      </c>
      <c r="O393" s="149">
        <v>2</v>
      </c>
      <c r="AA393" s="122">
        <v>12</v>
      </c>
      <c r="AB393" s="122">
        <v>0</v>
      </c>
      <c r="AC393" s="122">
        <v>96</v>
      </c>
      <c r="AZ393" s="122">
        <v>2</v>
      </c>
      <c r="BA393" s="122">
        <f>IF(AZ393=1,G393,0)</f>
        <v>0</v>
      </c>
      <c r="BB393" s="122">
        <f>IF(AZ393=2,G393,0)</f>
        <v>0</v>
      </c>
      <c r="BC393" s="122">
        <f>IF(AZ393=3,G393,0)</f>
        <v>0</v>
      </c>
      <c r="BD393" s="122">
        <f>IF(AZ393=4,G393,0)</f>
        <v>0</v>
      </c>
      <c r="BE393" s="122">
        <f>IF(AZ393=5,G393,0)</f>
        <v>0</v>
      </c>
      <c r="CZ393" s="122">
        <v>4.0999999999999999E-4</v>
      </c>
    </row>
    <row r="394" spans="1:104" x14ac:dyDescent="0.25">
      <c r="A394" s="150">
        <v>97</v>
      </c>
      <c r="B394" s="151" t="s">
        <v>282</v>
      </c>
      <c r="C394" s="152" t="s">
        <v>1091</v>
      </c>
      <c r="D394" s="153" t="s">
        <v>72</v>
      </c>
      <c r="E394" s="154">
        <v>425.2235</v>
      </c>
      <c r="F394" s="154"/>
      <c r="G394" s="155">
        <f>E394*F394</f>
        <v>0</v>
      </c>
      <c r="O394" s="149">
        <v>2</v>
      </c>
      <c r="AA394" s="122">
        <v>12</v>
      </c>
      <c r="AB394" s="122">
        <v>1</v>
      </c>
      <c r="AC394" s="122">
        <v>97</v>
      </c>
      <c r="AZ394" s="122">
        <v>2</v>
      </c>
      <c r="BA394" s="122">
        <f>IF(AZ394=1,G394,0)</f>
        <v>0</v>
      </c>
      <c r="BB394" s="122">
        <f>IF(AZ394=2,G394,0)</f>
        <v>0</v>
      </c>
      <c r="BC394" s="122">
        <f>IF(AZ394=3,G394,0)</f>
        <v>0</v>
      </c>
      <c r="BD394" s="122">
        <f>IF(AZ394=4,G394,0)</f>
        <v>0</v>
      </c>
      <c r="BE394" s="122">
        <f>IF(AZ394=5,G394,0)</f>
        <v>0</v>
      </c>
      <c r="CZ394" s="122">
        <v>1.9E-3</v>
      </c>
    </row>
    <row r="395" spans="1:104" x14ac:dyDescent="0.25">
      <c r="A395" s="180"/>
      <c r="B395" s="179"/>
      <c r="C395" s="336" t="s">
        <v>661</v>
      </c>
      <c r="D395" s="337"/>
      <c r="E395" s="178">
        <v>425.2235</v>
      </c>
      <c r="F395" s="177"/>
      <c r="G395" s="176"/>
      <c r="M395" s="175" t="s">
        <v>661</v>
      </c>
      <c r="O395" s="149"/>
    </row>
    <row r="396" spans="1:104" x14ac:dyDescent="0.25">
      <c r="A396" s="150">
        <v>98</v>
      </c>
      <c r="B396" s="151" t="s">
        <v>283</v>
      </c>
      <c r="C396" s="152" t="s">
        <v>284</v>
      </c>
      <c r="D396" s="153" t="s">
        <v>72</v>
      </c>
      <c r="E396" s="154">
        <v>93.754000000000005</v>
      </c>
      <c r="F396" s="154"/>
      <c r="G396" s="155">
        <f>E396*F396</f>
        <v>0</v>
      </c>
      <c r="O396" s="149">
        <v>2</v>
      </c>
      <c r="AA396" s="122">
        <v>12</v>
      </c>
      <c r="AB396" s="122">
        <v>0</v>
      </c>
      <c r="AC396" s="122">
        <v>98</v>
      </c>
      <c r="AZ396" s="122">
        <v>2</v>
      </c>
      <c r="BA396" s="122">
        <f>IF(AZ396=1,G396,0)</f>
        <v>0</v>
      </c>
      <c r="BB396" s="122">
        <f>IF(AZ396=2,G396,0)</f>
        <v>0</v>
      </c>
      <c r="BC396" s="122">
        <f>IF(AZ396=3,G396,0)</f>
        <v>0</v>
      </c>
      <c r="BD396" s="122">
        <f>IF(AZ396=4,G396,0)</f>
        <v>0</v>
      </c>
      <c r="BE396" s="122">
        <f>IF(AZ396=5,G396,0)</f>
        <v>0</v>
      </c>
      <c r="CZ396" s="122">
        <v>7.1000000000000002E-4</v>
      </c>
    </row>
    <row r="397" spans="1:104" x14ac:dyDescent="0.25">
      <c r="A397" s="180"/>
      <c r="B397" s="179"/>
      <c r="C397" s="336" t="s">
        <v>660</v>
      </c>
      <c r="D397" s="337"/>
      <c r="E397" s="178">
        <v>39.545999999999999</v>
      </c>
      <c r="F397" s="177"/>
      <c r="G397" s="176"/>
      <c r="M397" s="175" t="s">
        <v>660</v>
      </c>
      <c r="O397" s="149"/>
    </row>
    <row r="398" spans="1:104" x14ac:dyDescent="0.25">
      <c r="A398" s="180"/>
      <c r="B398" s="179"/>
      <c r="C398" s="336" t="s">
        <v>659</v>
      </c>
      <c r="D398" s="337"/>
      <c r="E398" s="178">
        <v>0</v>
      </c>
      <c r="F398" s="177"/>
      <c r="G398" s="176"/>
      <c r="M398" s="175" t="s">
        <v>659</v>
      </c>
      <c r="O398" s="149"/>
    </row>
    <row r="399" spans="1:104" x14ac:dyDescent="0.25">
      <c r="A399" s="180"/>
      <c r="B399" s="179"/>
      <c r="C399" s="336" t="s">
        <v>658</v>
      </c>
      <c r="D399" s="337"/>
      <c r="E399" s="178">
        <v>54.207999999999998</v>
      </c>
      <c r="F399" s="177"/>
      <c r="G399" s="176"/>
      <c r="M399" s="175" t="s">
        <v>658</v>
      </c>
      <c r="O399" s="149"/>
    </row>
    <row r="400" spans="1:104" x14ac:dyDescent="0.25">
      <c r="A400" s="150">
        <v>99</v>
      </c>
      <c r="B400" s="151" t="s">
        <v>285</v>
      </c>
      <c r="C400" s="152" t="s">
        <v>286</v>
      </c>
      <c r="D400" s="153" t="s">
        <v>54</v>
      </c>
      <c r="E400" s="154">
        <v>3.75</v>
      </c>
      <c r="F400" s="154"/>
      <c r="G400" s="155">
        <f>E400*F400</f>
        <v>0</v>
      </c>
      <c r="O400" s="149">
        <v>2</v>
      </c>
      <c r="AA400" s="122">
        <v>12</v>
      </c>
      <c r="AB400" s="122">
        <v>0</v>
      </c>
      <c r="AC400" s="122">
        <v>99</v>
      </c>
      <c r="AZ400" s="122">
        <v>2</v>
      </c>
      <c r="BA400" s="122">
        <f>IF(AZ400=1,G400,0)</f>
        <v>0</v>
      </c>
      <c r="BB400" s="122">
        <f>IF(AZ400=2,G400,0)</f>
        <v>0</v>
      </c>
      <c r="BC400" s="122">
        <f>IF(AZ400=3,G400,0)</f>
        <v>0</v>
      </c>
      <c r="BD400" s="122">
        <f>IF(AZ400=4,G400,0)</f>
        <v>0</v>
      </c>
      <c r="BE400" s="122">
        <f>IF(AZ400=5,G400,0)</f>
        <v>0</v>
      </c>
      <c r="CZ400" s="122">
        <v>0</v>
      </c>
    </row>
    <row r="401" spans="1:104" ht="13" x14ac:dyDescent="0.3">
      <c r="A401" s="156"/>
      <c r="B401" s="157" t="s">
        <v>69</v>
      </c>
      <c r="C401" s="158" t="str">
        <f>CONCATENATE(B390," ",C390)</f>
        <v>711 Izolace proti vodě</v>
      </c>
      <c r="D401" s="156"/>
      <c r="E401" s="159"/>
      <c r="F401" s="159"/>
      <c r="G401" s="160">
        <f>SUM(G390:G400)</f>
        <v>0</v>
      </c>
      <c r="O401" s="149">
        <v>4</v>
      </c>
      <c r="BA401" s="161">
        <f>SUM(BA390:BA400)</f>
        <v>0</v>
      </c>
      <c r="BB401" s="161">
        <f>SUM(BB390:BB400)</f>
        <v>0</v>
      </c>
      <c r="BC401" s="161">
        <f>SUM(BC390:BC400)</f>
        <v>0</v>
      </c>
      <c r="BD401" s="161">
        <f>SUM(BD390:BD400)</f>
        <v>0</v>
      </c>
      <c r="BE401" s="161">
        <f>SUM(BE390:BE400)</f>
        <v>0</v>
      </c>
    </row>
    <row r="402" spans="1:104" ht="13" x14ac:dyDescent="0.3">
      <c r="A402" s="142" t="s">
        <v>65</v>
      </c>
      <c r="B402" s="143" t="s">
        <v>287</v>
      </c>
      <c r="C402" s="144" t="s">
        <v>288</v>
      </c>
      <c r="D402" s="145"/>
      <c r="E402" s="146"/>
      <c r="F402" s="146"/>
      <c r="G402" s="147"/>
      <c r="H402" s="148"/>
      <c r="I402" s="148"/>
      <c r="O402" s="149">
        <v>1</v>
      </c>
    </row>
    <row r="403" spans="1:104" ht="20.5" x14ac:dyDescent="0.25">
      <c r="A403" s="150">
        <v>100</v>
      </c>
      <c r="B403" s="151" t="s">
        <v>289</v>
      </c>
      <c r="C403" s="152" t="s">
        <v>290</v>
      </c>
      <c r="D403" s="153" t="s">
        <v>72</v>
      </c>
      <c r="E403" s="154">
        <v>308.5</v>
      </c>
      <c r="F403" s="154"/>
      <c r="G403" s="155">
        <f>E403*F403</f>
        <v>0</v>
      </c>
      <c r="O403" s="149">
        <v>2</v>
      </c>
      <c r="AA403" s="122">
        <v>12</v>
      </c>
      <c r="AB403" s="122">
        <v>0</v>
      </c>
      <c r="AC403" s="122">
        <v>100</v>
      </c>
      <c r="AZ403" s="122">
        <v>2</v>
      </c>
      <c r="BA403" s="122">
        <f>IF(AZ403=1,G403,0)</f>
        <v>0</v>
      </c>
      <c r="BB403" s="122">
        <f>IF(AZ403=2,G403,0)</f>
        <v>0</v>
      </c>
      <c r="BC403" s="122">
        <f>IF(AZ403=3,G403,0)</f>
        <v>0</v>
      </c>
      <c r="BD403" s="122">
        <f>IF(AZ403=4,G403,0)</f>
        <v>0</v>
      </c>
      <c r="BE403" s="122">
        <f>IF(AZ403=5,G403,0)</f>
        <v>0</v>
      </c>
      <c r="CZ403" s="122">
        <v>0</v>
      </c>
    </row>
    <row r="404" spans="1:104" x14ac:dyDescent="0.25">
      <c r="A404" s="180"/>
      <c r="B404" s="179"/>
      <c r="C404" s="336" t="s">
        <v>657</v>
      </c>
      <c r="D404" s="337"/>
      <c r="E404" s="178">
        <v>0</v>
      </c>
      <c r="F404" s="177"/>
      <c r="G404" s="176"/>
      <c r="M404" s="175" t="s">
        <v>657</v>
      </c>
      <c r="O404" s="149"/>
    </row>
    <row r="405" spans="1:104" x14ac:dyDescent="0.25">
      <c r="A405" s="180"/>
      <c r="B405" s="179"/>
      <c r="C405" s="336" t="s">
        <v>656</v>
      </c>
      <c r="D405" s="337"/>
      <c r="E405" s="178">
        <v>364</v>
      </c>
      <c r="F405" s="177"/>
      <c r="G405" s="176"/>
      <c r="M405" s="175" t="s">
        <v>656</v>
      </c>
      <c r="O405" s="149"/>
    </row>
    <row r="406" spans="1:104" x14ac:dyDescent="0.25">
      <c r="A406" s="180"/>
      <c r="B406" s="179"/>
      <c r="C406" s="336" t="s">
        <v>655</v>
      </c>
      <c r="D406" s="337"/>
      <c r="E406" s="178">
        <v>0</v>
      </c>
      <c r="F406" s="177"/>
      <c r="G406" s="176"/>
      <c r="M406" s="175" t="s">
        <v>655</v>
      </c>
      <c r="O406" s="149"/>
    </row>
    <row r="407" spans="1:104" x14ac:dyDescent="0.25">
      <c r="A407" s="180"/>
      <c r="B407" s="179"/>
      <c r="C407" s="336" t="s">
        <v>654</v>
      </c>
      <c r="D407" s="337"/>
      <c r="E407" s="178">
        <v>-55.5</v>
      </c>
      <c r="F407" s="177"/>
      <c r="G407" s="176"/>
      <c r="M407" s="175" t="s">
        <v>654</v>
      </c>
      <c r="O407" s="149"/>
    </row>
    <row r="408" spans="1:104" x14ac:dyDescent="0.25">
      <c r="A408" s="150">
        <v>101</v>
      </c>
      <c r="B408" s="151" t="s">
        <v>291</v>
      </c>
      <c r="C408" s="152" t="s">
        <v>1092</v>
      </c>
      <c r="D408" s="153" t="s">
        <v>72</v>
      </c>
      <c r="E408" s="154">
        <v>678.7</v>
      </c>
      <c r="F408" s="154"/>
      <c r="G408" s="155">
        <f>E408*F408</f>
        <v>0</v>
      </c>
      <c r="O408" s="149">
        <v>2</v>
      </c>
      <c r="AA408" s="122">
        <v>12</v>
      </c>
      <c r="AB408" s="122">
        <v>1</v>
      </c>
      <c r="AC408" s="122">
        <v>101</v>
      </c>
      <c r="AZ408" s="122">
        <v>2</v>
      </c>
      <c r="BA408" s="122">
        <f>IF(AZ408=1,G408,0)</f>
        <v>0</v>
      </c>
      <c r="BB408" s="122">
        <f>IF(AZ408=2,G408,0)</f>
        <v>0</v>
      </c>
      <c r="BC408" s="122">
        <f>IF(AZ408=3,G408,0)</f>
        <v>0</v>
      </c>
      <c r="BD408" s="122">
        <f>IF(AZ408=4,G408,0)</f>
        <v>0</v>
      </c>
      <c r="BE408" s="122">
        <f>IF(AZ408=5,G408,0)</f>
        <v>0</v>
      </c>
      <c r="CZ408" s="122">
        <v>2.16E-3</v>
      </c>
    </row>
    <row r="409" spans="1:104" x14ac:dyDescent="0.25">
      <c r="A409" s="180"/>
      <c r="B409" s="179"/>
      <c r="C409" s="336" t="s">
        <v>653</v>
      </c>
      <c r="D409" s="337"/>
      <c r="E409" s="178">
        <v>678.7</v>
      </c>
      <c r="F409" s="177"/>
      <c r="G409" s="176"/>
      <c r="M409" s="175" t="s">
        <v>653</v>
      </c>
      <c r="O409" s="149"/>
    </row>
    <row r="410" spans="1:104" x14ac:dyDescent="0.25">
      <c r="A410" s="150">
        <v>102</v>
      </c>
      <c r="B410" s="151" t="s">
        <v>292</v>
      </c>
      <c r="C410" s="152" t="s">
        <v>293</v>
      </c>
      <c r="D410" s="153" t="s">
        <v>72</v>
      </c>
      <c r="E410" s="154">
        <v>90</v>
      </c>
      <c r="F410" s="154"/>
      <c r="G410" s="155">
        <f>E410*F410</f>
        <v>0</v>
      </c>
      <c r="O410" s="149">
        <v>2</v>
      </c>
      <c r="AA410" s="122">
        <v>12</v>
      </c>
      <c r="AB410" s="122">
        <v>0</v>
      </c>
      <c r="AC410" s="122">
        <v>102</v>
      </c>
      <c r="AZ410" s="122">
        <v>2</v>
      </c>
      <c r="BA410" s="122">
        <f>IF(AZ410=1,G410,0)</f>
        <v>0</v>
      </c>
      <c r="BB410" s="122">
        <f>IF(AZ410=2,G410,0)</f>
        <v>0</v>
      </c>
      <c r="BC410" s="122">
        <f>IF(AZ410=3,G410,0)</f>
        <v>0</v>
      </c>
      <c r="BD410" s="122">
        <f>IF(AZ410=4,G410,0)</f>
        <v>0</v>
      </c>
      <c r="BE410" s="122">
        <f>IF(AZ410=5,G410,0)</f>
        <v>0</v>
      </c>
      <c r="CZ410" s="122">
        <v>8.3000000000000001E-4</v>
      </c>
    </row>
    <row r="411" spans="1:104" x14ac:dyDescent="0.25">
      <c r="A411" s="180"/>
      <c r="B411" s="179"/>
      <c r="C411" s="336" t="s">
        <v>652</v>
      </c>
      <c r="D411" s="337"/>
      <c r="E411" s="178">
        <v>0</v>
      </c>
      <c r="F411" s="177"/>
      <c r="G411" s="176"/>
      <c r="M411" s="175" t="s">
        <v>652</v>
      </c>
      <c r="O411" s="149"/>
    </row>
    <row r="412" spans="1:104" x14ac:dyDescent="0.25">
      <c r="A412" s="180"/>
      <c r="B412" s="179"/>
      <c r="C412" s="336" t="s">
        <v>593</v>
      </c>
      <c r="D412" s="337"/>
      <c r="E412" s="178">
        <v>90</v>
      </c>
      <c r="F412" s="177"/>
      <c r="G412" s="176"/>
      <c r="M412" s="175" t="s">
        <v>593</v>
      </c>
      <c r="O412" s="149"/>
    </row>
    <row r="413" spans="1:104" x14ac:dyDescent="0.25">
      <c r="A413" s="150">
        <v>103</v>
      </c>
      <c r="B413" s="151" t="s">
        <v>294</v>
      </c>
      <c r="C413" s="152" t="s">
        <v>295</v>
      </c>
      <c r="D413" s="153" t="s">
        <v>124</v>
      </c>
      <c r="E413" s="154">
        <v>99</v>
      </c>
      <c r="F413" s="154"/>
      <c r="G413" s="155">
        <f>E413*F413</f>
        <v>0</v>
      </c>
      <c r="O413" s="149">
        <v>2</v>
      </c>
      <c r="AA413" s="122">
        <v>12</v>
      </c>
      <c r="AB413" s="122">
        <v>1</v>
      </c>
      <c r="AC413" s="122">
        <v>103</v>
      </c>
      <c r="AZ413" s="122">
        <v>2</v>
      </c>
      <c r="BA413" s="122">
        <f>IF(AZ413=1,G413,0)</f>
        <v>0</v>
      </c>
      <c r="BB413" s="122">
        <f>IF(AZ413=2,G413,0)</f>
        <v>0</v>
      </c>
      <c r="BC413" s="122">
        <f>IF(AZ413=3,G413,0)</f>
        <v>0</v>
      </c>
      <c r="BD413" s="122">
        <f>IF(AZ413=4,G413,0)</f>
        <v>0</v>
      </c>
      <c r="BE413" s="122">
        <f>IF(AZ413=5,G413,0)</f>
        <v>0</v>
      </c>
      <c r="CZ413" s="122">
        <v>1.7000000000000001E-4</v>
      </c>
    </row>
    <row r="414" spans="1:104" x14ac:dyDescent="0.25">
      <c r="A414" s="180"/>
      <c r="B414" s="179"/>
      <c r="C414" s="336" t="s">
        <v>651</v>
      </c>
      <c r="D414" s="337"/>
      <c r="E414" s="178">
        <v>99</v>
      </c>
      <c r="F414" s="177"/>
      <c r="G414" s="176"/>
      <c r="M414" s="175" t="s">
        <v>651</v>
      </c>
      <c r="O414" s="149"/>
    </row>
    <row r="415" spans="1:104" ht="20.5" x14ac:dyDescent="0.25">
      <c r="A415" s="150">
        <v>104</v>
      </c>
      <c r="B415" s="151" t="s">
        <v>296</v>
      </c>
      <c r="C415" s="152" t="s">
        <v>297</v>
      </c>
      <c r="D415" s="153" t="s">
        <v>72</v>
      </c>
      <c r="E415" s="154">
        <v>478.6</v>
      </c>
      <c r="F415" s="154"/>
      <c r="G415" s="155">
        <f>E415*F415</f>
        <v>0</v>
      </c>
      <c r="O415" s="149">
        <v>2</v>
      </c>
      <c r="AA415" s="122">
        <v>12</v>
      </c>
      <c r="AB415" s="122">
        <v>0</v>
      </c>
      <c r="AC415" s="122">
        <v>104</v>
      </c>
      <c r="AZ415" s="122">
        <v>2</v>
      </c>
      <c r="BA415" s="122">
        <f>IF(AZ415=1,G415,0)</f>
        <v>0</v>
      </c>
      <c r="BB415" s="122">
        <f>IF(AZ415=2,G415,0)</f>
        <v>0</v>
      </c>
      <c r="BC415" s="122">
        <f>IF(AZ415=3,G415,0)</f>
        <v>0</v>
      </c>
      <c r="BD415" s="122">
        <f>IF(AZ415=4,G415,0)</f>
        <v>0</v>
      </c>
      <c r="BE415" s="122">
        <f>IF(AZ415=5,G415,0)</f>
        <v>0</v>
      </c>
      <c r="CZ415" s="122">
        <v>9.0000000000000006E-5</v>
      </c>
    </row>
    <row r="416" spans="1:104" x14ac:dyDescent="0.25">
      <c r="A416" s="180"/>
      <c r="B416" s="179"/>
      <c r="C416" s="336" t="s">
        <v>650</v>
      </c>
      <c r="D416" s="337"/>
      <c r="E416" s="178">
        <v>0</v>
      </c>
      <c r="F416" s="177"/>
      <c r="G416" s="176"/>
      <c r="M416" s="175" t="s">
        <v>650</v>
      </c>
      <c r="O416" s="149"/>
    </row>
    <row r="417" spans="1:104" x14ac:dyDescent="0.25">
      <c r="A417" s="180"/>
      <c r="B417" s="179"/>
      <c r="C417" s="336" t="s">
        <v>649</v>
      </c>
      <c r="D417" s="337"/>
      <c r="E417" s="178">
        <v>0</v>
      </c>
      <c r="F417" s="177"/>
      <c r="G417" s="176"/>
      <c r="M417" s="175" t="s">
        <v>649</v>
      </c>
      <c r="O417" s="149"/>
    </row>
    <row r="418" spans="1:104" x14ac:dyDescent="0.25">
      <c r="A418" s="180"/>
      <c r="B418" s="179"/>
      <c r="C418" s="336" t="s">
        <v>648</v>
      </c>
      <c r="D418" s="337"/>
      <c r="E418" s="178">
        <v>23.5</v>
      </c>
      <c r="F418" s="177"/>
      <c r="G418" s="176"/>
      <c r="M418" s="175" t="s">
        <v>648</v>
      </c>
      <c r="O418" s="149"/>
    </row>
    <row r="419" spans="1:104" x14ac:dyDescent="0.25">
      <c r="A419" s="180"/>
      <c r="B419" s="179"/>
      <c r="C419" s="336" t="s">
        <v>647</v>
      </c>
      <c r="D419" s="337"/>
      <c r="E419" s="178">
        <v>37.700000000000003</v>
      </c>
      <c r="F419" s="177"/>
      <c r="G419" s="176"/>
      <c r="M419" s="175" t="s">
        <v>647</v>
      </c>
      <c r="O419" s="149"/>
    </row>
    <row r="420" spans="1:104" x14ac:dyDescent="0.25">
      <c r="A420" s="180"/>
      <c r="B420" s="179"/>
      <c r="C420" s="336" t="s">
        <v>646</v>
      </c>
      <c r="D420" s="337"/>
      <c r="E420" s="178">
        <v>18.600000000000001</v>
      </c>
      <c r="F420" s="177"/>
      <c r="G420" s="176"/>
      <c r="M420" s="175" t="s">
        <v>646</v>
      </c>
      <c r="O420" s="149"/>
    </row>
    <row r="421" spans="1:104" x14ac:dyDescent="0.25">
      <c r="A421" s="180"/>
      <c r="B421" s="179"/>
      <c r="C421" s="336" t="s">
        <v>641</v>
      </c>
      <c r="D421" s="337"/>
      <c r="E421" s="178">
        <v>79.8</v>
      </c>
      <c r="F421" s="177"/>
      <c r="G421" s="176"/>
      <c r="M421" s="175" t="s">
        <v>641</v>
      </c>
      <c r="O421" s="149"/>
    </row>
    <row r="422" spans="1:104" x14ac:dyDescent="0.25">
      <c r="A422" s="180"/>
      <c r="B422" s="179"/>
      <c r="C422" s="336" t="s">
        <v>645</v>
      </c>
      <c r="D422" s="337"/>
      <c r="E422" s="178">
        <v>0</v>
      </c>
      <c r="F422" s="177"/>
      <c r="G422" s="176"/>
      <c r="M422" s="175" t="s">
        <v>645</v>
      </c>
      <c r="O422" s="149"/>
    </row>
    <row r="423" spans="1:104" x14ac:dyDescent="0.25">
      <c r="A423" s="180"/>
      <c r="B423" s="179"/>
      <c r="C423" s="336" t="s">
        <v>644</v>
      </c>
      <c r="D423" s="337"/>
      <c r="E423" s="178">
        <v>244.8</v>
      </c>
      <c r="F423" s="177"/>
      <c r="G423" s="176"/>
      <c r="M423" s="175" t="s">
        <v>644</v>
      </c>
      <c r="O423" s="149"/>
    </row>
    <row r="424" spans="1:104" x14ac:dyDescent="0.25">
      <c r="A424" s="180"/>
      <c r="B424" s="179"/>
      <c r="C424" s="336" t="s">
        <v>641</v>
      </c>
      <c r="D424" s="337"/>
      <c r="E424" s="178">
        <v>244.8</v>
      </c>
      <c r="F424" s="177"/>
      <c r="G424" s="176"/>
      <c r="M424" s="175" t="s">
        <v>641</v>
      </c>
      <c r="O424" s="149"/>
    </row>
    <row r="425" spans="1:104" x14ac:dyDescent="0.25">
      <c r="A425" s="180"/>
      <c r="B425" s="179"/>
      <c r="C425" s="336" t="s">
        <v>643</v>
      </c>
      <c r="D425" s="337"/>
      <c r="E425" s="178">
        <v>0</v>
      </c>
      <c r="F425" s="177"/>
      <c r="G425" s="176"/>
      <c r="M425" s="175" t="s">
        <v>643</v>
      </c>
      <c r="O425" s="149"/>
    </row>
    <row r="426" spans="1:104" x14ac:dyDescent="0.25">
      <c r="A426" s="180"/>
      <c r="B426" s="179"/>
      <c r="C426" s="336" t="s">
        <v>598</v>
      </c>
      <c r="D426" s="337"/>
      <c r="E426" s="178">
        <v>0</v>
      </c>
      <c r="F426" s="177"/>
      <c r="G426" s="176"/>
      <c r="M426" s="175" t="s">
        <v>598</v>
      </c>
      <c r="O426" s="149"/>
    </row>
    <row r="427" spans="1:104" x14ac:dyDescent="0.25">
      <c r="A427" s="180"/>
      <c r="B427" s="179"/>
      <c r="C427" s="336" t="s">
        <v>597</v>
      </c>
      <c r="D427" s="337"/>
      <c r="E427" s="178">
        <v>77</v>
      </c>
      <c r="F427" s="177"/>
      <c r="G427" s="176"/>
      <c r="M427" s="175" t="s">
        <v>597</v>
      </c>
      <c r="O427" s="149"/>
    </row>
    <row r="428" spans="1:104" x14ac:dyDescent="0.25">
      <c r="A428" s="180"/>
      <c r="B428" s="179"/>
      <c r="C428" s="336" t="s">
        <v>641</v>
      </c>
      <c r="D428" s="337"/>
      <c r="E428" s="178">
        <v>77</v>
      </c>
      <c r="F428" s="177"/>
      <c r="G428" s="176"/>
      <c r="M428" s="175" t="s">
        <v>641</v>
      </c>
      <c r="O428" s="149"/>
    </row>
    <row r="429" spans="1:104" x14ac:dyDescent="0.25">
      <c r="A429" s="180"/>
      <c r="B429" s="179"/>
      <c r="C429" s="336" t="s">
        <v>642</v>
      </c>
      <c r="D429" s="337"/>
      <c r="E429" s="178">
        <v>0</v>
      </c>
      <c r="F429" s="177"/>
      <c r="G429" s="176"/>
      <c r="M429" s="175" t="s">
        <v>642</v>
      </c>
      <c r="O429" s="149"/>
    </row>
    <row r="430" spans="1:104" x14ac:dyDescent="0.25">
      <c r="A430" s="180"/>
      <c r="B430" s="179"/>
      <c r="C430" s="336" t="s">
        <v>597</v>
      </c>
      <c r="D430" s="337"/>
      <c r="E430" s="178">
        <v>77</v>
      </c>
      <c r="F430" s="177"/>
      <c r="G430" s="176"/>
      <c r="M430" s="175" t="s">
        <v>597</v>
      </c>
      <c r="O430" s="149"/>
    </row>
    <row r="431" spans="1:104" x14ac:dyDescent="0.25">
      <c r="A431" s="180"/>
      <c r="B431" s="179"/>
      <c r="C431" s="336" t="s">
        <v>641</v>
      </c>
      <c r="D431" s="337"/>
      <c r="E431" s="178">
        <v>77</v>
      </c>
      <c r="F431" s="177"/>
      <c r="G431" s="176"/>
      <c r="M431" s="175" t="s">
        <v>641</v>
      </c>
      <c r="O431" s="149"/>
    </row>
    <row r="432" spans="1:104" x14ac:dyDescent="0.25">
      <c r="A432" s="150">
        <v>105</v>
      </c>
      <c r="B432" s="151" t="s">
        <v>298</v>
      </c>
      <c r="C432" s="152" t="s">
        <v>1157</v>
      </c>
      <c r="D432" s="153" t="s">
        <v>72</v>
      </c>
      <c r="E432" s="154">
        <v>84.7</v>
      </c>
      <c r="F432" s="154"/>
      <c r="G432" s="155">
        <f>E432*F432</f>
        <v>0</v>
      </c>
      <c r="O432" s="149">
        <v>2</v>
      </c>
      <c r="AA432" s="122">
        <v>12</v>
      </c>
      <c r="AB432" s="122">
        <v>0</v>
      </c>
      <c r="AC432" s="122">
        <v>105</v>
      </c>
      <c r="AZ432" s="122">
        <v>2</v>
      </c>
      <c r="BA432" s="122">
        <f>IF(AZ432=1,G432,0)</f>
        <v>0</v>
      </c>
      <c r="BB432" s="122">
        <f>IF(AZ432=2,G432,0)</f>
        <v>0</v>
      </c>
      <c r="BC432" s="122">
        <f>IF(AZ432=3,G432,0)</f>
        <v>0</v>
      </c>
      <c r="BD432" s="122">
        <f>IF(AZ432=4,G432,0)</f>
        <v>0</v>
      </c>
      <c r="BE432" s="122">
        <f>IF(AZ432=5,G432,0)</f>
        <v>0</v>
      </c>
      <c r="CZ432" s="122">
        <v>0</v>
      </c>
    </row>
    <row r="433" spans="1:104" x14ac:dyDescent="0.25">
      <c r="A433" s="180"/>
      <c r="B433" s="179"/>
      <c r="C433" s="336" t="s">
        <v>639</v>
      </c>
      <c r="D433" s="337"/>
      <c r="E433" s="178">
        <v>84.7</v>
      </c>
      <c r="F433" s="177"/>
      <c r="G433" s="176"/>
      <c r="M433" s="175" t="s">
        <v>639</v>
      </c>
      <c r="O433" s="149"/>
    </row>
    <row r="434" spans="1:104" x14ac:dyDescent="0.25">
      <c r="A434" s="150">
        <v>106</v>
      </c>
      <c r="B434" s="151" t="s">
        <v>299</v>
      </c>
      <c r="C434" s="152" t="s">
        <v>1093</v>
      </c>
      <c r="D434" s="153" t="s">
        <v>72</v>
      </c>
      <c r="E434" s="154">
        <v>269.27999999999997</v>
      </c>
      <c r="F434" s="154"/>
      <c r="G434" s="155">
        <f>E434*F434</f>
        <v>0</v>
      </c>
      <c r="O434" s="149">
        <v>2</v>
      </c>
      <c r="AA434" s="122">
        <v>12</v>
      </c>
      <c r="AB434" s="122">
        <v>0</v>
      </c>
      <c r="AC434" s="122">
        <v>106</v>
      </c>
      <c r="AZ434" s="122">
        <v>2</v>
      </c>
      <c r="BA434" s="122">
        <f>IF(AZ434=1,G434,0)</f>
        <v>0</v>
      </c>
      <c r="BB434" s="122">
        <f>IF(AZ434=2,G434,0)</f>
        <v>0</v>
      </c>
      <c r="BC434" s="122">
        <f>IF(AZ434=3,G434,0)</f>
        <v>0</v>
      </c>
      <c r="BD434" s="122">
        <f>IF(AZ434=4,G434,0)</f>
        <v>0</v>
      </c>
      <c r="BE434" s="122">
        <f>IF(AZ434=5,G434,0)</f>
        <v>0</v>
      </c>
      <c r="CZ434" s="122">
        <v>0</v>
      </c>
    </row>
    <row r="435" spans="1:104" x14ac:dyDescent="0.25">
      <c r="A435" s="180"/>
      <c r="B435" s="179"/>
      <c r="C435" s="336" t="s">
        <v>640</v>
      </c>
      <c r="D435" s="337"/>
      <c r="E435" s="178">
        <v>269.27999999999997</v>
      </c>
      <c r="F435" s="177"/>
      <c r="G435" s="176"/>
      <c r="M435" s="175" t="s">
        <v>640</v>
      </c>
      <c r="O435" s="149"/>
    </row>
    <row r="436" spans="1:104" x14ac:dyDescent="0.25">
      <c r="A436" s="150">
        <v>107</v>
      </c>
      <c r="B436" s="151" t="s">
        <v>300</v>
      </c>
      <c r="C436" s="152" t="s">
        <v>1158</v>
      </c>
      <c r="D436" s="153" t="s">
        <v>72</v>
      </c>
      <c r="E436" s="154">
        <v>84.7</v>
      </c>
      <c r="F436" s="154"/>
      <c r="G436" s="155">
        <f>E436*F436</f>
        <v>0</v>
      </c>
      <c r="O436" s="149">
        <v>2</v>
      </c>
      <c r="AA436" s="122">
        <v>12</v>
      </c>
      <c r="AB436" s="122">
        <v>1</v>
      </c>
      <c r="AC436" s="122">
        <v>107</v>
      </c>
      <c r="AZ436" s="122">
        <v>2</v>
      </c>
      <c r="BA436" s="122">
        <f>IF(AZ436=1,G436,0)</f>
        <v>0</v>
      </c>
      <c r="BB436" s="122">
        <f>IF(AZ436=2,G436,0)</f>
        <v>0</v>
      </c>
      <c r="BC436" s="122">
        <f>IF(AZ436=3,G436,0)</f>
        <v>0</v>
      </c>
      <c r="BD436" s="122">
        <f>IF(AZ436=4,G436,0)</f>
        <v>0</v>
      </c>
      <c r="BE436" s="122">
        <f>IF(AZ436=5,G436,0)</f>
        <v>0</v>
      </c>
      <c r="CZ436" s="122">
        <v>6.6E-3</v>
      </c>
    </row>
    <row r="437" spans="1:104" x14ac:dyDescent="0.25">
      <c r="A437" s="180"/>
      <c r="B437" s="179"/>
      <c r="C437" s="336" t="s">
        <v>639</v>
      </c>
      <c r="D437" s="337"/>
      <c r="E437" s="178">
        <v>84.7</v>
      </c>
      <c r="F437" s="177"/>
      <c r="G437" s="176"/>
      <c r="M437" s="175" t="s">
        <v>639</v>
      </c>
      <c r="O437" s="149"/>
    </row>
    <row r="438" spans="1:104" x14ac:dyDescent="0.25">
      <c r="A438" s="150">
        <v>108</v>
      </c>
      <c r="B438" s="151" t="s">
        <v>301</v>
      </c>
      <c r="C438" s="152" t="s">
        <v>1159</v>
      </c>
      <c r="D438" s="153" t="s">
        <v>72</v>
      </c>
      <c r="E438" s="154">
        <v>87.78</v>
      </c>
      <c r="F438" s="154"/>
      <c r="G438" s="155">
        <f>E438*F438</f>
        <v>0</v>
      </c>
      <c r="O438" s="149">
        <v>2</v>
      </c>
      <c r="AA438" s="122">
        <v>12</v>
      </c>
      <c r="AB438" s="122">
        <v>0</v>
      </c>
      <c r="AC438" s="122">
        <v>108</v>
      </c>
      <c r="AZ438" s="122">
        <v>2</v>
      </c>
      <c r="BA438" s="122">
        <f>IF(AZ438=1,G438,0)</f>
        <v>0</v>
      </c>
      <c r="BB438" s="122">
        <f>IF(AZ438=2,G438,0)</f>
        <v>0</v>
      </c>
      <c r="BC438" s="122">
        <f>IF(AZ438=3,G438,0)</f>
        <v>0</v>
      </c>
      <c r="BD438" s="122">
        <f>IF(AZ438=4,G438,0)</f>
        <v>0</v>
      </c>
      <c r="BE438" s="122">
        <f>IF(AZ438=5,G438,0)</f>
        <v>0</v>
      </c>
      <c r="CZ438" s="122">
        <v>0</v>
      </c>
    </row>
    <row r="439" spans="1:104" x14ac:dyDescent="0.25">
      <c r="A439" s="180"/>
      <c r="B439" s="179"/>
      <c r="C439" s="336" t="s">
        <v>638</v>
      </c>
      <c r="D439" s="337"/>
      <c r="E439" s="178">
        <v>87.78</v>
      </c>
      <c r="F439" s="177"/>
      <c r="G439" s="176"/>
      <c r="M439" s="175" t="s">
        <v>638</v>
      </c>
      <c r="O439" s="149"/>
    </row>
    <row r="440" spans="1:104" x14ac:dyDescent="0.25">
      <c r="A440" s="150">
        <v>109</v>
      </c>
      <c r="B440" s="151" t="s">
        <v>302</v>
      </c>
      <c r="C440" s="152" t="s">
        <v>303</v>
      </c>
      <c r="D440" s="153" t="s">
        <v>72</v>
      </c>
      <c r="E440" s="154">
        <v>39.366</v>
      </c>
      <c r="F440" s="154"/>
      <c r="G440" s="155">
        <f>E440*F440</f>
        <v>0</v>
      </c>
      <c r="O440" s="149">
        <v>2</v>
      </c>
      <c r="AA440" s="122">
        <v>12</v>
      </c>
      <c r="AB440" s="122">
        <v>0</v>
      </c>
      <c r="AC440" s="122">
        <v>109</v>
      </c>
      <c r="AZ440" s="122">
        <v>2</v>
      </c>
      <c r="BA440" s="122">
        <f>IF(AZ440=1,G440,0)</f>
        <v>0</v>
      </c>
      <c r="BB440" s="122">
        <f>IF(AZ440=2,G440,0)</f>
        <v>0</v>
      </c>
      <c r="BC440" s="122">
        <f>IF(AZ440=3,G440,0)</f>
        <v>0</v>
      </c>
      <c r="BD440" s="122">
        <f>IF(AZ440=4,G440,0)</f>
        <v>0</v>
      </c>
      <c r="BE440" s="122">
        <f>IF(AZ440=5,G440,0)</f>
        <v>0</v>
      </c>
      <c r="CZ440" s="122">
        <v>3.0000000000000001E-3</v>
      </c>
    </row>
    <row r="441" spans="1:104" x14ac:dyDescent="0.25">
      <c r="A441" s="180"/>
      <c r="B441" s="179"/>
      <c r="C441" s="336" t="s">
        <v>637</v>
      </c>
      <c r="D441" s="337"/>
      <c r="E441" s="178">
        <v>39.366</v>
      </c>
      <c r="F441" s="177"/>
      <c r="G441" s="176"/>
      <c r="M441" s="175" t="s">
        <v>637</v>
      </c>
      <c r="O441" s="149"/>
    </row>
    <row r="442" spans="1:104" x14ac:dyDescent="0.25">
      <c r="A442" s="150">
        <v>110</v>
      </c>
      <c r="B442" s="151" t="s">
        <v>304</v>
      </c>
      <c r="C442" s="152" t="s">
        <v>305</v>
      </c>
      <c r="D442" s="153" t="s">
        <v>72</v>
      </c>
      <c r="E442" s="154">
        <v>43.302599999999998</v>
      </c>
      <c r="F442" s="154"/>
      <c r="G442" s="155">
        <f>E442*F442</f>
        <v>0</v>
      </c>
      <c r="O442" s="149">
        <v>2</v>
      </c>
      <c r="AA442" s="122">
        <v>12</v>
      </c>
      <c r="AB442" s="122">
        <v>1</v>
      </c>
      <c r="AC442" s="122">
        <v>110</v>
      </c>
      <c r="AZ442" s="122">
        <v>2</v>
      </c>
      <c r="BA442" s="122">
        <f>IF(AZ442=1,G442,0)</f>
        <v>0</v>
      </c>
      <c r="BB442" s="122">
        <f>IF(AZ442=2,G442,0)</f>
        <v>0</v>
      </c>
      <c r="BC442" s="122">
        <f>IF(AZ442=3,G442,0)</f>
        <v>0</v>
      </c>
      <c r="BD442" s="122">
        <f>IF(AZ442=4,G442,0)</f>
        <v>0</v>
      </c>
      <c r="BE442" s="122">
        <f>IF(AZ442=5,G442,0)</f>
        <v>0</v>
      </c>
      <c r="CZ442" s="122">
        <v>2.3999999999999998E-3</v>
      </c>
    </row>
    <row r="443" spans="1:104" x14ac:dyDescent="0.25">
      <c r="A443" s="180"/>
      <c r="B443" s="179"/>
      <c r="C443" s="336" t="s">
        <v>636</v>
      </c>
      <c r="D443" s="337"/>
      <c r="E443" s="178">
        <v>43.302599999999998</v>
      </c>
      <c r="F443" s="177"/>
      <c r="G443" s="176"/>
      <c r="M443" s="175" t="s">
        <v>636</v>
      </c>
      <c r="O443" s="149"/>
    </row>
    <row r="444" spans="1:104" x14ac:dyDescent="0.25">
      <c r="A444" s="150">
        <v>111</v>
      </c>
      <c r="B444" s="151" t="s">
        <v>306</v>
      </c>
      <c r="C444" s="152" t="s">
        <v>307</v>
      </c>
      <c r="D444" s="153" t="s">
        <v>72</v>
      </c>
      <c r="E444" s="154">
        <v>79.8</v>
      </c>
      <c r="F444" s="154"/>
      <c r="G444" s="155">
        <f>E444*F444</f>
        <v>0</v>
      </c>
      <c r="O444" s="149">
        <v>2</v>
      </c>
      <c r="AA444" s="122">
        <v>12</v>
      </c>
      <c r="AB444" s="122">
        <v>0</v>
      </c>
      <c r="AC444" s="122">
        <v>111</v>
      </c>
      <c r="AZ444" s="122">
        <v>2</v>
      </c>
      <c r="BA444" s="122">
        <f>IF(AZ444=1,G444,0)</f>
        <v>0</v>
      </c>
      <c r="BB444" s="122">
        <f>IF(AZ444=2,G444,0)</f>
        <v>0</v>
      </c>
      <c r="BC444" s="122">
        <f>IF(AZ444=3,G444,0)</f>
        <v>0</v>
      </c>
      <c r="BD444" s="122">
        <f>IF(AZ444=4,G444,0)</f>
        <v>0</v>
      </c>
      <c r="BE444" s="122">
        <f>IF(AZ444=5,G444,0)</f>
        <v>0</v>
      </c>
      <c r="CZ444" s="122">
        <v>1.0000000000000001E-5</v>
      </c>
    </row>
    <row r="445" spans="1:104" x14ac:dyDescent="0.25">
      <c r="A445" s="180"/>
      <c r="B445" s="179"/>
      <c r="C445" s="336" t="s">
        <v>635</v>
      </c>
      <c r="D445" s="337"/>
      <c r="E445" s="178">
        <v>54.7</v>
      </c>
      <c r="F445" s="177"/>
      <c r="G445" s="176"/>
      <c r="M445" s="175" t="s">
        <v>635</v>
      </c>
      <c r="O445" s="149"/>
    </row>
    <row r="446" spans="1:104" x14ac:dyDescent="0.25">
      <c r="A446" s="180"/>
      <c r="B446" s="179"/>
      <c r="C446" s="336" t="s">
        <v>634</v>
      </c>
      <c r="D446" s="337"/>
      <c r="E446" s="178">
        <v>25.1</v>
      </c>
      <c r="F446" s="177"/>
      <c r="G446" s="176"/>
      <c r="M446" s="175" t="s">
        <v>634</v>
      </c>
      <c r="O446" s="149"/>
    </row>
    <row r="447" spans="1:104" x14ac:dyDescent="0.25">
      <c r="A447" s="150">
        <v>112</v>
      </c>
      <c r="B447" s="151" t="s">
        <v>308</v>
      </c>
      <c r="C447" s="152" t="s">
        <v>309</v>
      </c>
      <c r="D447" s="153" t="s">
        <v>54</v>
      </c>
      <c r="E447" s="154">
        <v>1.9</v>
      </c>
      <c r="F447" s="154"/>
      <c r="G447" s="155">
        <f>E447*F447</f>
        <v>0</v>
      </c>
      <c r="O447" s="149">
        <v>2</v>
      </c>
      <c r="AA447" s="122">
        <v>12</v>
      </c>
      <c r="AB447" s="122">
        <v>0</v>
      </c>
      <c r="AC447" s="122">
        <v>112</v>
      </c>
      <c r="AZ447" s="122">
        <v>2</v>
      </c>
      <c r="BA447" s="122">
        <f>IF(AZ447=1,G447,0)</f>
        <v>0</v>
      </c>
      <c r="BB447" s="122">
        <f>IF(AZ447=2,G447,0)</f>
        <v>0</v>
      </c>
      <c r="BC447" s="122">
        <f>IF(AZ447=3,G447,0)</f>
        <v>0</v>
      </c>
      <c r="BD447" s="122">
        <f>IF(AZ447=4,G447,0)</f>
        <v>0</v>
      </c>
      <c r="BE447" s="122">
        <f>IF(AZ447=5,G447,0)</f>
        <v>0</v>
      </c>
      <c r="CZ447" s="122">
        <v>0</v>
      </c>
    </row>
    <row r="448" spans="1:104" ht="13" x14ac:dyDescent="0.3">
      <c r="A448" s="156"/>
      <c r="B448" s="157" t="s">
        <v>69</v>
      </c>
      <c r="C448" s="158" t="str">
        <f>CONCATENATE(B402," ",C402)</f>
        <v>713 Izolace tepelné</v>
      </c>
      <c r="D448" s="156"/>
      <c r="E448" s="159"/>
      <c r="F448" s="159"/>
      <c r="G448" s="160">
        <f>SUM(G402:G447)</f>
        <v>0</v>
      </c>
      <c r="O448" s="149">
        <v>4</v>
      </c>
      <c r="BA448" s="161">
        <f>SUM(BA402:BA447)</f>
        <v>0</v>
      </c>
      <c r="BB448" s="161">
        <f>SUM(BB402:BB447)</f>
        <v>0</v>
      </c>
      <c r="BC448" s="161">
        <f>SUM(BC402:BC447)</f>
        <v>0</v>
      </c>
      <c r="BD448" s="161">
        <f>SUM(BD402:BD447)</f>
        <v>0</v>
      </c>
      <c r="BE448" s="161">
        <f>SUM(BE402:BE447)</f>
        <v>0</v>
      </c>
    </row>
    <row r="449" spans="1:104" ht="13" x14ac:dyDescent="0.3">
      <c r="A449" s="142" t="s">
        <v>65</v>
      </c>
      <c r="B449" s="143" t="s">
        <v>310</v>
      </c>
      <c r="C449" s="144" t="s">
        <v>311</v>
      </c>
      <c r="D449" s="145"/>
      <c r="E449" s="146"/>
      <c r="F449" s="146"/>
      <c r="G449" s="147"/>
      <c r="H449" s="148"/>
      <c r="I449" s="148"/>
      <c r="O449" s="149">
        <v>1</v>
      </c>
    </row>
    <row r="450" spans="1:104" x14ac:dyDescent="0.25">
      <c r="A450" s="150">
        <v>113</v>
      </c>
      <c r="B450" s="151" t="s">
        <v>312</v>
      </c>
      <c r="C450" s="152" t="s">
        <v>313</v>
      </c>
      <c r="D450" s="153" t="s">
        <v>72</v>
      </c>
      <c r="E450" s="154">
        <v>14.85</v>
      </c>
      <c r="F450" s="154"/>
      <c r="G450" s="155">
        <f>E450*F450</f>
        <v>0</v>
      </c>
      <c r="O450" s="149">
        <v>2</v>
      </c>
      <c r="AA450" s="122">
        <v>12</v>
      </c>
      <c r="AB450" s="122">
        <v>0</v>
      </c>
      <c r="AC450" s="122">
        <v>113</v>
      </c>
      <c r="AZ450" s="122">
        <v>2</v>
      </c>
      <c r="BA450" s="122">
        <f>IF(AZ450=1,G450,0)</f>
        <v>0</v>
      </c>
      <c r="BB450" s="122">
        <f>IF(AZ450=2,G450,0)</f>
        <v>0</v>
      </c>
      <c r="BC450" s="122">
        <f>IF(AZ450=3,G450,0)</f>
        <v>0</v>
      </c>
      <c r="BD450" s="122">
        <f>IF(AZ450=4,G450,0)</f>
        <v>0</v>
      </c>
      <c r="BE450" s="122">
        <f>IF(AZ450=5,G450,0)</f>
        <v>0</v>
      </c>
      <c r="CZ450" s="122">
        <v>1.379E-2</v>
      </c>
    </row>
    <row r="451" spans="1:104" x14ac:dyDescent="0.25">
      <c r="A451" s="180"/>
      <c r="B451" s="179"/>
      <c r="C451" s="336" t="s">
        <v>633</v>
      </c>
      <c r="D451" s="337"/>
      <c r="E451" s="178">
        <v>0</v>
      </c>
      <c r="F451" s="177"/>
      <c r="G451" s="176"/>
      <c r="M451" s="175" t="s">
        <v>633</v>
      </c>
      <c r="O451" s="149"/>
    </row>
    <row r="452" spans="1:104" x14ac:dyDescent="0.25">
      <c r="A452" s="180"/>
      <c r="B452" s="179"/>
      <c r="C452" s="336" t="s">
        <v>632</v>
      </c>
      <c r="D452" s="337"/>
      <c r="E452" s="178">
        <v>14.85</v>
      </c>
      <c r="F452" s="177"/>
      <c r="G452" s="176"/>
      <c r="M452" s="175" t="s">
        <v>632</v>
      </c>
      <c r="O452" s="149"/>
    </row>
    <row r="453" spans="1:104" x14ac:dyDescent="0.25">
      <c r="A453" s="150">
        <v>114</v>
      </c>
      <c r="B453" s="151" t="s">
        <v>314</v>
      </c>
      <c r="C453" s="152" t="s">
        <v>1160</v>
      </c>
      <c r="D453" s="153" t="s">
        <v>72</v>
      </c>
      <c r="E453" s="154">
        <v>140</v>
      </c>
      <c r="F453" s="154"/>
      <c r="G453" s="155">
        <f>E453*F453</f>
        <v>0</v>
      </c>
      <c r="O453" s="149">
        <v>2</v>
      </c>
      <c r="AA453" s="122">
        <v>12</v>
      </c>
      <c r="AB453" s="122">
        <v>0</v>
      </c>
      <c r="AC453" s="122">
        <v>114</v>
      </c>
      <c r="AZ453" s="122">
        <v>2</v>
      </c>
      <c r="BA453" s="122">
        <f>IF(AZ453=1,G453,0)</f>
        <v>0</v>
      </c>
      <c r="BB453" s="122">
        <f>IF(AZ453=2,G453,0)</f>
        <v>0</v>
      </c>
      <c r="BC453" s="122">
        <f>IF(AZ453=3,G453,0)</f>
        <v>0</v>
      </c>
      <c r="BD453" s="122">
        <f>IF(AZ453=4,G453,0)</f>
        <v>0</v>
      </c>
      <c r="BE453" s="122">
        <f>IF(AZ453=5,G453,0)</f>
        <v>0</v>
      </c>
      <c r="CZ453" s="122">
        <v>0</v>
      </c>
    </row>
    <row r="454" spans="1:104" x14ac:dyDescent="0.25">
      <c r="A454" s="150">
        <v>115</v>
      </c>
      <c r="B454" s="151" t="s">
        <v>315</v>
      </c>
      <c r="C454" s="152" t="s">
        <v>316</v>
      </c>
      <c r="D454" s="153" t="s">
        <v>72</v>
      </c>
      <c r="E454" s="154">
        <v>62.5</v>
      </c>
      <c r="F454" s="154"/>
      <c r="G454" s="155">
        <f>E454*F454</f>
        <v>0</v>
      </c>
      <c r="O454" s="149">
        <v>2</v>
      </c>
      <c r="AA454" s="122">
        <v>12</v>
      </c>
      <c r="AB454" s="122">
        <v>0</v>
      </c>
      <c r="AC454" s="122">
        <v>115</v>
      </c>
      <c r="AZ454" s="122">
        <v>2</v>
      </c>
      <c r="BA454" s="122">
        <f>IF(AZ454=1,G454,0)</f>
        <v>0</v>
      </c>
      <c r="BB454" s="122">
        <f>IF(AZ454=2,G454,0)</f>
        <v>0</v>
      </c>
      <c r="BC454" s="122">
        <f>IF(AZ454=3,G454,0)</f>
        <v>0</v>
      </c>
      <c r="BD454" s="122">
        <f>IF(AZ454=4,G454,0)</f>
        <v>0</v>
      </c>
      <c r="BE454" s="122">
        <f>IF(AZ454=5,G454,0)</f>
        <v>0</v>
      </c>
      <c r="CZ454" s="122">
        <v>0</v>
      </c>
    </row>
    <row r="455" spans="1:104" x14ac:dyDescent="0.25">
      <c r="A455" s="150">
        <v>116</v>
      </c>
      <c r="B455" s="151" t="s">
        <v>317</v>
      </c>
      <c r="C455" s="152" t="s">
        <v>318</v>
      </c>
      <c r="D455" s="153" t="s">
        <v>54</v>
      </c>
      <c r="E455" s="154">
        <v>1.1499999999999999</v>
      </c>
      <c r="F455" s="154"/>
      <c r="G455" s="155">
        <f>E455*F455</f>
        <v>0</v>
      </c>
      <c r="O455" s="149">
        <v>2</v>
      </c>
      <c r="AA455" s="122">
        <v>12</v>
      </c>
      <c r="AB455" s="122">
        <v>0</v>
      </c>
      <c r="AC455" s="122">
        <v>116</v>
      </c>
      <c r="AZ455" s="122">
        <v>2</v>
      </c>
      <c r="BA455" s="122">
        <f>IF(AZ455=1,G455,0)</f>
        <v>0</v>
      </c>
      <c r="BB455" s="122">
        <f>IF(AZ455=2,G455,0)</f>
        <v>0</v>
      </c>
      <c r="BC455" s="122">
        <f>IF(AZ455=3,G455,0)</f>
        <v>0</v>
      </c>
      <c r="BD455" s="122">
        <f>IF(AZ455=4,G455,0)</f>
        <v>0</v>
      </c>
      <c r="BE455" s="122">
        <f>IF(AZ455=5,G455,0)</f>
        <v>0</v>
      </c>
      <c r="CZ455" s="122">
        <v>0</v>
      </c>
    </row>
    <row r="456" spans="1:104" ht="13" x14ac:dyDescent="0.3">
      <c r="A456" s="156"/>
      <c r="B456" s="157" t="s">
        <v>69</v>
      </c>
      <c r="C456" s="158" t="str">
        <f>CONCATENATE(B449," ",C449)</f>
        <v>714 Izol akustické a protiotřesové</v>
      </c>
      <c r="D456" s="156"/>
      <c r="E456" s="159"/>
      <c r="F456" s="159"/>
      <c r="G456" s="160">
        <f>SUM(G449:G455)</f>
        <v>0</v>
      </c>
      <c r="O456" s="149">
        <v>4</v>
      </c>
      <c r="BA456" s="161">
        <f>SUM(BA449:BA455)</f>
        <v>0</v>
      </c>
      <c r="BB456" s="161">
        <f>SUM(BB449:BB455)</f>
        <v>0</v>
      </c>
      <c r="BC456" s="161">
        <f>SUM(BC449:BC455)</f>
        <v>0</v>
      </c>
      <c r="BD456" s="161">
        <f>SUM(BD449:BD455)</f>
        <v>0</v>
      </c>
      <c r="BE456" s="161">
        <f>SUM(BE449:BE455)</f>
        <v>0</v>
      </c>
    </row>
    <row r="457" spans="1:104" ht="13" x14ac:dyDescent="0.3">
      <c r="A457" s="142" t="s">
        <v>65</v>
      </c>
      <c r="B457" s="143" t="s">
        <v>319</v>
      </c>
      <c r="C457" s="144" t="s">
        <v>320</v>
      </c>
      <c r="D457" s="145"/>
      <c r="E457" s="146"/>
      <c r="F457" s="146"/>
      <c r="G457" s="147"/>
      <c r="H457" s="148"/>
      <c r="I457" s="148"/>
      <c r="O457" s="149">
        <v>1</v>
      </c>
    </row>
    <row r="458" spans="1:104" x14ac:dyDescent="0.25">
      <c r="A458" s="150">
        <v>117</v>
      </c>
      <c r="B458" s="151" t="s">
        <v>321</v>
      </c>
      <c r="C458" s="152" t="s">
        <v>322</v>
      </c>
      <c r="D458" s="153" t="s">
        <v>134</v>
      </c>
      <c r="E458" s="154">
        <v>12</v>
      </c>
      <c r="F458" s="154"/>
      <c r="G458" s="155">
        <f>E458*F458</f>
        <v>0</v>
      </c>
      <c r="O458" s="149">
        <v>2</v>
      </c>
      <c r="AA458" s="122">
        <v>12</v>
      </c>
      <c r="AB458" s="122">
        <v>0</v>
      </c>
      <c r="AC458" s="122">
        <v>117</v>
      </c>
      <c r="AZ458" s="122">
        <v>2</v>
      </c>
      <c r="BA458" s="122">
        <f>IF(AZ458=1,G458,0)</f>
        <v>0</v>
      </c>
      <c r="BB458" s="122">
        <f>IF(AZ458=2,G458,0)</f>
        <v>0</v>
      </c>
      <c r="BC458" s="122">
        <f>IF(AZ458=3,G458,0)</f>
        <v>0</v>
      </c>
      <c r="BD458" s="122">
        <f>IF(AZ458=4,G458,0)</f>
        <v>0</v>
      </c>
      <c r="BE458" s="122">
        <f>IF(AZ458=5,G458,0)</f>
        <v>0</v>
      </c>
      <c r="CZ458" s="122">
        <v>2.0899999999999998E-3</v>
      </c>
    </row>
    <row r="459" spans="1:104" x14ac:dyDescent="0.25">
      <c r="A459" s="180"/>
      <c r="B459" s="179"/>
      <c r="C459" s="336" t="s">
        <v>628</v>
      </c>
      <c r="D459" s="337"/>
      <c r="E459" s="178">
        <v>0</v>
      </c>
      <c r="F459" s="177"/>
      <c r="G459" s="176"/>
      <c r="M459" s="175" t="s">
        <v>628</v>
      </c>
      <c r="O459" s="149"/>
    </row>
    <row r="460" spans="1:104" x14ac:dyDescent="0.25">
      <c r="A460" s="180"/>
      <c r="B460" s="179"/>
      <c r="C460" s="336" t="s">
        <v>631</v>
      </c>
      <c r="D460" s="337"/>
      <c r="E460" s="178">
        <v>10</v>
      </c>
      <c r="F460" s="177"/>
      <c r="G460" s="176"/>
      <c r="M460" s="175" t="s">
        <v>631</v>
      </c>
      <c r="O460" s="149"/>
    </row>
    <row r="461" spans="1:104" x14ac:dyDescent="0.25">
      <c r="A461" s="180"/>
      <c r="B461" s="179"/>
      <c r="C461" s="336" t="s">
        <v>630</v>
      </c>
      <c r="D461" s="337"/>
      <c r="E461" s="178">
        <v>2</v>
      </c>
      <c r="F461" s="177"/>
      <c r="G461" s="176"/>
      <c r="M461" s="175" t="s">
        <v>630</v>
      </c>
      <c r="O461" s="149"/>
    </row>
    <row r="462" spans="1:104" x14ac:dyDescent="0.25">
      <c r="A462" s="150">
        <v>118</v>
      </c>
      <c r="B462" s="151" t="s">
        <v>323</v>
      </c>
      <c r="C462" s="152" t="s">
        <v>324</v>
      </c>
      <c r="D462" s="153" t="s">
        <v>134</v>
      </c>
      <c r="E462" s="154">
        <v>10</v>
      </c>
      <c r="F462" s="154"/>
      <c r="G462" s="155">
        <f>E462*F462</f>
        <v>0</v>
      </c>
      <c r="O462" s="149">
        <v>2</v>
      </c>
      <c r="AA462" s="122">
        <v>12</v>
      </c>
      <c r="AB462" s="122">
        <v>0</v>
      </c>
      <c r="AC462" s="122">
        <v>118</v>
      </c>
      <c r="AZ462" s="122">
        <v>2</v>
      </c>
      <c r="BA462" s="122">
        <f>IF(AZ462=1,G462,0)</f>
        <v>0</v>
      </c>
      <c r="BB462" s="122">
        <f>IF(AZ462=2,G462,0)</f>
        <v>0</v>
      </c>
      <c r="BC462" s="122">
        <f>IF(AZ462=3,G462,0)</f>
        <v>0</v>
      </c>
      <c r="BD462" s="122">
        <f>IF(AZ462=4,G462,0)</f>
        <v>0</v>
      </c>
      <c r="BE462" s="122">
        <f>IF(AZ462=5,G462,0)</f>
        <v>0</v>
      </c>
      <c r="CZ462" s="122">
        <v>2.5000000000000001E-3</v>
      </c>
    </row>
    <row r="463" spans="1:104" x14ac:dyDescent="0.25">
      <c r="A463" s="180"/>
      <c r="B463" s="179"/>
      <c r="C463" s="336" t="s">
        <v>628</v>
      </c>
      <c r="D463" s="337"/>
      <c r="E463" s="178">
        <v>0</v>
      </c>
      <c r="F463" s="177"/>
      <c r="G463" s="176"/>
      <c r="M463" s="175" t="s">
        <v>628</v>
      </c>
      <c r="O463" s="149"/>
    </row>
    <row r="464" spans="1:104" x14ac:dyDescent="0.25">
      <c r="A464" s="180"/>
      <c r="B464" s="179"/>
      <c r="C464" s="336" t="s">
        <v>629</v>
      </c>
      <c r="D464" s="337"/>
      <c r="E464" s="178">
        <v>10</v>
      </c>
      <c r="F464" s="177"/>
      <c r="G464" s="176"/>
      <c r="M464" s="175" t="s">
        <v>629</v>
      </c>
      <c r="O464" s="149"/>
    </row>
    <row r="465" spans="1:104" x14ac:dyDescent="0.25">
      <c r="A465" s="150">
        <v>119</v>
      </c>
      <c r="B465" s="151" t="s">
        <v>227</v>
      </c>
      <c r="C465" s="152" t="s">
        <v>228</v>
      </c>
      <c r="D465" s="153" t="s">
        <v>134</v>
      </c>
      <c r="E465" s="154">
        <v>12</v>
      </c>
      <c r="F465" s="154"/>
      <c r="G465" s="155">
        <f>E465*F465</f>
        <v>0</v>
      </c>
      <c r="O465" s="149">
        <v>2</v>
      </c>
      <c r="AA465" s="122">
        <v>12</v>
      </c>
      <c r="AB465" s="122">
        <v>0</v>
      </c>
      <c r="AC465" s="122">
        <v>119</v>
      </c>
      <c r="AZ465" s="122">
        <v>2</v>
      </c>
      <c r="BA465" s="122">
        <f>IF(AZ465=1,G465,0)</f>
        <v>0</v>
      </c>
      <c r="BB465" s="122">
        <f>IF(AZ465=2,G465,0)</f>
        <v>0</v>
      </c>
      <c r="BC465" s="122">
        <f>IF(AZ465=3,G465,0)</f>
        <v>0</v>
      </c>
      <c r="BD465" s="122">
        <f>IF(AZ465=4,G465,0)</f>
        <v>0</v>
      </c>
      <c r="BE465" s="122">
        <f>IF(AZ465=5,G465,0)</f>
        <v>0</v>
      </c>
      <c r="CZ465" s="122">
        <v>3.5500000000000002E-3</v>
      </c>
    </row>
    <row r="466" spans="1:104" x14ac:dyDescent="0.25">
      <c r="A466" s="180"/>
      <c r="B466" s="179"/>
      <c r="C466" s="336" t="s">
        <v>628</v>
      </c>
      <c r="D466" s="337"/>
      <c r="E466" s="178">
        <v>0</v>
      </c>
      <c r="F466" s="177"/>
      <c r="G466" s="176"/>
      <c r="M466" s="175" t="s">
        <v>628</v>
      </c>
      <c r="O466" s="149"/>
    </row>
    <row r="467" spans="1:104" x14ac:dyDescent="0.25">
      <c r="A467" s="180"/>
      <c r="B467" s="179"/>
      <c r="C467" s="336" t="s">
        <v>627</v>
      </c>
      <c r="D467" s="337"/>
      <c r="E467" s="178">
        <v>12</v>
      </c>
      <c r="F467" s="177"/>
      <c r="G467" s="176"/>
      <c r="M467" s="175" t="s">
        <v>627</v>
      </c>
      <c r="O467" s="149"/>
    </row>
    <row r="468" spans="1:104" x14ac:dyDescent="0.25">
      <c r="A468" s="180"/>
      <c r="B468" s="179"/>
      <c r="C468" s="336" t="s">
        <v>626</v>
      </c>
      <c r="D468" s="337"/>
      <c r="E468" s="178">
        <v>0</v>
      </c>
      <c r="F468" s="177"/>
      <c r="G468" s="176"/>
      <c r="M468" s="175" t="s">
        <v>626</v>
      </c>
      <c r="O468" s="149"/>
    </row>
    <row r="469" spans="1:104" x14ac:dyDescent="0.25">
      <c r="A469" s="150">
        <v>120</v>
      </c>
      <c r="B469" s="151" t="s">
        <v>325</v>
      </c>
      <c r="C469" s="152" t="s">
        <v>326</v>
      </c>
      <c r="D469" s="153" t="s">
        <v>134</v>
      </c>
      <c r="E469" s="154">
        <v>3</v>
      </c>
      <c r="F469" s="154"/>
      <c r="G469" s="155">
        <f>E469*F469</f>
        <v>0</v>
      </c>
      <c r="O469" s="149">
        <v>2</v>
      </c>
      <c r="AA469" s="122">
        <v>12</v>
      </c>
      <c r="AB469" s="122">
        <v>0</v>
      </c>
      <c r="AC469" s="122">
        <v>120</v>
      </c>
      <c r="AZ469" s="122">
        <v>2</v>
      </c>
      <c r="BA469" s="122">
        <f>IF(AZ469=1,G469,0)</f>
        <v>0</v>
      </c>
      <c r="BB469" s="122">
        <f>IF(AZ469=2,G469,0)</f>
        <v>0</v>
      </c>
      <c r="BC469" s="122">
        <f>IF(AZ469=3,G469,0)</f>
        <v>0</v>
      </c>
      <c r="BD469" s="122">
        <f>IF(AZ469=4,G469,0)</f>
        <v>0</v>
      </c>
      <c r="BE469" s="122">
        <f>IF(AZ469=5,G469,0)</f>
        <v>0</v>
      </c>
      <c r="CZ469" s="122">
        <v>3.4000000000000002E-4</v>
      </c>
    </row>
    <row r="470" spans="1:104" x14ac:dyDescent="0.25">
      <c r="A470" s="180"/>
      <c r="B470" s="179"/>
      <c r="C470" s="336" t="s">
        <v>616</v>
      </c>
      <c r="D470" s="337"/>
      <c r="E470" s="178">
        <v>3</v>
      </c>
      <c r="F470" s="177"/>
      <c r="G470" s="176"/>
      <c r="M470" s="175" t="s">
        <v>616</v>
      </c>
      <c r="O470" s="149"/>
    </row>
    <row r="471" spans="1:104" x14ac:dyDescent="0.25">
      <c r="A471" s="150">
        <v>121</v>
      </c>
      <c r="B471" s="151" t="s">
        <v>327</v>
      </c>
      <c r="C471" s="152" t="s">
        <v>328</v>
      </c>
      <c r="D471" s="153" t="s">
        <v>134</v>
      </c>
      <c r="E471" s="154">
        <v>7</v>
      </c>
      <c r="F471" s="154"/>
      <c r="G471" s="155">
        <f>E471*F471</f>
        <v>0</v>
      </c>
      <c r="O471" s="149">
        <v>2</v>
      </c>
      <c r="AA471" s="122">
        <v>12</v>
      </c>
      <c r="AB471" s="122">
        <v>0</v>
      </c>
      <c r="AC471" s="122">
        <v>121</v>
      </c>
      <c r="AZ471" s="122">
        <v>2</v>
      </c>
      <c r="BA471" s="122">
        <f>IF(AZ471=1,G471,0)</f>
        <v>0</v>
      </c>
      <c r="BB471" s="122">
        <f>IF(AZ471=2,G471,0)</f>
        <v>0</v>
      </c>
      <c r="BC471" s="122">
        <f>IF(AZ471=3,G471,0)</f>
        <v>0</v>
      </c>
      <c r="BD471" s="122">
        <f>IF(AZ471=4,G471,0)</f>
        <v>0</v>
      </c>
      <c r="BE471" s="122">
        <f>IF(AZ471=5,G471,0)</f>
        <v>0</v>
      </c>
      <c r="CZ471" s="122">
        <v>3.8000000000000002E-4</v>
      </c>
    </row>
    <row r="472" spans="1:104" x14ac:dyDescent="0.25">
      <c r="A472" s="180"/>
      <c r="B472" s="179"/>
      <c r="C472" s="336" t="s">
        <v>568</v>
      </c>
      <c r="D472" s="337"/>
      <c r="E472" s="178">
        <v>0</v>
      </c>
      <c r="F472" s="177"/>
      <c r="G472" s="176"/>
      <c r="M472" s="175" t="s">
        <v>568</v>
      </c>
      <c r="O472" s="149"/>
    </row>
    <row r="473" spans="1:104" x14ac:dyDescent="0.25">
      <c r="A473" s="180"/>
      <c r="B473" s="179"/>
      <c r="C473" s="336" t="s">
        <v>625</v>
      </c>
      <c r="D473" s="337"/>
      <c r="E473" s="178">
        <v>6</v>
      </c>
      <c r="F473" s="177"/>
      <c r="G473" s="176"/>
      <c r="M473" s="175" t="s">
        <v>625</v>
      </c>
      <c r="O473" s="149"/>
    </row>
    <row r="474" spans="1:104" x14ac:dyDescent="0.25">
      <c r="A474" s="180"/>
      <c r="B474" s="179"/>
      <c r="C474" s="336" t="s">
        <v>566</v>
      </c>
      <c r="D474" s="337"/>
      <c r="E474" s="178">
        <v>0</v>
      </c>
      <c r="F474" s="177"/>
      <c r="G474" s="176"/>
      <c r="M474" s="175" t="s">
        <v>566</v>
      </c>
      <c r="O474" s="149"/>
    </row>
    <row r="475" spans="1:104" x14ac:dyDescent="0.25">
      <c r="A475" s="180"/>
      <c r="B475" s="179"/>
      <c r="C475" s="336" t="s">
        <v>622</v>
      </c>
      <c r="D475" s="337"/>
      <c r="E475" s="178">
        <v>1</v>
      </c>
      <c r="F475" s="177"/>
      <c r="G475" s="176"/>
      <c r="M475" s="175" t="s">
        <v>622</v>
      </c>
      <c r="O475" s="149"/>
    </row>
    <row r="476" spans="1:104" x14ac:dyDescent="0.25">
      <c r="A476" s="150">
        <v>122</v>
      </c>
      <c r="B476" s="151" t="s">
        <v>329</v>
      </c>
      <c r="C476" s="152" t="s">
        <v>330</v>
      </c>
      <c r="D476" s="153" t="s">
        <v>134</v>
      </c>
      <c r="E476" s="154">
        <v>4</v>
      </c>
      <c r="F476" s="154"/>
      <c r="G476" s="155">
        <f>E476*F476</f>
        <v>0</v>
      </c>
      <c r="O476" s="149">
        <v>2</v>
      </c>
      <c r="AA476" s="122">
        <v>12</v>
      </c>
      <c r="AB476" s="122">
        <v>0</v>
      </c>
      <c r="AC476" s="122">
        <v>122</v>
      </c>
      <c r="AZ476" s="122">
        <v>2</v>
      </c>
      <c r="BA476" s="122">
        <f>IF(AZ476=1,G476,0)</f>
        <v>0</v>
      </c>
      <c r="BB476" s="122">
        <f>IF(AZ476=2,G476,0)</f>
        <v>0</v>
      </c>
      <c r="BC476" s="122">
        <f>IF(AZ476=3,G476,0)</f>
        <v>0</v>
      </c>
      <c r="BD476" s="122">
        <f>IF(AZ476=4,G476,0)</f>
        <v>0</v>
      </c>
      <c r="BE476" s="122">
        <f>IF(AZ476=5,G476,0)</f>
        <v>0</v>
      </c>
      <c r="CZ476" s="122">
        <v>4.6999999999999999E-4</v>
      </c>
    </row>
    <row r="477" spans="1:104" x14ac:dyDescent="0.25">
      <c r="A477" s="180"/>
      <c r="B477" s="179"/>
      <c r="C477" s="336" t="s">
        <v>568</v>
      </c>
      <c r="D477" s="337"/>
      <c r="E477" s="178">
        <v>0</v>
      </c>
      <c r="F477" s="177"/>
      <c r="G477" s="176"/>
      <c r="M477" s="175" t="s">
        <v>568</v>
      </c>
      <c r="O477" s="149"/>
    </row>
    <row r="478" spans="1:104" x14ac:dyDescent="0.25">
      <c r="A478" s="180"/>
      <c r="B478" s="179"/>
      <c r="C478" s="336" t="s">
        <v>624</v>
      </c>
      <c r="D478" s="337"/>
      <c r="E478" s="178">
        <v>4</v>
      </c>
      <c r="F478" s="177"/>
      <c r="G478" s="176"/>
      <c r="M478" s="175" t="s">
        <v>624</v>
      </c>
      <c r="O478" s="149"/>
    </row>
    <row r="479" spans="1:104" x14ac:dyDescent="0.25">
      <c r="A479" s="150">
        <v>123</v>
      </c>
      <c r="B479" s="151" t="s">
        <v>331</v>
      </c>
      <c r="C479" s="152" t="s">
        <v>332</v>
      </c>
      <c r="D479" s="153" t="s">
        <v>134</v>
      </c>
      <c r="E479" s="154">
        <v>5</v>
      </c>
      <c r="F479" s="154"/>
      <c r="G479" s="155">
        <f>E479*F479</f>
        <v>0</v>
      </c>
      <c r="O479" s="149">
        <v>2</v>
      </c>
      <c r="AA479" s="122">
        <v>12</v>
      </c>
      <c r="AB479" s="122">
        <v>0</v>
      </c>
      <c r="AC479" s="122">
        <v>123</v>
      </c>
      <c r="AZ479" s="122">
        <v>2</v>
      </c>
      <c r="BA479" s="122">
        <f>IF(AZ479=1,G479,0)</f>
        <v>0</v>
      </c>
      <c r="BB479" s="122">
        <f>IF(AZ479=2,G479,0)</f>
        <v>0</v>
      </c>
      <c r="BC479" s="122">
        <f>IF(AZ479=3,G479,0)</f>
        <v>0</v>
      </c>
      <c r="BD479" s="122">
        <f>IF(AZ479=4,G479,0)</f>
        <v>0</v>
      </c>
      <c r="BE479" s="122">
        <f>IF(AZ479=5,G479,0)</f>
        <v>0</v>
      </c>
      <c r="CZ479" s="122">
        <v>1.5200000000000001E-3</v>
      </c>
    </row>
    <row r="480" spans="1:104" x14ac:dyDescent="0.25">
      <c r="A480" s="180"/>
      <c r="B480" s="179"/>
      <c r="C480" s="336" t="s">
        <v>568</v>
      </c>
      <c r="D480" s="337"/>
      <c r="E480" s="178">
        <v>0</v>
      </c>
      <c r="F480" s="177"/>
      <c r="G480" s="176"/>
      <c r="M480" s="175" t="s">
        <v>568</v>
      </c>
      <c r="O480" s="149"/>
    </row>
    <row r="481" spans="1:104" x14ac:dyDescent="0.25">
      <c r="A481" s="180"/>
      <c r="B481" s="179"/>
      <c r="C481" s="336" t="s">
        <v>623</v>
      </c>
      <c r="D481" s="337"/>
      <c r="E481" s="178">
        <v>4</v>
      </c>
      <c r="F481" s="177"/>
      <c r="G481" s="176"/>
      <c r="M481" s="175" t="s">
        <v>623</v>
      </c>
      <c r="O481" s="149"/>
    </row>
    <row r="482" spans="1:104" x14ac:dyDescent="0.25">
      <c r="A482" s="180"/>
      <c r="B482" s="179"/>
      <c r="C482" s="336" t="s">
        <v>566</v>
      </c>
      <c r="D482" s="337"/>
      <c r="E482" s="178">
        <v>0</v>
      </c>
      <c r="F482" s="177"/>
      <c r="G482" s="176"/>
      <c r="M482" s="175" t="s">
        <v>566</v>
      </c>
      <c r="O482" s="149"/>
    </row>
    <row r="483" spans="1:104" x14ac:dyDescent="0.25">
      <c r="A483" s="180"/>
      <c r="B483" s="179"/>
      <c r="C483" s="336" t="s">
        <v>622</v>
      </c>
      <c r="D483" s="337"/>
      <c r="E483" s="178">
        <v>1</v>
      </c>
      <c r="F483" s="177"/>
      <c r="G483" s="176"/>
      <c r="M483" s="175" t="s">
        <v>622</v>
      </c>
      <c r="O483" s="149"/>
    </row>
    <row r="484" spans="1:104" x14ac:dyDescent="0.25">
      <c r="A484" s="150">
        <v>124</v>
      </c>
      <c r="B484" s="151" t="s">
        <v>333</v>
      </c>
      <c r="C484" s="152" t="s">
        <v>334</v>
      </c>
      <c r="D484" s="153" t="s">
        <v>134</v>
      </c>
      <c r="E484" s="154">
        <v>14</v>
      </c>
      <c r="F484" s="154"/>
      <c r="G484" s="155">
        <f>E484*F484</f>
        <v>0</v>
      </c>
      <c r="O484" s="149">
        <v>2</v>
      </c>
      <c r="AA484" s="122">
        <v>12</v>
      </c>
      <c r="AB484" s="122">
        <v>0</v>
      </c>
      <c r="AC484" s="122">
        <v>124</v>
      </c>
      <c r="AZ484" s="122">
        <v>2</v>
      </c>
      <c r="BA484" s="122">
        <f>IF(AZ484=1,G484,0)</f>
        <v>0</v>
      </c>
      <c r="BB484" s="122">
        <f>IF(AZ484=2,G484,0)</f>
        <v>0</v>
      </c>
      <c r="BC484" s="122">
        <f>IF(AZ484=3,G484,0)</f>
        <v>0</v>
      </c>
      <c r="BD484" s="122">
        <f>IF(AZ484=4,G484,0)</f>
        <v>0</v>
      </c>
      <c r="BE484" s="122">
        <f>IF(AZ484=5,G484,0)</f>
        <v>0</v>
      </c>
      <c r="CZ484" s="122">
        <v>1.31E-3</v>
      </c>
    </row>
    <row r="485" spans="1:104" x14ac:dyDescent="0.25">
      <c r="A485" s="180"/>
      <c r="B485" s="179"/>
      <c r="C485" s="336" t="s">
        <v>621</v>
      </c>
      <c r="D485" s="337"/>
      <c r="E485" s="178">
        <v>14</v>
      </c>
      <c r="F485" s="177"/>
      <c r="G485" s="176"/>
      <c r="M485" s="175" t="s">
        <v>621</v>
      </c>
      <c r="O485" s="149"/>
    </row>
    <row r="486" spans="1:104" x14ac:dyDescent="0.25">
      <c r="A486" s="150">
        <v>125</v>
      </c>
      <c r="B486" s="151" t="s">
        <v>335</v>
      </c>
      <c r="C486" s="152" t="s">
        <v>336</v>
      </c>
      <c r="D486" s="153" t="s">
        <v>124</v>
      </c>
      <c r="E486" s="154">
        <v>2</v>
      </c>
      <c r="F486" s="154"/>
      <c r="G486" s="155">
        <f>E486*F486</f>
        <v>0</v>
      </c>
      <c r="O486" s="149">
        <v>2</v>
      </c>
      <c r="AA486" s="122">
        <v>12</v>
      </c>
      <c r="AB486" s="122">
        <v>0</v>
      </c>
      <c r="AC486" s="122">
        <v>125</v>
      </c>
      <c r="AZ486" s="122">
        <v>2</v>
      </c>
      <c r="BA486" s="122">
        <f>IF(AZ486=1,G486,0)</f>
        <v>0</v>
      </c>
      <c r="BB486" s="122">
        <f>IF(AZ486=2,G486,0)</f>
        <v>0</v>
      </c>
      <c r="BC486" s="122">
        <f>IF(AZ486=3,G486,0)</f>
        <v>0</v>
      </c>
      <c r="BD486" s="122">
        <f>IF(AZ486=4,G486,0)</f>
        <v>0</v>
      </c>
      <c r="BE486" s="122">
        <f>IF(AZ486=5,G486,0)</f>
        <v>0</v>
      </c>
      <c r="CZ486" s="122">
        <v>0</v>
      </c>
    </row>
    <row r="487" spans="1:104" x14ac:dyDescent="0.25">
      <c r="A487" s="150">
        <v>126</v>
      </c>
      <c r="B487" s="151" t="s">
        <v>337</v>
      </c>
      <c r="C487" s="152" t="s">
        <v>338</v>
      </c>
      <c r="D487" s="153" t="s">
        <v>124</v>
      </c>
      <c r="E487" s="154">
        <v>4</v>
      </c>
      <c r="F487" s="154"/>
      <c r="G487" s="155">
        <f>E487*F487</f>
        <v>0</v>
      </c>
      <c r="O487" s="149">
        <v>2</v>
      </c>
      <c r="AA487" s="122">
        <v>12</v>
      </c>
      <c r="AB487" s="122">
        <v>0</v>
      </c>
      <c r="AC487" s="122">
        <v>126</v>
      </c>
      <c r="AZ487" s="122">
        <v>2</v>
      </c>
      <c r="BA487" s="122">
        <f>IF(AZ487=1,G487,0)</f>
        <v>0</v>
      </c>
      <c r="BB487" s="122">
        <f>IF(AZ487=2,G487,0)</f>
        <v>0</v>
      </c>
      <c r="BC487" s="122">
        <f>IF(AZ487=3,G487,0)</f>
        <v>0</v>
      </c>
      <c r="BD487" s="122">
        <f>IF(AZ487=4,G487,0)</f>
        <v>0</v>
      </c>
      <c r="BE487" s="122">
        <f>IF(AZ487=5,G487,0)</f>
        <v>0</v>
      </c>
      <c r="CZ487" s="122">
        <v>0</v>
      </c>
    </row>
    <row r="488" spans="1:104" x14ac:dyDescent="0.25">
      <c r="A488" s="180"/>
      <c r="B488" s="179"/>
      <c r="C488" s="336" t="s">
        <v>605</v>
      </c>
      <c r="D488" s="337"/>
      <c r="E488" s="178">
        <v>4</v>
      </c>
      <c r="F488" s="177"/>
      <c r="G488" s="176"/>
      <c r="M488" s="175" t="s">
        <v>605</v>
      </c>
      <c r="O488" s="149"/>
    </row>
    <row r="489" spans="1:104" x14ac:dyDescent="0.25">
      <c r="A489" s="150">
        <v>127</v>
      </c>
      <c r="B489" s="151" t="s">
        <v>339</v>
      </c>
      <c r="C489" s="152" t="s">
        <v>340</v>
      </c>
      <c r="D489" s="153" t="s">
        <v>124</v>
      </c>
      <c r="E489" s="154">
        <v>5</v>
      </c>
      <c r="F489" s="154"/>
      <c r="G489" s="155">
        <f>E489*F489</f>
        <v>0</v>
      </c>
      <c r="O489" s="149">
        <v>2</v>
      </c>
      <c r="AA489" s="122">
        <v>12</v>
      </c>
      <c r="AB489" s="122">
        <v>0</v>
      </c>
      <c r="AC489" s="122">
        <v>127</v>
      </c>
      <c r="AZ489" s="122">
        <v>2</v>
      </c>
      <c r="BA489" s="122">
        <f>IF(AZ489=1,G489,0)</f>
        <v>0</v>
      </c>
      <c r="BB489" s="122">
        <f>IF(AZ489=2,G489,0)</f>
        <v>0</v>
      </c>
      <c r="BC489" s="122">
        <f>IF(AZ489=3,G489,0)</f>
        <v>0</v>
      </c>
      <c r="BD489" s="122">
        <f>IF(AZ489=4,G489,0)</f>
        <v>0</v>
      </c>
      <c r="BE489" s="122">
        <f>IF(AZ489=5,G489,0)</f>
        <v>0</v>
      </c>
      <c r="CZ489" s="122">
        <v>0</v>
      </c>
    </row>
    <row r="490" spans="1:104" x14ac:dyDescent="0.25">
      <c r="A490" s="150">
        <v>128</v>
      </c>
      <c r="B490" s="151" t="s">
        <v>341</v>
      </c>
      <c r="C490" s="152" t="s">
        <v>342</v>
      </c>
      <c r="D490" s="153" t="s">
        <v>124</v>
      </c>
      <c r="E490" s="154">
        <v>4</v>
      </c>
      <c r="F490" s="154"/>
      <c r="G490" s="155">
        <f>E490*F490</f>
        <v>0</v>
      </c>
      <c r="O490" s="149">
        <v>2</v>
      </c>
      <c r="AA490" s="122">
        <v>12</v>
      </c>
      <c r="AB490" s="122">
        <v>0</v>
      </c>
      <c r="AC490" s="122">
        <v>128</v>
      </c>
      <c r="AZ490" s="122">
        <v>2</v>
      </c>
      <c r="BA490" s="122">
        <f>IF(AZ490=1,G490,0)</f>
        <v>0</v>
      </c>
      <c r="BB490" s="122">
        <f>IF(AZ490=2,G490,0)</f>
        <v>0</v>
      </c>
      <c r="BC490" s="122">
        <f>IF(AZ490=3,G490,0)</f>
        <v>0</v>
      </c>
      <c r="BD490" s="122">
        <f>IF(AZ490=4,G490,0)</f>
        <v>0</v>
      </c>
      <c r="BE490" s="122">
        <f>IF(AZ490=5,G490,0)</f>
        <v>0</v>
      </c>
      <c r="CZ490" s="122">
        <v>0</v>
      </c>
    </row>
    <row r="491" spans="1:104" x14ac:dyDescent="0.25">
      <c r="A491" s="180"/>
      <c r="B491" s="179"/>
      <c r="C491" s="336" t="s">
        <v>605</v>
      </c>
      <c r="D491" s="337"/>
      <c r="E491" s="178">
        <v>4</v>
      </c>
      <c r="F491" s="177"/>
      <c r="G491" s="176"/>
      <c r="M491" s="175" t="s">
        <v>605</v>
      </c>
      <c r="O491" s="149"/>
    </row>
    <row r="492" spans="1:104" x14ac:dyDescent="0.25">
      <c r="A492" s="150">
        <v>129</v>
      </c>
      <c r="B492" s="151" t="s">
        <v>343</v>
      </c>
      <c r="C492" s="152" t="s">
        <v>344</v>
      </c>
      <c r="D492" s="153" t="s">
        <v>68</v>
      </c>
      <c r="E492" s="154">
        <v>2</v>
      </c>
      <c r="F492" s="154"/>
      <c r="G492" s="155">
        <f>E492*F492</f>
        <v>0</v>
      </c>
      <c r="O492" s="149">
        <v>2</v>
      </c>
      <c r="AA492" s="122">
        <v>12</v>
      </c>
      <c r="AB492" s="122">
        <v>0</v>
      </c>
      <c r="AC492" s="122">
        <v>129</v>
      </c>
      <c r="AZ492" s="122">
        <v>2</v>
      </c>
      <c r="BA492" s="122">
        <f>IF(AZ492=1,G492,0)</f>
        <v>0</v>
      </c>
      <c r="BB492" s="122">
        <f>IF(AZ492=2,G492,0)</f>
        <v>0</v>
      </c>
      <c r="BC492" s="122">
        <f>IF(AZ492=3,G492,0)</f>
        <v>0</v>
      </c>
      <c r="BD492" s="122">
        <f>IF(AZ492=4,G492,0)</f>
        <v>0</v>
      </c>
      <c r="BE492" s="122">
        <f>IF(AZ492=5,G492,0)</f>
        <v>0</v>
      </c>
      <c r="CZ492" s="122">
        <v>0</v>
      </c>
    </row>
    <row r="493" spans="1:104" ht="20.5" x14ac:dyDescent="0.25">
      <c r="A493" s="150">
        <v>130</v>
      </c>
      <c r="B493" s="151" t="s">
        <v>345</v>
      </c>
      <c r="C493" s="152" t="s">
        <v>346</v>
      </c>
      <c r="D493" s="153" t="s">
        <v>124</v>
      </c>
      <c r="E493" s="154">
        <v>5</v>
      </c>
      <c r="F493" s="154"/>
      <c r="G493" s="155">
        <f>E493*F493</f>
        <v>0</v>
      </c>
      <c r="O493" s="149">
        <v>2</v>
      </c>
      <c r="AA493" s="122">
        <v>12</v>
      </c>
      <c r="AB493" s="122">
        <v>0</v>
      </c>
      <c r="AC493" s="122">
        <v>130</v>
      </c>
      <c r="AZ493" s="122">
        <v>2</v>
      </c>
      <c r="BA493" s="122">
        <f>IF(AZ493=1,G493,0)</f>
        <v>0</v>
      </c>
      <c r="BB493" s="122">
        <f>IF(AZ493=2,G493,0)</f>
        <v>0</v>
      </c>
      <c r="BC493" s="122">
        <f>IF(AZ493=3,G493,0)</f>
        <v>0</v>
      </c>
      <c r="BD493" s="122">
        <f>IF(AZ493=4,G493,0)</f>
        <v>0</v>
      </c>
      <c r="BE493" s="122">
        <f>IF(AZ493=5,G493,0)</f>
        <v>0</v>
      </c>
      <c r="CZ493" s="122">
        <v>7.2000000000000005E-4</v>
      </c>
    </row>
    <row r="494" spans="1:104" ht="20.5" x14ac:dyDescent="0.25">
      <c r="A494" s="150">
        <v>131</v>
      </c>
      <c r="B494" s="151" t="s">
        <v>347</v>
      </c>
      <c r="C494" s="152" t="s">
        <v>348</v>
      </c>
      <c r="D494" s="153" t="s">
        <v>124</v>
      </c>
      <c r="E494" s="154">
        <v>2</v>
      </c>
      <c r="F494" s="154"/>
      <c r="G494" s="155">
        <f>E494*F494</f>
        <v>0</v>
      </c>
      <c r="O494" s="149">
        <v>2</v>
      </c>
      <c r="AA494" s="122">
        <v>12</v>
      </c>
      <c r="AB494" s="122">
        <v>0</v>
      </c>
      <c r="AC494" s="122">
        <v>131</v>
      </c>
      <c r="AZ494" s="122">
        <v>2</v>
      </c>
      <c r="BA494" s="122">
        <f>IF(AZ494=1,G494,0)</f>
        <v>0</v>
      </c>
      <c r="BB494" s="122">
        <f>IF(AZ494=2,G494,0)</f>
        <v>0</v>
      </c>
      <c r="BC494" s="122">
        <f>IF(AZ494=3,G494,0)</f>
        <v>0</v>
      </c>
      <c r="BD494" s="122">
        <f>IF(AZ494=4,G494,0)</f>
        <v>0</v>
      </c>
      <c r="BE494" s="122">
        <f>IF(AZ494=5,G494,0)</f>
        <v>0</v>
      </c>
      <c r="CZ494" s="122">
        <v>2.7E-4</v>
      </c>
    </row>
    <row r="495" spans="1:104" x14ac:dyDescent="0.25">
      <c r="A495" s="150">
        <v>132</v>
      </c>
      <c r="B495" s="151" t="s">
        <v>349</v>
      </c>
      <c r="C495" s="152" t="s">
        <v>350</v>
      </c>
      <c r="D495" s="153" t="s">
        <v>134</v>
      </c>
      <c r="E495" s="154">
        <v>66</v>
      </c>
      <c r="F495" s="154"/>
      <c r="G495" s="155">
        <f>E495*F495</f>
        <v>0</v>
      </c>
      <c r="O495" s="149">
        <v>2</v>
      </c>
      <c r="AA495" s="122">
        <v>12</v>
      </c>
      <c r="AB495" s="122">
        <v>0</v>
      </c>
      <c r="AC495" s="122">
        <v>132</v>
      </c>
      <c r="AZ495" s="122">
        <v>2</v>
      </c>
      <c r="BA495" s="122">
        <f>IF(AZ495=1,G495,0)</f>
        <v>0</v>
      </c>
      <c r="BB495" s="122">
        <f>IF(AZ495=2,G495,0)</f>
        <v>0</v>
      </c>
      <c r="BC495" s="122">
        <f>IF(AZ495=3,G495,0)</f>
        <v>0</v>
      </c>
      <c r="BD495" s="122">
        <f>IF(AZ495=4,G495,0)</f>
        <v>0</v>
      </c>
      <c r="BE495" s="122">
        <f>IF(AZ495=5,G495,0)</f>
        <v>0</v>
      </c>
      <c r="CZ495" s="122">
        <v>0</v>
      </c>
    </row>
    <row r="496" spans="1:104" x14ac:dyDescent="0.25">
      <c r="A496" s="180"/>
      <c r="B496" s="179"/>
      <c r="C496" s="336" t="s">
        <v>620</v>
      </c>
      <c r="D496" s="337"/>
      <c r="E496" s="178">
        <v>22</v>
      </c>
      <c r="F496" s="177"/>
      <c r="G496" s="176"/>
      <c r="M496" s="175" t="s">
        <v>620</v>
      </c>
      <c r="O496" s="149"/>
    </row>
    <row r="497" spans="1:104" x14ac:dyDescent="0.25">
      <c r="A497" s="180"/>
      <c r="B497" s="179"/>
      <c r="C497" s="336" t="s">
        <v>619</v>
      </c>
      <c r="D497" s="337"/>
      <c r="E497" s="178">
        <v>44</v>
      </c>
      <c r="F497" s="177"/>
      <c r="G497" s="176"/>
      <c r="M497" s="175" t="s">
        <v>619</v>
      </c>
      <c r="O497" s="149"/>
    </row>
    <row r="498" spans="1:104" x14ac:dyDescent="0.25">
      <c r="A498" s="150">
        <v>133</v>
      </c>
      <c r="B498" s="151" t="s">
        <v>231</v>
      </c>
      <c r="C498" s="152" t="s">
        <v>232</v>
      </c>
      <c r="D498" s="153" t="s">
        <v>134</v>
      </c>
      <c r="E498" s="154">
        <v>12</v>
      </c>
      <c r="F498" s="154"/>
      <c r="G498" s="155">
        <f>E498*F498</f>
        <v>0</v>
      </c>
      <c r="O498" s="149">
        <v>2</v>
      </c>
      <c r="AA498" s="122">
        <v>12</v>
      </c>
      <c r="AB498" s="122">
        <v>0</v>
      </c>
      <c r="AC498" s="122">
        <v>133</v>
      </c>
      <c r="AZ498" s="122">
        <v>2</v>
      </c>
      <c r="BA498" s="122">
        <f>IF(AZ498=1,G498,0)</f>
        <v>0</v>
      </c>
      <c r="BB498" s="122">
        <f>IF(AZ498=2,G498,0)</f>
        <v>0</v>
      </c>
      <c r="BC498" s="122">
        <f>IF(AZ498=3,G498,0)</f>
        <v>0</v>
      </c>
      <c r="BD498" s="122">
        <f>IF(AZ498=4,G498,0)</f>
        <v>0</v>
      </c>
      <c r="BE498" s="122">
        <f>IF(AZ498=5,G498,0)</f>
        <v>0</v>
      </c>
      <c r="CZ498" s="122">
        <v>0</v>
      </c>
    </row>
    <row r="499" spans="1:104" x14ac:dyDescent="0.25">
      <c r="A499" s="150">
        <v>134</v>
      </c>
      <c r="B499" s="151" t="s">
        <v>351</v>
      </c>
      <c r="C499" s="152" t="s">
        <v>352</v>
      </c>
      <c r="D499" s="153" t="s">
        <v>54</v>
      </c>
      <c r="E499" s="154">
        <v>1.7</v>
      </c>
      <c r="F499" s="154"/>
      <c r="G499" s="155">
        <f>E499*F499</f>
        <v>0</v>
      </c>
      <c r="O499" s="149">
        <v>2</v>
      </c>
      <c r="AA499" s="122">
        <v>12</v>
      </c>
      <c r="AB499" s="122">
        <v>0</v>
      </c>
      <c r="AC499" s="122">
        <v>134</v>
      </c>
      <c r="AZ499" s="122">
        <v>2</v>
      </c>
      <c r="BA499" s="122">
        <f>IF(AZ499=1,G499,0)</f>
        <v>0</v>
      </c>
      <c r="BB499" s="122">
        <f>IF(AZ499=2,G499,0)</f>
        <v>0</v>
      </c>
      <c r="BC499" s="122">
        <f>IF(AZ499=3,G499,0)</f>
        <v>0</v>
      </c>
      <c r="BD499" s="122">
        <f>IF(AZ499=4,G499,0)</f>
        <v>0</v>
      </c>
      <c r="BE499" s="122">
        <f>IF(AZ499=5,G499,0)</f>
        <v>0</v>
      </c>
      <c r="CZ499" s="122">
        <v>0</v>
      </c>
    </row>
    <row r="500" spans="1:104" ht="13" x14ac:dyDescent="0.3">
      <c r="A500" s="156"/>
      <c r="B500" s="157" t="s">
        <v>69</v>
      </c>
      <c r="C500" s="158" t="str">
        <f>CONCATENATE(B457," ",C457)</f>
        <v>721 Vnitřní kanalizace</v>
      </c>
      <c r="D500" s="156"/>
      <c r="E500" s="159"/>
      <c r="F500" s="159"/>
      <c r="G500" s="160">
        <f>SUM(G457:G499)</f>
        <v>0</v>
      </c>
      <c r="O500" s="149">
        <v>4</v>
      </c>
      <c r="BA500" s="161">
        <f>SUM(BA457:BA499)</f>
        <v>0</v>
      </c>
      <c r="BB500" s="161">
        <f>SUM(BB457:BB499)</f>
        <v>0</v>
      </c>
      <c r="BC500" s="161">
        <f>SUM(BC457:BC499)</f>
        <v>0</v>
      </c>
      <c r="BD500" s="161">
        <f>SUM(BD457:BD499)</f>
        <v>0</v>
      </c>
      <c r="BE500" s="161">
        <f>SUM(BE457:BE499)</f>
        <v>0</v>
      </c>
    </row>
    <row r="501" spans="1:104" ht="13" x14ac:dyDescent="0.3">
      <c r="A501" s="142" t="s">
        <v>65</v>
      </c>
      <c r="B501" s="143" t="s">
        <v>353</v>
      </c>
      <c r="C501" s="144" t="s">
        <v>354</v>
      </c>
      <c r="D501" s="145"/>
      <c r="E501" s="146"/>
      <c r="F501" s="146"/>
      <c r="G501" s="147"/>
      <c r="H501" s="148"/>
      <c r="I501" s="148"/>
      <c r="O501" s="149">
        <v>1</v>
      </c>
    </row>
    <row r="502" spans="1:104" x14ac:dyDescent="0.25">
      <c r="A502" s="150">
        <v>135</v>
      </c>
      <c r="B502" s="151" t="s">
        <v>355</v>
      </c>
      <c r="C502" s="152" t="s">
        <v>1099</v>
      </c>
      <c r="D502" s="153" t="s">
        <v>134</v>
      </c>
      <c r="E502" s="154">
        <v>13</v>
      </c>
      <c r="F502" s="154"/>
      <c r="G502" s="155">
        <f>E502*F502</f>
        <v>0</v>
      </c>
      <c r="O502" s="149">
        <v>2</v>
      </c>
      <c r="AA502" s="122">
        <v>12</v>
      </c>
      <c r="AB502" s="122">
        <v>0</v>
      </c>
      <c r="AC502" s="122">
        <v>135</v>
      </c>
      <c r="AZ502" s="122">
        <v>2</v>
      </c>
      <c r="BA502" s="122">
        <f>IF(AZ502=1,G502,0)</f>
        <v>0</v>
      </c>
      <c r="BB502" s="122">
        <f>IF(AZ502=2,G502,0)</f>
        <v>0</v>
      </c>
      <c r="BC502" s="122">
        <f>IF(AZ502=3,G502,0)</f>
        <v>0</v>
      </c>
      <c r="BD502" s="122">
        <f>IF(AZ502=4,G502,0)</f>
        <v>0</v>
      </c>
      <c r="BE502" s="122">
        <f>IF(AZ502=5,G502,0)</f>
        <v>0</v>
      </c>
      <c r="CZ502" s="122">
        <v>3.98E-3</v>
      </c>
    </row>
    <row r="503" spans="1:104" x14ac:dyDescent="0.25">
      <c r="A503" s="180"/>
      <c r="B503" s="179"/>
      <c r="C503" s="336" t="s">
        <v>568</v>
      </c>
      <c r="D503" s="337"/>
      <c r="E503" s="178">
        <v>0</v>
      </c>
      <c r="F503" s="177"/>
      <c r="G503" s="176"/>
      <c r="M503" s="175" t="s">
        <v>568</v>
      </c>
      <c r="O503" s="149"/>
    </row>
    <row r="504" spans="1:104" x14ac:dyDescent="0.25">
      <c r="A504" s="180"/>
      <c r="B504" s="179"/>
      <c r="C504" s="336" t="s">
        <v>618</v>
      </c>
      <c r="D504" s="337"/>
      <c r="E504" s="178">
        <v>10</v>
      </c>
      <c r="F504" s="177"/>
      <c r="G504" s="176"/>
      <c r="M504" s="175" t="s">
        <v>618</v>
      </c>
      <c r="O504" s="149"/>
    </row>
    <row r="505" spans="1:104" x14ac:dyDescent="0.25">
      <c r="A505" s="180"/>
      <c r="B505" s="179"/>
      <c r="C505" s="336" t="s">
        <v>566</v>
      </c>
      <c r="D505" s="337"/>
      <c r="E505" s="178">
        <v>0</v>
      </c>
      <c r="F505" s="177"/>
      <c r="G505" s="176"/>
      <c r="M505" s="175" t="s">
        <v>566</v>
      </c>
      <c r="O505" s="149"/>
    </row>
    <row r="506" spans="1:104" x14ac:dyDescent="0.25">
      <c r="A506" s="180"/>
      <c r="B506" s="179"/>
      <c r="C506" s="336" t="s">
        <v>617</v>
      </c>
      <c r="D506" s="337"/>
      <c r="E506" s="178">
        <v>3</v>
      </c>
      <c r="F506" s="177"/>
      <c r="G506" s="176"/>
      <c r="M506" s="175" t="s">
        <v>617</v>
      </c>
      <c r="O506" s="149"/>
    </row>
    <row r="507" spans="1:104" x14ac:dyDescent="0.25">
      <c r="A507" s="150">
        <v>136</v>
      </c>
      <c r="B507" s="151" t="s">
        <v>356</v>
      </c>
      <c r="C507" s="152" t="s">
        <v>1100</v>
      </c>
      <c r="D507" s="153" t="s">
        <v>134</v>
      </c>
      <c r="E507" s="154">
        <v>7</v>
      </c>
      <c r="F507" s="154"/>
      <c r="G507" s="155">
        <f>E507*F507</f>
        <v>0</v>
      </c>
      <c r="O507" s="149">
        <v>2</v>
      </c>
      <c r="AA507" s="122">
        <v>12</v>
      </c>
      <c r="AB507" s="122">
        <v>0</v>
      </c>
      <c r="AC507" s="122">
        <v>136</v>
      </c>
      <c r="AZ507" s="122">
        <v>2</v>
      </c>
      <c r="BA507" s="122">
        <f>IF(AZ507=1,G507,0)</f>
        <v>0</v>
      </c>
      <c r="BB507" s="122">
        <f>IF(AZ507=2,G507,0)</f>
        <v>0</v>
      </c>
      <c r="BC507" s="122">
        <f>IF(AZ507=3,G507,0)</f>
        <v>0</v>
      </c>
      <c r="BD507" s="122">
        <f>IF(AZ507=4,G507,0)</f>
        <v>0</v>
      </c>
      <c r="BE507" s="122">
        <f>IF(AZ507=5,G507,0)</f>
        <v>0</v>
      </c>
      <c r="CZ507" s="122">
        <v>5.1799999999999997E-3</v>
      </c>
    </row>
    <row r="508" spans="1:104" x14ac:dyDescent="0.25">
      <c r="A508" s="180"/>
      <c r="B508" s="179"/>
      <c r="C508" s="336" t="s">
        <v>568</v>
      </c>
      <c r="D508" s="337"/>
      <c r="E508" s="178">
        <v>0</v>
      </c>
      <c r="F508" s="177"/>
      <c r="G508" s="176"/>
      <c r="M508" s="175" t="s">
        <v>568</v>
      </c>
      <c r="O508" s="149"/>
    </row>
    <row r="509" spans="1:104" x14ac:dyDescent="0.25">
      <c r="A509" s="180"/>
      <c r="B509" s="179"/>
      <c r="C509" s="336" t="s">
        <v>616</v>
      </c>
      <c r="D509" s="337"/>
      <c r="E509" s="178">
        <v>3</v>
      </c>
      <c r="F509" s="177"/>
      <c r="G509" s="176"/>
      <c r="M509" s="175" t="s">
        <v>616</v>
      </c>
      <c r="O509" s="149"/>
    </row>
    <row r="510" spans="1:104" x14ac:dyDescent="0.25">
      <c r="A510" s="180"/>
      <c r="B510" s="179"/>
      <c r="C510" s="336" t="s">
        <v>609</v>
      </c>
      <c r="D510" s="337"/>
      <c r="E510" s="178">
        <v>0</v>
      </c>
      <c r="F510" s="177"/>
      <c r="G510" s="176"/>
      <c r="M510" s="175" t="s">
        <v>609</v>
      </c>
      <c r="O510" s="149"/>
    </row>
    <row r="511" spans="1:104" x14ac:dyDescent="0.25">
      <c r="A511" s="180"/>
      <c r="B511" s="179"/>
      <c r="C511" s="336" t="s">
        <v>615</v>
      </c>
      <c r="D511" s="337"/>
      <c r="E511" s="178">
        <v>4</v>
      </c>
      <c r="F511" s="177"/>
      <c r="G511" s="176"/>
      <c r="M511" s="175" t="s">
        <v>615</v>
      </c>
      <c r="O511" s="149"/>
    </row>
    <row r="512" spans="1:104" x14ac:dyDescent="0.25">
      <c r="A512" s="150">
        <v>137</v>
      </c>
      <c r="B512" s="151" t="s">
        <v>357</v>
      </c>
      <c r="C512" s="152" t="s">
        <v>1101</v>
      </c>
      <c r="D512" s="153" t="s">
        <v>134</v>
      </c>
      <c r="E512" s="154">
        <v>22</v>
      </c>
      <c r="F512" s="154"/>
      <c r="G512" s="155">
        <f>E512*F512</f>
        <v>0</v>
      </c>
      <c r="O512" s="149">
        <v>2</v>
      </c>
      <c r="AA512" s="122">
        <v>12</v>
      </c>
      <c r="AB512" s="122">
        <v>0</v>
      </c>
      <c r="AC512" s="122">
        <v>137</v>
      </c>
      <c r="AZ512" s="122">
        <v>2</v>
      </c>
      <c r="BA512" s="122">
        <f>IF(AZ512=1,G512,0)</f>
        <v>0</v>
      </c>
      <c r="BB512" s="122">
        <f>IF(AZ512=2,G512,0)</f>
        <v>0</v>
      </c>
      <c r="BC512" s="122">
        <f>IF(AZ512=3,G512,0)</f>
        <v>0</v>
      </c>
      <c r="BD512" s="122">
        <f>IF(AZ512=4,G512,0)</f>
        <v>0</v>
      </c>
      <c r="BE512" s="122">
        <f>IF(AZ512=5,G512,0)</f>
        <v>0</v>
      </c>
      <c r="CZ512" s="122">
        <v>5.3499999999999997E-3</v>
      </c>
    </row>
    <row r="513" spans="1:104" x14ac:dyDescent="0.25">
      <c r="A513" s="180"/>
      <c r="B513" s="179"/>
      <c r="C513" s="336" t="s">
        <v>568</v>
      </c>
      <c r="D513" s="337"/>
      <c r="E513" s="178">
        <v>0</v>
      </c>
      <c r="F513" s="177"/>
      <c r="G513" s="176"/>
      <c r="M513" s="175" t="s">
        <v>568</v>
      </c>
      <c r="O513" s="149"/>
    </row>
    <row r="514" spans="1:104" x14ac:dyDescent="0.25">
      <c r="A514" s="180"/>
      <c r="B514" s="179"/>
      <c r="C514" s="336" t="s">
        <v>614</v>
      </c>
      <c r="D514" s="337"/>
      <c r="E514" s="178">
        <v>22</v>
      </c>
      <c r="F514" s="177"/>
      <c r="G514" s="176"/>
      <c r="M514" s="175" t="s">
        <v>614</v>
      </c>
      <c r="O514" s="149"/>
    </row>
    <row r="515" spans="1:104" x14ac:dyDescent="0.25">
      <c r="A515" s="150">
        <v>138</v>
      </c>
      <c r="B515" s="151" t="s">
        <v>358</v>
      </c>
      <c r="C515" s="152" t="s">
        <v>1102</v>
      </c>
      <c r="D515" s="153" t="s">
        <v>134</v>
      </c>
      <c r="E515" s="154">
        <v>31</v>
      </c>
      <c r="F515" s="154"/>
      <c r="G515" s="155">
        <f>E515*F515</f>
        <v>0</v>
      </c>
      <c r="O515" s="149">
        <v>2</v>
      </c>
      <c r="AA515" s="122">
        <v>12</v>
      </c>
      <c r="AB515" s="122">
        <v>0</v>
      </c>
      <c r="AC515" s="122">
        <v>138</v>
      </c>
      <c r="AZ515" s="122">
        <v>2</v>
      </c>
      <c r="BA515" s="122">
        <f>IF(AZ515=1,G515,0)</f>
        <v>0</v>
      </c>
      <c r="BB515" s="122">
        <f>IF(AZ515=2,G515,0)</f>
        <v>0</v>
      </c>
      <c r="BC515" s="122">
        <f>IF(AZ515=3,G515,0)</f>
        <v>0</v>
      </c>
      <c r="BD515" s="122">
        <f>IF(AZ515=4,G515,0)</f>
        <v>0</v>
      </c>
      <c r="BE515" s="122">
        <f>IF(AZ515=5,G515,0)</f>
        <v>0</v>
      </c>
      <c r="CZ515" s="122">
        <v>4.0099999999999997E-3</v>
      </c>
    </row>
    <row r="516" spans="1:104" x14ac:dyDescent="0.25">
      <c r="A516" s="180"/>
      <c r="B516" s="179"/>
      <c r="C516" s="336" t="s">
        <v>613</v>
      </c>
      <c r="D516" s="337"/>
      <c r="E516" s="178">
        <v>0</v>
      </c>
      <c r="F516" s="177"/>
      <c r="G516" s="176"/>
      <c r="M516" s="175" t="s">
        <v>613</v>
      </c>
      <c r="O516" s="149"/>
    </row>
    <row r="517" spans="1:104" x14ac:dyDescent="0.25">
      <c r="A517" s="180"/>
      <c r="B517" s="179"/>
      <c r="C517" s="336" t="s">
        <v>612</v>
      </c>
      <c r="D517" s="337"/>
      <c r="E517" s="178">
        <v>0</v>
      </c>
      <c r="F517" s="177"/>
      <c r="G517" s="176"/>
      <c r="M517" s="175" t="s">
        <v>612</v>
      </c>
      <c r="O517" s="149"/>
    </row>
    <row r="518" spans="1:104" x14ac:dyDescent="0.25">
      <c r="A518" s="180"/>
      <c r="B518" s="179"/>
      <c r="C518" s="336" t="s">
        <v>611</v>
      </c>
      <c r="D518" s="337"/>
      <c r="E518" s="178">
        <v>13</v>
      </c>
      <c r="F518" s="177"/>
      <c r="G518" s="176"/>
      <c r="M518" s="175" t="s">
        <v>611</v>
      </c>
      <c r="O518" s="149"/>
    </row>
    <row r="519" spans="1:104" x14ac:dyDescent="0.25">
      <c r="A519" s="180"/>
      <c r="B519" s="179"/>
      <c r="C519" s="336" t="s">
        <v>610</v>
      </c>
      <c r="D519" s="337"/>
      <c r="E519" s="178">
        <v>0</v>
      </c>
      <c r="F519" s="177"/>
      <c r="G519" s="176"/>
      <c r="M519" s="175" t="s">
        <v>610</v>
      </c>
      <c r="O519" s="149"/>
    </row>
    <row r="520" spans="1:104" x14ac:dyDescent="0.25">
      <c r="A520" s="180"/>
      <c r="B520" s="179"/>
      <c r="C520" s="336" t="s">
        <v>608</v>
      </c>
      <c r="D520" s="337"/>
      <c r="E520" s="178">
        <v>18</v>
      </c>
      <c r="F520" s="177"/>
      <c r="G520" s="176"/>
      <c r="M520" s="175" t="s">
        <v>608</v>
      </c>
      <c r="O520" s="149"/>
    </row>
    <row r="521" spans="1:104" x14ac:dyDescent="0.25">
      <c r="A521" s="150">
        <v>139</v>
      </c>
      <c r="B521" s="151" t="s">
        <v>359</v>
      </c>
      <c r="C521" s="152" t="s">
        <v>1103</v>
      </c>
      <c r="D521" s="153" t="s">
        <v>134</v>
      </c>
      <c r="E521" s="154">
        <v>4</v>
      </c>
      <c r="F521" s="154"/>
      <c r="G521" s="155">
        <f>E521*F521</f>
        <v>0</v>
      </c>
      <c r="O521" s="149">
        <v>2</v>
      </c>
      <c r="AA521" s="122">
        <v>12</v>
      </c>
      <c r="AB521" s="122">
        <v>0</v>
      </c>
      <c r="AC521" s="122">
        <v>139</v>
      </c>
      <c r="AZ521" s="122">
        <v>2</v>
      </c>
      <c r="BA521" s="122">
        <f>IF(AZ521=1,G521,0)</f>
        <v>0</v>
      </c>
      <c r="BB521" s="122">
        <f>IF(AZ521=2,G521,0)</f>
        <v>0</v>
      </c>
      <c r="BC521" s="122">
        <f>IF(AZ521=3,G521,0)</f>
        <v>0</v>
      </c>
      <c r="BD521" s="122">
        <f>IF(AZ521=4,G521,0)</f>
        <v>0</v>
      </c>
      <c r="BE521" s="122">
        <f>IF(AZ521=5,G521,0)</f>
        <v>0</v>
      </c>
      <c r="CZ521" s="122">
        <v>5.2199999999999998E-3</v>
      </c>
    </row>
    <row r="522" spans="1:104" x14ac:dyDescent="0.25">
      <c r="A522" s="180"/>
      <c r="B522" s="179"/>
      <c r="C522" s="336" t="s">
        <v>609</v>
      </c>
      <c r="D522" s="337"/>
      <c r="E522" s="178">
        <v>0</v>
      </c>
      <c r="F522" s="177"/>
      <c r="G522" s="176"/>
      <c r="M522" s="175" t="s">
        <v>609</v>
      </c>
      <c r="O522" s="149"/>
    </row>
    <row r="523" spans="1:104" x14ac:dyDescent="0.25">
      <c r="A523" s="180"/>
      <c r="B523" s="179"/>
      <c r="C523" s="336">
        <v>4</v>
      </c>
      <c r="D523" s="337"/>
      <c r="E523" s="178">
        <v>4</v>
      </c>
      <c r="F523" s="177"/>
      <c r="G523" s="176"/>
      <c r="M523" s="175">
        <v>4</v>
      </c>
      <c r="O523" s="149"/>
    </row>
    <row r="524" spans="1:104" x14ac:dyDescent="0.25">
      <c r="A524" s="150">
        <v>140</v>
      </c>
      <c r="B524" s="151" t="s">
        <v>360</v>
      </c>
      <c r="C524" s="152" t="s">
        <v>1104</v>
      </c>
      <c r="D524" s="153" t="s">
        <v>134</v>
      </c>
      <c r="E524" s="154">
        <v>18</v>
      </c>
      <c r="F524" s="154"/>
      <c r="G524" s="155">
        <f>E524*F524</f>
        <v>0</v>
      </c>
      <c r="O524" s="149">
        <v>2</v>
      </c>
      <c r="AA524" s="122">
        <v>12</v>
      </c>
      <c r="AB524" s="122">
        <v>0</v>
      </c>
      <c r="AC524" s="122">
        <v>140</v>
      </c>
      <c r="AZ524" s="122">
        <v>2</v>
      </c>
      <c r="BA524" s="122">
        <f>IF(AZ524=1,G524,0)</f>
        <v>0</v>
      </c>
      <c r="BB524" s="122">
        <f>IF(AZ524=2,G524,0)</f>
        <v>0</v>
      </c>
      <c r="BC524" s="122">
        <f>IF(AZ524=3,G524,0)</f>
        <v>0</v>
      </c>
      <c r="BD524" s="122">
        <f>IF(AZ524=4,G524,0)</f>
        <v>0</v>
      </c>
      <c r="BE524" s="122">
        <f>IF(AZ524=5,G524,0)</f>
        <v>0</v>
      </c>
      <c r="CZ524" s="122">
        <v>5.4099999999999999E-3</v>
      </c>
    </row>
    <row r="525" spans="1:104" x14ac:dyDescent="0.25">
      <c r="A525" s="180"/>
      <c r="B525" s="179"/>
      <c r="C525" s="336" t="s">
        <v>568</v>
      </c>
      <c r="D525" s="337"/>
      <c r="E525" s="178">
        <v>0</v>
      </c>
      <c r="F525" s="177"/>
      <c r="G525" s="176"/>
      <c r="M525" s="175" t="s">
        <v>568</v>
      </c>
      <c r="O525" s="149"/>
    </row>
    <row r="526" spans="1:104" x14ac:dyDescent="0.25">
      <c r="A526" s="180"/>
      <c r="B526" s="179"/>
      <c r="C526" s="336" t="s">
        <v>608</v>
      </c>
      <c r="D526" s="337"/>
      <c r="E526" s="178">
        <v>18</v>
      </c>
      <c r="F526" s="177"/>
      <c r="G526" s="176"/>
      <c r="M526" s="175" t="s">
        <v>608</v>
      </c>
      <c r="O526" s="149"/>
    </row>
    <row r="527" spans="1:104" x14ac:dyDescent="0.25">
      <c r="A527" s="150">
        <v>141</v>
      </c>
      <c r="B527" s="151" t="s">
        <v>361</v>
      </c>
      <c r="C527" s="152" t="s">
        <v>1161</v>
      </c>
      <c r="D527" s="153" t="s">
        <v>134</v>
      </c>
      <c r="E527" s="154">
        <v>13</v>
      </c>
      <c r="F527" s="154"/>
      <c r="G527" s="155">
        <f t="shared" ref="G527:G534" si="0">E527*F527</f>
        <v>0</v>
      </c>
      <c r="O527" s="149">
        <v>2</v>
      </c>
      <c r="AA527" s="122">
        <v>12</v>
      </c>
      <c r="AB527" s="122">
        <v>0</v>
      </c>
      <c r="AC527" s="122">
        <v>141</v>
      </c>
      <c r="AZ527" s="122">
        <v>2</v>
      </c>
      <c r="BA527" s="122">
        <f t="shared" ref="BA527:BA534" si="1">IF(AZ527=1,G527,0)</f>
        <v>0</v>
      </c>
      <c r="BB527" s="122">
        <f t="shared" ref="BB527:BB534" si="2">IF(AZ527=2,G527,0)</f>
        <v>0</v>
      </c>
      <c r="BC527" s="122">
        <f t="shared" ref="BC527:BC534" si="3">IF(AZ527=3,G527,0)</f>
        <v>0</v>
      </c>
      <c r="BD527" s="122">
        <f t="shared" ref="BD527:BD534" si="4">IF(AZ527=4,G527,0)</f>
        <v>0</v>
      </c>
      <c r="BE527" s="122">
        <f t="shared" ref="BE527:BE534" si="5">IF(AZ527=5,G527,0)</f>
        <v>0</v>
      </c>
      <c r="CZ527" s="122">
        <v>3.0000000000000001E-5</v>
      </c>
    </row>
    <row r="528" spans="1:104" x14ac:dyDescent="0.25">
      <c r="A528" s="150">
        <v>142</v>
      </c>
      <c r="B528" s="151" t="s">
        <v>362</v>
      </c>
      <c r="C528" s="152" t="s">
        <v>1162</v>
      </c>
      <c r="D528" s="153" t="s">
        <v>134</v>
      </c>
      <c r="E528" s="154">
        <v>7</v>
      </c>
      <c r="F528" s="154"/>
      <c r="G528" s="155">
        <f t="shared" si="0"/>
        <v>0</v>
      </c>
      <c r="O528" s="149">
        <v>2</v>
      </c>
      <c r="AA528" s="122">
        <v>12</v>
      </c>
      <c r="AB528" s="122">
        <v>0</v>
      </c>
      <c r="AC528" s="122">
        <v>142</v>
      </c>
      <c r="AZ528" s="122">
        <v>2</v>
      </c>
      <c r="BA528" s="122">
        <f t="shared" si="1"/>
        <v>0</v>
      </c>
      <c r="BB528" s="122">
        <f t="shared" si="2"/>
        <v>0</v>
      </c>
      <c r="BC528" s="122">
        <f t="shared" si="3"/>
        <v>0</v>
      </c>
      <c r="BD528" s="122">
        <f t="shared" si="4"/>
        <v>0</v>
      </c>
      <c r="BE528" s="122">
        <f t="shared" si="5"/>
        <v>0</v>
      </c>
      <c r="CZ528" s="122">
        <v>6.0000000000000002E-5</v>
      </c>
    </row>
    <row r="529" spans="1:104" x14ac:dyDescent="0.25">
      <c r="A529" s="150">
        <v>143</v>
      </c>
      <c r="B529" s="151" t="s">
        <v>363</v>
      </c>
      <c r="C529" s="152" t="s">
        <v>1163</v>
      </c>
      <c r="D529" s="153" t="s">
        <v>134</v>
      </c>
      <c r="E529" s="154">
        <v>22</v>
      </c>
      <c r="F529" s="154"/>
      <c r="G529" s="155">
        <f t="shared" si="0"/>
        <v>0</v>
      </c>
      <c r="O529" s="149">
        <v>2</v>
      </c>
      <c r="AA529" s="122">
        <v>12</v>
      </c>
      <c r="AB529" s="122">
        <v>0</v>
      </c>
      <c r="AC529" s="122">
        <v>143</v>
      </c>
      <c r="AZ529" s="122">
        <v>2</v>
      </c>
      <c r="BA529" s="122">
        <f t="shared" si="1"/>
        <v>0</v>
      </c>
      <c r="BB529" s="122">
        <f t="shared" si="2"/>
        <v>0</v>
      </c>
      <c r="BC529" s="122">
        <f t="shared" si="3"/>
        <v>0</v>
      </c>
      <c r="BD529" s="122">
        <f t="shared" si="4"/>
        <v>0</v>
      </c>
      <c r="BE529" s="122">
        <f t="shared" si="5"/>
        <v>0</v>
      </c>
      <c r="CZ529" s="122">
        <v>5.0000000000000002E-5</v>
      </c>
    </row>
    <row r="530" spans="1:104" ht="20.5" x14ac:dyDescent="0.25">
      <c r="A530" s="150">
        <v>144</v>
      </c>
      <c r="B530" s="151" t="s">
        <v>364</v>
      </c>
      <c r="C530" s="152" t="s">
        <v>1164</v>
      </c>
      <c r="D530" s="153" t="s">
        <v>134</v>
      </c>
      <c r="E530" s="154">
        <v>31</v>
      </c>
      <c r="F530" s="154"/>
      <c r="G530" s="155">
        <f t="shared" si="0"/>
        <v>0</v>
      </c>
      <c r="O530" s="149">
        <v>2</v>
      </c>
      <c r="AA530" s="122">
        <v>12</v>
      </c>
      <c r="AB530" s="122">
        <v>0</v>
      </c>
      <c r="AC530" s="122">
        <v>144</v>
      </c>
      <c r="AZ530" s="122">
        <v>2</v>
      </c>
      <c r="BA530" s="122">
        <f t="shared" si="1"/>
        <v>0</v>
      </c>
      <c r="BB530" s="122">
        <f t="shared" si="2"/>
        <v>0</v>
      </c>
      <c r="BC530" s="122">
        <f t="shared" si="3"/>
        <v>0</v>
      </c>
      <c r="BD530" s="122">
        <f t="shared" si="4"/>
        <v>0</v>
      </c>
      <c r="BE530" s="122">
        <f t="shared" si="5"/>
        <v>0</v>
      </c>
      <c r="CZ530" s="122">
        <v>6.0000000000000002E-5</v>
      </c>
    </row>
    <row r="531" spans="1:104" ht="20.5" x14ac:dyDescent="0.25">
      <c r="A531" s="150">
        <v>145</v>
      </c>
      <c r="B531" s="151" t="s">
        <v>365</v>
      </c>
      <c r="C531" s="152" t="s">
        <v>1165</v>
      </c>
      <c r="D531" s="153" t="s">
        <v>134</v>
      </c>
      <c r="E531" s="154">
        <v>4</v>
      </c>
      <c r="F531" s="154"/>
      <c r="G531" s="155">
        <f t="shared" si="0"/>
        <v>0</v>
      </c>
      <c r="O531" s="149">
        <v>2</v>
      </c>
      <c r="AA531" s="122">
        <v>12</v>
      </c>
      <c r="AB531" s="122">
        <v>0</v>
      </c>
      <c r="AC531" s="122">
        <v>145</v>
      </c>
      <c r="AZ531" s="122">
        <v>2</v>
      </c>
      <c r="BA531" s="122">
        <f t="shared" si="1"/>
        <v>0</v>
      </c>
      <c r="BB531" s="122">
        <f t="shared" si="2"/>
        <v>0</v>
      </c>
      <c r="BC531" s="122">
        <f t="shared" si="3"/>
        <v>0</v>
      </c>
      <c r="BD531" s="122">
        <f t="shared" si="4"/>
        <v>0</v>
      </c>
      <c r="BE531" s="122">
        <f t="shared" si="5"/>
        <v>0</v>
      </c>
      <c r="CZ531" s="122">
        <v>6.9999999999999994E-5</v>
      </c>
    </row>
    <row r="532" spans="1:104" ht="20.5" x14ac:dyDescent="0.25">
      <c r="A532" s="150">
        <v>146</v>
      </c>
      <c r="B532" s="151" t="s">
        <v>366</v>
      </c>
      <c r="C532" s="152" t="s">
        <v>1166</v>
      </c>
      <c r="D532" s="153" t="s">
        <v>134</v>
      </c>
      <c r="E532" s="154">
        <v>18</v>
      </c>
      <c r="F532" s="154"/>
      <c r="G532" s="155">
        <f t="shared" si="0"/>
        <v>0</v>
      </c>
      <c r="O532" s="149">
        <v>2</v>
      </c>
      <c r="AA532" s="122">
        <v>12</v>
      </c>
      <c r="AB532" s="122">
        <v>0</v>
      </c>
      <c r="AC532" s="122">
        <v>146</v>
      </c>
      <c r="AZ532" s="122">
        <v>2</v>
      </c>
      <c r="BA532" s="122">
        <f t="shared" si="1"/>
        <v>0</v>
      </c>
      <c r="BB532" s="122">
        <f t="shared" si="2"/>
        <v>0</v>
      </c>
      <c r="BC532" s="122">
        <f t="shared" si="3"/>
        <v>0</v>
      </c>
      <c r="BD532" s="122">
        <f t="shared" si="4"/>
        <v>0</v>
      </c>
      <c r="BE532" s="122">
        <f t="shared" si="5"/>
        <v>0</v>
      </c>
      <c r="CZ532" s="122">
        <v>8.0000000000000007E-5</v>
      </c>
    </row>
    <row r="533" spans="1:104" x14ac:dyDescent="0.25">
      <c r="A533" s="150">
        <v>147</v>
      </c>
      <c r="B533" s="151" t="s">
        <v>367</v>
      </c>
      <c r="C533" s="152" t="s">
        <v>368</v>
      </c>
      <c r="D533" s="153" t="s">
        <v>369</v>
      </c>
      <c r="E533" s="154">
        <v>2</v>
      </c>
      <c r="F533" s="154"/>
      <c r="G533" s="155">
        <f t="shared" si="0"/>
        <v>0</v>
      </c>
      <c r="O533" s="149">
        <v>2</v>
      </c>
      <c r="AA533" s="122">
        <v>12</v>
      </c>
      <c r="AB533" s="122">
        <v>0</v>
      </c>
      <c r="AC533" s="122">
        <v>147</v>
      </c>
      <c r="AZ533" s="122">
        <v>2</v>
      </c>
      <c r="BA533" s="122">
        <f t="shared" si="1"/>
        <v>0</v>
      </c>
      <c r="BB533" s="122">
        <f t="shared" si="2"/>
        <v>0</v>
      </c>
      <c r="BC533" s="122">
        <f t="shared" si="3"/>
        <v>0</v>
      </c>
      <c r="BD533" s="122">
        <f t="shared" si="4"/>
        <v>0</v>
      </c>
      <c r="BE533" s="122">
        <f t="shared" si="5"/>
        <v>0</v>
      </c>
      <c r="CZ533" s="122">
        <v>9.92E-3</v>
      </c>
    </row>
    <row r="534" spans="1:104" x14ac:dyDescent="0.25">
      <c r="A534" s="150">
        <v>148</v>
      </c>
      <c r="B534" s="151" t="s">
        <v>370</v>
      </c>
      <c r="C534" s="152" t="s">
        <v>371</v>
      </c>
      <c r="D534" s="153" t="s">
        <v>124</v>
      </c>
      <c r="E534" s="154">
        <v>14</v>
      </c>
      <c r="F534" s="154"/>
      <c r="G534" s="155">
        <f t="shared" si="0"/>
        <v>0</v>
      </c>
      <c r="O534" s="149">
        <v>2</v>
      </c>
      <c r="AA534" s="122">
        <v>12</v>
      </c>
      <c r="AB534" s="122">
        <v>0</v>
      </c>
      <c r="AC534" s="122">
        <v>148</v>
      </c>
      <c r="AZ534" s="122">
        <v>2</v>
      </c>
      <c r="BA534" s="122">
        <f t="shared" si="1"/>
        <v>0</v>
      </c>
      <c r="BB534" s="122">
        <f t="shared" si="2"/>
        <v>0</v>
      </c>
      <c r="BC534" s="122">
        <f t="shared" si="3"/>
        <v>0</v>
      </c>
      <c r="BD534" s="122">
        <f t="shared" si="4"/>
        <v>0</v>
      </c>
      <c r="BE534" s="122">
        <f t="shared" si="5"/>
        <v>0</v>
      </c>
      <c r="CZ534" s="122">
        <v>0</v>
      </c>
    </row>
    <row r="535" spans="1:104" x14ac:dyDescent="0.25">
      <c r="A535" s="180"/>
      <c r="B535" s="179"/>
      <c r="C535" s="336" t="s">
        <v>568</v>
      </c>
      <c r="D535" s="337"/>
      <c r="E535" s="178">
        <v>0</v>
      </c>
      <c r="F535" s="177"/>
      <c r="G535" s="176"/>
      <c r="M535" s="175" t="s">
        <v>568</v>
      </c>
      <c r="O535" s="149"/>
    </row>
    <row r="536" spans="1:104" x14ac:dyDescent="0.25">
      <c r="A536" s="180"/>
      <c r="B536" s="179"/>
      <c r="C536" s="336" t="s">
        <v>607</v>
      </c>
      <c r="D536" s="337"/>
      <c r="E536" s="178">
        <v>14</v>
      </c>
      <c r="F536" s="177"/>
      <c r="G536" s="176"/>
      <c r="M536" s="175" t="s">
        <v>607</v>
      </c>
      <c r="O536" s="149"/>
    </row>
    <row r="537" spans="1:104" x14ac:dyDescent="0.25">
      <c r="A537" s="150">
        <v>149</v>
      </c>
      <c r="B537" s="151" t="s">
        <v>372</v>
      </c>
      <c r="C537" s="152" t="s">
        <v>1168</v>
      </c>
      <c r="D537" s="153" t="s">
        <v>68</v>
      </c>
      <c r="E537" s="154">
        <v>1</v>
      </c>
      <c r="F537" s="154"/>
      <c r="G537" s="155">
        <f t="shared" ref="G537:G553" si="6">E537*F537</f>
        <v>0</v>
      </c>
      <c r="O537" s="149">
        <v>2</v>
      </c>
      <c r="AA537" s="122">
        <v>12</v>
      </c>
      <c r="AB537" s="122">
        <v>0</v>
      </c>
      <c r="AC537" s="122">
        <v>149</v>
      </c>
      <c r="AZ537" s="122">
        <v>2</v>
      </c>
      <c r="BA537" s="122">
        <f t="shared" ref="BA537:BA553" si="7">IF(AZ537=1,G537,0)</f>
        <v>0</v>
      </c>
      <c r="BB537" s="122">
        <f t="shared" ref="BB537:BB553" si="8">IF(AZ537=2,G537,0)</f>
        <v>0</v>
      </c>
      <c r="BC537" s="122">
        <f t="shared" ref="BC537:BC553" si="9">IF(AZ537=3,G537,0)</f>
        <v>0</v>
      </c>
      <c r="BD537" s="122">
        <f t="shared" ref="BD537:BD553" si="10">IF(AZ537=4,G537,0)</f>
        <v>0</v>
      </c>
      <c r="BE537" s="122">
        <f t="shared" ref="BE537:BE553" si="11">IF(AZ537=5,G537,0)</f>
        <v>0</v>
      </c>
      <c r="CZ537" s="122">
        <v>0</v>
      </c>
    </row>
    <row r="538" spans="1:104" x14ac:dyDescent="0.25">
      <c r="A538" s="150">
        <v>150</v>
      </c>
      <c r="B538" s="151" t="s">
        <v>373</v>
      </c>
      <c r="C538" s="152" t="s">
        <v>1169</v>
      </c>
      <c r="D538" s="153" t="s">
        <v>68</v>
      </c>
      <c r="E538" s="154">
        <v>1</v>
      </c>
      <c r="F538" s="154"/>
      <c r="G538" s="155">
        <f t="shared" si="6"/>
        <v>0</v>
      </c>
      <c r="O538" s="149">
        <v>2</v>
      </c>
      <c r="AA538" s="122">
        <v>12</v>
      </c>
      <c r="AB538" s="122">
        <v>0</v>
      </c>
      <c r="AC538" s="122">
        <v>150</v>
      </c>
      <c r="AZ538" s="122">
        <v>2</v>
      </c>
      <c r="BA538" s="122">
        <f t="shared" si="7"/>
        <v>0</v>
      </c>
      <c r="BB538" s="122">
        <f t="shared" si="8"/>
        <v>0</v>
      </c>
      <c r="BC538" s="122">
        <f t="shared" si="9"/>
        <v>0</v>
      </c>
      <c r="BD538" s="122">
        <f t="shared" si="10"/>
        <v>0</v>
      </c>
      <c r="BE538" s="122">
        <f t="shared" si="11"/>
        <v>0</v>
      </c>
      <c r="CZ538" s="122">
        <v>0</v>
      </c>
    </row>
    <row r="539" spans="1:104" x14ac:dyDescent="0.25">
      <c r="A539" s="150">
        <v>151</v>
      </c>
      <c r="B539" s="151" t="s">
        <v>375</v>
      </c>
      <c r="C539" s="152" t="s">
        <v>1113</v>
      </c>
      <c r="D539" s="153" t="s">
        <v>238</v>
      </c>
      <c r="E539" s="154">
        <v>1</v>
      </c>
      <c r="F539" s="154"/>
      <c r="G539" s="155">
        <f t="shared" si="6"/>
        <v>0</v>
      </c>
      <c r="O539" s="149">
        <v>2</v>
      </c>
      <c r="AA539" s="122">
        <v>12</v>
      </c>
      <c r="AB539" s="122">
        <v>0</v>
      </c>
      <c r="AC539" s="122">
        <v>151</v>
      </c>
      <c r="AZ539" s="122">
        <v>2</v>
      </c>
      <c r="BA539" s="122">
        <f t="shared" si="7"/>
        <v>0</v>
      </c>
      <c r="BB539" s="122">
        <f t="shared" si="8"/>
        <v>0</v>
      </c>
      <c r="BC539" s="122">
        <f t="shared" si="9"/>
        <v>0</v>
      </c>
      <c r="BD539" s="122">
        <f t="shared" si="10"/>
        <v>0</v>
      </c>
      <c r="BE539" s="122">
        <f t="shared" si="11"/>
        <v>0</v>
      </c>
      <c r="CZ539" s="122">
        <v>0</v>
      </c>
    </row>
    <row r="540" spans="1:104" x14ac:dyDescent="0.25">
      <c r="A540" s="150">
        <v>152</v>
      </c>
      <c r="B540" s="151" t="s">
        <v>376</v>
      </c>
      <c r="C540" s="152" t="s">
        <v>1114</v>
      </c>
      <c r="D540" s="153" t="s">
        <v>124</v>
      </c>
      <c r="E540" s="154">
        <v>1</v>
      </c>
      <c r="F540" s="154"/>
      <c r="G540" s="155">
        <f t="shared" si="6"/>
        <v>0</v>
      </c>
      <c r="O540" s="149">
        <v>2</v>
      </c>
      <c r="AA540" s="122">
        <v>12</v>
      </c>
      <c r="AB540" s="122">
        <v>0</v>
      </c>
      <c r="AC540" s="122">
        <v>152</v>
      </c>
      <c r="AZ540" s="122">
        <v>2</v>
      </c>
      <c r="BA540" s="122">
        <f t="shared" si="7"/>
        <v>0</v>
      </c>
      <c r="BB540" s="122">
        <f t="shared" si="8"/>
        <v>0</v>
      </c>
      <c r="BC540" s="122">
        <f t="shared" si="9"/>
        <v>0</v>
      </c>
      <c r="BD540" s="122">
        <f t="shared" si="10"/>
        <v>0</v>
      </c>
      <c r="BE540" s="122">
        <f t="shared" si="11"/>
        <v>0</v>
      </c>
      <c r="CZ540" s="122">
        <v>3.1E-4</v>
      </c>
    </row>
    <row r="541" spans="1:104" x14ac:dyDescent="0.25">
      <c r="A541" s="150">
        <v>153</v>
      </c>
      <c r="B541" s="151" t="s">
        <v>377</v>
      </c>
      <c r="C541" s="152" t="s">
        <v>1115</v>
      </c>
      <c r="D541" s="153" t="s">
        <v>124</v>
      </c>
      <c r="E541" s="154">
        <v>3</v>
      </c>
      <c r="F541" s="154"/>
      <c r="G541" s="155">
        <f t="shared" si="6"/>
        <v>0</v>
      </c>
      <c r="O541" s="149">
        <v>2</v>
      </c>
      <c r="AA541" s="122">
        <v>12</v>
      </c>
      <c r="AB541" s="122">
        <v>0</v>
      </c>
      <c r="AC541" s="122">
        <v>153</v>
      </c>
      <c r="AZ541" s="122">
        <v>2</v>
      </c>
      <c r="BA541" s="122">
        <f t="shared" si="7"/>
        <v>0</v>
      </c>
      <c r="BB541" s="122">
        <f t="shared" si="8"/>
        <v>0</v>
      </c>
      <c r="BC541" s="122">
        <f t="shared" si="9"/>
        <v>0</v>
      </c>
      <c r="BD541" s="122">
        <f t="shared" si="10"/>
        <v>0</v>
      </c>
      <c r="BE541" s="122">
        <f t="shared" si="11"/>
        <v>0</v>
      </c>
      <c r="CZ541" s="122">
        <v>4.8000000000000001E-4</v>
      </c>
    </row>
    <row r="542" spans="1:104" x14ac:dyDescent="0.25">
      <c r="A542" s="150">
        <v>154</v>
      </c>
      <c r="B542" s="151" t="s">
        <v>378</v>
      </c>
      <c r="C542" s="152" t="s">
        <v>1116</v>
      </c>
      <c r="D542" s="153" t="s">
        <v>124</v>
      </c>
      <c r="E542" s="154">
        <v>1</v>
      </c>
      <c r="F542" s="154"/>
      <c r="G542" s="155">
        <f t="shared" si="6"/>
        <v>0</v>
      </c>
      <c r="O542" s="149">
        <v>2</v>
      </c>
      <c r="AA542" s="122">
        <v>12</v>
      </c>
      <c r="AB542" s="122">
        <v>0</v>
      </c>
      <c r="AC542" s="122">
        <v>154</v>
      </c>
      <c r="AZ542" s="122">
        <v>2</v>
      </c>
      <c r="BA542" s="122">
        <f t="shared" si="7"/>
        <v>0</v>
      </c>
      <c r="BB542" s="122">
        <f t="shared" si="8"/>
        <v>0</v>
      </c>
      <c r="BC542" s="122">
        <f t="shared" si="9"/>
        <v>0</v>
      </c>
      <c r="BD542" s="122">
        <f t="shared" si="10"/>
        <v>0</v>
      </c>
      <c r="BE542" s="122">
        <f t="shared" si="11"/>
        <v>0</v>
      </c>
      <c r="CZ542" s="122">
        <v>6.8000000000000005E-4</v>
      </c>
    </row>
    <row r="543" spans="1:104" x14ac:dyDescent="0.25">
      <c r="A543" s="150">
        <v>155</v>
      </c>
      <c r="B543" s="151" t="s">
        <v>379</v>
      </c>
      <c r="C543" s="152" t="s">
        <v>1117</v>
      </c>
      <c r="D543" s="153" t="s">
        <v>124</v>
      </c>
      <c r="E543" s="154">
        <v>3</v>
      </c>
      <c r="F543" s="154"/>
      <c r="G543" s="155">
        <f t="shared" si="6"/>
        <v>0</v>
      </c>
      <c r="O543" s="149">
        <v>2</v>
      </c>
      <c r="AA543" s="122">
        <v>12</v>
      </c>
      <c r="AB543" s="122">
        <v>0</v>
      </c>
      <c r="AC543" s="122">
        <v>155</v>
      </c>
      <c r="AZ543" s="122">
        <v>2</v>
      </c>
      <c r="BA543" s="122">
        <f t="shared" si="7"/>
        <v>0</v>
      </c>
      <c r="BB543" s="122">
        <f t="shared" si="8"/>
        <v>0</v>
      </c>
      <c r="BC543" s="122">
        <f t="shared" si="9"/>
        <v>0</v>
      </c>
      <c r="BD543" s="122">
        <f t="shared" si="10"/>
        <v>0</v>
      </c>
      <c r="BE543" s="122">
        <f t="shared" si="11"/>
        <v>0</v>
      </c>
      <c r="CZ543" s="122">
        <v>3.8999999999999999E-4</v>
      </c>
    </row>
    <row r="544" spans="1:104" x14ac:dyDescent="0.25">
      <c r="A544" s="150">
        <v>156</v>
      </c>
      <c r="B544" s="151" t="s">
        <v>380</v>
      </c>
      <c r="C544" s="152" t="s">
        <v>1118</v>
      </c>
      <c r="D544" s="153" t="s">
        <v>124</v>
      </c>
      <c r="E544" s="154">
        <v>1</v>
      </c>
      <c r="F544" s="154"/>
      <c r="G544" s="155">
        <f t="shared" si="6"/>
        <v>0</v>
      </c>
      <c r="O544" s="149">
        <v>2</v>
      </c>
      <c r="AA544" s="122">
        <v>12</v>
      </c>
      <c r="AB544" s="122">
        <v>0</v>
      </c>
      <c r="AC544" s="122">
        <v>156</v>
      </c>
      <c r="AZ544" s="122">
        <v>2</v>
      </c>
      <c r="BA544" s="122">
        <f t="shared" si="7"/>
        <v>0</v>
      </c>
      <c r="BB544" s="122">
        <f t="shared" si="8"/>
        <v>0</v>
      </c>
      <c r="BC544" s="122">
        <f t="shared" si="9"/>
        <v>0</v>
      </c>
      <c r="BD544" s="122">
        <f t="shared" si="10"/>
        <v>0</v>
      </c>
      <c r="BE544" s="122">
        <f t="shared" si="11"/>
        <v>0</v>
      </c>
      <c r="CZ544" s="122">
        <v>5.6999999999999998E-4</v>
      </c>
    </row>
    <row r="545" spans="1:104" x14ac:dyDescent="0.25">
      <c r="A545" s="150">
        <v>157</v>
      </c>
      <c r="B545" s="151" t="s">
        <v>381</v>
      </c>
      <c r="C545" s="152" t="s">
        <v>1119</v>
      </c>
      <c r="D545" s="153" t="s">
        <v>124</v>
      </c>
      <c r="E545" s="154">
        <v>1</v>
      </c>
      <c r="F545" s="154"/>
      <c r="G545" s="155">
        <f t="shared" si="6"/>
        <v>0</v>
      </c>
      <c r="O545" s="149">
        <v>2</v>
      </c>
      <c r="AA545" s="122">
        <v>12</v>
      </c>
      <c r="AB545" s="122">
        <v>0</v>
      </c>
      <c r="AC545" s="122">
        <v>157</v>
      </c>
      <c r="AZ545" s="122">
        <v>2</v>
      </c>
      <c r="BA545" s="122">
        <f t="shared" si="7"/>
        <v>0</v>
      </c>
      <c r="BB545" s="122">
        <f t="shared" si="8"/>
        <v>0</v>
      </c>
      <c r="BC545" s="122">
        <f t="shared" si="9"/>
        <v>0</v>
      </c>
      <c r="BD545" s="122">
        <f t="shared" si="10"/>
        <v>0</v>
      </c>
      <c r="BE545" s="122">
        <f t="shared" si="11"/>
        <v>0</v>
      </c>
      <c r="CZ545" s="122">
        <v>8.0000000000000004E-4</v>
      </c>
    </row>
    <row r="546" spans="1:104" x14ac:dyDescent="0.25">
      <c r="A546" s="150">
        <v>158</v>
      </c>
      <c r="B546" s="151" t="s">
        <v>382</v>
      </c>
      <c r="C546" s="152" t="s">
        <v>1120</v>
      </c>
      <c r="D546" s="153" t="s">
        <v>124</v>
      </c>
      <c r="E546" s="154">
        <v>1</v>
      </c>
      <c r="F546" s="154"/>
      <c r="G546" s="155">
        <f t="shared" si="6"/>
        <v>0</v>
      </c>
      <c r="O546" s="149">
        <v>2</v>
      </c>
      <c r="AA546" s="122">
        <v>12</v>
      </c>
      <c r="AB546" s="122">
        <v>0</v>
      </c>
      <c r="AC546" s="122">
        <v>158</v>
      </c>
      <c r="AZ546" s="122">
        <v>2</v>
      </c>
      <c r="BA546" s="122">
        <f t="shared" si="7"/>
        <v>0</v>
      </c>
      <c r="BB546" s="122">
        <f t="shared" si="8"/>
        <v>0</v>
      </c>
      <c r="BC546" s="122">
        <f t="shared" si="9"/>
        <v>0</v>
      </c>
      <c r="BD546" s="122">
        <f t="shared" si="10"/>
        <v>0</v>
      </c>
      <c r="BE546" s="122">
        <f t="shared" si="11"/>
        <v>0</v>
      </c>
      <c r="CZ546" s="122">
        <v>2.0000000000000001E-4</v>
      </c>
    </row>
    <row r="547" spans="1:104" x14ac:dyDescent="0.25">
      <c r="A547" s="150">
        <v>159</v>
      </c>
      <c r="B547" s="151" t="s">
        <v>383</v>
      </c>
      <c r="C547" s="152" t="s">
        <v>1121</v>
      </c>
      <c r="D547" s="153" t="s">
        <v>124</v>
      </c>
      <c r="E547" s="154">
        <v>1</v>
      </c>
      <c r="F547" s="154"/>
      <c r="G547" s="155">
        <f t="shared" si="6"/>
        <v>0</v>
      </c>
      <c r="O547" s="149">
        <v>2</v>
      </c>
      <c r="AA547" s="122">
        <v>12</v>
      </c>
      <c r="AB547" s="122">
        <v>0</v>
      </c>
      <c r="AC547" s="122">
        <v>159</v>
      </c>
      <c r="AZ547" s="122">
        <v>2</v>
      </c>
      <c r="BA547" s="122">
        <f t="shared" si="7"/>
        <v>0</v>
      </c>
      <c r="BB547" s="122">
        <f t="shared" si="8"/>
        <v>0</v>
      </c>
      <c r="BC547" s="122">
        <f t="shared" si="9"/>
        <v>0</v>
      </c>
      <c r="BD547" s="122">
        <f t="shared" si="10"/>
        <v>0</v>
      </c>
      <c r="BE547" s="122">
        <f t="shared" si="11"/>
        <v>0</v>
      </c>
      <c r="CZ547" s="122">
        <v>3.5E-4</v>
      </c>
    </row>
    <row r="548" spans="1:104" x14ac:dyDescent="0.25">
      <c r="A548" s="150">
        <v>160</v>
      </c>
      <c r="B548" s="151" t="s">
        <v>384</v>
      </c>
      <c r="C548" s="152" t="s">
        <v>385</v>
      </c>
      <c r="D548" s="153" t="s">
        <v>124</v>
      </c>
      <c r="E548" s="154">
        <v>1</v>
      </c>
      <c r="F548" s="154"/>
      <c r="G548" s="155">
        <f t="shared" si="6"/>
        <v>0</v>
      </c>
      <c r="O548" s="149">
        <v>2</v>
      </c>
      <c r="AA548" s="122">
        <v>12</v>
      </c>
      <c r="AB548" s="122">
        <v>0</v>
      </c>
      <c r="AC548" s="122">
        <v>160</v>
      </c>
      <c r="AZ548" s="122">
        <v>2</v>
      </c>
      <c r="BA548" s="122">
        <f t="shared" si="7"/>
        <v>0</v>
      </c>
      <c r="BB548" s="122">
        <f t="shared" si="8"/>
        <v>0</v>
      </c>
      <c r="BC548" s="122">
        <f t="shared" si="9"/>
        <v>0</v>
      </c>
      <c r="BD548" s="122">
        <f t="shared" si="10"/>
        <v>0</v>
      </c>
      <c r="BE548" s="122">
        <f t="shared" si="11"/>
        <v>0</v>
      </c>
      <c r="CZ548" s="122">
        <v>0</v>
      </c>
    </row>
    <row r="549" spans="1:104" x14ac:dyDescent="0.25">
      <c r="A549" s="150">
        <v>161</v>
      </c>
      <c r="B549" s="151" t="s">
        <v>386</v>
      </c>
      <c r="C549" s="152" t="s">
        <v>387</v>
      </c>
      <c r="D549" s="153" t="s">
        <v>124</v>
      </c>
      <c r="E549" s="154">
        <v>2</v>
      </c>
      <c r="F549" s="154"/>
      <c r="G549" s="155">
        <f t="shared" si="6"/>
        <v>0</v>
      </c>
      <c r="O549" s="149">
        <v>2</v>
      </c>
      <c r="AA549" s="122">
        <v>12</v>
      </c>
      <c r="AB549" s="122">
        <v>0</v>
      </c>
      <c r="AC549" s="122">
        <v>161</v>
      </c>
      <c r="AZ549" s="122">
        <v>2</v>
      </c>
      <c r="BA549" s="122">
        <f t="shared" si="7"/>
        <v>0</v>
      </c>
      <c r="BB549" s="122">
        <f t="shared" si="8"/>
        <v>0</v>
      </c>
      <c r="BC549" s="122">
        <f t="shared" si="9"/>
        <v>0</v>
      </c>
      <c r="BD549" s="122">
        <f t="shared" si="10"/>
        <v>0</v>
      </c>
      <c r="BE549" s="122">
        <f t="shared" si="11"/>
        <v>0</v>
      </c>
      <c r="CZ549" s="122">
        <v>1.6000000000000001E-3</v>
      </c>
    </row>
    <row r="550" spans="1:104" x14ac:dyDescent="0.25">
      <c r="A550" s="150">
        <v>162</v>
      </c>
      <c r="B550" s="151" t="s">
        <v>388</v>
      </c>
      <c r="C550" s="152" t="s">
        <v>389</v>
      </c>
      <c r="D550" s="153" t="s">
        <v>124</v>
      </c>
      <c r="E550" s="154">
        <v>1</v>
      </c>
      <c r="F550" s="154"/>
      <c r="G550" s="155">
        <f t="shared" si="6"/>
        <v>0</v>
      </c>
      <c r="O550" s="149">
        <v>2</v>
      </c>
      <c r="AA550" s="122">
        <v>12</v>
      </c>
      <c r="AB550" s="122">
        <v>0</v>
      </c>
      <c r="AC550" s="122">
        <v>162</v>
      </c>
      <c r="AZ550" s="122">
        <v>2</v>
      </c>
      <c r="BA550" s="122">
        <f t="shared" si="7"/>
        <v>0</v>
      </c>
      <c r="BB550" s="122">
        <f t="shared" si="8"/>
        <v>0</v>
      </c>
      <c r="BC550" s="122">
        <f t="shared" si="9"/>
        <v>0</v>
      </c>
      <c r="BD550" s="122">
        <f t="shared" si="10"/>
        <v>0</v>
      </c>
      <c r="BE550" s="122">
        <f t="shared" si="11"/>
        <v>0</v>
      </c>
      <c r="CZ550" s="122">
        <v>3.3999999999999998E-3</v>
      </c>
    </row>
    <row r="551" spans="1:104" x14ac:dyDescent="0.25">
      <c r="A551" s="150">
        <v>163</v>
      </c>
      <c r="B551" s="151" t="s">
        <v>390</v>
      </c>
      <c r="C551" s="152" t="s">
        <v>391</v>
      </c>
      <c r="D551" s="153" t="s">
        <v>68</v>
      </c>
      <c r="E551" s="154">
        <v>4</v>
      </c>
      <c r="F551" s="154"/>
      <c r="G551" s="155">
        <f t="shared" si="6"/>
        <v>0</v>
      </c>
      <c r="O551" s="149">
        <v>2</v>
      </c>
      <c r="AA551" s="122">
        <v>12</v>
      </c>
      <c r="AB551" s="122">
        <v>0</v>
      </c>
      <c r="AC551" s="122">
        <v>163</v>
      </c>
      <c r="AZ551" s="122">
        <v>2</v>
      </c>
      <c r="BA551" s="122">
        <f t="shared" si="7"/>
        <v>0</v>
      </c>
      <c r="BB551" s="122">
        <f t="shared" si="8"/>
        <v>0</v>
      </c>
      <c r="BC551" s="122">
        <f t="shared" si="9"/>
        <v>0</v>
      </c>
      <c r="BD551" s="122">
        <f t="shared" si="10"/>
        <v>0</v>
      </c>
      <c r="BE551" s="122">
        <f t="shared" si="11"/>
        <v>0</v>
      </c>
      <c r="CZ551" s="122">
        <v>0</v>
      </c>
    </row>
    <row r="552" spans="1:104" x14ac:dyDescent="0.25">
      <c r="A552" s="150">
        <v>164</v>
      </c>
      <c r="B552" s="151" t="s">
        <v>392</v>
      </c>
      <c r="C552" s="152" t="s">
        <v>1170</v>
      </c>
      <c r="D552" s="153" t="s">
        <v>124</v>
      </c>
      <c r="E552" s="154">
        <v>1</v>
      </c>
      <c r="F552" s="154"/>
      <c r="G552" s="155">
        <f t="shared" si="6"/>
        <v>0</v>
      </c>
      <c r="O552" s="149">
        <v>2</v>
      </c>
      <c r="AA552" s="122">
        <v>12</v>
      </c>
      <c r="AB552" s="122">
        <v>0</v>
      </c>
      <c r="AC552" s="122">
        <v>164</v>
      </c>
      <c r="AZ552" s="122">
        <v>2</v>
      </c>
      <c r="BA552" s="122">
        <f t="shared" si="7"/>
        <v>0</v>
      </c>
      <c r="BB552" s="122">
        <f t="shared" si="8"/>
        <v>0</v>
      </c>
      <c r="BC552" s="122">
        <f t="shared" si="9"/>
        <v>0</v>
      </c>
      <c r="BD552" s="122">
        <f t="shared" si="10"/>
        <v>0</v>
      </c>
      <c r="BE552" s="122">
        <f t="shared" si="11"/>
        <v>0</v>
      </c>
      <c r="CZ552" s="122">
        <v>1.3600000000000001E-3</v>
      </c>
    </row>
    <row r="553" spans="1:104" x14ac:dyDescent="0.25">
      <c r="A553" s="150">
        <v>165</v>
      </c>
      <c r="B553" s="151" t="s">
        <v>393</v>
      </c>
      <c r="C553" s="152" t="s">
        <v>394</v>
      </c>
      <c r="D553" s="153" t="s">
        <v>134</v>
      </c>
      <c r="E553" s="154">
        <v>95</v>
      </c>
      <c r="F553" s="154"/>
      <c r="G553" s="155">
        <f t="shared" si="6"/>
        <v>0</v>
      </c>
      <c r="O553" s="149">
        <v>2</v>
      </c>
      <c r="AA553" s="122">
        <v>12</v>
      </c>
      <c r="AB553" s="122">
        <v>0</v>
      </c>
      <c r="AC553" s="122">
        <v>165</v>
      </c>
      <c r="AZ553" s="122">
        <v>2</v>
      </c>
      <c r="BA553" s="122">
        <f t="shared" si="7"/>
        <v>0</v>
      </c>
      <c r="BB553" s="122">
        <f t="shared" si="8"/>
        <v>0</v>
      </c>
      <c r="BC553" s="122">
        <f t="shared" si="9"/>
        <v>0</v>
      </c>
      <c r="BD553" s="122">
        <f t="shared" si="10"/>
        <v>0</v>
      </c>
      <c r="BE553" s="122">
        <f t="shared" si="11"/>
        <v>0</v>
      </c>
      <c r="CZ553" s="122">
        <v>1.8000000000000001E-4</v>
      </c>
    </row>
    <row r="554" spans="1:104" x14ac:dyDescent="0.25">
      <c r="A554" s="180"/>
      <c r="B554" s="179"/>
      <c r="C554" s="336" t="s">
        <v>606</v>
      </c>
      <c r="D554" s="337"/>
      <c r="E554" s="178">
        <v>95</v>
      </c>
      <c r="F554" s="177"/>
      <c r="G554" s="176"/>
      <c r="M554" s="175" t="s">
        <v>606</v>
      </c>
      <c r="O554" s="149"/>
    </row>
    <row r="555" spans="1:104" x14ac:dyDescent="0.25">
      <c r="A555" s="150">
        <v>166</v>
      </c>
      <c r="B555" s="151" t="s">
        <v>395</v>
      </c>
      <c r="C555" s="152" t="s">
        <v>396</v>
      </c>
      <c r="D555" s="153" t="s">
        <v>134</v>
      </c>
      <c r="E555" s="154">
        <v>95</v>
      </c>
      <c r="F555" s="154"/>
      <c r="G555" s="155">
        <f>E555*F555</f>
        <v>0</v>
      </c>
      <c r="O555" s="149">
        <v>2</v>
      </c>
      <c r="AA555" s="122">
        <v>12</v>
      </c>
      <c r="AB555" s="122">
        <v>0</v>
      </c>
      <c r="AC555" s="122">
        <v>166</v>
      </c>
      <c r="AZ555" s="122">
        <v>2</v>
      </c>
      <c r="BA555" s="122">
        <f>IF(AZ555=1,G555,0)</f>
        <v>0</v>
      </c>
      <c r="BB555" s="122">
        <f>IF(AZ555=2,G555,0)</f>
        <v>0</v>
      </c>
      <c r="BC555" s="122">
        <f>IF(AZ555=3,G555,0)</f>
        <v>0</v>
      </c>
      <c r="BD555" s="122">
        <f>IF(AZ555=4,G555,0)</f>
        <v>0</v>
      </c>
      <c r="BE555" s="122">
        <f>IF(AZ555=5,G555,0)</f>
        <v>0</v>
      </c>
      <c r="CZ555" s="122">
        <v>1.0000000000000001E-5</v>
      </c>
    </row>
    <row r="556" spans="1:104" x14ac:dyDescent="0.25">
      <c r="A556" s="150">
        <v>167</v>
      </c>
      <c r="B556" s="151" t="s">
        <v>397</v>
      </c>
      <c r="C556" s="152" t="s">
        <v>398</v>
      </c>
      <c r="D556" s="153" t="s">
        <v>54</v>
      </c>
      <c r="E556" s="154">
        <v>1.1499999999999999</v>
      </c>
      <c r="F556" s="154"/>
      <c r="G556" s="155">
        <f>E556*F556</f>
        <v>0</v>
      </c>
      <c r="O556" s="149">
        <v>2</v>
      </c>
      <c r="AA556" s="122">
        <v>12</v>
      </c>
      <c r="AB556" s="122">
        <v>0</v>
      </c>
      <c r="AC556" s="122">
        <v>167</v>
      </c>
      <c r="AZ556" s="122">
        <v>2</v>
      </c>
      <c r="BA556" s="122">
        <f>IF(AZ556=1,G556,0)</f>
        <v>0</v>
      </c>
      <c r="BB556" s="122">
        <f>IF(AZ556=2,G556,0)</f>
        <v>0</v>
      </c>
      <c r="BC556" s="122">
        <f>IF(AZ556=3,G556,0)</f>
        <v>0</v>
      </c>
      <c r="BD556" s="122">
        <f>IF(AZ556=4,G556,0)</f>
        <v>0</v>
      </c>
      <c r="BE556" s="122">
        <f>IF(AZ556=5,G556,0)</f>
        <v>0</v>
      </c>
      <c r="CZ556" s="122">
        <v>0</v>
      </c>
    </row>
    <row r="557" spans="1:104" ht="13" x14ac:dyDescent="0.3">
      <c r="A557" s="156"/>
      <c r="B557" s="157" t="s">
        <v>69</v>
      </c>
      <c r="C557" s="158" t="str">
        <f>CONCATENATE(B501," ",C501)</f>
        <v>722 Vnitřní vodovod</v>
      </c>
      <c r="D557" s="156"/>
      <c r="E557" s="159"/>
      <c r="F557" s="159"/>
      <c r="G557" s="160">
        <f>SUM(G501:G556)</f>
        <v>0</v>
      </c>
      <c r="O557" s="149">
        <v>4</v>
      </c>
      <c r="BA557" s="161">
        <f>SUM(BA501:BA556)</f>
        <v>0</v>
      </c>
      <c r="BB557" s="161">
        <f>SUM(BB501:BB556)</f>
        <v>0</v>
      </c>
      <c r="BC557" s="161">
        <f>SUM(BC501:BC556)</f>
        <v>0</v>
      </c>
      <c r="BD557" s="161">
        <f>SUM(BD501:BD556)</f>
        <v>0</v>
      </c>
      <c r="BE557" s="161">
        <f>SUM(BE501:BE556)</f>
        <v>0</v>
      </c>
    </row>
    <row r="558" spans="1:104" ht="13" x14ac:dyDescent="0.3">
      <c r="A558" s="142" t="s">
        <v>65</v>
      </c>
      <c r="B558" s="143" t="s">
        <v>399</v>
      </c>
      <c r="C558" s="144" t="s">
        <v>400</v>
      </c>
      <c r="D558" s="145"/>
      <c r="E558" s="146"/>
      <c r="F558" s="146"/>
      <c r="G558" s="147"/>
      <c r="H558" s="148"/>
      <c r="I558" s="148"/>
      <c r="O558" s="149">
        <v>1</v>
      </c>
    </row>
    <row r="559" spans="1:104" x14ac:dyDescent="0.25">
      <c r="A559" s="150">
        <v>168</v>
      </c>
      <c r="B559" s="151" t="s">
        <v>401</v>
      </c>
      <c r="C559" s="152" t="s">
        <v>1171</v>
      </c>
      <c r="D559" s="153" t="s">
        <v>369</v>
      </c>
      <c r="E559" s="154">
        <v>4</v>
      </c>
      <c r="F559" s="154"/>
      <c r="G559" s="155">
        <f>E559*F559</f>
        <v>0</v>
      </c>
      <c r="O559" s="149">
        <v>2</v>
      </c>
      <c r="AA559" s="122">
        <v>12</v>
      </c>
      <c r="AB559" s="122">
        <v>0</v>
      </c>
      <c r="AC559" s="122">
        <v>168</v>
      </c>
      <c r="AZ559" s="122">
        <v>2</v>
      </c>
      <c r="BA559" s="122">
        <f>IF(AZ559=1,G559,0)</f>
        <v>0</v>
      </c>
      <c r="BB559" s="122">
        <f>IF(AZ559=2,G559,0)</f>
        <v>0</v>
      </c>
      <c r="BC559" s="122">
        <f>IF(AZ559=3,G559,0)</f>
        <v>0</v>
      </c>
      <c r="BD559" s="122">
        <f>IF(AZ559=4,G559,0)</f>
        <v>0</v>
      </c>
      <c r="BE559" s="122">
        <f>IF(AZ559=5,G559,0)</f>
        <v>0</v>
      </c>
      <c r="CZ559" s="122">
        <v>2.794E-2</v>
      </c>
    </row>
    <row r="560" spans="1:104" x14ac:dyDescent="0.25">
      <c r="A560" s="180"/>
      <c r="B560" s="179"/>
      <c r="C560" s="336" t="s">
        <v>605</v>
      </c>
      <c r="D560" s="337"/>
      <c r="E560" s="178">
        <v>4</v>
      </c>
      <c r="F560" s="177"/>
      <c r="G560" s="176"/>
      <c r="M560" s="175" t="s">
        <v>605</v>
      </c>
      <c r="O560" s="149"/>
    </row>
    <row r="561" spans="1:104" x14ac:dyDescent="0.25">
      <c r="A561" s="150">
        <v>169</v>
      </c>
      <c r="B561" s="151" t="s">
        <v>402</v>
      </c>
      <c r="C561" s="152" t="s">
        <v>1172</v>
      </c>
      <c r="D561" s="153" t="s">
        <v>369</v>
      </c>
      <c r="E561" s="154">
        <v>3</v>
      </c>
      <c r="F561" s="154"/>
      <c r="G561" s="155">
        <f>E561*F561</f>
        <v>0</v>
      </c>
      <c r="O561" s="149">
        <v>2</v>
      </c>
      <c r="AA561" s="122">
        <v>12</v>
      </c>
      <c r="AB561" s="122">
        <v>0</v>
      </c>
      <c r="AC561" s="122">
        <v>169</v>
      </c>
      <c r="AZ561" s="122">
        <v>2</v>
      </c>
      <c r="BA561" s="122">
        <f>IF(AZ561=1,G561,0)</f>
        <v>0</v>
      </c>
      <c r="BB561" s="122">
        <f>IF(AZ561=2,G561,0)</f>
        <v>0</v>
      </c>
      <c r="BC561" s="122">
        <f>IF(AZ561=3,G561,0)</f>
        <v>0</v>
      </c>
      <c r="BD561" s="122">
        <f>IF(AZ561=4,G561,0)</f>
        <v>0</v>
      </c>
      <c r="BE561" s="122">
        <f>IF(AZ561=5,G561,0)</f>
        <v>0</v>
      </c>
      <c r="CZ561" s="122">
        <v>1.401E-2</v>
      </c>
    </row>
    <row r="562" spans="1:104" x14ac:dyDescent="0.25">
      <c r="A562" s="150">
        <v>170</v>
      </c>
      <c r="B562" s="151" t="s">
        <v>403</v>
      </c>
      <c r="C562" s="152" t="s">
        <v>1126</v>
      </c>
      <c r="D562" s="153" t="s">
        <v>369</v>
      </c>
      <c r="E562" s="154">
        <v>1</v>
      </c>
      <c r="F562" s="154"/>
      <c r="G562" s="155">
        <f>E562*F562</f>
        <v>0</v>
      </c>
      <c r="O562" s="149">
        <v>2</v>
      </c>
      <c r="AA562" s="122">
        <v>12</v>
      </c>
      <c r="AB562" s="122">
        <v>0</v>
      </c>
      <c r="AC562" s="122">
        <v>170</v>
      </c>
      <c r="AZ562" s="122">
        <v>2</v>
      </c>
      <c r="BA562" s="122">
        <f>IF(AZ562=1,G562,0)</f>
        <v>0</v>
      </c>
      <c r="BB562" s="122">
        <f>IF(AZ562=2,G562,0)</f>
        <v>0</v>
      </c>
      <c r="BC562" s="122">
        <f>IF(AZ562=3,G562,0)</f>
        <v>0</v>
      </c>
      <c r="BD562" s="122">
        <f>IF(AZ562=4,G562,0)</f>
        <v>0</v>
      </c>
      <c r="BE562" s="122">
        <f>IF(AZ562=5,G562,0)</f>
        <v>0</v>
      </c>
      <c r="CZ562" s="122">
        <v>1.444E-2</v>
      </c>
    </row>
    <row r="563" spans="1:104" x14ac:dyDescent="0.25">
      <c r="A563" s="150">
        <v>171</v>
      </c>
      <c r="B563" s="151" t="s">
        <v>404</v>
      </c>
      <c r="C563" s="152" t="s">
        <v>405</v>
      </c>
      <c r="D563" s="153" t="s">
        <v>369</v>
      </c>
      <c r="E563" s="154">
        <v>1</v>
      </c>
      <c r="F563" s="154"/>
      <c r="G563" s="155">
        <f>E563*F563</f>
        <v>0</v>
      </c>
      <c r="O563" s="149">
        <v>2</v>
      </c>
      <c r="AA563" s="122">
        <v>12</v>
      </c>
      <c r="AB563" s="122">
        <v>0</v>
      </c>
      <c r="AC563" s="122">
        <v>171</v>
      </c>
      <c r="AZ563" s="122">
        <v>2</v>
      </c>
      <c r="BA563" s="122">
        <f>IF(AZ563=1,G563,0)</f>
        <v>0</v>
      </c>
      <c r="BB563" s="122">
        <f>IF(AZ563=2,G563,0)</f>
        <v>0</v>
      </c>
      <c r="BC563" s="122">
        <f>IF(AZ563=3,G563,0)</f>
        <v>0</v>
      </c>
      <c r="BD563" s="122">
        <f>IF(AZ563=4,G563,0)</f>
        <v>0</v>
      </c>
      <c r="BE563" s="122">
        <f>IF(AZ563=5,G563,0)</f>
        <v>0</v>
      </c>
      <c r="CZ563" s="122">
        <v>2.9199999999999999E-3</v>
      </c>
    </row>
    <row r="564" spans="1:104" x14ac:dyDescent="0.25">
      <c r="A564" s="150">
        <v>172</v>
      </c>
      <c r="B564" s="151" t="s">
        <v>406</v>
      </c>
      <c r="C564" s="152" t="s">
        <v>1173</v>
      </c>
      <c r="D564" s="153" t="s">
        <v>369</v>
      </c>
      <c r="E564" s="154">
        <v>2</v>
      </c>
      <c r="F564" s="154"/>
      <c r="G564" s="155">
        <f>E564*F564</f>
        <v>0</v>
      </c>
      <c r="O564" s="149">
        <v>2</v>
      </c>
      <c r="AA564" s="122">
        <v>12</v>
      </c>
      <c r="AB564" s="122">
        <v>0</v>
      </c>
      <c r="AC564" s="122">
        <v>172</v>
      </c>
      <c r="AZ564" s="122">
        <v>2</v>
      </c>
      <c r="BA564" s="122">
        <f>IF(AZ564=1,G564,0)</f>
        <v>0</v>
      </c>
      <c r="BB564" s="122">
        <f>IF(AZ564=2,G564,0)</f>
        <v>0</v>
      </c>
      <c r="BC564" s="122">
        <f>IF(AZ564=3,G564,0)</f>
        <v>0</v>
      </c>
      <c r="BD564" s="122">
        <f>IF(AZ564=4,G564,0)</f>
        <v>0</v>
      </c>
      <c r="BE564" s="122">
        <f>IF(AZ564=5,G564,0)</f>
        <v>0</v>
      </c>
      <c r="CZ564" s="122">
        <v>0.10482</v>
      </c>
    </row>
    <row r="565" spans="1:104" x14ac:dyDescent="0.25">
      <c r="A565" s="150">
        <v>173</v>
      </c>
      <c r="B565" s="151" t="s">
        <v>407</v>
      </c>
      <c r="C565" s="152" t="s">
        <v>408</v>
      </c>
      <c r="D565" s="153" t="s">
        <v>369</v>
      </c>
      <c r="E565" s="154">
        <v>13</v>
      </c>
      <c r="F565" s="154"/>
      <c r="G565" s="155">
        <f>E565*F565</f>
        <v>0</v>
      </c>
      <c r="O565" s="149">
        <v>2</v>
      </c>
      <c r="AA565" s="122">
        <v>12</v>
      </c>
      <c r="AB565" s="122">
        <v>0</v>
      </c>
      <c r="AC565" s="122">
        <v>173</v>
      </c>
      <c r="AZ565" s="122">
        <v>2</v>
      </c>
      <c r="BA565" s="122">
        <f>IF(AZ565=1,G565,0)</f>
        <v>0</v>
      </c>
      <c r="BB565" s="122">
        <f>IF(AZ565=2,G565,0)</f>
        <v>0</v>
      </c>
      <c r="BC565" s="122">
        <f>IF(AZ565=3,G565,0)</f>
        <v>0</v>
      </c>
      <c r="BD565" s="122">
        <f>IF(AZ565=4,G565,0)</f>
        <v>0</v>
      </c>
      <c r="BE565" s="122">
        <f>IF(AZ565=5,G565,0)</f>
        <v>0</v>
      </c>
      <c r="CZ565" s="122">
        <v>1.7000000000000001E-4</v>
      </c>
    </row>
    <row r="566" spans="1:104" x14ac:dyDescent="0.25">
      <c r="A566" s="180"/>
      <c r="B566" s="179"/>
      <c r="C566" s="336" t="s">
        <v>604</v>
      </c>
      <c r="D566" s="337"/>
      <c r="E566" s="178">
        <v>13</v>
      </c>
      <c r="F566" s="177"/>
      <c r="G566" s="176"/>
      <c r="M566" s="175" t="s">
        <v>604</v>
      </c>
      <c r="O566" s="149"/>
    </row>
    <row r="567" spans="1:104" x14ac:dyDescent="0.25">
      <c r="A567" s="150">
        <v>174</v>
      </c>
      <c r="B567" s="151" t="s">
        <v>409</v>
      </c>
      <c r="C567" s="152" t="s">
        <v>1175</v>
      </c>
      <c r="D567" s="153" t="s">
        <v>124</v>
      </c>
      <c r="E567" s="154">
        <v>4</v>
      </c>
      <c r="F567" s="154"/>
      <c r="G567" s="155">
        <f>E567*F567</f>
        <v>0</v>
      </c>
      <c r="O567" s="149">
        <v>2</v>
      </c>
      <c r="AA567" s="122">
        <v>12</v>
      </c>
      <c r="AB567" s="122">
        <v>0</v>
      </c>
      <c r="AC567" s="122">
        <v>174</v>
      </c>
      <c r="AZ567" s="122">
        <v>2</v>
      </c>
      <c r="BA567" s="122">
        <f>IF(AZ567=1,G567,0)</f>
        <v>0</v>
      </c>
      <c r="BB567" s="122">
        <f>IF(AZ567=2,G567,0)</f>
        <v>0</v>
      </c>
      <c r="BC567" s="122">
        <f>IF(AZ567=3,G567,0)</f>
        <v>0</v>
      </c>
      <c r="BD567" s="122">
        <f>IF(AZ567=4,G567,0)</f>
        <v>0</v>
      </c>
      <c r="BE567" s="122">
        <f>IF(AZ567=5,G567,0)</f>
        <v>0</v>
      </c>
      <c r="CZ567" s="122">
        <v>0</v>
      </c>
    </row>
    <row r="568" spans="1:104" ht="20.5" x14ac:dyDescent="0.25">
      <c r="A568" s="150">
        <v>175</v>
      </c>
      <c r="B568" s="151" t="s">
        <v>410</v>
      </c>
      <c r="C568" s="152" t="s">
        <v>411</v>
      </c>
      <c r="D568" s="153" t="s">
        <v>124</v>
      </c>
      <c r="E568" s="154">
        <v>1</v>
      </c>
      <c r="F568" s="154"/>
      <c r="G568" s="155">
        <f>E568*F568</f>
        <v>0</v>
      </c>
      <c r="O568" s="149">
        <v>2</v>
      </c>
      <c r="AA568" s="122">
        <v>12</v>
      </c>
      <c r="AB568" s="122">
        <v>0</v>
      </c>
      <c r="AC568" s="122">
        <v>175</v>
      </c>
      <c r="AZ568" s="122">
        <v>2</v>
      </c>
      <c r="BA568" s="122">
        <f>IF(AZ568=1,G568,0)</f>
        <v>0</v>
      </c>
      <c r="BB568" s="122">
        <f>IF(AZ568=2,G568,0)</f>
        <v>0</v>
      </c>
      <c r="BC568" s="122">
        <f>IF(AZ568=3,G568,0)</f>
        <v>0</v>
      </c>
      <c r="BD568" s="122">
        <f>IF(AZ568=4,G568,0)</f>
        <v>0</v>
      </c>
      <c r="BE568" s="122">
        <f>IF(AZ568=5,G568,0)</f>
        <v>0</v>
      </c>
      <c r="CZ568" s="122">
        <v>1.72E-3</v>
      </c>
    </row>
    <row r="569" spans="1:104" x14ac:dyDescent="0.25">
      <c r="A569" s="150">
        <v>176</v>
      </c>
      <c r="B569" s="151" t="s">
        <v>412</v>
      </c>
      <c r="C569" s="152" t="s">
        <v>1176</v>
      </c>
      <c r="D569" s="153" t="s">
        <v>238</v>
      </c>
      <c r="E569" s="154">
        <v>4</v>
      </c>
      <c r="F569" s="154"/>
      <c r="G569" s="155">
        <f>E569*F569</f>
        <v>0</v>
      </c>
      <c r="O569" s="149">
        <v>2</v>
      </c>
      <c r="AA569" s="122">
        <v>12</v>
      </c>
      <c r="AB569" s="122">
        <v>0</v>
      </c>
      <c r="AC569" s="122">
        <v>176</v>
      </c>
      <c r="AZ569" s="122">
        <v>2</v>
      </c>
      <c r="BA569" s="122">
        <f>IF(AZ569=1,G569,0)</f>
        <v>0</v>
      </c>
      <c r="BB569" s="122">
        <f>IF(AZ569=2,G569,0)</f>
        <v>0</v>
      </c>
      <c r="BC569" s="122">
        <f>IF(AZ569=3,G569,0)</f>
        <v>0</v>
      </c>
      <c r="BD569" s="122">
        <f>IF(AZ569=4,G569,0)</f>
        <v>0</v>
      </c>
      <c r="BE569" s="122">
        <f>IF(AZ569=5,G569,0)</f>
        <v>0</v>
      </c>
      <c r="CZ569" s="122">
        <v>0</v>
      </c>
    </row>
    <row r="570" spans="1:104" x14ac:dyDescent="0.25">
      <c r="A570" s="150">
        <v>177</v>
      </c>
      <c r="B570" s="151" t="s">
        <v>413</v>
      </c>
      <c r="C570" s="152" t="s">
        <v>414</v>
      </c>
      <c r="D570" s="153" t="s">
        <v>54</v>
      </c>
      <c r="E570" s="154">
        <v>8805.49</v>
      </c>
      <c r="F570" s="154"/>
      <c r="G570" s="155">
        <f>E570*F570</f>
        <v>0</v>
      </c>
      <c r="O570" s="149">
        <v>2</v>
      </c>
      <c r="AA570" s="122">
        <v>12</v>
      </c>
      <c r="AB570" s="122">
        <v>0</v>
      </c>
      <c r="AC570" s="122">
        <v>177</v>
      </c>
      <c r="AZ570" s="122">
        <v>2</v>
      </c>
      <c r="BA570" s="122">
        <f>IF(AZ570=1,G570,0)</f>
        <v>0</v>
      </c>
      <c r="BB570" s="122">
        <f>IF(AZ570=2,G570,0)</f>
        <v>0</v>
      </c>
      <c r="BC570" s="122">
        <f>IF(AZ570=3,G570,0)</f>
        <v>0</v>
      </c>
      <c r="BD570" s="122">
        <f>IF(AZ570=4,G570,0)</f>
        <v>0</v>
      </c>
      <c r="BE570" s="122">
        <f>IF(AZ570=5,G570,0)</f>
        <v>0</v>
      </c>
      <c r="CZ570" s="122">
        <v>0</v>
      </c>
    </row>
    <row r="571" spans="1:104" x14ac:dyDescent="0.25">
      <c r="A571" s="150">
        <v>178</v>
      </c>
      <c r="B571" s="151" t="s">
        <v>413</v>
      </c>
      <c r="C571" s="152" t="s">
        <v>414</v>
      </c>
      <c r="D571" s="153" t="s">
        <v>54</v>
      </c>
      <c r="E571" s="154">
        <v>0.28999999999999998</v>
      </c>
      <c r="F571" s="154"/>
      <c r="G571" s="155">
        <f>E571*F571</f>
        <v>0</v>
      </c>
      <c r="O571" s="149">
        <v>2</v>
      </c>
      <c r="AA571" s="122">
        <v>12</v>
      </c>
      <c r="AB571" s="122">
        <v>0</v>
      </c>
      <c r="AC571" s="122">
        <v>178</v>
      </c>
      <c r="AZ571" s="122">
        <v>2</v>
      </c>
      <c r="BA571" s="122">
        <f>IF(AZ571=1,G571,0)</f>
        <v>0</v>
      </c>
      <c r="BB571" s="122">
        <f>IF(AZ571=2,G571,0)</f>
        <v>0</v>
      </c>
      <c r="BC571" s="122">
        <f>IF(AZ571=3,G571,0)</f>
        <v>0</v>
      </c>
      <c r="BD571" s="122">
        <f>IF(AZ571=4,G571,0)</f>
        <v>0</v>
      </c>
      <c r="BE571" s="122">
        <f>IF(AZ571=5,G571,0)</f>
        <v>0</v>
      </c>
      <c r="CZ571" s="122">
        <v>0</v>
      </c>
    </row>
    <row r="572" spans="1:104" ht="13" x14ac:dyDescent="0.3">
      <c r="A572" s="156"/>
      <c r="B572" s="157" t="s">
        <v>69</v>
      </c>
      <c r="C572" s="158" t="str">
        <f>CONCATENATE(B558," ",C558)</f>
        <v>725 Zařizovací předměty</v>
      </c>
      <c r="D572" s="156"/>
      <c r="E572" s="159"/>
      <c r="F572" s="159"/>
      <c r="G572" s="160">
        <f>SUM(G558:G571)</f>
        <v>0</v>
      </c>
      <c r="O572" s="149">
        <v>4</v>
      </c>
      <c r="BA572" s="161">
        <f>SUM(BA558:BA571)</f>
        <v>0</v>
      </c>
      <c r="BB572" s="161">
        <f>SUM(BB558:BB571)</f>
        <v>0</v>
      </c>
      <c r="BC572" s="161">
        <f>SUM(BC558:BC571)</f>
        <v>0</v>
      </c>
      <c r="BD572" s="161">
        <f>SUM(BD558:BD571)</f>
        <v>0</v>
      </c>
      <c r="BE572" s="161">
        <f>SUM(BE558:BE571)</f>
        <v>0</v>
      </c>
    </row>
    <row r="573" spans="1:104" ht="13" x14ac:dyDescent="0.3">
      <c r="A573" s="142" t="s">
        <v>65</v>
      </c>
      <c r="B573" s="143" t="s">
        <v>415</v>
      </c>
      <c r="C573" s="144" t="s">
        <v>416</v>
      </c>
      <c r="D573" s="145"/>
      <c r="E573" s="146"/>
      <c r="F573" s="146"/>
      <c r="G573" s="147"/>
      <c r="H573" s="148"/>
      <c r="I573" s="148"/>
      <c r="O573" s="149">
        <v>1</v>
      </c>
    </row>
    <row r="574" spans="1:104" x14ac:dyDescent="0.25">
      <c r="A574" s="150">
        <v>179</v>
      </c>
      <c r="B574" s="151" t="s">
        <v>417</v>
      </c>
      <c r="C574" s="152" t="s">
        <v>1130</v>
      </c>
      <c r="D574" s="153" t="s">
        <v>238</v>
      </c>
      <c r="E574" s="154">
        <v>1</v>
      </c>
      <c r="F574" s="154"/>
      <c r="G574" s="155">
        <f t="shared" ref="G574:G580" si="12">E574*F574</f>
        <v>0</v>
      </c>
      <c r="O574" s="149">
        <v>2</v>
      </c>
      <c r="AA574" s="122">
        <v>12</v>
      </c>
      <c r="AB574" s="122">
        <v>0</v>
      </c>
      <c r="AC574" s="122">
        <v>179</v>
      </c>
      <c r="AZ574" s="122">
        <v>2</v>
      </c>
      <c r="BA574" s="122">
        <f t="shared" ref="BA574:BA580" si="13">IF(AZ574=1,G574,0)</f>
        <v>0</v>
      </c>
      <c r="BB574" s="122">
        <f t="shared" ref="BB574:BB580" si="14">IF(AZ574=2,G574,0)</f>
        <v>0</v>
      </c>
      <c r="BC574" s="122">
        <f t="shared" ref="BC574:BC580" si="15">IF(AZ574=3,G574,0)</f>
        <v>0</v>
      </c>
      <c r="BD574" s="122">
        <f t="shared" ref="BD574:BD580" si="16">IF(AZ574=4,G574,0)</f>
        <v>0</v>
      </c>
      <c r="BE574" s="122">
        <f t="shared" ref="BE574:BE580" si="17">IF(AZ574=5,G574,0)</f>
        <v>0</v>
      </c>
      <c r="CZ574" s="122">
        <v>0</v>
      </c>
    </row>
    <row r="575" spans="1:104" x14ac:dyDescent="0.25">
      <c r="A575" s="150">
        <v>180</v>
      </c>
      <c r="B575" s="151" t="s">
        <v>418</v>
      </c>
      <c r="C575" s="152" t="s">
        <v>1174</v>
      </c>
      <c r="D575" s="153" t="s">
        <v>68</v>
      </c>
      <c r="E575" s="154">
        <v>1</v>
      </c>
      <c r="F575" s="154"/>
      <c r="G575" s="155">
        <f t="shared" si="12"/>
        <v>0</v>
      </c>
      <c r="O575" s="149">
        <v>2</v>
      </c>
      <c r="AA575" s="122">
        <v>12</v>
      </c>
      <c r="AB575" s="122">
        <v>0</v>
      </c>
      <c r="AC575" s="122">
        <v>180</v>
      </c>
      <c r="AZ575" s="122">
        <v>2</v>
      </c>
      <c r="BA575" s="122">
        <f t="shared" si="13"/>
        <v>0</v>
      </c>
      <c r="BB575" s="122">
        <f t="shared" si="14"/>
        <v>0</v>
      </c>
      <c r="BC575" s="122">
        <f t="shared" si="15"/>
        <v>0</v>
      </c>
      <c r="BD575" s="122">
        <f t="shared" si="16"/>
        <v>0</v>
      </c>
      <c r="BE575" s="122">
        <f t="shared" si="17"/>
        <v>0</v>
      </c>
      <c r="CZ575" s="122">
        <v>0</v>
      </c>
    </row>
    <row r="576" spans="1:104" x14ac:dyDescent="0.25">
      <c r="A576" s="150">
        <v>181</v>
      </c>
      <c r="B576" s="151" t="s">
        <v>419</v>
      </c>
      <c r="C576" s="152" t="s">
        <v>420</v>
      </c>
      <c r="D576" s="153" t="s">
        <v>68</v>
      </c>
      <c r="E576" s="154">
        <v>1</v>
      </c>
      <c r="F576" s="154"/>
      <c r="G576" s="155">
        <f t="shared" si="12"/>
        <v>0</v>
      </c>
      <c r="O576" s="149">
        <v>2</v>
      </c>
      <c r="AA576" s="122">
        <v>12</v>
      </c>
      <c r="AB576" s="122">
        <v>0</v>
      </c>
      <c r="AC576" s="122">
        <v>181</v>
      </c>
      <c r="AZ576" s="122">
        <v>2</v>
      </c>
      <c r="BA576" s="122">
        <f t="shared" si="13"/>
        <v>0</v>
      </c>
      <c r="BB576" s="122">
        <f t="shared" si="14"/>
        <v>0</v>
      </c>
      <c r="BC576" s="122">
        <f t="shared" si="15"/>
        <v>0</v>
      </c>
      <c r="BD576" s="122">
        <f t="shared" si="16"/>
        <v>0</v>
      </c>
      <c r="BE576" s="122">
        <f t="shared" si="17"/>
        <v>0</v>
      </c>
      <c r="CZ576" s="122">
        <v>0</v>
      </c>
    </row>
    <row r="577" spans="1:104" x14ac:dyDescent="0.25">
      <c r="A577" s="150">
        <v>182</v>
      </c>
      <c r="B577" s="151" t="s">
        <v>421</v>
      </c>
      <c r="C577" s="152" t="s">
        <v>422</v>
      </c>
      <c r="D577" s="153" t="s">
        <v>68</v>
      </c>
      <c r="E577" s="154">
        <v>1</v>
      </c>
      <c r="F577" s="154"/>
      <c r="G577" s="155">
        <f t="shared" si="12"/>
        <v>0</v>
      </c>
      <c r="O577" s="149">
        <v>2</v>
      </c>
      <c r="AA577" s="122">
        <v>12</v>
      </c>
      <c r="AB577" s="122">
        <v>0</v>
      </c>
      <c r="AC577" s="122">
        <v>182</v>
      </c>
      <c r="AZ577" s="122">
        <v>2</v>
      </c>
      <c r="BA577" s="122">
        <f t="shared" si="13"/>
        <v>0</v>
      </c>
      <c r="BB577" s="122">
        <f t="shared" si="14"/>
        <v>0</v>
      </c>
      <c r="BC577" s="122">
        <f t="shared" si="15"/>
        <v>0</v>
      </c>
      <c r="BD577" s="122">
        <f t="shared" si="16"/>
        <v>0</v>
      </c>
      <c r="BE577" s="122">
        <f t="shared" si="17"/>
        <v>0</v>
      </c>
      <c r="CZ577" s="122">
        <v>0</v>
      </c>
    </row>
    <row r="578" spans="1:104" x14ac:dyDescent="0.25">
      <c r="A578" s="150">
        <v>183</v>
      </c>
      <c r="B578" s="151" t="s">
        <v>423</v>
      </c>
      <c r="C578" s="152" t="s">
        <v>424</v>
      </c>
      <c r="D578" s="153" t="s">
        <v>425</v>
      </c>
      <c r="E578" s="154">
        <v>72</v>
      </c>
      <c r="F578" s="154"/>
      <c r="G578" s="155">
        <f t="shared" si="12"/>
        <v>0</v>
      </c>
      <c r="O578" s="149">
        <v>2</v>
      </c>
      <c r="AA578" s="122">
        <v>12</v>
      </c>
      <c r="AB578" s="122">
        <v>0</v>
      </c>
      <c r="AC578" s="122">
        <v>183</v>
      </c>
      <c r="AZ578" s="122">
        <v>2</v>
      </c>
      <c r="BA578" s="122">
        <f t="shared" si="13"/>
        <v>0</v>
      </c>
      <c r="BB578" s="122">
        <f t="shared" si="14"/>
        <v>0</v>
      </c>
      <c r="BC578" s="122">
        <f t="shared" si="15"/>
        <v>0</v>
      </c>
      <c r="BD578" s="122">
        <f t="shared" si="16"/>
        <v>0</v>
      </c>
      <c r="BE578" s="122">
        <f t="shared" si="17"/>
        <v>0</v>
      </c>
      <c r="CZ578" s="122">
        <v>0</v>
      </c>
    </row>
    <row r="579" spans="1:104" x14ac:dyDescent="0.25">
      <c r="A579" s="150">
        <v>184</v>
      </c>
      <c r="B579" s="151" t="s">
        <v>426</v>
      </c>
      <c r="C579" s="152" t="s">
        <v>427</v>
      </c>
      <c r="D579" s="153" t="s">
        <v>68</v>
      </c>
      <c r="E579" s="154">
        <v>1</v>
      </c>
      <c r="F579" s="154"/>
      <c r="G579" s="155">
        <f t="shared" si="12"/>
        <v>0</v>
      </c>
      <c r="O579" s="149">
        <v>2</v>
      </c>
      <c r="AA579" s="122">
        <v>12</v>
      </c>
      <c r="AB579" s="122">
        <v>0</v>
      </c>
      <c r="AC579" s="122">
        <v>184</v>
      </c>
      <c r="AZ579" s="122">
        <v>2</v>
      </c>
      <c r="BA579" s="122">
        <f t="shared" si="13"/>
        <v>0</v>
      </c>
      <c r="BB579" s="122">
        <f t="shared" si="14"/>
        <v>0</v>
      </c>
      <c r="BC579" s="122">
        <f t="shared" si="15"/>
        <v>0</v>
      </c>
      <c r="BD579" s="122">
        <f t="shared" si="16"/>
        <v>0</v>
      </c>
      <c r="BE579" s="122">
        <f t="shared" si="17"/>
        <v>0</v>
      </c>
      <c r="CZ579" s="122">
        <v>0</v>
      </c>
    </row>
    <row r="580" spans="1:104" x14ac:dyDescent="0.25">
      <c r="A580" s="150">
        <v>185</v>
      </c>
      <c r="B580" s="151" t="s">
        <v>428</v>
      </c>
      <c r="C580" s="152" t="s">
        <v>429</v>
      </c>
      <c r="D580" s="153" t="s">
        <v>54</v>
      </c>
      <c r="E580" s="154">
        <v>1.75</v>
      </c>
      <c r="F580" s="154"/>
      <c r="G580" s="155">
        <f t="shared" si="12"/>
        <v>0</v>
      </c>
      <c r="O580" s="149">
        <v>2</v>
      </c>
      <c r="AA580" s="122">
        <v>12</v>
      </c>
      <c r="AB580" s="122">
        <v>0</v>
      </c>
      <c r="AC580" s="122">
        <v>185</v>
      </c>
      <c r="AZ580" s="122">
        <v>2</v>
      </c>
      <c r="BA580" s="122">
        <f t="shared" si="13"/>
        <v>0</v>
      </c>
      <c r="BB580" s="122">
        <f t="shared" si="14"/>
        <v>0</v>
      </c>
      <c r="BC580" s="122">
        <f t="shared" si="15"/>
        <v>0</v>
      </c>
      <c r="BD580" s="122">
        <f t="shared" si="16"/>
        <v>0</v>
      </c>
      <c r="BE580" s="122">
        <f t="shared" si="17"/>
        <v>0</v>
      </c>
      <c r="CZ580" s="122">
        <v>0</v>
      </c>
    </row>
    <row r="581" spans="1:104" ht="13" x14ac:dyDescent="0.3">
      <c r="A581" s="156"/>
      <c r="B581" s="157" t="s">
        <v>69</v>
      </c>
      <c r="C581" s="158" t="str">
        <f>CONCATENATE(B573," ",C573)</f>
        <v>732 Strojovny</v>
      </c>
      <c r="D581" s="156"/>
      <c r="E581" s="159"/>
      <c r="F581" s="159"/>
      <c r="G581" s="160">
        <f>SUM(G573:G580)</f>
        <v>0</v>
      </c>
      <c r="O581" s="149">
        <v>4</v>
      </c>
      <c r="BA581" s="161">
        <f>SUM(BA573:BA580)</f>
        <v>0</v>
      </c>
      <c r="BB581" s="161">
        <f>SUM(BB573:BB580)</f>
        <v>0</v>
      </c>
      <c r="BC581" s="161">
        <f>SUM(BC573:BC580)</f>
        <v>0</v>
      </c>
      <c r="BD581" s="161">
        <f>SUM(BD573:BD580)</f>
        <v>0</v>
      </c>
      <c r="BE581" s="161">
        <f>SUM(BE573:BE580)</f>
        <v>0</v>
      </c>
    </row>
    <row r="582" spans="1:104" ht="13" x14ac:dyDescent="0.3">
      <c r="A582" s="142" t="s">
        <v>65</v>
      </c>
      <c r="B582" s="143" t="s">
        <v>430</v>
      </c>
      <c r="C582" s="144" t="s">
        <v>431</v>
      </c>
      <c r="D582" s="145"/>
      <c r="E582" s="146"/>
      <c r="F582" s="146"/>
      <c r="G582" s="147"/>
      <c r="H582" s="148"/>
      <c r="I582" s="148"/>
      <c r="O582" s="149">
        <v>1</v>
      </c>
    </row>
    <row r="583" spans="1:104" x14ac:dyDescent="0.25">
      <c r="A583" s="150">
        <v>186</v>
      </c>
      <c r="B583" s="151" t="s">
        <v>432</v>
      </c>
      <c r="C583" s="152" t="s">
        <v>1132</v>
      </c>
      <c r="D583" s="153" t="s">
        <v>134</v>
      </c>
      <c r="E583" s="154">
        <v>62</v>
      </c>
      <c r="F583" s="154"/>
      <c r="G583" s="155">
        <f>E583*F583</f>
        <v>0</v>
      </c>
      <c r="O583" s="149">
        <v>2</v>
      </c>
      <c r="AA583" s="122">
        <v>12</v>
      </c>
      <c r="AB583" s="122">
        <v>0</v>
      </c>
      <c r="AC583" s="122">
        <v>186</v>
      </c>
      <c r="AZ583" s="122">
        <v>2</v>
      </c>
      <c r="BA583" s="122">
        <f>IF(AZ583=1,G583,0)</f>
        <v>0</v>
      </c>
      <c r="BB583" s="122">
        <f>IF(AZ583=2,G583,0)</f>
        <v>0</v>
      </c>
      <c r="BC583" s="122">
        <f>IF(AZ583=3,G583,0)</f>
        <v>0</v>
      </c>
      <c r="BD583" s="122">
        <f>IF(AZ583=4,G583,0)</f>
        <v>0</v>
      </c>
      <c r="BE583" s="122">
        <f>IF(AZ583=5,G583,0)</f>
        <v>0</v>
      </c>
      <c r="CZ583" s="122">
        <v>6.6800000000000002E-3</v>
      </c>
    </row>
    <row r="584" spans="1:104" x14ac:dyDescent="0.25">
      <c r="A584" s="180"/>
      <c r="B584" s="179"/>
      <c r="C584" s="336" t="s">
        <v>603</v>
      </c>
      <c r="D584" s="337"/>
      <c r="E584" s="178">
        <v>62</v>
      </c>
      <c r="F584" s="177"/>
      <c r="G584" s="176"/>
      <c r="M584" s="175" t="s">
        <v>603</v>
      </c>
      <c r="O584" s="149"/>
    </row>
    <row r="585" spans="1:104" x14ac:dyDescent="0.25">
      <c r="A585" s="150">
        <v>187</v>
      </c>
      <c r="B585" s="151" t="s">
        <v>433</v>
      </c>
      <c r="C585" s="152" t="s">
        <v>434</v>
      </c>
      <c r="D585" s="153" t="s">
        <v>134</v>
      </c>
      <c r="E585" s="154">
        <v>62</v>
      </c>
      <c r="F585" s="154"/>
      <c r="G585" s="155">
        <f>E585*F585</f>
        <v>0</v>
      </c>
      <c r="O585" s="149">
        <v>2</v>
      </c>
      <c r="AA585" s="122">
        <v>12</v>
      </c>
      <c r="AB585" s="122">
        <v>0</v>
      </c>
      <c r="AC585" s="122">
        <v>187</v>
      </c>
      <c r="AZ585" s="122">
        <v>2</v>
      </c>
      <c r="BA585" s="122">
        <f>IF(AZ585=1,G585,0)</f>
        <v>0</v>
      </c>
      <c r="BB585" s="122">
        <f>IF(AZ585=2,G585,0)</f>
        <v>0</v>
      </c>
      <c r="BC585" s="122">
        <f>IF(AZ585=3,G585,0)</f>
        <v>0</v>
      </c>
      <c r="BD585" s="122">
        <f>IF(AZ585=4,G585,0)</f>
        <v>0</v>
      </c>
      <c r="BE585" s="122">
        <f>IF(AZ585=5,G585,0)</f>
        <v>0</v>
      </c>
      <c r="CZ585" s="122">
        <v>0</v>
      </c>
    </row>
    <row r="586" spans="1:104" x14ac:dyDescent="0.25">
      <c r="A586" s="150">
        <v>188</v>
      </c>
      <c r="B586" s="151" t="s">
        <v>435</v>
      </c>
      <c r="C586" s="152" t="s">
        <v>1167</v>
      </c>
      <c r="D586" s="153" t="s">
        <v>134</v>
      </c>
      <c r="E586" s="154">
        <v>62</v>
      </c>
      <c r="F586" s="154"/>
      <c r="G586" s="155">
        <f>E586*F586</f>
        <v>0</v>
      </c>
      <c r="O586" s="149">
        <v>2</v>
      </c>
      <c r="AA586" s="122">
        <v>12</v>
      </c>
      <c r="AB586" s="122">
        <v>0</v>
      </c>
      <c r="AC586" s="122">
        <v>188</v>
      </c>
      <c r="AZ586" s="122">
        <v>2</v>
      </c>
      <c r="BA586" s="122">
        <f>IF(AZ586=1,G586,0)</f>
        <v>0</v>
      </c>
      <c r="BB586" s="122">
        <f>IF(AZ586=2,G586,0)</f>
        <v>0</v>
      </c>
      <c r="BC586" s="122">
        <f>IF(AZ586=3,G586,0)</f>
        <v>0</v>
      </c>
      <c r="BD586" s="122">
        <f>IF(AZ586=4,G586,0)</f>
        <v>0</v>
      </c>
      <c r="BE586" s="122">
        <f>IF(AZ586=5,G586,0)</f>
        <v>0</v>
      </c>
      <c r="CZ586" s="122">
        <v>5.0000000000000002E-5</v>
      </c>
    </row>
    <row r="587" spans="1:104" x14ac:dyDescent="0.25">
      <c r="A587" s="150">
        <v>189</v>
      </c>
      <c r="B587" s="151" t="s">
        <v>436</v>
      </c>
      <c r="C587" s="152" t="s">
        <v>437</v>
      </c>
      <c r="D587" s="153" t="s">
        <v>238</v>
      </c>
      <c r="E587" s="154">
        <v>1</v>
      </c>
      <c r="F587" s="154"/>
      <c r="G587" s="155">
        <f>E587*F587</f>
        <v>0</v>
      </c>
      <c r="O587" s="149">
        <v>2</v>
      </c>
      <c r="AA587" s="122">
        <v>12</v>
      </c>
      <c r="AB587" s="122">
        <v>0</v>
      </c>
      <c r="AC587" s="122">
        <v>189</v>
      </c>
      <c r="AZ587" s="122">
        <v>2</v>
      </c>
      <c r="BA587" s="122">
        <f>IF(AZ587=1,G587,0)</f>
        <v>0</v>
      </c>
      <c r="BB587" s="122">
        <f>IF(AZ587=2,G587,0)</f>
        <v>0</v>
      </c>
      <c r="BC587" s="122">
        <f>IF(AZ587=3,G587,0)</f>
        <v>0</v>
      </c>
      <c r="BD587" s="122">
        <f>IF(AZ587=4,G587,0)</f>
        <v>0</v>
      </c>
      <c r="BE587" s="122">
        <f>IF(AZ587=5,G587,0)</f>
        <v>0</v>
      </c>
      <c r="CZ587" s="122">
        <v>0</v>
      </c>
    </row>
    <row r="588" spans="1:104" x14ac:dyDescent="0.25">
      <c r="A588" s="150">
        <v>190</v>
      </c>
      <c r="B588" s="151" t="s">
        <v>438</v>
      </c>
      <c r="C588" s="152" t="s">
        <v>439</v>
      </c>
      <c r="D588" s="153" t="s">
        <v>54</v>
      </c>
      <c r="E588" s="154">
        <v>3.4</v>
      </c>
      <c r="F588" s="154"/>
      <c r="G588" s="155">
        <f>E588*F588</f>
        <v>0</v>
      </c>
      <c r="O588" s="149">
        <v>2</v>
      </c>
      <c r="AA588" s="122">
        <v>12</v>
      </c>
      <c r="AB588" s="122">
        <v>0</v>
      </c>
      <c r="AC588" s="122">
        <v>190</v>
      </c>
      <c r="AZ588" s="122">
        <v>2</v>
      </c>
      <c r="BA588" s="122">
        <f>IF(AZ588=1,G588,0)</f>
        <v>0</v>
      </c>
      <c r="BB588" s="122">
        <f>IF(AZ588=2,G588,0)</f>
        <v>0</v>
      </c>
      <c r="BC588" s="122">
        <f>IF(AZ588=3,G588,0)</f>
        <v>0</v>
      </c>
      <c r="BD588" s="122">
        <f>IF(AZ588=4,G588,0)</f>
        <v>0</v>
      </c>
      <c r="BE588" s="122">
        <f>IF(AZ588=5,G588,0)</f>
        <v>0</v>
      </c>
      <c r="CZ588" s="122">
        <v>0</v>
      </c>
    </row>
    <row r="589" spans="1:104" ht="13" x14ac:dyDescent="0.3">
      <c r="A589" s="156"/>
      <c r="B589" s="157" t="s">
        <v>69</v>
      </c>
      <c r="C589" s="158" t="str">
        <f>CONCATENATE(B582," ",C582)</f>
        <v>733 Rozvod potrubí</v>
      </c>
      <c r="D589" s="156"/>
      <c r="E589" s="159"/>
      <c r="F589" s="159"/>
      <c r="G589" s="160">
        <f>SUM(G582:G588)</f>
        <v>0</v>
      </c>
      <c r="O589" s="149">
        <v>4</v>
      </c>
      <c r="BA589" s="161">
        <f>SUM(BA582:BA588)</f>
        <v>0</v>
      </c>
      <c r="BB589" s="161">
        <f>SUM(BB582:BB588)</f>
        <v>0</v>
      </c>
      <c r="BC589" s="161">
        <f>SUM(BC582:BC588)</f>
        <v>0</v>
      </c>
      <c r="BD589" s="161">
        <f>SUM(BD582:BD588)</f>
        <v>0</v>
      </c>
      <c r="BE589" s="161">
        <f>SUM(BE582:BE588)</f>
        <v>0</v>
      </c>
    </row>
    <row r="590" spans="1:104" ht="13" x14ac:dyDescent="0.3">
      <c r="A590" s="142" t="s">
        <v>65</v>
      </c>
      <c r="B590" s="143" t="s">
        <v>440</v>
      </c>
      <c r="C590" s="144" t="s">
        <v>441</v>
      </c>
      <c r="D590" s="145"/>
      <c r="E590" s="146"/>
      <c r="F590" s="146"/>
      <c r="G590" s="147"/>
      <c r="H590" s="148"/>
      <c r="I590" s="148"/>
      <c r="O590" s="149">
        <v>1</v>
      </c>
    </row>
    <row r="591" spans="1:104" x14ac:dyDescent="0.25">
      <c r="A591" s="150">
        <v>191</v>
      </c>
      <c r="B591" s="151" t="s">
        <v>442</v>
      </c>
      <c r="C591" s="152" t="s">
        <v>1177</v>
      </c>
      <c r="D591" s="153" t="s">
        <v>72</v>
      </c>
      <c r="E591" s="154">
        <v>378.6</v>
      </c>
      <c r="F591" s="154"/>
      <c r="G591" s="155">
        <f>E591*F591</f>
        <v>0</v>
      </c>
      <c r="O591" s="149">
        <v>2</v>
      </c>
      <c r="AA591" s="122">
        <v>12</v>
      </c>
      <c r="AB591" s="122">
        <v>0</v>
      </c>
      <c r="AC591" s="122">
        <v>191</v>
      </c>
      <c r="AZ591" s="122">
        <v>2</v>
      </c>
      <c r="BA591" s="122">
        <f>IF(AZ591=1,G591,0)</f>
        <v>0</v>
      </c>
      <c r="BB591" s="122">
        <f>IF(AZ591=2,G591,0)</f>
        <v>0</v>
      </c>
      <c r="BC591" s="122">
        <f>IF(AZ591=3,G591,0)</f>
        <v>0</v>
      </c>
      <c r="BD591" s="122">
        <f>IF(AZ591=4,G591,0)</f>
        <v>0</v>
      </c>
      <c r="BE591" s="122">
        <f>IF(AZ591=5,G591,0)</f>
        <v>0</v>
      </c>
      <c r="CZ591" s="122">
        <v>3.6099999999999999E-3</v>
      </c>
    </row>
    <row r="592" spans="1:104" x14ac:dyDescent="0.25">
      <c r="A592" s="180"/>
      <c r="B592" s="179"/>
      <c r="C592" s="336" t="s">
        <v>579</v>
      </c>
      <c r="D592" s="337"/>
      <c r="E592" s="178">
        <v>0</v>
      </c>
      <c r="F592" s="177"/>
      <c r="G592" s="176"/>
      <c r="M592" s="175" t="s">
        <v>579</v>
      </c>
      <c r="O592" s="149"/>
    </row>
    <row r="593" spans="1:104" x14ac:dyDescent="0.25">
      <c r="A593" s="180"/>
      <c r="B593" s="179"/>
      <c r="C593" s="336" t="s">
        <v>602</v>
      </c>
      <c r="D593" s="337"/>
      <c r="E593" s="178">
        <v>12.8</v>
      </c>
      <c r="F593" s="177"/>
      <c r="G593" s="176"/>
      <c r="M593" s="175" t="s">
        <v>602</v>
      </c>
      <c r="O593" s="149"/>
    </row>
    <row r="594" spans="1:104" x14ac:dyDescent="0.25">
      <c r="A594" s="180"/>
      <c r="B594" s="179"/>
      <c r="C594" s="336" t="s">
        <v>601</v>
      </c>
      <c r="D594" s="337"/>
      <c r="E594" s="178">
        <v>0</v>
      </c>
      <c r="F594" s="177"/>
      <c r="G594" s="176"/>
      <c r="M594" s="175" t="s">
        <v>601</v>
      </c>
      <c r="O594" s="149"/>
    </row>
    <row r="595" spans="1:104" x14ac:dyDescent="0.25">
      <c r="A595" s="180"/>
      <c r="B595" s="179"/>
      <c r="C595" s="336" t="s">
        <v>600</v>
      </c>
      <c r="D595" s="337"/>
      <c r="E595" s="178">
        <v>282.5</v>
      </c>
      <c r="F595" s="177"/>
      <c r="G595" s="176"/>
      <c r="M595" s="175" t="s">
        <v>600</v>
      </c>
      <c r="O595" s="149"/>
    </row>
    <row r="596" spans="1:104" x14ac:dyDescent="0.25">
      <c r="A596" s="180"/>
      <c r="B596" s="179"/>
      <c r="C596" s="336" t="s">
        <v>556</v>
      </c>
      <c r="D596" s="337"/>
      <c r="E596" s="178">
        <v>0</v>
      </c>
      <c r="F596" s="177"/>
      <c r="G596" s="176"/>
      <c r="M596" s="175" t="s">
        <v>556</v>
      </c>
      <c r="O596" s="149"/>
    </row>
    <row r="597" spans="1:104" x14ac:dyDescent="0.25">
      <c r="A597" s="180"/>
      <c r="B597" s="179"/>
      <c r="C597" s="336" t="s">
        <v>599</v>
      </c>
      <c r="D597" s="337"/>
      <c r="E597" s="178">
        <v>6.3</v>
      </c>
      <c r="F597" s="177"/>
      <c r="G597" s="176"/>
      <c r="M597" s="175" t="s">
        <v>599</v>
      </c>
      <c r="O597" s="149"/>
    </row>
    <row r="598" spans="1:104" x14ac:dyDescent="0.25">
      <c r="A598" s="180"/>
      <c r="B598" s="179"/>
      <c r="C598" s="336" t="s">
        <v>598</v>
      </c>
      <c r="D598" s="337"/>
      <c r="E598" s="178">
        <v>0</v>
      </c>
      <c r="F598" s="177"/>
      <c r="G598" s="176"/>
      <c r="M598" s="175" t="s">
        <v>598</v>
      </c>
      <c r="O598" s="149"/>
    </row>
    <row r="599" spans="1:104" x14ac:dyDescent="0.25">
      <c r="A599" s="180"/>
      <c r="B599" s="179"/>
      <c r="C599" s="336" t="s">
        <v>597</v>
      </c>
      <c r="D599" s="337"/>
      <c r="E599" s="178">
        <v>77</v>
      </c>
      <c r="F599" s="177"/>
      <c r="G599" s="176"/>
      <c r="M599" s="175" t="s">
        <v>597</v>
      </c>
      <c r="O599" s="149"/>
    </row>
    <row r="600" spans="1:104" x14ac:dyDescent="0.25">
      <c r="A600" s="150">
        <v>192</v>
      </c>
      <c r="B600" s="151" t="s">
        <v>443</v>
      </c>
      <c r="C600" s="152" t="s">
        <v>444</v>
      </c>
      <c r="D600" s="153" t="s">
        <v>54</v>
      </c>
      <c r="E600" s="154">
        <v>1.1000000000000001</v>
      </c>
      <c r="F600" s="154"/>
      <c r="G600" s="155">
        <f>E600*F600</f>
        <v>0</v>
      </c>
      <c r="O600" s="149">
        <v>2</v>
      </c>
      <c r="AA600" s="122">
        <v>12</v>
      </c>
      <c r="AB600" s="122">
        <v>0</v>
      </c>
      <c r="AC600" s="122">
        <v>192</v>
      </c>
      <c r="AZ600" s="122">
        <v>2</v>
      </c>
      <c r="BA600" s="122">
        <f>IF(AZ600=1,G600,0)</f>
        <v>0</v>
      </c>
      <c r="BB600" s="122">
        <f>IF(AZ600=2,G600,0)</f>
        <v>0</v>
      </c>
      <c r="BC600" s="122">
        <f>IF(AZ600=3,G600,0)</f>
        <v>0</v>
      </c>
      <c r="BD600" s="122">
        <f>IF(AZ600=4,G600,0)</f>
        <v>0</v>
      </c>
      <c r="BE600" s="122">
        <f>IF(AZ600=5,G600,0)</f>
        <v>0</v>
      </c>
      <c r="CZ600" s="122">
        <v>0</v>
      </c>
    </row>
    <row r="601" spans="1:104" ht="13" x14ac:dyDescent="0.3">
      <c r="A601" s="156"/>
      <c r="B601" s="157" t="s">
        <v>69</v>
      </c>
      <c r="C601" s="158" t="str">
        <f>CONCATENATE(B590," ",C590)</f>
        <v>736 Podlahove vytapeni</v>
      </c>
      <c r="D601" s="156"/>
      <c r="E601" s="159"/>
      <c r="F601" s="159"/>
      <c r="G601" s="160">
        <f>SUM(G590:G600)</f>
        <v>0</v>
      </c>
      <c r="O601" s="149">
        <v>4</v>
      </c>
      <c r="BA601" s="161">
        <f>SUM(BA590:BA600)</f>
        <v>0</v>
      </c>
      <c r="BB601" s="161">
        <f>SUM(BB590:BB600)</f>
        <v>0</v>
      </c>
      <c r="BC601" s="161">
        <f>SUM(BC590:BC600)</f>
        <v>0</v>
      </c>
      <c r="BD601" s="161">
        <f>SUM(BD590:BD600)</f>
        <v>0</v>
      </c>
      <c r="BE601" s="161">
        <f>SUM(BE590:BE600)</f>
        <v>0</v>
      </c>
    </row>
    <row r="602" spans="1:104" ht="13" x14ac:dyDescent="0.3">
      <c r="A602" s="142" t="s">
        <v>65</v>
      </c>
      <c r="B602" s="143" t="s">
        <v>445</v>
      </c>
      <c r="C602" s="144" t="s">
        <v>446</v>
      </c>
      <c r="D602" s="145"/>
      <c r="E602" s="146"/>
      <c r="F602" s="146"/>
      <c r="G602" s="147"/>
      <c r="H602" s="148"/>
      <c r="I602" s="148"/>
      <c r="O602" s="149">
        <v>1</v>
      </c>
    </row>
    <row r="603" spans="1:104" x14ac:dyDescent="0.25">
      <c r="A603" s="150">
        <v>193</v>
      </c>
      <c r="B603" s="151" t="s">
        <v>447</v>
      </c>
      <c r="C603" s="152" t="s">
        <v>448</v>
      </c>
      <c r="D603" s="153" t="s">
        <v>72</v>
      </c>
      <c r="E603" s="154">
        <v>480</v>
      </c>
      <c r="F603" s="154"/>
      <c r="G603" s="155">
        <f>E603*F603</f>
        <v>0</v>
      </c>
      <c r="O603" s="149">
        <v>2</v>
      </c>
      <c r="AA603" s="122">
        <v>12</v>
      </c>
      <c r="AB603" s="122">
        <v>0</v>
      </c>
      <c r="AC603" s="122">
        <v>193</v>
      </c>
      <c r="AZ603" s="122">
        <v>2</v>
      </c>
      <c r="BA603" s="122">
        <f>IF(AZ603=1,G603,0)</f>
        <v>0</v>
      </c>
      <c r="BB603" s="122">
        <f>IF(AZ603=2,G603,0)</f>
        <v>0</v>
      </c>
      <c r="BC603" s="122">
        <f>IF(AZ603=3,G603,0)</f>
        <v>0</v>
      </c>
      <c r="BD603" s="122">
        <f>IF(AZ603=4,G603,0)</f>
        <v>0</v>
      </c>
      <c r="BE603" s="122">
        <f>IF(AZ603=5,G603,0)</f>
        <v>0</v>
      </c>
      <c r="CZ603" s="122">
        <v>3.0939999999999999E-2</v>
      </c>
    </row>
    <row r="604" spans="1:104" x14ac:dyDescent="0.25">
      <c r="A604" s="180"/>
      <c r="B604" s="179"/>
      <c r="C604" s="336" t="s">
        <v>591</v>
      </c>
      <c r="D604" s="337"/>
      <c r="E604" s="178">
        <v>360</v>
      </c>
      <c r="F604" s="177"/>
      <c r="G604" s="176"/>
      <c r="M604" s="175" t="s">
        <v>591</v>
      </c>
      <c r="O604" s="149"/>
    </row>
    <row r="605" spans="1:104" x14ac:dyDescent="0.25">
      <c r="A605" s="180"/>
      <c r="B605" s="179"/>
      <c r="C605" s="336" t="s">
        <v>590</v>
      </c>
      <c r="D605" s="337"/>
      <c r="E605" s="178">
        <v>120</v>
      </c>
      <c r="F605" s="177"/>
      <c r="G605" s="176"/>
      <c r="M605" s="175" t="s">
        <v>590</v>
      </c>
      <c r="O605" s="149"/>
    </row>
    <row r="606" spans="1:104" x14ac:dyDescent="0.25">
      <c r="A606" s="150">
        <v>194</v>
      </c>
      <c r="B606" s="151" t="s">
        <v>449</v>
      </c>
      <c r="C606" s="152" t="s">
        <v>1134</v>
      </c>
      <c r="D606" s="153" t="s">
        <v>72</v>
      </c>
      <c r="E606" s="154">
        <v>392</v>
      </c>
      <c r="F606" s="154"/>
      <c r="G606" s="155">
        <f>E606*F606</f>
        <v>0</v>
      </c>
      <c r="O606" s="149">
        <v>2</v>
      </c>
      <c r="AA606" s="122">
        <v>12</v>
      </c>
      <c r="AB606" s="122">
        <v>0</v>
      </c>
      <c r="AC606" s="122">
        <v>194</v>
      </c>
      <c r="AZ606" s="122">
        <v>2</v>
      </c>
      <c r="BA606" s="122">
        <f>IF(AZ606=1,G606,0)</f>
        <v>0</v>
      </c>
      <c r="BB606" s="122">
        <f>IF(AZ606=2,G606,0)</f>
        <v>0</v>
      </c>
      <c r="BC606" s="122">
        <f>IF(AZ606=3,G606,0)</f>
        <v>0</v>
      </c>
      <c r="BD606" s="122">
        <f>IF(AZ606=4,G606,0)</f>
        <v>0</v>
      </c>
      <c r="BE606" s="122">
        <f>IF(AZ606=5,G606,0)</f>
        <v>0</v>
      </c>
      <c r="CZ606" s="122">
        <v>2.7E-4</v>
      </c>
    </row>
    <row r="607" spans="1:104" x14ac:dyDescent="0.25">
      <c r="A607" s="180"/>
      <c r="B607" s="179"/>
      <c r="C607" s="336" t="s">
        <v>596</v>
      </c>
      <c r="D607" s="337"/>
      <c r="E607" s="178">
        <v>301</v>
      </c>
      <c r="F607" s="177"/>
      <c r="G607" s="176"/>
      <c r="M607" s="175" t="s">
        <v>596</v>
      </c>
      <c r="O607" s="149"/>
    </row>
    <row r="608" spans="1:104" x14ac:dyDescent="0.25">
      <c r="A608" s="180"/>
      <c r="B608" s="179"/>
      <c r="C608" s="336" t="s">
        <v>595</v>
      </c>
      <c r="D608" s="337"/>
      <c r="E608" s="178">
        <v>91</v>
      </c>
      <c r="F608" s="177"/>
      <c r="G608" s="176"/>
      <c r="M608" s="175" t="s">
        <v>595</v>
      </c>
      <c r="O608" s="149"/>
    </row>
    <row r="609" spans="1:104" ht="20.5" x14ac:dyDescent="0.25">
      <c r="A609" s="150">
        <v>195</v>
      </c>
      <c r="B609" s="151" t="s">
        <v>450</v>
      </c>
      <c r="C609" s="152" t="s">
        <v>451</v>
      </c>
      <c r="D609" s="153" t="s">
        <v>72</v>
      </c>
      <c r="E609" s="154">
        <v>90</v>
      </c>
      <c r="F609" s="154"/>
      <c r="G609" s="155">
        <f>E609*F609</f>
        <v>0</v>
      </c>
      <c r="O609" s="149">
        <v>2</v>
      </c>
      <c r="AA609" s="122">
        <v>12</v>
      </c>
      <c r="AB609" s="122">
        <v>0</v>
      </c>
      <c r="AC609" s="122">
        <v>195</v>
      </c>
      <c r="AZ609" s="122">
        <v>2</v>
      </c>
      <c r="BA609" s="122">
        <f>IF(AZ609=1,G609,0)</f>
        <v>0</v>
      </c>
      <c r="BB609" s="122">
        <f>IF(AZ609=2,G609,0)</f>
        <v>0</v>
      </c>
      <c r="BC609" s="122">
        <f>IF(AZ609=3,G609,0)</f>
        <v>0</v>
      </c>
      <c r="BD609" s="122">
        <f>IF(AZ609=4,G609,0)</f>
        <v>0</v>
      </c>
      <c r="BE609" s="122">
        <f>IF(AZ609=5,G609,0)</f>
        <v>0</v>
      </c>
      <c r="CZ609" s="122">
        <v>1.085E-2</v>
      </c>
    </row>
    <row r="610" spans="1:104" x14ac:dyDescent="0.25">
      <c r="A610" s="180"/>
      <c r="B610" s="179"/>
      <c r="C610" s="336" t="s">
        <v>593</v>
      </c>
      <c r="D610" s="337"/>
      <c r="E610" s="178">
        <v>90</v>
      </c>
      <c r="F610" s="177"/>
      <c r="G610" s="176"/>
      <c r="M610" s="175" t="s">
        <v>593</v>
      </c>
      <c r="O610" s="149"/>
    </row>
    <row r="611" spans="1:104" x14ac:dyDescent="0.25">
      <c r="A611" s="150">
        <v>196</v>
      </c>
      <c r="B611" s="151" t="s">
        <v>452</v>
      </c>
      <c r="C611" s="152" t="s">
        <v>453</v>
      </c>
      <c r="D611" s="153" t="s">
        <v>72</v>
      </c>
      <c r="E611" s="154">
        <v>90</v>
      </c>
      <c r="F611" s="154"/>
      <c r="G611" s="155">
        <f>E611*F611</f>
        <v>0</v>
      </c>
      <c r="O611" s="149">
        <v>2</v>
      </c>
      <c r="AA611" s="122">
        <v>12</v>
      </c>
      <c r="AB611" s="122">
        <v>0</v>
      </c>
      <c r="AC611" s="122">
        <v>196</v>
      </c>
      <c r="AZ611" s="122">
        <v>2</v>
      </c>
      <c r="BA611" s="122">
        <f>IF(AZ611=1,G611,0)</f>
        <v>0</v>
      </c>
      <c r="BB611" s="122">
        <f>IF(AZ611=2,G611,0)</f>
        <v>0</v>
      </c>
      <c r="BC611" s="122">
        <f>IF(AZ611=3,G611,0)</f>
        <v>0</v>
      </c>
      <c r="BD611" s="122">
        <f>IF(AZ611=4,G611,0)</f>
        <v>0</v>
      </c>
      <c r="BE611" s="122">
        <f>IF(AZ611=5,G611,0)</f>
        <v>0</v>
      </c>
      <c r="CZ611" s="122">
        <v>0</v>
      </c>
    </row>
    <row r="612" spans="1:104" x14ac:dyDescent="0.25">
      <c r="A612" s="180"/>
      <c r="B612" s="179"/>
      <c r="C612" s="336" t="s">
        <v>594</v>
      </c>
      <c r="D612" s="337"/>
      <c r="E612" s="178">
        <v>0</v>
      </c>
      <c r="F612" s="177"/>
      <c r="G612" s="176"/>
      <c r="M612" s="175" t="s">
        <v>594</v>
      </c>
      <c r="O612" s="149"/>
    </row>
    <row r="613" spans="1:104" x14ac:dyDescent="0.25">
      <c r="A613" s="180"/>
      <c r="B613" s="179"/>
      <c r="C613" s="336" t="s">
        <v>593</v>
      </c>
      <c r="D613" s="337"/>
      <c r="E613" s="178">
        <v>90</v>
      </c>
      <c r="F613" s="177"/>
      <c r="G613" s="176"/>
      <c r="M613" s="175" t="s">
        <v>593</v>
      </c>
      <c r="O613" s="149"/>
    </row>
    <row r="614" spans="1:104" x14ac:dyDescent="0.25">
      <c r="A614" s="150">
        <v>197</v>
      </c>
      <c r="B614" s="151" t="s">
        <v>454</v>
      </c>
      <c r="C614" s="152" t="s">
        <v>1178</v>
      </c>
      <c r="D614" s="153" t="s">
        <v>72</v>
      </c>
      <c r="E614" s="154">
        <v>99</v>
      </c>
      <c r="F614" s="154"/>
      <c r="G614" s="155">
        <f>E614*F614</f>
        <v>0</v>
      </c>
      <c r="O614" s="149">
        <v>2</v>
      </c>
      <c r="AA614" s="122">
        <v>12</v>
      </c>
      <c r="AB614" s="122">
        <v>1</v>
      </c>
      <c r="AC614" s="122">
        <v>197</v>
      </c>
      <c r="AZ614" s="122">
        <v>2</v>
      </c>
      <c r="BA614" s="122">
        <f>IF(AZ614=1,G614,0)</f>
        <v>0</v>
      </c>
      <c r="BB614" s="122">
        <f>IF(AZ614=2,G614,0)</f>
        <v>0</v>
      </c>
      <c r="BC614" s="122">
        <f>IF(AZ614=3,G614,0)</f>
        <v>0</v>
      </c>
      <c r="BD614" s="122">
        <f>IF(AZ614=4,G614,0)</f>
        <v>0</v>
      </c>
      <c r="BE614" s="122">
        <f>IF(AZ614=5,G614,0)</f>
        <v>0</v>
      </c>
      <c r="CZ614" s="122">
        <v>1.35E-2</v>
      </c>
    </row>
    <row r="615" spans="1:104" x14ac:dyDescent="0.25">
      <c r="A615" s="180"/>
      <c r="B615" s="179"/>
      <c r="C615" s="336" t="s">
        <v>592</v>
      </c>
      <c r="D615" s="337"/>
      <c r="E615" s="178">
        <v>99</v>
      </c>
      <c r="F615" s="177"/>
      <c r="G615" s="176"/>
      <c r="M615" s="175" t="s">
        <v>592</v>
      </c>
      <c r="O615" s="149"/>
    </row>
    <row r="616" spans="1:104" x14ac:dyDescent="0.25">
      <c r="A616" s="150">
        <v>198</v>
      </c>
      <c r="B616" s="151" t="s">
        <v>455</v>
      </c>
      <c r="C616" s="152" t="s">
        <v>456</v>
      </c>
      <c r="D616" s="153" t="s">
        <v>54</v>
      </c>
      <c r="E616" s="154">
        <v>6.5</v>
      </c>
      <c r="F616" s="154"/>
      <c r="G616" s="155">
        <f>E616*F616</f>
        <v>0</v>
      </c>
      <c r="O616" s="149">
        <v>2</v>
      </c>
      <c r="AA616" s="122">
        <v>12</v>
      </c>
      <c r="AB616" s="122">
        <v>0</v>
      </c>
      <c r="AC616" s="122">
        <v>198</v>
      </c>
      <c r="AZ616" s="122">
        <v>2</v>
      </c>
      <c r="BA616" s="122">
        <f>IF(AZ616=1,G616,0)</f>
        <v>0</v>
      </c>
      <c r="BB616" s="122">
        <f>IF(AZ616=2,G616,0)</f>
        <v>0</v>
      </c>
      <c r="BC616" s="122">
        <f>IF(AZ616=3,G616,0)</f>
        <v>0</v>
      </c>
      <c r="BD616" s="122">
        <f>IF(AZ616=4,G616,0)</f>
        <v>0</v>
      </c>
      <c r="BE616" s="122">
        <f>IF(AZ616=5,G616,0)</f>
        <v>0</v>
      </c>
      <c r="CZ616" s="122">
        <v>0</v>
      </c>
    </row>
    <row r="617" spans="1:104" ht="13" x14ac:dyDescent="0.3">
      <c r="A617" s="156"/>
      <c r="B617" s="157" t="s">
        <v>69</v>
      </c>
      <c r="C617" s="158" t="str">
        <f>CONCATENATE(B602," ",C602)</f>
        <v>762 Konstrukce tesařské</v>
      </c>
      <c r="D617" s="156"/>
      <c r="E617" s="159"/>
      <c r="F617" s="159"/>
      <c r="G617" s="160">
        <f>SUM(G602:G616)</f>
        <v>0</v>
      </c>
      <c r="O617" s="149">
        <v>4</v>
      </c>
      <c r="BA617" s="161">
        <f>SUM(BA602:BA616)</f>
        <v>0</v>
      </c>
      <c r="BB617" s="161">
        <f>SUM(BB602:BB616)</f>
        <v>0</v>
      </c>
      <c r="BC617" s="161">
        <f>SUM(BC602:BC616)</f>
        <v>0</v>
      </c>
      <c r="BD617" s="161">
        <f>SUM(BD602:BD616)</f>
        <v>0</v>
      </c>
      <c r="BE617" s="161">
        <f>SUM(BE602:BE616)</f>
        <v>0</v>
      </c>
    </row>
    <row r="618" spans="1:104" ht="13" x14ac:dyDescent="0.3">
      <c r="A618" s="142" t="s">
        <v>65</v>
      </c>
      <c r="B618" s="143" t="s">
        <v>457</v>
      </c>
      <c r="C618" s="144" t="s">
        <v>458</v>
      </c>
      <c r="D618" s="145"/>
      <c r="E618" s="146"/>
      <c r="F618" s="146"/>
      <c r="G618" s="147"/>
      <c r="H618" s="148"/>
      <c r="I618" s="148"/>
      <c r="O618" s="149">
        <v>1</v>
      </c>
    </row>
    <row r="619" spans="1:104" x14ac:dyDescent="0.25">
      <c r="A619" s="150">
        <v>199</v>
      </c>
      <c r="B619" s="151" t="s">
        <v>459</v>
      </c>
      <c r="C619" s="152" t="s">
        <v>1179</v>
      </c>
      <c r="D619" s="153" t="s">
        <v>72</v>
      </c>
      <c r="E619" s="154">
        <v>480</v>
      </c>
      <c r="F619" s="154"/>
      <c r="G619" s="155">
        <f>E619*F619</f>
        <v>0</v>
      </c>
      <c r="O619" s="149">
        <v>2</v>
      </c>
      <c r="AA619" s="122">
        <v>12</v>
      </c>
      <c r="AB619" s="122">
        <v>0</v>
      </c>
      <c r="AC619" s="122">
        <v>199</v>
      </c>
      <c r="AZ619" s="122">
        <v>2</v>
      </c>
      <c r="BA619" s="122">
        <f>IF(AZ619=1,G619,0)</f>
        <v>0</v>
      </c>
      <c r="BB619" s="122">
        <f>IF(AZ619=2,G619,0)</f>
        <v>0</v>
      </c>
      <c r="BC619" s="122">
        <f>IF(AZ619=3,G619,0)</f>
        <v>0</v>
      </c>
      <c r="BD619" s="122">
        <f>IF(AZ619=4,G619,0)</f>
        <v>0</v>
      </c>
      <c r="BE619" s="122">
        <f>IF(AZ619=5,G619,0)</f>
        <v>0</v>
      </c>
      <c r="CZ619" s="122">
        <v>2.3500000000000001E-3</v>
      </c>
    </row>
    <row r="620" spans="1:104" x14ac:dyDescent="0.25">
      <c r="A620" s="180"/>
      <c r="B620" s="179"/>
      <c r="C620" s="336" t="s">
        <v>591</v>
      </c>
      <c r="D620" s="337"/>
      <c r="E620" s="178">
        <v>360</v>
      </c>
      <c r="F620" s="177"/>
      <c r="G620" s="176"/>
      <c r="M620" s="175" t="s">
        <v>591</v>
      </c>
      <c r="O620" s="149"/>
    </row>
    <row r="621" spans="1:104" x14ac:dyDescent="0.25">
      <c r="A621" s="180"/>
      <c r="B621" s="179"/>
      <c r="C621" s="336" t="s">
        <v>590</v>
      </c>
      <c r="D621" s="337"/>
      <c r="E621" s="178">
        <v>120</v>
      </c>
      <c r="F621" s="177"/>
      <c r="G621" s="176"/>
      <c r="M621" s="175" t="s">
        <v>590</v>
      </c>
      <c r="O621" s="149"/>
    </row>
    <row r="622" spans="1:104" x14ac:dyDescent="0.25">
      <c r="A622" s="150">
        <v>200</v>
      </c>
      <c r="B622" s="151" t="s">
        <v>460</v>
      </c>
      <c r="C622" s="152" t="s">
        <v>461</v>
      </c>
      <c r="D622" s="153" t="s">
        <v>134</v>
      </c>
      <c r="E622" s="154">
        <v>90</v>
      </c>
      <c r="F622" s="154"/>
      <c r="G622" s="155">
        <f>E622*F622</f>
        <v>0</v>
      </c>
      <c r="O622" s="149">
        <v>2</v>
      </c>
      <c r="AA622" s="122">
        <v>12</v>
      </c>
      <c r="AB622" s="122">
        <v>0</v>
      </c>
      <c r="AC622" s="122">
        <v>200</v>
      </c>
      <c r="AZ622" s="122">
        <v>2</v>
      </c>
      <c r="BA622" s="122">
        <f>IF(AZ622=1,G622,0)</f>
        <v>0</v>
      </c>
      <c r="BB622" s="122">
        <f>IF(AZ622=2,G622,0)</f>
        <v>0</v>
      </c>
      <c r="BC622" s="122">
        <f>IF(AZ622=3,G622,0)</f>
        <v>0</v>
      </c>
      <c r="BD622" s="122">
        <f>IF(AZ622=4,G622,0)</f>
        <v>0</v>
      </c>
      <c r="BE622" s="122">
        <f>IF(AZ622=5,G622,0)</f>
        <v>0</v>
      </c>
      <c r="CZ622" s="122">
        <v>4.3699999999999998E-3</v>
      </c>
    </row>
    <row r="623" spans="1:104" x14ac:dyDescent="0.25">
      <c r="A623" s="180"/>
      <c r="B623" s="179"/>
      <c r="C623" s="336" t="s">
        <v>588</v>
      </c>
      <c r="D623" s="337"/>
      <c r="E623" s="178">
        <v>90</v>
      </c>
      <c r="F623" s="177"/>
      <c r="G623" s="176"/>
      <c r="M623" s="175" t="s">
        <v>588</v>
      </c>
      <c r="O623" s="149"/>
    </row>
    <row r="624" spans="1:104" x14ac:dyDescent="0.25">
      <c r="A624" s="150">
        <v>201</v>
      </c>
      <c r="B624" s="151" t="s">
        <v>462</v>
      </c>
      <c r="C624" s="152" t="s">
        <v>463</v>
      </c>
      <c r="D624" s="153" t="s">
        <v>134</v>
      </c>
      <c r="E624" s="154">
        <v>28</v>
      </c>
      <c r="F624" s="154"/>
      <c r="G624" s="155">
        <f>E624*F624</f>
        <v>0</v>
      </c>
      <c r="O624" s="149">
        <v>2</v>
      </c>
      <c r="AA624" s="122">
        <v>12</v>
      </c>
      <c r="AB624" s="122">
        <v>0</v>
      </c>
      <c r="AC624" s="122">
        <v>201</v>
      </c>
      <c r="AZ624" s="122">
        <v>2</v>
      </c>
      <c r="BA624" s="122">
        <f>IF(AZ624=1,G624,0)</f>
        <v>0</v>
      </c>
      <c r="BB624" s="122">
        <f>IF(AZ624=2,G624,0)</f>
        <v>0</v>
      </c>
      <c r="BC624" s="122">
        <f>IF(AZ624=3,G624,0)</f>
        <v>0</v>
      </c>
      <c r="BD624" s="122">
        <f>IF(AZ624=4,G624,0)</f>
        <v>0</v>
      </c>
      <c r="BE624" s="122">
        <f>IF(AZ624=5,G624,0)</f>
        <v>0</v>
      </c>
      <c r="CZ624" s="122">
        <v>5.3899999999999998E-3</v>
      </c>
    </row>
    <row r="625" spans="1:104" x14ac:dyDescent="0.25">
      <c r="A625" s="180"/>
      <c r="B625" s="179"/>
      <c r="C625" s="336" t="s">
        <v>589</v>
      </c>
      <c r="D625" s="337"/>
      <c r="E625" s="178">
        <v>28</v>
      </c>
      <c r="F625" s="177"/>
      <c r="G625" s="176"/>
      <c r="M625" s="175" t="s">
        <v>589</v>
      </c>
      <c r="O625" s="149"/>
    </row>
    <row r="626" spans="1:104" x14ac:dyDescent="0.25">
      <c r="A626" s="150">
        <v>202</v>
      </c>
      <c r="B626" s="151" t="s">
        <v>464</v>
      </c>
      <c r="C626" s="152" t="s">
        <v>465</v>
      </c>
      <c r="D626" s="153" t="s">
        <v>134</v>
      </c>
      <c r="E626" s="154">
        <v>90</v>
      </c>
      <c r="F626" s="154"/>
      <c r="G626" s="155">
        <f>E626*F626</f>
        <v>0</v>
      </c>
      <c r="O626" s="149">
        <v>2</v>
      </c>
      <c r="AA626" s="122">
        <v>12</v>
      </c>
      <c r="AB626" s="122">
        <v>0</v>
      </c>
      <c r="AC626" s="122">
        <v>202</v>
      </c>
      <c r="AZ626" s="122">
        <v>2</v>
      </c>
      <c r="BA626" s="122">
        <f>IF(AZ626=1,G626,0)</f>
        <v>0</v>
      </c>
      <c r="BB626" s="122">
        <f>IF(AZ626=2,G626,0)</f>
        <v>0</v>
      </c>
      <c r="BC626" s="122">
        <f>IF(AZ626=3,G626,0)</f>
        <v>0</v>
      </c>
      <c r="BD626" s="122">
        <f>IF(AZ626=4,G626,0)</f>
        <v>0</v>
      </c>
      <c r="BE626" s="122">
        <f>IF(AZ626=5,G626,0)</f>
        <v>0</v>
      </c>
      <c r="CZ626" s="122">
        <v>4.4000000000000003E-3</v>
      </c>
    </row>
    <row r="627" spans="1:104" x14ac:dyDescent="0.25">
      <c r="A627" s="180"/>
      <c r="B627" s="179"/>
      <c r="C627" s="336" t="s">
        <v>588</v>
      </c>
      <c r="D627" s="337"/>
      <c r="E627" s="178">
        <v>90</v>
      </c>
      <c r="F627" s="177"/>
      <c r="G627" s="176"/>
      <c r="M627" s="175" t="s">
        <v>588</v>
      </c>
      <c r="O627" s="149"/>
    </row>
    <row r="628" spans="1:104" x14ac:dyDescent="0.25">
      <c r="A628" s="150">
        <v>203</v>
      </c>
      <c r="B628" s="151" t="s">
        <v>466</v>
      </c>
      <c r="C628" s="152" t="s">
        <v>1137</v>
      </c>
      <c r="D628" s="153" t="s">
        <v>124</v>
      </c>
      <c r="E628" s="154">
        <v>1</v>
      </c>
      <c r="F628" s="154"/>
      <c r="G628" s="155">
        <f>E628*F628</f>
        <v>0</v>
      </c>
      <c r="O628" s="149">
        <v>2</v>
      </c>
      <c r="AA628" s="122">
        <v>12</v>
      </c>
      <c r="AB628" s="122">
        <v>0</v>
      </c>
      <c r="AC628" s="122">
        <v>203</v>
      </c>
      <c r="AZ628" s="122">
        <v>2</v>
      </c>
      <c r="BA628" s="122">
        <f>IF(AZ628=1,G628,0)</f>
        <v>0</v>
      </c>
      <c r="BB628" s="122">
        <f>IF(AZ628=2,G628,0)</f>
        <v>0</v>
      </c>
      <c r="BC628" s="122">
        <f>IF(AZ628=3,G628,0)</f>
        <v>0</v>
      </c>
      <c r="BD628" s="122">
        <f>IF(AZ628=4,G628,0)</f>
        <v>0</v>
      </c>
      <c r="BE628" s="122">
        <f>IF(AZ628=5,G628,0)</f>
        <v>0</v>
      </c>
      <c r="CZ628" s="122">
        <v>1.8579999999999999E-2</v>
      </c>
    </row>
    <row r="629" spans="1:104" x14ac:dyDescent="0.25">
      <c r="A629" s="150">
        <v>204</v>
      </c>
      <c r="B629" s="151" t="s">
        <v>467</v>
      </c>
      <c r="C629" s="152" t="s">
        <v>468</v>
      </c>
      <c r="D629" s="153" t="s">
        <v>54</v>
      </c>
      <c r="E629" s="154">
        <v>1.85</v>
      </c>
      <c r="F629" s="154"/>
      <c r="G629" s="155">
        <f>E629*F629</f>
        <v>0</v>
      </c>
      <c r="O629" s="149">
        <v>2</v>
      </c>
      <c r="AA629" s="122">
        <v>12</v>
      </c>
      <c r="AB629" s="122">
        <v>0</v>
      </c>
      <c r="AC629" s="122">
        <v>204</v>
      </c>
      <c r="AZ629" s="122">
        <v>2</v>
      </c>
      <c r="BA629" s="122">
        <f>IF(AZ629=1,G629,0)</f>
        <v>0</v>
      </c>
      <c r="BB629" s="122">
        <f>IF(AZ629=2,G629,0)</f>
        <v>0</v>
      </c>
      <c r="BC629" s="122">
        <f>IF(AZ629=3,G629,0)</f>
        <v>0</v>
      </c>
      <c r="BD629" s="122">
        <f>IF(AZ629=4,G629,0)</f>
        <v>0</v>
      </c>
      <c r="BE629" s="122">
        <f>IF(AZ629=5,G629,0)</f>
        <v>0</v>
      </c>
      <c r="CZ629" s="122">
        <v>0</v>
      </c>
    </row>
    <row r="630" spans="1:104" ht="13" x14ac:dyDescent="0.3">
      <c r="A630" s="156"/>
      <c r="B630" s="157" t="s">
        <v>69</v>
      </c>
      <c r="C630" s="158" t="str">
        <f>CONCATENATE(B618," ",C618)</f>
        <v>764 Konstrukce klempířské</v>
      </c>
      <c r="D630" s="156"/>
      <c r="E630" s="159"/>
      <c r="F630" s="159"/>
      <c r="G630" s="160">
        <f>SUM(G618:G629)</f>
        <v>0</v>
      </c>
      <c r="O630" s="149">
        <v>4</v>
      </c>
      <c r="BA630" s="161">
        <f>SUM(BA618:BA629)</f>
        <v>0</v>
      </c>
      <c r="BB630" s="161">
        <f>SUM(BB618:BB629)</f>
        <v>0</v>
      </c>
      <c r="BC630" s="161">
        <f>SUM(BC618:BC629)</f>
        <v>0</v>
      </c>
      <c r="BD630" s="161">
        <f>SUM(BD618:BD629)</f>
        <v>0</v>
      </c>
      <c r="BE630" s="161">
        <f>SUM(BE618:BE629)</f>
        <v>0</v>
      </c>
    </row>
    <row r="631" spans="1:104" ht="13" x14ac:dyDescent="0.3">
      <c r="A631" s="142" t="s">
        <v>65</v>
      </c>
      <c r="B631" s="143" t="s">
        <v>469</v>
      </c>
      <c r="C631" s="144" t="s">
        <v>470</v>
      </c>
      <c r="D631" s="145"/>
      <c r="E631" s="146"/>
      <c r="F631" s="146"/>
      <c r="G631" s="147"/>
      <c r="H631" s="148"/>
      <c r="I631" s="148"/>
      <c r="O631" s="149">
        <v>1</v>
      </c>
    </row>
    <row r="632" spans="1:104" ht="20.5" x14ac:dyDescent="0.25">
      <c r="A632" s="150">
        <v>205</v>
      </c>
      <c r="B632" s="151" t="s">
        <v>471</v>
      </c>
      <c r="C632" s="152" t="s">
        <v>472</v>
      </c>
      <c r="D632" s="153" t="s">
        <v>124</v>
      </c>
      <c r="E632" s="154">
        <v>1</v>
      </c>
      <c r="F632" s="154"/>
      <c r="G632" s="155">
        <f>E632*F632</f>
        <v>0</v>
      </c>
      <c r="O632" s="149">
        <v>2</v>
      </c>
      <c r="AA632" s="122">
        <v>12</v>
      </c>
      <c r="AB632" s="122">
        <v>0</v>
      </c>
      <c r="AC632" s="122">
        <v>205</v>
      </c>
      <c r="AZ632" s="122">
        <v>2</v>
      </c>
      <c r="BA632" s="122">
        <f>IF(AZ632=1,G632,0)</f>
        <v>0</v>
      </c>
      <c r="BB632" s="122">
        <f>IF(AZ632=2,G632,0)</f>
        <v>0</v>
      </c>
      <c r="BC632" s="122">
        <f>IF(AZ632=3,G632,0)</f>
        <v>0</v>
      </c>
      <c r="BD632" s="122">
        <f>IF(AZ632=4,G632,0)</f>
        <v>0</v>
      </c>
      <c r="BE632" s="122">
        <f>IF(AZ632=5,G632,0)</f>
        <v>0</v>
      </c>
      <c r="CZ632" s="122">
        <v>2.5000000000000001E-2</v>
      </c>
    </row>
    <row r="633" spans="1:104" x14ac:dyDescent="0.25">
      <c r="A633" s="150">
        <v>206</v>
      </c>
      <c r="B633" s="151" t="s">
        <v>473</v>
      </c>
      <c r="C633" s="152" t="s">
        <v>474</v>
      </c>
      <c r="D633" s="153" t="s">
        <v>68</v>
      </c>
      <c r="E633" s="154">
        <v>7</v>
      </c>
      <c r="F633" s="154"/>
      <c r="G633" s="155">
        <f>E633*F633</f>
        <v>0</v>
      </c>
      <c r="O633" s="149">
        <v>2</v>
      </c>
      <c r="AA633" s="122">
        <v>12</v>
      </c>
      <c r="AB633" s="122">
        <v>0</v>
      </c>
      <c r="AC633" s="122">
        <v>206</v>
      </c>
      <c r="AZ633" s="122">
        <v>2</v>
      </c>
      <c r="BA633" s="122">
        <f>IF(AZ633=1,G633,0)</f>
        <v>0</v>
      </c>
      <c r="BB633" s="122">
        <f>IF(AZ633=2,G633,0)</f>
        <v>0</v>
      </c>
      <c r="BC633" s="122">
        <f>IF(AZ633=3,G633,0)</f>
        <v>0</v>
      </c>
      <c r="BD633" s="122">
        <f>IF(AZ633=4,G633,0)</f>
        <v>0</v>
      </c>
      <c r="BE633" s="122">
        <f>IF(AZ633=5,G633,0)</f>
        <v>0</v>
      </c>
      <c r="CZ633" s="122">
        <v>0</v>
      </c>
    </row>
    <row r="634" spans="1:104" x14ac:dyDescent="0.25">
      <c r="A634" s="180"/>
      <c r="B634" s="179"/>
      <c r="C634" s="336" t="s">
        <v>587</v>
      </c>
      <c r="D634" s="337"/>
      <c r="E634" s="178">
        <v>7</v>
      </c>
      <c r="F634" s="177"/>
      <c r="G634" s="176"/>
      <c r="M634" s="175" t="s">
        <v>587</v>
      </c>
      <c r="O634" s="149"/>
    </row>
    <row r="635" spans="1:104" x14ac:dyDescent="0.25">
      <c r="A635" s="150">
        <v>207</v>
      </c>
      <c r="B635" s="151" t="s">
        <v>475</v>
      </c>
      <c r="C635" s="152" t="s">
        <v>476</v>
      </c>
      <c r="D635" s="153" t="s">
        <v>68</v>
      </c>
      <c r="E635" s="154">
        <v>8</v>
      </c>
      <c r="F635" s="154"/>
      <c r="G635" s="155">
        <f>E635*F635</f>
        <v>0</v>
      </c>
      <c r="O635" s="149">
        <v>2</v>
      </c>
      <c r="AA635" s="122">
        <v>12</v>
      </c>
      <c r="AB635" s="122">
        <v>0</v>
      </c>
      <c r="AC635" s="122">
        <v>207</v>
      </c>
      <c r="AZ635" s="122">
        <v>2</v>
      </c>
      <c r="BA635" s="122">
        <f>IF(AZ635=1,G635,0)</f>
        <v>0</v>
      </c>
      <c r="BB635" s="122">
        <f>IF(AZ635=2,G635,0)</f>
        <v>0</v>
      </c>
      <c r="BC635" s="122">
        <f>IF(AZ635=3,G635,0)</f>
        <v>0</v>
      </c>
      <c r="BD635" s="122">
        <f>IF(AZ635=4,G635,0)</f>
        <v>0</v>
      </c>
      <c r="BE635" s="122">
        <f>IF(AZ635=5,G635,0)</f>
        <v>0</v>
      </c>
      <c r="CZ635" s="122">
        <v>0</v>
      </c>
    </row>
    <row r="636" spans="1:104" x14ac:dyDescent="0.25">
      <c r="A636" s="150">
        <v>208</v>
      </c>
      <c r="B636" s="151" t="s">
        <v>477</v>
      </c>
      <c r="C636" s="152" t="s">
        <v>478</v>
      </c>
      <c r="D636" s="153" t="s">
        <v>54</v>
      </c>
      <c r="E636" s="154">
        <v>1.35</v>
      </c>
      <c r="F636" s="154"/>
      <c r="G636" s="155">
        <f>E636*F636</f>
        <v>0</v>
      </c>
      <c r="O636" s="149">
        <v>2</v>
      </c>
      <c r="AA636" s="122">
        <v>12</v>
      </c>
      <c r="AB636" s="122">
        <v>0</v>
      </c>
      <c r="AC636" s="122">
        <v>208</v>
      </c>
      <c r="AZ636" s="122">
        <v>2</v>
      </c>
      <c r="BA636" s="122">
        <f>IF(AZ636=1,G636,0)</f>
        <v>0</v>
      </c>
      <c r="BB636" s="122">
        <f>IF(AZ636=2,G636,0)</f>
        <v>0</v>
      </c>
      <c r="BC636" s="122">
        <f>IF(AZ636=3,G636,0)</f>
        <v>0</v>
      </c>
      <c r="BD636" s="122">
        <f>IF(AZ636=4,G636,0)</f>
        <v>0</v>
      </c>
      <c r="BE636" s="122">
        <f>IF(AZ636=5,G636,0)</f>
        <v>0</v>
      </c>
      <c r="CZ636" s="122">
        <v>0</v>
      </c>
    </row>
    <row r="637" spans="1:104" ht="13" x14ac:dyDescent="0.3">
      <c r="A637" s="156"/>
      <c r="B637" s="157" t="s">
        <v>69</v>
      </c>
      <c r="C637" s="158" t="str">
        <f>CONCATENATE(B631," ",C631)</f>
        <v>766 Konstrukce truhlářské</v>
      </c>
      <c r="D637" s="156"/>
      <c r="E637" s="159"/>
      <c r="F637" s="159"/>
      <c r="G637" s="160">
        <f>SUM(G631:G636)</f>
        <v>0</v>
      </c>
      <c r="O637" s="149">
        <v>4</v>
      </c>
      <c r="BA637" s="161">
        <f>SUM(BA631:BA636)</f>
        <v>0</v>
      </c>
      <c r="BB637" s="161">
        <f>SUM(BB631:BB636)</f>
        <v>0</v>
      </c>
      <c r="BC637" s="161">
        <f>SUM(BC631:BC636)</f>
        <v>0</v>
      </c>
      <c r="BD637" s="161">
        <f>SUM(BD631:BD636)</f>
        <v>0</v>
      </c>
      <c r="BE637" s="161">
        <f>SUM(BE631:BE636)</f>
        <v>0</v>
      </c>
    </row>
    <row r="638" spans="1:104" ht="13" x14ac:dyDescent="0.3">
      <c r="A638" s="142" t="s">
        <v>65</v>
      </c>
      <c r="B638" s="143" t="s">
        <v>479</v>
      </c>
      <c r="C638" s="144" t="s">
        <v>480</v>
      </c>
      <c r="D638" s="145"/>
      <c r="E638" s="146"/>
      <c r="F638" s="146"/>
      <c r="G638" s="147"/>
      <c r="H638" s="148"/>
      <c r="I638" s="148"/>
      <c r="O638" s="149">
        <v>1</v>
      </c>
    </row>
    <row r="639" spans="1:104" ht="20.5" x14ac:dyDescent="0.25">
      <c r="A639" s="150">
        <v>209</v>
      </c>
      <c r="B639" s="151" t="s">
        <v>481</v>
      </c>
      <c r="C639" s="152" t="s">
        <v>482</v>
      </c>
      <c r="D639" s="153" t="s">
        <v>68</v>
      </c>
      <c r="E639" s="154">
        <v>18</v>
      </c>
      <c r="F639" s="154"/>
      <c r="G639" s="155">
        <f>E639*F639</f>
        <v>0</v>
      </c>
      <c r="O639" s="149">
        <v>2</v>
      </c>
      <c r="AA639" s="122">
        <v>12</v>
      </c>
      <c r="AB639" s="122">
        <v>0</v>
      </c>
      <c r="AC639" s="122">
        <v>209</v>
      </c>
      <c r="AZ639" s="122">
        <v>2</v>
      </c>
      <c r="BA639" s="122">
        <f>IF(AZ639=1,G639,0)</f>
        <v>0</v>
      </c>
      <c r="BB639" s="122">
        <f>IF(AZ639=2,G639,0)</f>
        <v>0</v>
      </c>
      <c r="BC639" s="122">
        <f>IF(AZ639=3,G639,0)</f>
        <v>0</v>
      </c>
      <c r="BD639" s="122">
        <f>IF(AZ639=4,G639,0)</f>
        <v>0</v>
      </c>
      <c r="BE639" s="122">
        <f>IF(AZ639=5,G639,0)</f>
        <v>0</v>
      </c>
      <c r="CZ639" s="122">
        <v>0</v>
      </c>
    </row>
    <row r="640" spans="1:104" x14ac:dyDescent="0.25">
      <c r="A640" s="150">
        <v>210</v>
      </c>
      <c r="B640" s="151" t="s">
        <v>483</v>
      </c>
      <c r="C640" s="152" t="s">
        <v>484</v>
      </c>
      <c r="D640" s="153" t="s">
        <v>54</v>
      </c>
      <c r="E640" s="154">
        <v>1.85</v>
      </c>
      <c r="F640" s="154"/>
      <c r="G640" s="155">
        <f>E640*F640</f>
        <v>0</v>
      </c>
      <c r="O640" s="149">
        <v>2</v>
      </c>
      <c r="AA640" s="122">
        <v>12</v>
      </c>
      <c r="AB640" s="122">
        <v>0</v>
      </c>
      <c r="AC640" s="122">
        <v>210</v>
      </c>
      <c r="AZ640" s="122">
        <v>2</v>
      </c>
      <c r="BA640" s="122">
        <f>IF(AZ640=1,G640,0)</f>
        <v>0</v>
      </c>
      <c r="BB640" s="122">
        <f>IF(AZ640=2,G640,0)</f>
        <v>0</v>
      </c>
      <c r="BC640" s="122">
        <f>IF(AZ640=3,G640,0)</f>
        <v>0</v>
      </c>
      <c r="BD640" s="122">
        <f>IF(AZ640=4,G640,0)</f>
        <v>0</v>
      </c>
      <c r="BE640" s="122">
        <f>IF(AZ640=5,G640,0)</f>
        <v>0</v>
      </c>
      <c r="CZ640" s="122">
        <v>0</v>
      </c>
    </row>
    <row r="641" spans="1:104" ht="13" x14ac:dyDescent="0.3">
      <c r="A641" s="156"/>
      <c r="B641" s="157" t="s">
        <v>69</v>
      </c>
      <c r="C641" s="158" t="str">
        <f>CONCATENATE(B638," ",C638)</f>
        <v>767 Konstrukce zámečnické</v>
      </c>
      <c r="D641" s="156"/>
      <c r="E641" s="159"/>
      <c r="F641" s="159"/>
      <c r="G641" s="160">
        <f>SUM(G638:G640)</f>
        <v>0</v>
      </c>
      <c r="O641" s="149">
        <v>4</v>
      </c>
      <c r="BA641" s="161">
        <f>SUM(BA638:BA640)</f>
        <v>0</v>
      </c>
      <c r="BB641" s="161">
        <f>SUM(BB638:BB640)</f>
        <v>0</v>
      </c>
      <c r="BC641" s="161">
        <f>SUM(BC638:BC640)</f>
        <v>0</v>
      </c>
      <c r="BD641" s="161">
        <f>SUM(BD638:BD640)</f>
        <v>0</v>
      </c>
      <c r="BE641" s="161">
        <f>SUM(BE638:BE640)</f>
        <v>0</v>
      </c>
    </row>
    <row r="642" spans="1:104" ht="13" x14ac:dyDescent="0.3">
      <c r="A642" s="142" t="s">
        <v>65</v>
      </c>
      <c r="B642" s="143" t="s">
        <v>485</v>
      </c>
      <c r="C642" s="144" t="s">
        <v>486</v>
      </c>
      <c r="D642" s="145"/>
      <c r="E642" s="146"/>
      <c r="F642" s="146"/>
      <c r="G642" s="147"/>
      <c r="H642" s="148"/>
      <c r="I642" s="148"/>
      <c r="O642" s="149">
        <v>1</v>
      </c>
    </row>
    <row r="643" spans="1:104" ht="20.5" x14ac:dyDescent="0.25">
      <c r="A643" s="150">
        <v>211</v>
      </c>
      <c r="B643" s="151" t="s">
        <v>487</v>
      </c>
      <c r="C643" s="152" t="s">
        <v>488</v>
      </c>
      <c r="D643" s="153" t="s">
        <v>72</v>
      </c>
      <c r="E643" s="154">
        <v>130.58510000000001</v>
      </c>
      <c r="F643" s="154"/>
      <c r="G643" s="155">
        <f>E643*F643</f>
        <v>0</v>
      </c>
      <c r="O643" s="149">
        <v>2</v>
      </c>
      <c r="AA643" s="122">
        <v>12</v>
      </c>
      <c r="AB643" s="122">
        <v>0</v>
      </c>
      <c r="AC643" s="122">
        <v>211</v>
      </c>
      <c r="AZ643" s="122">
        <v>2</v>
      </c>
      <c r="BA643" s="122">
        <f>IF(AZ643=1,G643,0)</f>
        <v>0</v>
      </c>
      <c r="BB643" s="122">
        <f>IF(AZ643=2,G643,0)</f>
        <v>0</v>
      </c>
      <c r="BC643" s="122">
        <f>IF(AZ643=3,G643,0)</f>
        <v>0</v>
      </c>
      <c r="BD643" s="122">
        <f>IF(AZ643=4,G643,0)</f>
        <v>0</v>
      </c>
      <c r="BE643" s="122">
        <f>IF(AZ643=5,G643,0)</f>
        <v>0</v>
      </c>
      <c r="CZ643" s="122">
        <v>0</v>
      </c>
    </row>
    <row r="644" spans="1:104" x14ac:dyDescent="0.25">
      <c r="A644" s="180"/>
      <c r="B644" s="179"/>
      <c r="C644" s="336" t="s">
        <v>586</v>
      </c>
      <c r="D644" s="337"/>
      <c r="E644" s="178">
        <v>5.9062999999999999</v>
      </c>
      <c r="F644" s="177"/>
      <c r="G644" s="176"/>
      <c r="M644" s="175" t="s">
        <v>586</v>
      </c>
      <c r="O644" s="149"/>
    </row>
    <row r="645" spans="1:104" x14ac:dyDescent="0.25">
      <c r="A645" s="180"/>
      <c r="B645" s="179"/>
      <c r="C645" s="336" t="s">
        <v>585</v>
      </c>
      <c r="D645" s="337"/>
      <c r="E645" s="178">
        <v>6</v>
      </c>
      <c r="F645" s="177"/>
      <c r="G645" s="176"/>
      <c r="M645" s="175" t="s">
        <v>585</v>
      </c>
      <c r="O645" s="149"/>
    </row>
    <row r="646" spans="1:104" x14ac:dyDescent="0.25">
      <c r="A646" s="180"/>
      <c r="B646" s="179"/>
      <c r="C646" s="336" t="s">
        <v>584</v>
      </c>
      <c r="D646" s="337"/>
      <c r="E646" s="178">
        <v>7</v>
      </c>
      <c r="F646" s="177"/>
      <c r="G646" s="176"/>
      <c r="M646" s="175" t="s">
        <v>584</v>
      </c>
      <c r="O646" s="149"/>
    </row>
    <row r="647" spans="1:104" x14ac:dyDescent="0.25">
      <c r="A647" s="180"/>
      <c r="B647" s="179"/>
      <c r="C647" s="336" t="s">
        <v>583</v>
      </c>
      <c r="D647" s="337"/>
      <c r="E647" s="178">
        <v>1.9688000000000001</v>
      </c>
      <c r="F647" s="177"/>
      <c r="G647" s="176"/>
      <c r="M647" s="175" t="s">
        <v>583</v>
      </c>
      <c r="O647" s="149"/>
    </row>
    <row r="648" spans="1:104" x14ac:dyDescent="0.25">
      <c r="A648" s="180"/>
      <c r="B648" s="179"/>
      <c r="C648" s="336" t="s">
        <v>582</v>
      </c>
      <c r="D648" s="337"/>
      <c r="E648" s="178">
        <v>11.835000000000001</v>
      </c>
      <c r="F648" s="177"/>
      <c r="G648" s="176"/>
      <c r="M648" s="175" t="s">
        <v>582</v>
      </c>
      <c r="O648" s="149"/>
    </row>
    <row r="649" spans="1:104" x14ac:dyDescent="0.25">
      <c r="A649" s="180"/>
      <c r="B649" s="179"/>
      <c r="C649" s="336" t="s">
        <v>581</v>
      </c>
      <c r="D649" s="337"/>
      <c r="E649" s="178">
        <v>94.5</v>
      </c>
      <c r="F649" s="177"/>
      <c r="G649" s="176"/>
      <c r="M649" s="175" t="s">
        <v>581</v>
      </c>
      <c r="O649" s="149"/>
    </row>
    <row r="650" spans="1:104" x14ac:dyDescent="0.25">
      <c r="A650" s="180"/>
      <c r="B650" s="179"/>
      <c r="C650" s="336" t="s">
        <v>580</v>
      </c>
      <c r="D650" s="337"/>
      <c r="E650" s="178">
        <v>3.375</v>
      </c>
      <c r="F650" s="177"/>
      <c r="G650" s="176"/>
      <c r="M650" s="175" t="s">
        <v>580</v>
      </c>
      <c r="O650" s="149"/>
    </row>
    <row r="651" spans="1:104" x14ac:dyDescent="0.25">
      <c r="A651" s="150">
        <v>212</v>
      </c>
      <c r="B651" s="151" t="s">
        <v>489</v>
      </c>
      <c r="C651" s="152" t="s">
        <v>490</v>
      </c>
      <c r="D651" s="153" t="s">
        <v>68</v>
      </c>
      <c r="E651" s="154">
        <v>1</v>
      </c>
      <c r="F651" s="154"/>
      <c r="G651" s="155">
        <f>E651*F651</f>
        <v>0</v>
      </c>
      <c r="O651" s="149">
        <v>2</v>
      </c>
      <c r="AA651" s="122">
        <v>12</v>
      </c>
      <c r="AB651" s="122">
        <v>0</v>
      </c>
      <c r="AC651" s="122">
        <v>212</v>
      </c>
      <c r="AZ651" s="122">
        <v>2</v>
      </c>
      <c r="BA651" s="122">
        <f>IF(AZ651=1,G651,0)</f>
        <v>0</v>
      </c>
      <c r="BB651" s="122">
        <f>IF(AZ651=2,G651,0)</f>
        <v>0</v>
      </c>
      <c r="BC651" s="122">
        <f>IF(AZ651=3,G651,0)</f>
        <v>0</v>
      </c>
      <c r="BD651" s="122">
        <f>IF(AZ651=4,G651,0)</f>
        <v>0</v>
      </c>
      <c r="BE651" s="122">
        <f>IF(AZ651=5,G651,0)</f>
        <v>0</v>
      </c>
      <c r="CZ651" s="122">
        <v>0</v>
      </c>
    </row>
    <row r="652" spans="1:104" x14ac:dyDescent="0.25">
      <c r="A652" s="150">
        <v>213</v>
      </c>
      <c r="B652" s="151" t="s">
        <v>491</v>
      </c>
      <c r="C652" s="152" t="s">
        <v>492</v>
      </c>
      <c r="D652" s="153" t="s">
        <v>68</v>
      </c>
      <c r="E652" s="154">
        <v>2</v>
      </c>
      <c r="F652" s="154"/>
      <c r="G652" s="155">
        <f>E652*F652</f>
        <v>0</v>
      </c>
      <c r="O652" s="149">
        <v>2</v>
      </c>
      <c r="AA652" s="122">
        <v>12</v>
      </c>
      <c r="AB652" s="122">
        <v>0</v>
      </c>
      <c r="AC652" s="122">
        <v>213</v>
      </c>
      <c r="AZ652" s="122">
        <v>2</v>
      </c>
      <c r="BA652" s="122">
        <f>IF(AZ652=1,G652,0)</f>
        <v>0</v>
      </c>
      <c r="BB652" s="122">
        <f>IF(AZ652=2,G652,0)</f>
        <v>0</v>
      </c>
      <c r="BC652" s="122">
        <f>IF(AZ652=3,G652,0)</f>
        <v>0</v>
      </c>
      <c r="BD652" s="122">
        <f>IF(AZ652=4,G652,0)</f>
        <v>0</v>
      </c>
      <c r="BE652" s="122">
        <f>IF(AZ652=5,G652,0)</f>
        <v>0</v>
      </c>
      <c r="CZ652" s="122">
        <v>0</v>
      </c>
    </row>
    <row r="653" spans="1:104" x14ac:dyDescent="0.25">
      <c r="A653" s="150">
        <v>214</v>
      </c>
      <c r="B653" s="151" t="s">
        <v>477</v>
      </c>
      <c r="C653" s="152" t="s">
        <v>478</v>
      </c>
      <c r="D653" s="153" t="s">
        <v>54</v>
      </c>
      <c r="E653" s="154">
        <v>1.35</v>
      </c>
      <c r="F653" s="154"/>
      <c r="G653" s="155">
        <f>E653*F653</f>
        <v>0</v>
      </c>
      <c r="O653" s="149">
        <v>2</v>
      </c>
      <c r="AA653" s="122">
        <v>12</v>
      </c>
      <c r="AB653" s="122">
        <v>0</v>
      </c>
      <c r="AC653" s="122">
        <v>214</v>
      </c>
      <c r="AZ653" s="122">
        <v>2</v>
      </c>
      <c r="BA653" s="122">
        <f>IF(AZ653=1,G653,0)</f>
        <v>0</v>
      </c>
      <c r="BB653" s="122">
        <f>IF(AZ653=2,G653,0)</f>
        <v>0</v>
      </c>
      <c r="BC653" s="122">
        <f>IF(AZ653=3,G653,0)</f>
        <v>0</v>
      </c>
      <c r="BD653" s="122">
        <f>IF(AZ653=4,G653,0)</f>
        <v>0</v>
      </c>
      <c r="BE653" s="122">
        <f>IF(AZ653=5,G653,0)</f>
        <v>0</v>
      </c>
      <c r="CZ653" s="122">
        <v>0</v>
      </c>
    </row>
    <row r="654" spans="1:104" ht="13" x14ac:dyDescent="0.3">
      <c r="A654" s="156"/>
      <c r="B654" s="157" t="s">
        <v>69</v>
      </c>
      <c r="C654" s="158" t="str">
        <f>CONCATENATE(B642," ",C642)</f>
        <v>769 Otvorove prvky z plastu</v>
      </c>
      <c r="D654" s="156"/>
      <c r="E654" s="159"/>
      <c r="F654" s="159"/>
      <c r="G654" s="160">
        <f>SUM(G642:G653)</f>
        <v>0</v>
      </c>
      <c r="O654" s="149">
        <v>4</v>
      </c>
      <c r="BA654" s="161">
        <f>SUM(BA642:BA653)</f>
        <v>0</v>
      </c>
      <c r="BB654" s="161">
        <f>SUM(BB642:BB653)</f>
        <v>0</v>
      </c>
      <c r="BC654" s="161">
        <f>SUM(BC642:BC653)</f>
        <v>0</v>
      </c>
      <c r="BD654" s="161">
        <f>SUM(BD642:BD653)</f>
        <v>0</v>
      </c>
      <c r="BE654" s="161">
        <f>SUM(BE642:BE653)</f>
        <v>0</v>
      </c>
    </row>
    <row r="655" spans="1:104" ht="13" x14ac:dyDescent="0.3">
      <c r="A655" s="142" t="s">
        <v>65</v>
      </c>
      <c r="B655" s="143" t="s">
        <v>493</v>
      </c>
      <c r="C655" s="144" t="s">
        <v>494</v>
      </c>
      <c r="D655" s="145"/>
      <c r="E655" s="146"/>
      <c r="F655" s="146"/>
      <c r="G655" s="147"/>
      <c r="H655" s="148"/>
      <c r="I655" s="148"/>
      <c r="O655" s="149">
        <v>1</v>
      </c>
    </row>
    <row r="656" spans="1:104" x14ac:dyDescent="0.25">
      <c r="A656" s="150">
        <v>215</v>
      </c>
      <c r="B656" s="151" t="s">
        <v>495</v>
      </c>
      <c r="C656" s="152" t="s">
        <v>496</v>
      </c>
      <c r="D656" s="153" t="s">
        <v>134</v>
      </c>
      <c r="E656" s="154">
        <v>21.914999999999999</v>
      </c>
      <c r="F656" s="154"/>
      <c r="G656" s="155">
        <f>E656*F656</f>
        <v>0</v>
      </c>
      <c r="O656" s="149">
        <v>2</v>
      </c>
      <c r="AA656" s="122">
        <v>12</v>
      </c>
      <c r="AB656" s="122">
        <v>0</v>
      </c>
      <c r="AC656" s="122">
        <v>215</v>
      </c>
      <c r="AZ656" s="122">
        <v>2</v>
      </c>
      <c r="BA656" s="122">
        <f>IF(AZ656=1,G656,0)</f>
        <v>0</v>
      </c>
      <c r="BB656" s="122">
        <f>IF(AZ656=2,G656,0)</f>
        <v>0</v>
      </c>
      <c r="BC656" s="122">
        <f>IF(AZ656=3,G656,0)</f>
        <v>0</v>
      </c>
      <c r="BD656" s="122">
        <f>IF(AZ656=4,G656,0)</f>
        <v>0</v>
      </c>
      <c r="BE656" s="122">
        <f>IF(AZ656=5,G656,0)</f>
        <v>0</v>
      </c>
      <c r="CZ656" s="122">
        <v>4.4000000000000002E-4</v>
      </c>
    </row>
    <row r="657" spans="1:104" x14ac:dyDescent="0.25">
      <c r="A657" s="180"/>
      <c r="B657" s="179"/>
      <c r="C657" s="336" t="s">
        <v>579</v>
      </c>
      <c r="D657" s="337"/>
      <c r="E657" s="178">
        <v>0</v>
      </c>
      <c r="F657" s="177"/>
      <c r="G657" s="176"/>
      <c r="M657" s="175" t="s">
        <v>579</v>
      </c>
      <c r="O657" s="149"/>
    </row>
    <row r="658" spans="1:104" x14ac:dyDescent="0.25">
      <c r="A658" s="180"/>
      <c r="B658" s="179"/>
      <c r="C658" s="336" t="s">
        <v>578</v>
      </c>
      <c r="D658" s="337"/>
      <c r="E658" s="178">
        <v>17.27</v>
      </c>
      <c r="F658" s="177"/>
      <c r="G658" s="176"/>
      <c r="M658" s="175" t="s">
        <v>578</v>
      </c>
      <c r="O658" s="149"/>
    </row>
    <row r="659" spans="1:104" x14ac:dyDescent="0.25">
      <c r="A659" s="180"/>
      <c r="B659" s="179"/>
      <c r="C659" s="336" t="s">
        <v>577</v>
      </c>
      <c r="D659" s="337"/>
      <c r="E659" s="178">
        <v>-6.8</v>
      </c>
      <c r="F659" s="177"/>
      <c r="G659" s="176"/>
      <c r="M659" s="175" t="s">
        <v>577</v>
      </c>
      <c r="O659" s="149"/>
    </row>
    <row r="660" spans="1:104" x14ac:dyDescent="0.25">
      <c r="A660" s="180"/>
      <c r="B660" s="179"/>
      <c r="C660" s="336" t="s">
        <v>576</v>
      </c>
      <c r="D660" s="337"/>
      <c r="E660" s="178">
        <v>0</v>
      </c>
      <c r="F660" s="177"/>
      <c r="G660" s="176"/>
      <c r="M660" s="175" t="s">
        <v>576</v>
      </c>
      <c r="O660" s="149"/>
    </row>
    <row r="661" spans="1:104" x14ac:dyDescent="0.25">
      <c r="A661" s="180"/>
      <c r="B661" s="179"/>
      <c r="C661" s="336" t="s">
        <v>575</v>
      </c>
      <c r="D661" s="337"/>
      <c r="E661" s="178">
        <v>11.445</v>
      </c>
      <c r="F661" s="177"/>
      <c r="G661" s="176"/>
      <c r="M661" s="175" t="s">
        <v>575</v>
      </c>
      <c r="O661" s="149"/>
    </row>
    <row r="662" spans="1:104" x14ac:dyDescent="0.25">
      <c r="A662" s="180"/>
      <c r="B662" s="179"/>
      <c r="C662" s="336"/>
      <c r="D662" s="337"/>
      <c r="E662" s="178">
        <v>0</v>
      </c>
      <c r="F662" s="177"/>
      <c r="G662" s="176"/>
      <c r="M662" s="175"/>
      <c r="O662" s="149"/>
    </row>
    <row r="663" spans="1:104" x14ac:dyDescent="0.25">
      <c r="A663" s="150">
        <v>216</v>
      </c>
      <c r="B663" s="151" t="s">
        <v>497</v>
      </c>
      <c r="C663" s="152" t="s">
        <v>498</v>
      </c>
      <c r="D663" s="153" t="s">
        <v>72</v>
      </c>
      <c r="E663" s="154">
        <v>47.2</v>
      </c>
      <c r="F663" s="154"/>
      <c r="G663" s="155">
        <f>E663*F663</f>
        <v>0</v>
      </c>
      <c r="O663" s="149">
        <v>2</v>
      </c>
      <c r="AA663" s="122">
        <v>12</v>
      </c>
      <c r="AB663" s="122">
        <v>0</v>
      </c>
      <c r="AC663" s="122">
        <v>216</v>
      </c>
      <c r="AZ663" s="122">
        <v>2</v>
      </c>
      <c r="BA663" s="122">
        <f>IF(AZ663=1,G663,0)</f>
        <v>0</v>
      </c>
      <c r="BB663" s="122">
        <f>IF(AZ663=2,G663,0)</f>
        <v>0</v>
      </c>
      <c r="BC663" s="122">
        <f>IF(AZ663=3,G663,0)</f>
        <v>0</v>
      </c>
      <c r="BD663" s="122">
        <f>IF(AZ663=4,G663,0)</f>
        <v>0</v>
      </c>
      <c r="BE663" s="122">
        <f>IF(AZ663=5,G663,0)</f>
        <v>0</v>
      </c>
      <c r="CZ663" s="122">
        <v>4.5500000000000002E-3</v>
      </c>
    </row>
    <row r="664" spans="1:104" x14ac:dyDescent="0.25">
      <c r="A664" s="180"/>
      <c r="B664" s="179"/>
      <c r="C664" s="336" t="s">
        <v>568</v>
      </c>
      <c r="D664" s="337"/>
      <c r="E664" s="178">
        <v>0</v>
      </c>
      <c r="F664" s="177"/>
      <c r="G664" s="176"/>
      <c r="M664" s="175" t="s">
        <v>568</v>
      </c>
      <c r="O664" s="149"/>
    </row>
    <row r="665" spans="1:104" x14ac:dyDescent="0.25">
      <c r="A665" s="180"/>
      <c r="B665" s="179"/>
      <c r="C665" s="336" t="s">
        <v>574</v>
      </c>
      <c r="D665" s="337"/>
      <c r="E665" s="178">
        <v>44.7</v>
      </c>
      <c r="F665" s="177"/>
      <c r="G665" s="176"/>
      <c r="M665" s="175" t="s">
        <v>574</v>
      </c>
      <c r="O665" s="149"/>
    </row>
    <row r="666" spans="1:104" x14ac:dyDescent="0.25">
      <c r="A666" s="180"/>
      <c r="B666" s="179"/>
      <c r="C666" s="336" t="s">
        <v>566</v>
      </c>
      <c r="D666" s="337"/>
      <c r="E666" s="178">
        <v>0</v>
      </c>
      <c r="F666" s="177"/>
      <c r="G666" s="176"/>
      <c r="M666" s="175" t="s">
        <v>566</v>
      </c>
      <c r="O666" s="149"/>
    </row>
    <row r="667" spans="1:104" x14ac:dyDescent="0.25">
      <c r="A667" s="180"/>
      <c r="B667" s="179"/>
      <c r="C667" s="336" t="s">
        <v>573</v>
      </c>
      <c r="D667" s="337"/>
      <c r="E667" s="178">
        <v>2.5</v>
      </c>
      <c r="F667" s="177"/>
      <c r="G667" s="176"/>
      <c r="M667" s="175" t="s">
        <v>573</v>
      </c>
      <c r="O667" s="149"/>
    </row>
    <row r="668" spans="1:104" x14ac:dyDescent="0.25">
      <c r="A668" s="150">
        <v>217</v>
      </c>
      <c r="B668" s="151" t="s">
        <v>499</v>
      </c>
      <c r="C668" s="152" t="s">
        <v>500</v>
      </c>
      <c r="D668" s="153" t="s">
        <v>72</v>
      </c>
      <c r="E668" s="154">
        <v>54.111499999999999</v>
      </c>
      <c r="F668" s="154"/>
      <c r="G668" s="155">
        <f>E668*F668</f>
        <v>0</v>
      </c>
      <c r="O668" s="149">
        <v>2</v>
      </c>
      <c r="AA668" s="122">
        <v>12</v>
      </c>
      <c r="AB668" s="122">
        <v>0</v>
      </c>
      <c r="AC668" s="122">
        <v>217</v>
      </c>
      <c r="AZ668" s="122">
        <v>2</v>
      </c>
      <c r="BA668" s="122">
        <f>IF(AZ668=1,G668,0)</f>
        <v>0</v>
      </c>
      <c r="BB668" s="122">
        <f>IF(AZ668=2,G668,0)</f>
        <v>0</v>
      </c>
      <c r="BC668" s="122">
        <f>IF(AZ668=3,G668,0)</f>
        <v>0</v>
      </c>
      <c r="BD668" s="122">
        <f>IF(AZ668=4,G668,0)</f>
        <v>0</v>
      </c>
      <c r="BE668" s="122">
        <f>IF(AZ668=5,G668,0)</f>
        <v>0</v>
      </c>
      <c r="CZ668" s="122">
        <v>0</v>
      </c>
    </row>
    <row r="669" spans="1:104" x14ac:dyDescent="0.25">
      <c r="A669" s="180"/>
      <c r="B669" s="179"/>
      <c r="C669" s="336" t="s">
        <v>572</v>
      </c>
      <c r="D669" s="337"/>
      <c r="E669" s="178">
        <v>0</v>
      </c>
      <c r="F669" s="177"/>
      <c r="G669" s="176"/>
      <c r="M669" s="175" t="s">
        <v>572</v>
      </c>
      <c r="O669" s="149"/>
    </row>
    <row r="670" spans="1:104" x14ac:dyDescent="0.25">
      <c r="A670" s="180"/>
      <c r="B670" s="179"/>
      <c r="C670" s="336" t="s">
        <v>571</v>
      </c>
      <c r="D670" s="337"/>
      <c r="E670" s="178">
        <v>2.1915</v>
      </c>
      <c r="F670" s="177"/>
      <c r="G670" s="176"/>
      <c r="M670" s="175" t="s">
        <v>571</v>
      </c>
      <c r="O670" s="149"/>
    </row>
    <row r="671" spans="1:104" x14ac:dyDescent="0.25">
      <c r="A671" s="180"/>
      <c r="B671" s="179"/>
      <c r="C671" s="336" t="s">
        <v>570</v>
      </c>
      <c r="D671" s="337"/>
      <c r="E671" s="178">
        <v>0</v>
      </c>
      <c r="F671" s="177"/>
      <c r="G671" s="176"/>
      <c r="M671" s="175" t="s">
        <v>570</v>
      </c>
      <c r="O671" s="149"/>
    </row>
    <row r="672" spans="1:104" x14ac:dyDescent="0.25">
      <c r="A672" s="180"/>
      <c r="B672" s="179"/>
      <c r="C672" s="336" t="s">
        <v>569</v>
      </c>
      <c r="D672" s="337"/>
      <c r="E672" s="178">
        <v>51.92</v>
      </c>
      <c r="F672" s="177"/>
      <c r="G672" s="176"/>
      <c r="M672" s="175" t="s">
        <v>569</v>
      </c>
      <c r="O672" s="149"/>
    </row>
    <row r="673" spans="1:104" x14ac:dyDescent="0.25">
      <c r="A673" s="150">
        <v>218</v>
      </c>
      <c r="B673" s="151" t="s">
        <v>501</v>
      </c>
      <c r="C673" s="152" t="s">
        <v>502</v>
      </c>
      <c r="D673" s="153" t="s">
        <v>72</v>
      </c>
      <c r="E673" s="154">
        <v>47.2</v>
      </c>
      <c r="F673" s="154"/>
      <c r="G673" s="155">
        <f>E673*F673</f>
        <v>0</v>
      </c>
      <c r="O673" s="149">
        <v>2</v>
      </c>
      <c r="AA673" s="122">
        <v>12</v>
      </c>
      <c r="AB673" s="122">
        <v>0</v>
      </c>
      <c r="AC673" s="122">
        <v>218</v>
      </c>
      <c r="AZ673" s="122">
        <v>2</v>
      </c>
      <c r="BA673" s="122">
        <f>IF(AZ673=1,G673,0)</f>
        <v>0</v>
      </c>
      <c r="BB673" s="122">
        <f>IF(AZ673=2,G673,0)</f>
        <v>0</v>
      </c>
      <c r="BC673" s="122">
        <f>IF(AZ673=3,G673,0)</f>
        <v>0</v>
      </c>
      <c r="BD673" s="122">
        <f>IF(AZ673=4,G673,0)</f>
        <v>0</v>
      </c>
      <c r="BE673" s="122">
        <f>IF(AZ673=5,G673,0)</f>
        <v>0</v>
      </c>
      <c r="CZ673" s="122">
        <v>2.1000000000000001E-4</v>
      </c>
    </row>
    <row r="674" spans="1:104" x14ac:dyDescent="0.25">
      <c r="A674" s="150">
        <v>219</v>
      </c>
      <c r="B674" s="151" t="s">
        <v>503</v>
      </c>
      <c r="C674" s="152" t="s">
        <v>504</v>
      </c>
      <c r="D674" s="153" t="s">
        <v>54</v>
      </c>
      <c r="E674" s="154">
        <v>6.6</v>
      </c>
      <c r="F674" s="154"/>
      <c r="G674" s="155">
        <f>E674*F674</f>
        <v>0</v>
      </c>
      <c r="O674" s="149">
        <v>2</v>
      </c>
      <c r="AA674" s="122">
        <v>12</v>
      </c>
      <c r="AB674" s="122">
        <v>0</v>
      </c>
      <c r="AC674" s="122">
        <v>219</v>
      </c>
      <c r="AZ674" s="122">
        <v>2</v>
      </c>
      <c r="BA674" s="122">
        <f>IF(AZ674=1,G674,0)</f>
        <v>0</v>
      </c>
      <c r="BB674" s="122">
        <f>IF(AZ674=2,G674,0)</f>
        <v>0</v>
      </c>
      <c r="BC674" s="122">
        <f>IF(AZ674=3,G674,0)</f>
        <v>0</v>
      </c>
      <c r="BD674" s="122">
        <f>IF(AZ674=4,G674,0)</f>
        <v>0</v>
      </c>
      <c r="BE674" s="122">
        <f>IF(AZ674=5,G674,0)</f>
        <v>0</v>
      </c>
      <c r="CZ674" s="122">
        <v>0</v>
      </c>
    </row>
    <row r="675" spans="1:104" ht="13" x14ac:dyDescent="0.3">
      <c r="A675" s="156"/>
      <c r="B675" s="157" t="s">
        <v>69</v>
      </c>
      <c r="C675" s="158" t="str">
        <f>CONCATENATE(B655," ",C655)</f>
        <v>771 Podlahy z dlaždic a obklady</v>
      </c>
      <c r="D675" s="156"/>
      <c r="E675" s="159"/>
      <c r="F675" s="159"/>
      <c r="G675" s="160">
        <f>SUM(G655:G674)</f>
        <v>0</v>
      </c>
      <c r="O675" s="149">
        <v>4</v>
      </c>
      <c r="BA675" s="161">
        <f>SUM(BA655:BA674)</f>
        <v>0</v>
      </c>
      <c r="BB675" s="161">
        <f>SUM(BB655:BB674)</f>
        <v>0</v>
      </c>
      <c r="BC675" s="161">
        <f>SUM(BC655:BC674)</f>
        <v>0</v>
      </c>
      <c r="BD675" s="161">
        <f>SUM(BD655:BD674)</f>
        <v>0</v>
      </c>
      <c r="BE675" s="161">
        <f>SUM(BE655:BE674)</f>
        <v>0</v>
      </c>
    </row>
    <row r="676" spans="1:104" ht="13" x14ac:dyDescent="0.3">
      <c r="A676" s="142" t="s">
        <v>65</v>
      </c>
      <c r="B676" s="143" t="s">
        <v>505</v>
      </c>
      <c r="C676" s="144" t="s">
        <v>506</v>
      </c>
      <c r="D676" s="145"/>
      <c r="E676" s="146"/>
      <c r="F676" s="146"/>
      <c r="G676" s="147"/>
      <c r="H676" s="148"/>
      <c r="I676" s="148"/>
      <c r="O676" s="149">
        <v>1</v>
      </c>
    </row>
    <row r="677" spans="1:104" x14ac:dyDescent="0.25">
      <c r="A677" s="150">
        <v>220</v>
      </c>
      <c r="B677" s="151" t="s">
        <v>507</v>
      </c>
      <c r="C677" s="152" t="s">
        <v>508</v>
      </c>
      <c r="D677" s="153" t="s">
        <v>72</v>
      </c>
      <c r="E677" s="154">
        <v>99.7</v>
      </c>
      <c r="F677" s="154"/>
      <c r="G677" s="155">
        <f>E677*F677</f>
        <v>0</v>
      </c>
      <c r="O677" s="149">
        <v>2</v>
      </c>
      <c r="AA677" s="122">
        <v>12</v>
      </c>
      <c r="AB677" s="122">
        <v>0</v>
      </c>
      <c r="AC677" s="122">
        <v>220</v>
      </c>
      <c r="AZ677" s="122">
        <v>2</v>
      </c>
      <c r="BA677" s="122">
        <f>IF(AZ677=1,G677,0)</f>
        <v>0</v>
      </c>
      <c r="BB677" s="122">
        <f>IF(AZ677=2,G677,0)</f>
        <v>0</v>
      </c>
      <c r="BC677" s="122">
        <f>IF(AZ677=3,G677,0)</f>
        <v>0</v>
      </c>
      <c r="BD677" s="122">
        <f>IF(AZ677=4,G677,0)</f>
        <v>0</v>
      </c>
      <c r="BE677" s="122">
        <f>IF(AZ677=5,G677,0)</f>
        <v>0</v>
      </c>
      <c r="CZ677" s="122">
        <v>0</v>
      </c>
    </row>
    <row r="678" spans="1:104" ht="20.5" x14ac:dyDescent="0.25">
      <c r="A678" s="150">
        <v>221</v>
      </c>
      <c r="B678" s="151" t="s">
        <v>509</v>
      </c>
      <c r="C678" s="152" t="s">
        <v>1180</v>
      </c>
      <c r="D678" s="153" t="s">
        <v>72</v>
      </c>
      <c r="E678" s="154">
        <v>99.7</v>
      </c>
      <c r="F678" s="154"/>
      <c r="G678" s="155">
        <f>E678*F678</f>
        <v>0</v>
      </c>
      <c r="O678" s="149">
        <v>2</v>
      </c>
      <c r="AA678" s="122">
        <v>12</v>
      </c>
      <c r="AB678" s="122">
        <v>0</v>
      </c>
      <c r="AC678" s="122">
        <v>221</v>
      </c>
      <c r="AZ678" s="122">
        <v>2</v>
      </c>
      <c r="BA678" s="122">
        <f>IF(AZ678=1,G678,0)</f>
        <v>0</v>
      </c>
      <c r="BB678" s="122">
        <f>IF(AZ678=2,G678,0)</f>
        <v>0</v>
      </c>
      <c r="BC678" s="122">
        <f>IF(AZ678=3,G678,0)</f>
        <v>0</v>
      </c>
      <c r="BD678" s="122">
        <f>IF(AZ678=4,G678,0)</f>
        <v>0</v>
      </c>
      <c r="BE678" s="122">
        <f>IF(AZ678=5,G678,0)</f>
        <v>0</v>
      </c>
      <c r="CZ678" s="122">
        <v>3.6000000000000002E-4</v>
      </c>
    </row>
    <row r="679" spans="1:104" x14ac:dyDescent="0.25">
      <c r="A679" s="180"/>
      <c r="B679" s="179"/>
      <c r="C679" s="336" t="s">
        <v>568</v>
      </c>
      <c r="D679" s="337"/>
      <c r="E679" s="178">
        <v>0</v>
      </c>
      <c r="F679" s="177"/>
      <c r="G679" s="176"/>
      <c r="M679" s="175" t="s">
        <v>568</v>
      </c>
      <c r="O679" s="149"/>
    </row>
    <row r="680" spans="1:104" x14ac:dyDescent="0.25">
      <c r="A680" s="180"/>
      <c r="B680" s="179"/>
      <c r="C680" s="336" t="s">
        <v>567</v>
      </c>
      <c r="D680" s="337"/>
      <c r="E680" s="178">
        <v>25.2</v>
      </c>
      <c r="F680" s="177"/>
      <c r="G680" s="176"/>
      <c r="M680" s="175" t="s">
        <v>567</v>
      </c>
      <c r="O680" s="149"/>
    </row>
    <row r="681" spans="1:104" x14ac:dyDescent="0.25">
      <c r="A681" s="180"/>
      <c r="B681" s="179"/>
      <c r="C681" s="336" t="s">
        <v>566</v>
      </c>
      <c r="D681" s="337"/>
      <c r="E681" s="178">
        <v>0</v>
      </c>
      <c r="F681" s="177"/>
      <c r="G681" s="176"/>
      <c r="M681" s="175" t="s">
        <v>566</v>
      </c>
      <c r="O681" s="149"/>
    </row>
    <row r="682" spans="1:104" x14ac:dyDescent="0.25">
      <c r="A682" s="180"/>
      <c r="B682" s="179"/>
      <c r="C682" s="336" t="s">
        <v>565</v>
      </c>
      <c r="D682" s="337"/>
      <c r="E682" s="178">
        <v>74.5</v>
      </c>
      <c r="F682" s="177"/>
      <c r="G682" s="176"/>
      <c r="M682" s="175" t="s">
        <v>565</v>
      </c>
      <c r="O682" s="149"/>
    </row>
    <row r="683" spans="1:104" x14ac:dyDescent="0.25">
      <c r="A683" s="150">
        <v>222</v>
      </c>
      <c r="B683" s="151" t="s">
        <v>510</v>
      </c>
      <c r="C683" s="152" t="s">
        <v>511</v>
      </c>
      <c r="D683" s="153" t="s">
        <v>72</v>
      </c>
      <c r="E683" s="154">
        <v>109.67</v>
      </c>
      <c r="F683" s="154"/>
      <c r="G683" s="155">
        <f>E683*F683</f>
        <v>0</v>
      </c>
      <c r="O683" s="149">
        <v>2</v>
      </c>
      <c r="AA683" s="122">
        <v>12</v>
      </c>
      <c r="AB683" s="122">
        <v>0</v>
      </c>
      <c r="AC683" s="122">
        <v>222</v>
      </c>
      <c r="AZ683" s="122">
        <v>2</v>
      </c>
      <c r="BA683" s="122">
        <f>IF(AZ683=1,G683,0)</f>
        <v>0</v>
      </c>
      <c r="BB683" s="122">
        <f>IF(AZ683=2,G683,0)</f>
        <v>0</v>
      </c>
      <c r="BC683" s="122">
        <f>IF(AZ683=3,G683,0)</f>
        <v>0</v>
      </c>
      <c r="BD683" s="122">
        <f>IF(AZ683=4,G683,0)</f>
        <v>0</v>
      </c>
      <c r="BE683" s="122">
        <f>IF(AZ683=5,G683,0)</f>
        <v>0</v>
      </c>
      <c r="CZ683" s="122">
        <v>0</v>
      </c>
    </row>
    <row r="684" spans="1:104" x14ac:dyDescent="0.25">
      <c r="A684" s="180"/>
      <c r="B684" s="179"/>
      <c r="C684" s="336" t="s">
        <v>564</v>
      </c>
      <c r="D684" s="337"/>
      <c r="E684" s="178">
        <v>109.67</v>
      </c>
      <c r="F684" s="177"/>
      <c r="G684" s="176"/>
      <c r="M684" s="175" t="s">
        <v>564</v>
      </c>
      <c r="O684" s="149"/>
    </row>
    <row r="685" spans="1:104" x14ac:dyDescent="0.25">
      <c r="A685" s="150">
        <v>223</v>
      </c>
      <c r="B685" s="151" t="s">
        <v>512</v>
      </c>
      <c r="C685" s="152" t="s">
        <v>513</v>
      </c>
      <c r="D685" s="153" t="s">
        <v>54</v>
      </c>
      <c r="E685" s="154">
        <v>0.79</v>
      </c>
      <c r="F685" s="154"/>
      <c r="G685" s="155">
        <f>E685*F685</f>
        <v>0</v>
      </c>
      <c r="O685" s="149">
        <v>2</v>
      </c>
      <c r="AA685" s="122">
        <v>12</v>
      </c>
      <c r="AB685" s="122">
        <v>0</v>
      </c>
      <c r="AC685" s="122">
        <v>223</v>
      </c>
      <c r="AZ685" s="122">
        <v>2</v>
      </c>
      <c r="BA685" s="122">
        <f>IF(AZ685=1,G685,0)</f>
        <v>0</v>
      </c>
      <c r="BB685" s="122">
        <f>IF(AZ685=2,G685,0)</f>
        <v>0</v>
      </c>
      <c r="BC685" s="122">
        <f>IF(AZ685=3,G685,0)</f>
        <v>0</v>
      </c>
      <c r="BD685" s="122">
        <f>IF(AZ685=4,G685,0)</f>
        <v>0</v>
      </c>
      <c r="BE685" s="122">
        <f>IF(AZ685=5,G685,0)</f>
        <v>0</v>
      </c>
      <c r="CZ685" s="122">
        <v>0</v>
      </c>
    </row>
    <row r="686" spans="1:104" ht="13" x14ac:dyDescent="0.3">
      <c r="A686" s="156"/>
      <c r="B686" s="157" t="s">
        <v>69</v>
      </c>
      <c r="C686" s="158" t="str">
        <f>CONCATENATE(B676," ",C676)</f>
        <v>776 Podlahy povlakové</v>
      </c>
      <c r="D686" s="156"/>
      <c r="E686" s="159"/>
      <c r="F686" s="159"/>
      <c r="G686" s="160">
        <f>SUM(G676:G685)</f>
        <v>0</v>
      </c>
      <c r="O686" s="149">
        <v>4</v>
      </c>
      <c r="BA686" s="161">
        <f>SUM(BA676:BA685)</f>
        <v>0</v>
      </c>
      <c r="BB686" s="161">
        <f>SUM(BB676:BB685)</f>
        <v>0</v>
      </c>
      <c r="BC686" s="161">
        <f>SUM(BC676:BC685)</f>
        <v>0</v>
      </c>
      <c r="BD686" s="161">
        <f>SUM(BD676:BD685)</f>
        <v>0</v>
      </c>
      <c r="BE686" s="161">
        <f>SUM(BE676:BE685)</f>
        <v>0</v>
      </c>
    </row>
    <row r="687" spans="1:104" ht="13" x14ac:dyDescent="0.3">
      <c r="A687" s="142" t="s">
        <v>65</v>
      </c>
      <c r="B687" s="143" t="s">
        <v>514</v>
      </c>
      <c r="C687" s="144" t="s">
        <v>515</v>
      </c>
      <c r="D687" s="145"/>
      <c r="E687" s="146"/>
      <c r="F687" s="146"/>
      <c r="G687" s="147"/>
      <c r="H687" s="148"/>
      <c r="I687" s="148"/>
      <c r="O687" s="149">
        <v>1</v>
      </c>
    </row>
    <row r="688" spans="1:104" x14ac:dyDescent="0.25">
      <c r="A688" s="150">
        <v>224</v>
      </c>
      <c r="B688" s="151" t="s">
        <v>516</v>
      </c>
      <c r="C688" s="152" t="s">
        <v>1181</v>
      </c>
      <c r="D688" s="153" t="s">
        <v>72</v>
      </c>
      <c r="E688" s="154">
        <v>254.7</v>
      </c>
      <c r="F688" s="154"/>
      <c r="G688" s="155">
        <f>E688*F688</f>
        <v>0</v>
      </c>
      <c r="O688" s="149">
        <v>2</v>
      </c>
      <c r="AA688" s="122">
        <v>12</v>
      </c>
      <c r="AB688" s="122">
        <v>0</v>
      </c>
      <c r="AC688" s="122">
        <v>224</v>
      </c>
      <c r="AZ688" s="122">
        <v>2</v>
      </c>
      <c r="BA688" s="122">
        <f>IF(AZ688=1,G688,0)</f>
        <v>0</v>
      </c>
      <c r="BB688" s="122">
        <f>IF(AZ688=2,G688,0)</f>
        <v>0</v>
      </c>
      <c r="BC688" s="122">
        <f>IF(AZ688=3,G688,0)</f>
        <v>0</v>
      </c>
      <c r="BD688" s="122">
        <f>IF(AZ688=4,G688,0)</f>
        <v>0</v>
      </c>
      <c r="BE688" s="122">
        <f>IF(AZ688=5,G688,0)</f>
        <v>0</v>
      </c>
      <c r="CZ688" s="122">
        <v>0</v>
      </c>
    </row>
    <row r="689" spans="1:104" x14ac:dyDescent="0.25">
      <c r="A689" s="180"/>
      <c r="B689" s="179"/>
      <c r="C689" s="336" t="s">
        <v>563</v>
      </c>
      <c r="D689" s="337"/>
      <c r="E689" s="178">
        <v>254.7</v>
      </c>
      <c r="F689" s="177"/>
      <c r="G689" s="176"/>
      <c r="M689" s="175" t="s">
        <v>563</v>
      </c>
      <c r="O689" s="149"/>
    </row>
    <row r="690" spans="1:104" x14ac:dyDescent="0.25">
      <c r="A690" s="150">
        <v>225</v>
      </c>
      <c r="B690" s="151" t="s">
        <v>517</v>
      </c>
      <c r="C690" s="152" t="s">
        <v>518</v>
      </c>
      <c r="D690" s="153" t="s">
        <v>54</v>
      </c>
      <c r="E690" s="154">
        <v>1.1000000000000001</v>
      </c>
      <c r="F690" s="154"/>
      <c r="G690" s="155">
        <f>E690*F690</f>
        <v>0</v>
      </c>
      <c r="O690" s="149">
        <v>2</v>
      </c>
      <c r="AA690" s="122">
        <v>12</v>
      </c>
      <c r="AB690" s="122">
        <v>0</v>
      </c>
      <c r="AC690" s="122">
        <v>225</v>
      </c>
      <c r="AZ690" s="122">
        <v>2</v>
      </c>
      <c r="BA690" s="122">
        <f>IF(AZ690=1,G690,0)</f>
        <v>0</v>
      </c>
      <c r="BB690" s="122">
        <f>IF(AZ690=2,G690,0)</f>
        <v>0</v>
      </c>
      <c r="BC690" s="122">
        <f>IF(AZ690=3,G690,0)</f>
        <v>0</v>
      </c>
      <c r="BD690" s="122">
        <f>IF(AZ690=4,G690,0)</f>
        <v>0</v>
      </c>
      <c r="BE690" s="122">
        <f>IF(AZ690=5,G690,0)</f>
        <v>0</v>
      </c>
      <c r="CZ690" s="122">
        <v>0</v>
      </c>
    </row>
    <row r="691" spans="1:104" ht="13" x14ac:dyDescent="0.3">
      <c r="A691" s="156"/>
      <c r="B691" s="157" t="s">
        <v>69</v>
      </c>
      <c r="C691" s="158" t="str">
        <f>CONCATENATE(B687," ",C687)</f>
        <v>777 Podlahy ze syntetických hmot</v>
      </c>
      <c r="D691" s="156"/>
      <c r="E691" s="159"/>
      <c r="F691" s="159"/>
      <c r="G691" s="160">
        <f>SUM(G687:G690)</f>
        <v>0</v>
      </c>
      <c r="O691" s="149">
        <v>4</v>
      </c>
      <c r="BA691" s="161">
        <f>SUM(BA687:BA690)</f>
        <v>0</v>
      </c>
      <c r="BB691" s="161">
        <f>SUM(BB687:BB690)</f>
        <v>0</v>
      </c>
      <c r="BC691" s="161">
        <f>SUM(BC687:BC690)</f>
        <v>0</v>
      </c>
      <c r="BD691" s="161">
        <f>SUM(BD687:BD690)</f>
        <v>0</v>
      </c>
      <c r="BE691" s="161">
        <f>SUM(BE687:BE690)</f>
        <v>0</v>
      </c>
    </row>
    <row r="692" spans="1:104" ht="13" x14ac:dyDescent="0.3">
      <c r="A692" s="142" t="s">
        <v>65</v>
      </c>
      <c r="B692" s="143" t="s">
        <v>519</v>
      </c>
      <c r="C692" s="144" t="s">
        <v>520</v>
      </c>
      <c r="D692" s="145"/>
      <c r="E692" s="146"/>
      <c r="F692" s="146"/>
      <c r="G692" s="147"/>
      <c r="H692" s="148"/>
      <c r="I692" s="148"/>
      <c r="O692" s="149">
        <v>1</v>
      </c>
    </row>
    <row r="693" spans="1:104" x14ac:dyDescent="0.25">
      <c r="A693" s="150">
        <v>226</v>
      </c>
      <c r="B693" s="151" t="s">
        <v>521</v>
      </c>
      <c r="C693" s="152" t="s">
        <v>522</v>
      </c>
      <c r="D693" s="153" t="s">
        <v>72</v>
      </c>
      <c r="E693" s="154">
        <v>86.19</v>
      </c>
      <c r="F693" s="154"/>
      <c r="G693" s="155">
        <f>E693*F693</f>
        <v>0</v>
      </c>
      <c r="O693" s="149">
        <v>2</v>
      </c>
      <c r="AA693" s="122">
        <v>12</v>
      </c>
      <c r="AB693" s="122">
        <v>0</v>
      </c>
      <c r="AC693" s="122">
        <v>226</v>
      </c>
      <c r="AZ693" s="122">
        <v>2</v>
      </c>
      <c r="BA693" s="122">
        <f>IF(AZ693=1,G693,0)</f>
        <v>0</v>
      </c>
      <c r="BB693" s="122">
        <f>IF(AZ693=2,G693,0)</f>
        <v>0</v>
      </c>
      <c r="BC693" s="122">
        <f>IF(AZ693=3,G693,0)</f>
        <v>0</v>
      </c>
      <c r="BD693" s="122">
        <f>IF(AZ693=4,G693,0)</f>
        <v>0</v>
      </c>
      <c r="BE693" s="122">
        <f>IF(AZ693=5,G693,0)</f>
        <v>0</v>
      </c>
      <c r="CZ693" s="122">
        <v>2.1000000000000001E-4</v>
      </c>
    </row>
    <row r="694" spans="1:104" x14ac:dyDescent="0.25">
      <c r="A694" s="150">
        <v>227</v>
      </c>
      <c r="B694" s="151" t="s">
        <v>523</v>
      </c>
      <c r="C694" s="152" t="s">
        <v>524</v>
      </c>
      <c r="D694" s="153" t="s">
        <v>72</v>
      </c>
      <c r="E694" s="154">
        <v>86.19</v>
      </c>
      <c r="F694" s="154"/>
      <c r="G694" s="155">
        <f>E694*F694</f>
        <v>0</v>
      </c>
      <c r="O694" s="149">
        <v>2</v>
      </c>
      <c r="AA694" s="122">
        <v>12</v>
      </c>
      <c r="AB694" s="122">
        <v>0</v>
      </c>
      <c r="AC694" s="122">
        <v>227</v>
      </c>
      <c r="AZ694" s="122">
        <v>2</v>
      </c>
      <c r="BA694" s="122">
        <f>IF(AZ694=1,G694,0)</f>
        <v>0</v>
      </c>
      <c r="BB694" s="122">
        <f>IF(AZ694=2,G694,0)</f>
        <v>0</v>
      </c>
      <c r="BC694" s="122">
        <f>IF(AZ694=3,G694,0)</f>
        <v>0</v>
      </c>
      <c r="BD694" s="122">
        <f>IF(AZ694=4,G694,0)</f>
        <v>0</v>
      </c>
      <c r="BE694" s="122">
        <f>IF(AZ694=5,G694,0)</f>
        <v>0</v>
      </c>
      <c r="CZ694" s="122">
        <v>4.7499999999999999E-3</v>
      </c>
    </row>
    <row r="695" spans="1:104" x14ac:dyDescent="0.25">
      <c r="A695" s="180"/>
      <c r="B695" s="179"/>
      <c r="C695" s="336" t="s">
        <v>562</v>
      </c>
      <c r="D695" s="337"/>
      <c r="E695" s="178">
        <v>0</v>
      </c>
      <c r="F695" s="177"/>
      <c r="G695" s="176"/>
      <c r="M695" s="175" t="s">
        <v>562</v>
      </c>
      <c r="O695" s="149"/>
    </row>
    <row r="696" spans="1:104" x14ac:dyDescent="0.25">
      <c r="A696" s="180"/>
      <c r="B696" s="179"/>
      <c r="C696" s="336" t="s">
        <v>561</v>
      </c>
      <c r="D696" s="337"/>
      <c r="E696" s="178">
        <v>18.228000000000002</v>
      </c>
      <c r="F696" s="177"/>
      <c r="G696" s="176"/>
      <c r="M696" s="175" t="s">
        <v>561</v>
      </c>
      <c r="O696" s="149"/>
    </row>
    <row r="697" spans="1:104" x14ac:dyDescent="0.25">
      <c r="A697" s="180"/>
      <c r="B697" s="179"/>
      <c r="C697" s="336" t="s">
        <v>560</v>
      </c>
      <c r="D697" s="337"/>
      <c r="E697" s="178">
        <v>10.667999999999999</v>
      </c>
      <c r="F697" s="177"/>
      <c r="G697" s="176"/>
      <c r="M697" s="175" t="s">
        <v>560</v>
      </c>
      <c r="O697" s="149"/>
    </row>
    <row r="698" spans="1:104" x14ac:dyDescent="0.25">
      <c r="A698" s="180"/>
      <c r="B698" s="179"/>
      <c r="C698" s="336" t="s">
        <v>557</v>
      </c>
      <c r="D698" s="337"/>
      <c r="E698" s="178">
        <v>-3.78</v>
      </c>
      <c r="F698" s="177"/>
      <c r="G698" s="176"/>
      <c r="M698" s="175" t="s">
        <v>557</v>
      </c>
      <c r="O698" s="149"/>
    </row>
    <row r="699" spans="1:104" x14ac:dyDescent="0.25">
      <c r="A699" s="180"/>
      <c r="B699" s="179"/>
      <c r="C699" s="336" t="s">
        <v>559</v>
      </c>
      <c r="D699" s="337"/>
      <c r="E699" s="178">
        <v>0</v>
      </c>
      <c r="F699" s="177"/>
      <c r="G699" s="176"/>
      <c r="M699" s="175" t="s">
        <v>559</v>
      </c>
      <c r="O699" s="149"/>
    </row>
    <row r="700" spans="1:104" x14ac:dyDescent="0.25">
      <c r="A700" s="180"/>
      <c r="B700" s="179"/>
      <c r="C700" s="336" t="s">
        <v>558</v>
      </c>
      <c r="D700" s="337"/>
      <c r="E700" s="178">
        <v>21.504000000000001</v>
      </c>
      <c r="F700" s="177"/>
      <c r="G700" s="176"/>
      <c r="M700" s="175" t="s">
        <v>558</v>
      </c>
      <c r="O700" s="149"/>
    </row>
    <row r="701" spans="1:104" x14ac:dyDescent="0.25">
      <c r="A701" s="180"/>
      <c r="B701" s="179"/>
      <c r="C701" s="336" t="s">
        <v>555</v>
      </c>
      <c r="D701" s="337"/>
      <c r="E701" s="178">
        <v>8.82</v>
      </c>
      <c r="F701" s="177"/>
      <c r="G701" s="176"/>
      <c r="M701" s="175" t="s">
        <v>555</v>
      </c>
      <c r="O701" s="149"/>
    </row>
    <row r="702" spans="1:104" x14ac:dyDescent="0.25">
      <c r="A702" s="180"/>
      <c r="B702" s="179"/>
      <c r="C702" s="336" t="s">
        <v>557</v>
      </c>
      <c r="D702" s="337"/>
      <c r="E702" s="178">
        <v>-3.78</v>
      </c>
      <c r="F702" s="177"/>
      <c r="G702" s="176"/>
      <c r="M702" s="175" t="s">
        <v>557</v>
      </c>
      <c r="O702" s="149"/>
    </row>
    <row r="703" spans="1:104" x14ac:dyDescent="0.25">
      <c r="A703" s="180"/>
      <c r="B703" s="179"/>
      <c r="C703" s="336" t="s">
        <v>556</v>
      </c>
      <c r="D703" s="337"/>
      <c r="E703" s="178">
        <v>0</v>
      </c>
      <c r="F703" s="177"/>
      <c r="G703" s="176"/>
      <c r="M703" s="175" t="s">
        <v>556</v>
      </c>
      <c r="O703" s="149"/>
    </row>
    <row r="704" spans="1:104" x14ac:dyDescent="0.25">
      <c r="A704" s="180"/>
      <c r="B704" s="179"/>
      <c r="C704" s="336" t="s">
        <v>555</v>
      </c>
      <c r="D704" s="337"/>
      <c r="E704" s="178">
        <v>8.82</v>
      </c>
      <c r="F704" s="177"/>
      <c r="G704" s="176"/>
      <c r="M704" s="175" t="s">
        <v>555</v>
      </c>
      <c r="O704" s="149"/>
    </row>
    <row r="705" spans="1:104" x14ac:dyDescent="0.25">
      <c r="A705" s="180"/>
      <c r="B705" s="179"/>
      <c r="C705" s="336" t="s">
        <v>549</v>
      </c>
      <c r="D705" s="337"/>
      <c r="E705" s="178">
        <v>-1.26</v>
      </c>
      <c r="F705" s="177"/>
      <c r="G705" s="176"/>
      <c r="M705" s="175" t="s">
        <v>549</v>
      </c>
      <c r="O705" s="149"/>
    </row>
    <row r="706" spans="1:104" x14ac:dyDescent="0.25">
      <c r="A706" s="180"/>
      <c r="B706" s="179"/>
      <c r="C706" s="336" t="s">
        <v>554</v>
      </c>
      <c r="D706" s="337"/>
      <c r="E706" s="178">
        <v>2.4</v>
      </c>
      <c r="F706" s="177"/>
      <c r="G706" s="176"/>
      <c r="M706" s="175" t="s">
        <v>554</v>
      </c>
      <c r="O706" s="149"/>
    </row>
    <row r="707" spans="1:104" x14ac:dyDescent="0.25">
      <c r="A707" s="180"/>
      <c r="B707" s="179"/>
      <c r="C707" s="336" t="s">
        <v>553</v>
      </c>
      <c r="D707" s="337"/>
      <c r="E707" s="178">
        <v>0</v>
      </c>
      <c r="F707" s="177"/>
      <c r="G707" s="176"/>
      <c r="M707" s="175" t="s">
        <v>553</v>
      </c>
      <c r="O707" s="149"/>
    </row>
    <row r="708" spans="1:104" x14ac:dyDescent="0.25">
      <c r="A708" s="180"/>
      <c r="B708" s="179"/>
      <c r="C708" s="336" t="s">
        <v>552</v>
      </c>
      <c r="D708" s="337"/>
      <c r="E708" s="178">
        <v>13.02</v>
      </c>
      <c r="F708" s="177"/>
      <c r="G708" s="176"/>
      <c r="M708" s="175" t="s">
        <v>552</v>
      </c>
      <c r="O708" s="149"/>
    </row>
    <row r="709" spans="1:104" x14ac:dyDescent="0.25">
      <c r="A709" s="180"/>
      <c r="B709" s="179"/>
      <c r="C709" s="336" t="s">
        <v>549</v>
      </c>
      <c r="D709" s="337"/>
      <c r="E709" s="178">
        <v>-1.26</v>
      </c>
      <c r="F709" s="177"/>
      <c r="G709" s="176"/>
      <c r="M709" s="175" t="s">
        <v>549</v>
      </c>
      <c r="O709" s="149"/>
    </row>
    <row r="710" spans="1:104" x14ac:dyDescent="0.25">
      <c r="A710" s="180"/>
      <c r="B710" s="179"/>
      <c r="C710" s="336" t="s">
        <v>551</v>
      </c>
      <c r="D710" s="337"/>
      <c r="E710" s="178">
        <v>0</v>
      </c>
      <c r="F710" s="177"/>
      <c r="G710" s="176"/>
      <c r="M710" s="175" t="s">
        <v>551</v>
      </c>
      <c r="O710" s="149"/>
    </row>
    <row r="711" spans="1:104" x14ac:dyDescent="0.25">
      <c r="A711" s="180"/>
      <c r="B711" s="179"/>
      <c r="C711" s="336" t="s">
        <v>550</v>
      </c>
      <c r="D711" s="337"/>
      <c r="E711" s="178">
        <v>14.07</v>
      </c>
      <c r="F711" s="177"/>
      <c r="G711" s="176"/>
      <c r="M711" s="175" t="s">
        <v>550</v>
      </c>
      <c r="O711" s="149"/>
    </row>
    <row r="712" spans="1:104" x14ac:dyDescent="0.25">
      <c r="A712" s="180"/>
      <c r="B712" s="179"/>
      <c r="C712" s="336" t="s">
        <v>549</v>
      </c>
      <c r="D712" s="337"/>
      <c r="E712" s="178">
        <v>-1.26</v>
      </c>
      <c r="F712" s="177"/>
      <c r="G712" s="176"/>
      <c r="M712" s="175" t="s">
        <v>549</v>
      </c>
      <c r="O712" s="149"/>
    </row>
    <row r="713" spans="1:104" x14ac:dyDescent="0.25">
      <c r="A713" s="150">
        <v>228</v>
      </c>
      <c r="B713" s="151" t="s">
        <v>525</v>
      </c>
      <c r="C713" s="152" t="s">
        <v>526</v>
      </c>
      <c r="D713" s="153" t="s">
        <v>72</v>
      </c>
      <c r="E713" s="154">
        <v>94.808999999999997</v>
      </c>
      <c r="F713" s="154"/>
      <c r="G713" s="155">
        <f>E713*F713</f>
        <v>0</v>
      </c>
      <c r="O713" s="149">
        <v>2</v>
      </c>
      <c r="AA713" s="122">
        <v>12</v>
      </c>
      <c r="AB713" s="122">
        <v>0</v>
      </c>
      <c r="AC713" s="122">
        <v>228</v>
      </c>
      <c r="AZ713" s="122">
        <v>2</v>
      </c>
      <c r="BA713" s="122">
        <f>IF(AZ713=1,G713,0)</f>
        <v>0</v>
      </c>
      <c r="BB713" s="122">
        <f>IF(AZ713=2,G713,0)</f>
        <v>0</v>
      </c>
      <c r="BC713" s="122">
        <f>IF(AZ713=3,G713,0)</f>
        <v>0</v>
      </c>
      <c r="BD713" s="122">
        <f>IF(AZ713=4,G713,0)</f>
        <v>0</v>
      </c>
      <c r="BE713" s="122">
        <f>IF(AZ713=5,G713,0)</f>
        <v>0</v>
      </c>
      <c r="CZ713" s="122">
        <v>0</v>
      </c>
    </row>
    <row r="714" spans="1:104" x14ac:dyDescent="0.25">
      <c r="A714" s="180"/>
      <c r="B714" s="179"/>
      <c r="C714" s="336" t="s">
        <v>548</v>
      </c>
      <c r="D714" s="337"/>
      <c r="E714" s="178">
        <v>94.808999999999997</v>
      </c>
      <c r="F714" s="177"/>
      <c r="G714" s="176"/>
      <c r="M714" s="175" t="s">
        <v>548</v>
      </c>
      <c r="O714" s="149"/>
    </row>
    <row r="715" spans="1:104" x14ac:dyDescent="0.25">
      <c r="A715" s="150">
        <v>229</v>
      </c>
      <c r="B715" s="151" t="s">
        <v>527</v>
      </c>
      <c r="C715" s="152" t="s">
        <v>528</v>
      </c>
      <c r="D715" s="153" t="s">
        <v>54</v>
      </c>
      <c r="E715" s="154">
        <v>3.65</v>
      </c>
      <c r="F715" s="154"/>
      <c r="G715" s="155">
        <f>E715*F715</f>
        <v>0</v>
      </c>
      <c r="O715" s="149">
        <v>2</v>
      </c>
      <c r="AA715" s="122">
        <v>12</v>
      </c>
      <c r="AB715" s="122">
        <v>0</v>
      </c>
      <c r="AC715" s="122">
        <v>229</v>
      </c>
      <c r="AZ715" s="122">
        <v>2</v>
      </c>
      <c r="BA715" s="122">
        <f>IF(AZ715=1,G715,0)</f>
        <v>0</v>
      </c>
      <c r="BB715" s="122">
        <f>IF(AZ715=2,G715,0)</f>
        <v>0</v>
      </c>
      <c r="BC715" s="122">
        <f>IF(AZ715=3,G715,0)</f>
        <v>0</v>
      </c>
      <c r="BD715" s="122">
        <f>IF(AZ715=4,G715,0)</f>
        <v>0</v>
      </c>
      <c r="BE715" s="122">
        <f>IF(AZ715=5,G715,0)</f>
        <v>0</v>
      </c>
      <c r="CZ715" s="122">
        <v>0</v>
      </c>
    </row>
    <row r="716" spans="1:104" ht="13" x14ac:dyDescent="0.3">
      <c r="A716" s="156"/>
      <c r="B716" s="157" t="s">
        <v>69</v>
      </c>
      <c r="C716" s="158" t="str">
        <f>CONCATENATE(B692," ",C692)</f>
        <v>781 Obklady keramické</v>
      </c>
      <c r="D716" s="156"/>
      <c r="E716" s="159"/>
      <c r="F716" s="159"/>
      <c r="G716" s="160">
        <f>SUM(G692:G715)</f>
        <v>0</v>
      </c>
      <c r="O716" s="149">
        <v>4</v>
      </c>
      <c r="BA716" s="161">
        <f>SUM(BA692:BA715)</f>
        <v>0</v>
      </c>
      <c r="BB716" s="161">
        <f>SUM(BB692:BB715)</f>
        <v>0</v>
      </c>
      <c r="BC716" s="161">
        <f>SUM(BC692:BC715)</f>
        <v>0</v>
      </c>
      <c r="BD716" s="161">
        <f>SUM(BD692:BD715)</f>
        <v>0</v>
      </c>
      <c r="BE716" s="161">
        <f>SUM(BE692:BE715)</f>
        <v>0</v>
      </c>
    </row>
    <row r="717" spans="1:104" ht="13" x14ac:dyDescent="0.3">
      <c r="A717" s="142" t="s">
        <v>65</v>
      </c>
      <c r="B717" s="143" t="s">
        <v>529</v>
      </c>
      <c r="C717" s="144" t="s">
        <v>530</v>
      </c>
      <c r="D717" s="145"/>
      <c r="E717" s="146"/>
      <c r="F717" s="146"/>
      <c r="G717" s="147"/>
      <c r="H717" s="148"/>
      <c r="I717" s="148"/>
      <c r="O717" s="149">
        <v>1</v>
      </c>
    </row>
    <row r="718" spans="1:104" x14ac:dyDescent="0.25">
      <c r="A718" s="150">
        <v>230</v>
      </c>
      <c r="B718" s="151" t="s">
        <v>531</v>
      </c>
      <c r="C718" s="152" t="s">
        <v>1182</v>
      </c>
      <c r="D718" s="153" t="s">
        <v>72</v>
      </c>
      <c r="E718" s="154">
        <v>1001.65</v>
      </c>
      <c r="F718" s="154"/>
      <c r="G718" s="155">
        <f>E718*F718</f>
        <v>0</v>
      </c>
      <c r="O718" s="149">
        <v>2</v>
      </c>
      <c r="AA718" s="122">
        <v>12</v>
      </c>
      <c r="AB718" s="122">
        <v>0</v>
      </c>
      <c r="AC718" s="122">
        <v>230</v>
      </c>
      <c r="AZ718" s="122">
        <v>2</v>
      </c>
      <c r="BA718" s="122">
        <f>IF(AZ718=1,G718,0)</f>
        <v>0</v>
      </c>
      <c r="BB718" s="122">
        <f>IF(AZ718=2,G718,0)</f>
        <v>0</v>
      </c>
      <c r="BC718" s="122">
        <f>IF(AZ718=3,G718,0)</f>
        <v>0</v>
      </c>
      <c r="BD718" s="122">
        <f>IF(AZ718=4,G718,0)</f>
        <v>0</v>
      </c>
      <c r="BE718" s="122">
        <f>IF(AZ718=5,G718,0)</f>
        <v>0</v>
      </c>
      <c r="CZ718" s="122">
        <v>1.7000000000000001E-4</v>
      </c>
    </row>
    <row r="719" spans="1:104" x14ac:dyDescent="0.25">
      <c r="A719" s="150">
        <v>231</v>
      </c>
      <c r="B719" s="151" t="s">
        <v>532</v>
      </c>
      <c r="C719" s="152" t="s">
        <v>1183</v>
      </c>
      <c r="D719" s="153" t="s">
        <v>72</v>
      </c>
      <c r="E719" s="154">
        <v>1001.65</v>
      </c>
      <c r="F719" s="154"/>
      <c r="G719" s="155">
        <f>E719*F719</f>
        <v>0</v>
      </c>
      <c r="O719" s="149">
        <v>2</v>
      </c>
      <c r="AA719" s="122">
        <v>12</v>
      </c>
      <c r="AB719" s="122">
        <v>0</v>
      </c>
      <c r="AC719" s="122">
        <v>231</v>
      </c>
      <c r="AZ719" s="122">
        <v>2</v>
      </c>
      <c r="BA719" s="122">
        <f>IF(AZ719=1,G719,0)</f>
        <v>0</v>
      </c>
      <c r="BB719" s="122">
        <f>IF(AZ719=2,G719,0)</f>
        <v>0</v>
      </c>
      <c r="BC719" s="122">
        <f>IF(AZ719=3,G719,0)</f>
        <v>0</v>
      </c>
      <c r="BD719" s="122">
        <f>IF(AZ719=4,G719,0)</f>
        <v>0</v>
      </c>
      <c r="BE719" s="122">
        <f>IF(AZ719=5,G719,0)</f>
        <v>0</v>
      </c>
      <c r="CZ719" s="122">
        <v>2.1000000000000001E-4</v>
      </c>
    </row>
    <row r="720" spans="1:104" x14ac:dyDescent="0.25">
      <c r="A720" s="180"/>
      <c r="B720" s="179"/>
      <c r="C720" s="336" t="s">
        <v>547</v>
      </c>
      <c r="D720" s="337"/>
      <c r="E720" s="178">
        <v>0</v>
      </c>
      <c r="F720" s="177"/>
      <c r="G720" s="176"/>
      <c r="M720" s="175" t="s">
        <v>547</v>
      </c>
      <c r="O720" s="149"/>
    </row>
    <row r="721" spans="1:104" x14ac:dyDescent="0.25">
      <c r="A721" s="180"/>
      <c r="B721" s="179"/>
      <c r="C721" s="336" t="s">
        <v>546</v>
      </c>
      <c r="D721" s="337"/>
      <c r="E721" s="178">
        <v>243.75</v>
      </c>
      <c r="F721" s="177"/>
      <c r="G721" s="176"/>
      <c r="M721" s="175" t="s">
        <v>546</v>
      </c>
      <c r="O721" s="149"/>
    </row>
    <row r="722" spans="1:104" x14ac:dyDescent="0.25">
      <c r="A722" s="180"/>
      <c r="B722" s="179"/>
      <c r="C722" s="336" t="s">
        <v>545</v>
      </c>
      <c r="D722" s="337"/>
      <c r="E722" s="178">
        <v>0</v>
      </c>
      <c r="F722" s="177"/>
      <c r="G722" s="176"/>
      <c r="M722" s="175" t="s">
        <v>545</v>
      </c>
      <c r="O722" s="149"/>
    </row>
    <row r="723" spans="1:104" x14ac:dyDescent="0.25">
      <c r="A723" s="180"/>
      <c r="B723" s="179"/>
      <c r="C723" s="336" t="s">
        <v>544</v>
      </c>
      <c r="D723" s="337"/>
      <c r="E723" s="178">
        <v>757.9</v>
      </c>
      <c r="F723" s="177"/>
      <c r="G723" s="176"/>
      <c r="M723" s="175" t="s">
        <v>544</v>
      </c>
      <c r="O723" s="149"/>
    </row>
    <row r="724" spans="1:104" ht="13" x14ac:dyDescent="0.3">
      <c r="A724" s="156"/>
      <c r="B724" s="157" t="s">
        <v>69</v>
      </c>
      <c r="C724" s="158" t="str">
        <f>CONCATENATE(B717," ",C717)</f>
        <v>784 Malby</v>
      </c>
      <c r="D724" s="156"/>
      <c r="E724" s="159"/>
      <c r="F724" s="159"/>
      <c r="G724" s="160">
        <f>SUM(G717:G723)</f>
        <v>0</v>
      </c>
      <c r="O724" s="149">
        <v>4</v>
      </c>
      <c r="BA724" s="161">
        <f>SUM(BA717:BA723)</f>
        <v>0</v>
      </c>
      <c r="BB724" s="161">
        <f>SUM(BB717:BB723)</f>
        <v>0</v>
      </c>
      <c r="BC724" s="161">
        <f>SUM(BC717:BC723)</f>
        <v>0</v>
      </c>
      <c r="BD724" s="161">
        <f>SUM(BD717:BD723)</f>
        <v>0</v>
      </c>
      <c r="BE724" s="161">
        <f>SUM(BE717:BE723)</f>
        <v>0</v>
      </c>
    </row>
    <row r="725" spans="1:104" ht="13" x14ac:dyDescent="0.3">
      <c r="A725" s="142" t="s">
        <v>65</v>
      </c>
      <c r="B725" s="143" t="s">
        <v>533</v>
      </c>
      <c r="C725" s="144" t="s">
        <v>534</v>
      </c>
      <c r="D725" s="145"/>
      <c r="E725" s="146"/>
      <c r="F725" s="146"/>
      <c r="G725" s="147"/>
      <c r="H725" s="148"/>
      <c r="I725" s="148"/>
      <c r="O725" s="149">
        <v>1</v>
      </c>
    </row>
    <row r="726" spans="1:104" x14ac:dyDescent="0.25">
      <c r="A726" s="150">
        <v>232</v>
      </c>
      <c r="B726" s="151" t="s">
        <v>535</v>
      </c>
      <c r="C726" s="152" t="s">
        <v>536</v>
      </c>
      <c r="D726" s="153" t="s">
        <v>68</v>
      </c>
      <c r="E726" s="154">
        <v>1</v>
      </c>
      <c r="F726" s="154"/>
      <c r="G726" s="155">
        <f>E726*F726</f>
        <v>0</v>
      </c>
      <c r="O726" s="149">
        <v>2</v>
      </c>
      <c r="AA726" s="122">
        <v>12</v>
      </c>
      <c r="AB726" s="122">
        <v>0</v>
      </c>
      <c r="AC726" s="122">
        <v>232</v>
      </c>
      <c r="AZ726" s="122">
        <v>4</v>
      </c>
      <c r="BA726" s="122">
        <f>IF(AZ726=1,G726,0)</f>
        <v>0</v>
      </c>
      <c r="BB726" s="122">
        <f>IF(AZ726=2,G726,0)</f>
        <v>0</v>
      </c>
      <c r="BC726" s="122">
        <f>IF(AZ726=3,G726,0)</f>
        <v>0</v>
      </c>
      <c r="BD726" s="122">
        <f>IF(AZ726=4,G726,0)</f>
        <v>0</v>
      </c>
      <c r="BE726" s="122">
        <f>IF(AZ726=5,G726,0)</f>
        <v>0</v>
      </c>
      <c r="CZ726" s="122">
        <v>0</v>
      </c>
    </row>
    <row r="727" spans="1:104" ht="13" x14ac:dyDescent="0.3">
      <c r="A727" s="156"/>
      <c r="B727" s="157" t="s">
        <v>69</v>
      </c>
      <c r="C727" s="158" t="str">
        <f>CONCATENATE(B725," ",C725)</f>
        <v>M21 Elektromontáže</v>
      </c>
      <c r="D727" s="156"/>
      <c r="E727" s="159"/>
      <c r="F727" s="159"/>
      <c r="G727" s="160">
        <f>SUM(G725:G726)</f>
        <v>0</v>
      </c>
      <c r="O727" s="149">
        <v>4</v>
      </c>
      <c r="BA727" s="161">
        <f>SUM(BA725:BA726)</f>
        <v>0</v>
      </c>
      <c r="BB727" s="161">
        <f>SUM(BB725:BB726)</f>
        <v>0</v>
      </c>
      <c r="BC727" s="161">
        <f>SUM(BC725:BC726)</f>
        <v>0</v>
      </c>
      <c r="BD727" s="161">
        <f>SUM(BD725:BD726)</f>
        <v>0</v>
      </c>
      <c r="BE727" s="161">
        <f>SUM(BE725:BE726)</f>
        <v>0</v>
      </c>
    </row>
    <row r="728" spans="1:104" ht="13" x14ac:dyDescent="0.3">
      <c r="A728" s="123"/>
      <c r="B728" s="143" t="s">
        <v>1068</v>
      </c>
      <c r="C728" s="144" t="s">
        <v>1069</v>
      </c>
      <c r="D728" s="145"/>
      <c r="E728" s="146"/>
      <c r="F728" s="309"/>
      <c r="G728" s="309"/>
    </row>
    <row r="729" spans="1:104" x14ac:dyDescent="0.25">
      <c r="B729" s="151" t="s">
        <v>1071</v>
      </c>
      <c r="C729" s="152" t="s">
        <v>1070</v>
      </c>
      <c r="D729" s="153" t="s">
        <v>68</v>
      </c>
      <c r="E729" s="154">
        <v>1</v>
      </c>
      <c r="F729" s="310"/>
      <c r="G729" s="310"/>
    </row>
    <row r="730" spans="1:104" ht="13" x14ac:dyDescent="0.3">
      <c r="B730" s="157" t="s">
        <v>69</v>
      </c>
      <c r="C730" s="158" t="str">
        <f>CONCATENATE(B728," ",C728)</f>
        <v>M22 Slaboproud</v>
      </c>
      <c r="D730" s="156"/>
      <c r="E730" s="159"/>
      <c r="F730" s="311"/>
      <c r="G730" s="311"/>
    </row>
    <row r="731" spans="1:104" x14ac:dyDescent="0.25">
      <c r="E731" s="122"/>
    </row>
    <row r="732" spans="1:104" x14ac:dyDescent="0.25">
      <c r="E732" s="122"/>
    </row>
    <row r="733" spans="1:104" x14ac:dyDescent="0.25">
      <c r="E733" s="122"/>
    </row>
    <row r="734" spans="1:104" x14ac:dyDescent="0.25">
      <c r="E734" s="122"/>
    </row>
    <row r="735" spans="1:104" x14ac:dyDescent="0.25">
      <c r="E735" s="122"/>
    </row>
    <row r="736" spans="1:104" x14ac:dyDescent="0.25">
      <c r="E736" s="122"/>
    </row>
    <row r="737" spans="1:7" x14ac:dyDescent="0.25">
      <c r="E737" s="122"/>
    </row>
    <row r="738" spans="1:7" x14ac:dyDescent="0.25">
      <c r="E738" s="122"/>
    </row>
    <row r="739" spans="1:7" x14ac:dyDescent="0.25">
      <c r="E739" s="122"/>
    </row>
    <row r="740" spans="1:7" x14ac:dyDescent="0.25">
      <c r="E740" s="122"/>
    </row>
    <row r="741" spans="1:7" x14ac:dyDescent="0.25">
      <c r="E741" s="122"/>
    </row>
    <row r="742" spans="1:7" x14ac:dyDescent="0.25">
      <c r="E742" s="122"/>
    </row>
    <row r="743" spans="1:7" x14ac:dyDescent="0.25">
      <c r="E743" s="122"/>
    </row>
    <row r="744" spans="1:7" x14ac:dyDescent="0.25">
      <c r="E744" s="122"/>
    </row>
    <row r="745" spans="1:7" x14ac:dyDescent="0.25">
      <c r="E745" s="122"/>
    </row>
    <row r="746" spans="1:7" x14ac:dyDescent="0.25">
      <c r="E746" s="122"/>
    </row>
    <row r="747" spans="1:7" x14ac:dyDescent="0.25">
      <c r="E747" s="122"/>
    </row>
    <row r="748" spans="1:7" x14ac:dyDescent="0.25">
      <c r="E748" s="122"/>
    </row>
    <row r="749" spans="1:7" x14ac:dyDescent="0.25">
      <c r="E749" s="122"/>
    </row>
    <row r="750" spans="1:7" x14ac:dyDescent="0.25">
      <c r="E750" s="122"/>
    </row>
    <row r="751" spans="1:7" x14ac:dyDescent="0.25">
      <c r="A751" s="162"/>
      <c r="B751" s="162"/>
      <c r="C751" s="162"/>
      <c r="D751" s="162"/>
      <c r="E751" s="162"/>
      <c r="F751" s="162"/>
      <c r="G751" s="162"/>
    </row>
    <row r="752" spans="1:7" x14ac:dyDescent="0.25">
      <c r="A752" s="162"/>
      <c r="B752" s="162"/>
      <c r="C752" s="162"/>
      <c r="D752" s="162"/>
      <c r="E752" s="162"/>
      <c r="F752" s="162"/>
      <c r="G752" s="162"/>
    </row>
    <row r="753" spans="1:7" x14ac:dyDescent="0.25">
      <c r="A753" s="162"/>
      <c r="B753" s="162"/>
      <c r="C753" s="162"/>
      <c r="D753" s="162"/>
      <c r="E753" s="162"/>
      <c r="F753" s="162"/>
      <c r="G753" s="162"/>
    </row>
    <row r="754" spans="1:7" x14ac:dyDescent="0.25">
      <c r="A754" s="162"/>
      <c r="B754" s="162"/>
      <c r="C754" s="162"/>
      <c r="D754" s="162"/>
      <c r="E754" s="162"/>
      <c r="F754" s="162"/>
      <c r="G754" s="162"/>
    </row>
    <row r="755" spans="1:7" x14ac:dyDescent="0.25">
      <c r="E755" s="122"/>
    </row>
    <row r="756" spans="1:7" x14ac:dyDescent="0.25">
      <c r="E756" s="122"/>
    </row>
    <row r="757" spans="1:7" x14ac:dyDescent="0.25">
      <c r="E757" s="122"/>
    </row>
    <row r="758" spans="1:7" x14ac:dyDescent="0.25">
      <c r="E758" s="122"/>
    </row>
    <row r="759" spans="1:7" x14ac:dyDescent="0.25">
      <c r="E759" s="122"/>
    </row>
    <row r="760" spans="1:7" x14ac:dyDescent="0.25">
      <c r="E760" s="122"/>
    </row>
    <row r="761" spans="1:7" x14ac:dyDescent="0.25">
      <c r="E761" s="122"/>
    </row>
    <row r="762" spans="1:7" x14ac:dyDescent="0.25">
      <c r="E762" s="122"/>
    </row>
    <row r="763" spans="1:7" x14ac:dyDescent="0.25">
      <c r="E763" s="122"/>
    </row>
    <row r="764" spans="1:7" x14ac:dyDescent="0.25">
      <c r="E764" s="122"/>
    </row>
    <row r="765" spans="1:7" x14ac:dyDescent="0.25">
      <c r="E765" s="122"/>
    </row>
    <row r="766" spans="1:7" x14ac:dyDescent="0.25">
      <c r="E766" s="122"/>
    </row>
    <row r="767" spans="1:7" x14ac:dyDescent="0.25">
      <c r="E767" s="122"/>
    </row>
    <row r="768" spans="1:7" x14ac:dyDescent="0.25">
      <c r="E768" s="122"/>
    </row>
    <row r="769" spans="5:5" x14ac:dyDescent="0.25">
      <c r="E769" s="122"/>
    </row>
    <row r="770" spans="5:5" x14ac:dyDescent="0.25">
      <c r="E770" s="122"/>
    </row>
    <row r="771" spans="5:5" x14ac:dyDescent="0.25">
      <c r="E771" s="122"/>
    </row>
    <row r="772" spans="5:5" x14ac:dyDescent="0.25">
      <c r="E772" s="122"/>
    </row>
    <row r="773" spans="5:5" x14ac:dyDescent="0.25">
      <c r="E773" s="122"/>
    </row>
    <row r="774" spans="5:5" x14ac:dyDescent="0.25">
      <c r="E774" s="122"/>
    </row>
    <row r="775" spans="5:5" x14ac:dyDescent="0.25">
      <c r="E775" s="122"/>
    </row>
    <row r="776" spans="5:5" x14ac:dyDescent="0.25">
      <c r="E776" s="122"/>
    </row>
    <row r="777" spans="5:5" x14ac:dyDescent="0.25">
      <c r="E777" s="122"/>
    </row>
    <row r="778" spans="5:5" x14ac:dyDescent="0.25">
      <c r="E778" s="122"/>
    </row>
    <row r="779" spans="5:5" x14ac:dyDescent="0.25">
      <c r="E779" s="122"/>
    </row>
    <row r="780" spans="5:5" x14ac:dyDescent="0.25">
      <c r="E780" s="122"/>
    </row>
    <row r="781" spans="5:5" x14ac:dyDescent="0.25">
      <c r="E781" s="122"/>
    </row>
    <row r="782" spans="5:5" x14ac:dyDescent="0.25">
      <c r="E782" s="122"/>
    </row>
    <row r="783" spans="5:5" x14ac:dyDescent="0.25">
      <c r="E783" s="122"/>
    </row>
    <row r="784" spans="5:5" x14ac:dyDescent="0.25">
      <c r="E784" s="122"/>
    </row>
    <row r="785" spans="1:7" x14ac:dyDescent="0.25">
      <c r="E785" s="122"/>
    </row>
    <row r="786" spans="1:7" x14ac:dyDescent="0.25">
      <c r="A786" s="163"/>
      <c r="B786" s="163"/>
    </row>
    <row r="787" spans="1:7" ht="13" x14ac:dyDescent="0.3">
      <c r="A787" s="162"/>
      <c r="B787" s="162"/>
      <c r="C787" s="165"/>
      <c r="D787" s="165"/>
      <c r="E787" s="166"/>
      <c r="F787" s="165"/>
      <c r="G787" s="167"/>
    </row>
    <row r="788" spans="1:7" x14ac:dyDescent="0.25">
      <c r="A788" s="168"/>
      <c r="B788" s="168"/>
      <c r="C788" s="162"/>
      <c r="D788" s="162"/>
      <c r="E788" s="169"/>
      <c r="F788" s="162"/>
      <c r="G788" s="162"/>
    </row>
    <row r="789" spans="1:7" x14ac:dyDescent="0.25">
      <c r="A789" s="162"/>
      <c r="B789" s="162"/>
      <c r="C789" s="162"/>
      <c r="D789" s="162"/>
      <c r="E789" s="169"/>
      <c r="F789" s="162"/>
      <c r="G789" s="162"/>
    </row>
    <row r="790" spans="1:7" x14ac:dyDescent="0.25">
      <c r="A790" s="162"/>
      <c r="B790" s="162"/>
      <c r="C790" s="162"/>
      <c r="D790" s="162"/>
      <c r="E790" s="169"/>
      <c r="F790" s="162"/>
      <c r="G790" s="162"/>
    </row>
    <row r="791" spans="1:7" x14ac:dyDescent="0.25">
      <c r="A791" s="162"/>
      <c r="B791" s="162"/>
      <c r="C791" s="162"/>
      <c r="D791" s="162"/>
      <c r="E791" s="169"/>
      <c r="F791" s="162"/>
      <c r="G791" s="162"/>
    </row>
    <row r="792" spans="1:7" x14ac:dyDescent="0.25">
      <c r="A792" s="162"/>
      <c r="B792" s="162"/>
      <c r="C792" s="162"/>
      <c r="D792" s="162"/>
      <c r="E792" s="169"/>
      <c r="F792" s="162"/>
      <c r="G792" s="162"/>
    </row>
    <row r="793" spans="1:7" x14ac:dyDescent="0.25">
      <c r="A793" s="162"/>
      <c r="B793" s="162"/>
      <c r="C793" s="162"/>
      <c r="D793" s="162"/>
      <c r="E793" s="169"/>
      <c r="F793" s="162"/>
      <c r="G793" s="162"/>
    </row>
    <row r="794" spans="1:7" x14ac:dyDescent="0.25">
      <c r="A794" s="162"/>
      <c r="B794" s="162"/>
      <c r="C794" s="162"/>
      <c r="D794" s="162"/>
      <c r="E794" s="169"/>
      <c r="F794" s="162"/>
      <c r="G794" s="162"/>
    </row>
    <row r="795" spans="1:7" x14ac:dyDescent="0.25">
      <c r="A795" s="162"/>
      <c r="B795" s="162"/>
      <c r="C795" s="162"/>
      <c r="D795" s="162"/>
      <c r="E795" s="169"/>
      <c r="F795" s="162"/>
      <c r="G795" s="162"/>
    </row>
    <row r="796" spans="1:7" x14ac:dyDescent="0.25">
      <c r="A796" s="162"/>
      <c r="B796" s="162"/>
      <c r="C796" s="162"/>
      <c r="D796" s="162"/>
      <c r="E796" s="169"/>
      <c r="F796" s="162"/>
      <c r="G796" s="162"/>
    </row>
    <row r="797" spans="1:7" x14ac:dyDescent="0.25">
      <c r="A797" s="162"/>
      <c r="B797" s="162"/>
      <c r="C797" s="162"/>
      <c r="D797" s="162"/>
      <c r="E797" s="169"/>
      <c r="F797" s="162"/>
      <c r="G797" s="162"/>
    </row>
    <row r="798" spans="1:7" x14ac:dyDescent="0.25">
      <c r="A798" s="162"/>
      <c r="B798" s="162"/>
      <c r="C798" s="162"/>
      <c r="D798" s="162"/>
      <c r="E798" s="169"/>
      <c r="F798" s="162"/>
      <c r="G798" s="162"/>
    </row>
    <row r="799" spans="1:7" x14ac:dyDescent="0.25">
      <c r="A799" s="162"/>
      <c r="B799" s="162"/>
      <c r="C799" s="162"/>
      <c r="D799" s="162"/>
      <c r="E799" s="169"/>
      <c r="F799" s="162"/>
      <c r="G799" s="162"/>
    </row>
    <row r="800" spans="1:7" x14ac:dyDescent="0.25">
      <c r="A800" s="162"/>
      <c r="B800" s="162"/>
      <c r="C800" s="162"/>
      <c r="D800" s="162"/>
      <c r="E800" s="169"/>
      <c r="F800" s="162"/>
      <c r="G800" s="162"/>
    </row>
  </sheetData>
  <mergeCells count="421">
    <mergeCell ref="C12:D12"/>
    <mergeCell ref="C13:D13"/>
    <mergeCell ref="A1:G1"/>
    <mergeCell ref="A3:B3"/>
    <mergeCell ref="A4:B4"/>
    <mergeCell ref="E4:G4"/>
    <mergeCell ref="C9:D9"/>
    <mergeCell ref="C11:D11"/>
    <mergeCell ref="C15:D15"/>
    <mergeCell ref="C16:D16"/>
    <mergeCell ref="C18:D18"/>
    <mergeCell ref="C19:D19"/>
    <mergeCell ref="C21:D21"/>
    <mergeCell ref="C22:D22"/>
    <mergeCell ref="C23:D23"/>
    <mergeCell ref="C24:D24"/>
    <mergeCell ref="C27:D27"/>
    <mergeCell ref="C28:D28"/>
    <mergeCell ref="C29:D29"/>
    <mergeCell ref="C30:D30"/>
    <mergeCell ref="C33:D33"/>
    <mergeCell ref="C34:D34"/>
    <mergeCell ref="C35:D35"/>
    <mergeCell ref="C36:D36"/>
    <mergeCell ref="C41:D41"/>
    <mergeCell ref="C42:D42"/>
    <mergeCell ref="C43:D43"/>
    <mergeCell ref="C44:D44"/>
    <mergeCell ref="C46:D46"/>
    <mergeCell ref="C47:D47"/>
    <mergeCell ref="C48:D48"/>
    <mergeCell ref="C50:D50"/>
    <mergeCell ref="C68:D68"/>
    <mergeCell ref="C51:D51"/>
    <mergeCell ref="C52:D52"/>
    <mergeCell ref="C53:D53"/>
    <mergeCell ref="C56:D56"/>
    <mergeCell ref="C57:D57"/>
    <mergeCell ref="C61:D61"/>
    <mergeCell ref="C62:D62"/>
    <mergeCell ref="C63:D63"/>
    <mergeCell ref="C64:D64"/>
    <mergeCell ref="C65:D65"/>
    <mergeCell ref="C66:D66"/>
    <mergeCell ref="C72:D72"/>
    <mergeCell ref="C73:D73"/>
    <mergeCell ref="C77:D77"/>
    <mergeCell ref="C78:D78"/>
    <mergeCell ref="C79:D79"/>
    <mergeCell ref="C80:D80"/>
    <mergeCell ref="C81:D81"/>
    <mergeCell ref="C82:D82"/>
    <mergeCell ref="C84:D84"/>
    <mergeCell ref="C85:D85"/>
    <mergeCell ref="C86:D86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1:D101"/>
    <mergeCell ref="C102:D102"/>
    <mergeCell ref="C103:D103"/>
    <mergeCell ref="C104:D104"/>
    <mergeCell ref="C105:D105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4:D124"/>
    <mergeCell ref="C126:D126"/>
    <mergeCell ref="C128:D128"/>
    <mergeCell ref="C130:D130"/>
    <mergeCell ref="C131:D131"/>
    <mergeCell ref="C133:D133"/>
    <mergeCell ref="C157:D157"/>
    <mergeCell ref="C160:D160"/>
    <mergeCell ref="C135:D135"/>
    <mergeCell ref="C137:D137"/>
    <mergeCell ref="C138:D138"/>
    <mergeCell ref="C140:D140"/>
    <mergeCell ref="C141:D141"/>
    <mergeCell ref="C142:D142"/>
    <mergeCell ref="C144:D144"/>
    <mergeCell ref="C146:D146"/>
    <mergeCell ref="C147:D147"/>
    <mergeCell ref="C152:D152"/>
    <mergeCell ref="C154:D154"/>
    <mergeCell ref="C155:D155"/>
    <mergeCell ref="C163:D163"/>
    <mergeCell ref="C164:D164"/>
    <mergeCell ref="C166:D166"/>
    <mergeCell ref="C167:D167"/>
    <mergeCell ref="C168:D168"/>
    <mergeCell ref="C169:D169"/>
    <mergeCell ref="C171:D171"/>
    <mergeCell ref="C172:D172"/>
    <mergeCell ref="C175:D175"/>
    <mergeCell ref="C176:D176"/>
    <mergeCell ref="C178:D178"/>
    <mergeCell ref="C181:D181"/>
    <mergeCell ref="C185:D185"/>
    <mergeCell ref="C186:D186"/>
    <mergeCell ref="C190:D190"/>
    <mergeCell ref="C191:D191"/>
    <mergeCell ref="C192:D192"/>
    <mergeCell ref="C193:D193"/>
    <mergeCell ref="C194:D194"/>
    <mergeCell ref="C195:D195"/>
    <mergeCell ref="C196:D196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84:D284"/>
    <mergeCell ref="C285:D285"/>
    <mergeCell ref="C267:D267"/>
    <mergeCell ref="C268:D268"/>
    <mergeCell ref="C269:D269"/>
    <mergeCell ref="C270:D270"/>
    <mergeCell ref="C271:D271"/>
    <mergeCell ref="C272:D272"/>
    <mergeCell ref="C273:D273"/>
    <mergeCell ref="C279:D279"/>
    <mergeCell ref="C280:D280"/>
    <mergeCell ref="C281:D281"/>
    <mergeCell ref="C282:D282"/>
    <mergeCell ref="C283:D283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330:D330"/>
    <mergeCell ref="C298:D298"/>
    <mergeCell ref="C299:D299"/>
    <mergeCell ref="C300:D300"/>
    <mergeCell ref="C301:D301"/>
    <mergeCell ref="C302:D302"/>
    <mergeCell ref="C303:D303"/>
    <mergeCell ref="C323:D323"/>
    <mergeCell ref="C326:D326"/>
    <mergeCell ref="C327:D327"/>
    <mergeCell ref="C328:D328"/>
    <mergeCell ref="C304:D304"/>
    <mergeCell ref="C305:D305"/>
    <mergeCell ref="C306:D306"/>
    <mergeCell ref="C307:D307"/>
    <mergeCell ref="C308:D308"/>
    <mergeCell ref="C345:D345"/>
    <mergeCell ref="C350:D350"/>
    <mergeCell ref="C351:D351"/>
    <mergeCell ref="C334:D334"/>
    <mergeCell ref="C336:D336"/>
    <mergeCell ref="C314:D314"/>
    <mergeCell ref="C317:D317"/>
    <mergeCell ref="C319:D319"/>
    <mergeCell ref="C320:D320"/>
    <mergeCell ref="C321:D321"/>
    <mergeCell ref="C372:D372"/>
    <mergeCell ref="C380:D380"/>
    <mergeCell ref="C381:D381"/>
    <mergeCell ref="C362:D362"/>
    <mergeCell ref="C363:D363"/>
    <mergeCell ref="C364:D364"/>
    <mergeCell ref="C365:D365"/>
    <mergeCell ref="C367:D367"/>
    <mergeCell ref="C370:D370"/>
    <mergeCell ref="C371:D371"/>
    <mergeCell ref="C411:D411"/>
    <mergeCell ref="C412:D412"/>
    <mergeCell ref="C386:D386"/>
    <mergeCell ref="C387:D387"/>
    <mergeCell ref="C388:D388"/>
    <mergeCell ref="C392:D392"/>
    <mergeCell ref="C395:D395"/>
    <mergeCell ref="C397:D397"/>
    <mergeCell ref="C398:D398"/>
    <mergeCell ref="C399:D399"/>
    <mergeCell ref="C404:D404"/>
    <mergeCell ref="C405:D405"/>
    <mergeCell ref="C406:D406"/>
    <mergeCell ref="C407:D407"/>
    <mergeCell ref="C409:D409"/>
    <mergeCell ref="C414:D414"/>
    <mergeCell ref="C416:D416"/>
    <mergeCell ref="C417:D417"/>
    <mergeCell ref="C418:D418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C429:D429"/>
    <mergeCell ref="C430:D430"/>
    <mergeCell ref="C431:D431"/>
    <mergeCell ref="C433:D433"/>
    <mergeCell ref="C472:D472"/>
    <mergeCell ref="C473:D473"/>
    <mergeCell ref="C474:D474"/>
    <mergeCell ref="C475:D475"/>
    <mergeCell ref="C435:D435"/>
    <mergeCell ref="C437:D437"/>
    <mergeCell ref="C439:D439"/>
    <mergeCell ref="C441:D441"/>
    <mergeCell ref="C443:D443"/>
    <mergeCell ref="C445:D445"/>
    <mergeCell ref="C467:D467"/>
    <mergeCell ref="C468:D468"/>
    <mergeCell ref="C470:D470"/>
    <mergeCell ref="C446:D446"/>
    <mergeCell ref="C451:D451"/>
    <mergeCell ref="C452:D452"/>
    <mergeCell ref="C459:D459"/>
    <mergeCell ref="C460:D460"/>
    <mergeCell ref="C461:D461"/>
    <mergeCell ref="C463:D463"/>
    <mergeCell ref="C464:D464"/>
    <mergeCell ref="C466:D466"/>
    <mergeCell ref="C477:D477"/>
    <mergeCell ref="C478:D478"/>
    <mergeCell ref="C480:D480"/>
    <mergeCell ref="C481:D481"/>
    <mergeCell ref="C482:D482"/>
    <mergeCell ref="C483:D483"/>
    <mergeCell ref="C510:D510"/>
    <mergeCell ref="C511:D511"/>
    <mergeCell ref="C513:D513"/>
    <mergeCell ref="C485:D485"/>
    <mergeCell ref="C488:D488"/>
    <mergeCell ref="C491:D491"/>
    <mergeCell ref="C496:D496"/>
    <mergeCell ref="C497:D497"/>
    <mergeCell ref="C503:D503"/>
    <mergeCell ref="C504:D504"/>
    <mergeCell ref="C505:D505"/>
    <mergeCell ref="C506:D506"/>
    <mergeCell ref="C508:D508"/>
    <mergeCell ref="C509:D509"/>
    <mergeCell ref="C592:D592"/>
    <mergeCell ref="C593:D593"/>
    <mergeCell ref="C594:D594"/>
    <mergeCell ref="C595:D595"/>
    <mergeCell ref="C596:D596"/>
    <mergeCell ref="C597:D597"/>
    <mergeCell ref="C514:D514"/>
    <mergeCell ref="C516:D516"/>
    <mergeCell ref="C517:D517"/>
    <mergeCell ref="C518:D518"/>
    <mergeCell ref="C519:D519"/>
    <mergeCell ref="C520:D520"/>
    <mergeCell ref="C522:D522"/>
    <mergeCell ref="C523:D523"/>
    <mergeCell ref="C525:D525"/>
    <mergeCell ref="C526:D526"/>
    <mergeCell ref="C584:D584"/>
    <mergeCell ref="C535:D535"/>
    <mergeCell ref="C536:D536"/>
    <mergeCell ref="C554:D554"/>
    <mergeCell ref="C560:D560"/>
    <mergeCell ref="C566:D566"/>
    <mergeCell ref="C598:D598"/>
    <mergeCell ref="C599:D599"/>
    <mergeCell ref="C604:D604"/>
    <mergeCell ref="C605:D605"/>
    <mergeCell ref="C607:D607"/>
    <mergeCell ref="C608:D608"/>
    <mergeCell ref="C610:D610"/>
    <mergeCell ref="C612:D612"/>
    <mergeCell ref="C627:D627"/>
    <mergeCell ref="C620:D620"/>
    <mergeCell ref="C621:D621"/>
    <mergeCell ref="C623:D623"/>
    <mergeCell ref="C625:D625"/>
    <mergeCell ref="C613:D613"/>
    <mergeCell ref="C615:D615"/>
    <mergeCell ref="C634:D634"/>
    <mergeCell ref="C662:D662"/>
    <mergeCell ref="C664:D664"/>
    <mergeCell ref="C665:D665"/>
    <mergeCell ref="C650:D650"/>
    <mergeCell ref="C679:D679"/>
    <mergeCell ref="C680:D680"/>
    <mergeCell ref="C681:D681"/>
    <mergeCell ref="C682:D682"/>
    <mergeCell ref="C644:D644"/>
    <mergeCell ref="C645:D645"/>
    <mergeCell ref="C646:D646"/>
    <mergeCell ref="C657:D657"/>
    <mergeCell ref="C658:D658"/>
    <mergeCell ref="C659:D659"/>
    <mergeCell ref="C660:D660"/>
    <mergeCell ref="C661:D661"/>
    <mergeCell ref="C647:D647"/>
    <mergeCell ref="C648:D648"/>
    <mergeCell ref="C649:D649"/>
    <mergeCell ref="C684:D684"/>
    <mergeCell ref="C666:D666"/>
    <mergeCell ref="C667:D667"/>
    <mergeCell ref="C669:D669"/>
    <mergeCell ref="C670:D670"/>
    <mergeCell ref="C671:D671"/>
    <mergeCell ref="C672:D672"/>
    <mergeCell ref="C689:D689"/>
    <mergeCell ref="C695:D695"/>
    <mergeCell ref="C696:D696"/>
    <mergeCell ref="C697:D697"/>
    <mergeCell ref="C698:D698"/>
    <mergeCell ref="C699:D699"/>
    <mergeCell ref="C700:D700"/>
    <mergeCell ref="C701:D701"/>
    <mergeCell ref="C702:D702"/>
    <mergeCell ref="C712:D712"/>
    <mergeCell ref="C714:D714"/>
    <mergeCell ref="C720:D720"/>
    <mergeCell ref="C721:D721"/>
    <mergeCell ref="C722:D722"/>
    <mergeCell ref="C723:D723"/>
    <mergeCell ref="C703:D703"/>
    <mergeCell ref="C704:D704"/>
    <mergeCell ref="C705:D705"/>
    <mergeCell ref="C706:D706"/>
    <mergeCell ref="C707:D707"/>
    <mergeCell ref="C708:D708"/>
    <mergeCell ref="C709:D709"/>
    <mergeCell ref="C710:D710"/>
    <mergeCell ref="C711:D711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44</vt:i4>
      </vt:variant>
    </vt:vector>
  </HeadingPairs>
  <TitlesOfParts>
    <vt:vector size="50" baseType="lpstr">
      <vt:lpstr>Krycí list</vt:lpstr>
      <vt:lpstr>Rekapitulace</vt:lpstr>
      <vt:lpstr>Položky</vt:lpstr>
      <vt:lpstr>elektroinstalace</vt:lpstr>
      <vt:lpstr>slaboproud</vt:lpstr>
      <vt:lpstr>výkaz výměr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'výkaz výměr'!Názvy_tisku</vt:lpstr>
      <vt:lpstr>Objednatel</vt:lpstr>
      <vt:lpstr>'Krycí list'!Oblast_tisku</vt:lpstr>
      <vt:lpstr>Položky!Oblast_tisku</vt:lpstr>
      <vt:lpstr>Rekapitulace!Oblast_tisku</vt:lpstr>
      <vt:lpstr>'výkaz výměr'!Oblast_tisku</vt:lpstr>
      <vt:lpstr>PocetMJ</vt:lpstr>
      <vt:lpstr>Poznamka</vt:lpstr>
      <vt:lpstr>Projektant</vt:lpstr>
      <vt:lpstr>PSV</vt:lpstr>
      <vt:lpstr>'výkaz výměr'!SloupecCC</vt:lpstr>
      <vt:lpstr>SloupecCC</vt:lpstr>
      <vt:lpstr>'výkaz výměr'!SloupecCisloPol</vt:lpstr>
      <vt:lpstr>SloupecCisloPol</vt:lpstr>
      <vt:lpstr>'výkaz výměr'!SloupecJC</vt:lpstr>
      <vt:lpstr>SloupecJC</vt:lpstr>
      <vt:lpstr>'výkaz výměr'!SloupecMJ</vt:lpstr>
      <vt:lpstr>SloupecMJ</vt:lpstr>
      <vt:lpstr>'výkaz výměr'!SloupecMnozstvi</vt:lpstr>
      <vt:lpstr>SloupecMnozstvi</vt:lpstr>
      <vt:lpstr>'výkaz výměr'!SloupecNazPol</vt:lpstr>
      <vt:lpstr>SloupecNazPol</vt:lpstr>
      <vt:lpstr>'výkaz výměr'!SloupecPC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</dc:creator>
  <cp:lastModifiedBy>Pavelková</cp:lastModifiedBy>
  <dcterms:created xsi:type="dcterms:W3CDTF">2018-04-15T12:58:27Z</dcterms:created>
  <dcterms:modified xsi:type="dcterms:W3CDTF">2018-06-26T12:08:12Z</dcterms:modified>
</cp:coreProperties>
</file>