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 - Vedlejší rozpočtové ..." sheetId="2" r:id="rId2"/>
    <sheet name="01 - Architektonické stav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'00 - Vedlejší rozpočtové ...'!$C$124:$K$145</definedName>
    <definedName name="_xlnm.Print_Area" localSheetId="1">'00 - Vedlejší rozpočtové ...'!$C$4:$J$76,'00 - Vedlejší rozpočtové ...'!$C$82:$J$106,'00 - Vedlejší rozpočtové ...'!$C$112:$K$145</definedName>
    <definedName name="_xlnm.Print_Titles" localSheetId="1">'00 - Vedlejší rozpočtové ...'!$124:$124</definedName>
    <definedName name="_xlnm._FilterDatabase" localSheetId="2" hidden="1">'01 - Architektonické stav...'!$C$123:$K$171</definedName>
    <definedName name="_xlnm.Print_Area" localSheetId="2">'01 - Architektonické stav...'!$C$4:$J$76,'01 - Architektonické stav...'!$C$82:$J$105,'01 - Architektonické stav...'!$C$111:$K$171</definedName>
    <definedName name="_xlnm.Print_Titles" localSheetId="2">'01 - Architektonické stav...'!$123:$123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71"/>
  <c r="BH171"/>
  <c r="BG171"/>
  <c r="BF171"/>
  <c r="T171"/>
  <c r="R171"/>
  <c r="P171"/>
  <c r="BI167"/>
  <c r="BH167"/>
  <c r="BG167"/>
  <c r="BF167"/>
  <c r="T167"/>
  <c r="R167"/>
  <c r="P167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6"/>
  <c r="BH146"/>
  <c r="BG146"/>
  <c r="BF146"/>
  <c r="T146"/>
  <c r="R146"/>
  <c r="P146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3"/>
  <c r="BH133"/>
  <c r="BG133"/>
  <c r="BF133"/>
  <c r="T133"/>
  <c r="T126"/>
  <c r="R133"/>
  <c r="R126"/>
  <c r="P133"/>
  <c r="P126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92"/>
  <c r="J17"/>
  <c r="J12"/>
  <c r="J89"/>
  <c r="E7"/>
  <c r="E85"/>
  <c i="2" r="J37"/>
  <c r="J36"/>
  <c i="1" r="AY95"/>
  <c i="2" r="J35"/>
  <c i="1" r="AX95"/>
  <c i="2" r="BI145"/>
  <c r="BH145"/>
  <c r="BG145"/>
  <c r="BF145"/>
  <c r="T145"/>
  <c r="T144"/>
  <c r="R145"/>
  <c r="R144"/>
  <c r="P145"/>
  <c r="P144"/>
  <c r="BI143"/>
  <c r="BH143"/>
  <c r="BG143"/>
  <c r="BF143"/>
  <c r="T143"/>
  <c r="T142"/>
  <c r="R143"/>
  <c r="R142"/>
  <c r="P143"/>
  <c r="P142"/>
  <c r="BI141"/>
  <c r="BH141"/>
  <c r="BG141"/>
  <c r="BF141"/>
  <c r="T141"/>
  <c r="T140"/>
  <c r="R141"/>
  <c r="R140"/>
  <c r="P141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T132"/>
  <c r="R133"/>
  <c r="R132"/>
  <c r="P133"/>
  <c r="P132"/>
  <c r="BI131"/>
  <c r="BH131"/>
  <c r="BG131"/>
  <c r="BF131"/>
  <c r="T131"/>
  <c r="T130"/>
  <c r="R131"/>
  <c r="R130"/>
  <c r="P131"/>
  <c r="P130"/>
  <c r="BI128"/>
  <c r="BH128"/>
  <c r="BG128"/>
  <c r="BF128"/>
  <c r="T128"/>
  <c r="T127"/>
  <c r="R128"/>
  <c r="R127"/>
  <c r="P128"/>
  <c r="P127"/>
  <c r="J122"/>
  <c r="J121"/>
  <c r="F121"/>
  <c r="F119"/>
  <c r="E117"/>
  <c r="J92"/>
  <c r="J91"/>
  <c r="F91"/>
  <c r="F89"/>
  <c r="E87"/>
  <c r="J18"/>
  <c r="E18"/>
  <c r="F122"/>
  <c r="J17"/>
  <c r="J12"/>
  <c r="J119"/>
  <c r="E7"/>
  <c r="E115"/>
  <c i="1" r="L90"/>
  <c r="AM90"/>
  <c r="AM89"/>
  <c r="L89"/>
  <c r="AM87"/>
  <c r="L87"/>
  <c r="L85"/>
  <c r="L84"/>
  <c i="2" r="J136"/>
  <c r="J138"/>
  <c i="3" r="BK142"/>
  <c r="BK167"/>
  <c i="2" r="J131"/>
  <c r="BK138"/>
  <c i="3" r="BK133"/>
  <c r="BK140"/>
  <c i="2" r="BK139"/>
  <c i="3" r="BK127"/>
  <c r="J152"/>
  <c i="2" r="BK133"/>
  <c r="J143"/>
  <c i="3" r="BK152"/>
  <c r="BK150"/>
  <c r="J163"/>
  <c r="BK141"/>
  <c i="2" r="BK135"/>
  <c i="3" r="BK153"/>
  <c r="J140"/>
  <c r="J161"/>
  <c r="J143"/>
  <c i="2" r="BK145"/>
  <c r="J145"/>
  <c i="3" r="J127"/>
  <c r="J171"/>
  <c i="2" r="J133"/>
  <c r="J141"/>
  <c i="3" r="J150"/>
  <c r="J141"/>
  <c r="J155"/>
  <c i="2" r="BK128"/>
  <c r="J135"/>
  <c i="3" r="BK163"/>
  <c r="J133"/>
  <c i="2" r="BK141"/>
  <c r="BK136"/>
  <c i="3" r="J146"/>
  <c r="BK155"/>
  <c r="J167"/>
  <c i="2" r="BK131"/>
  <c r="J139"/>
  <c i="3" r="BK143"/>
  <c r="BK159"/>
  <c r="J142"/>
  <c i="1" r="AS94"/>
  <c i="3" r="J153"/>
  <c r="BK146"/>
  <c i="2" r="J128"/>
  <c r="BK143"/>
  <c i="3" r="BK161"/>
  <c r="BK171"/>
  <c r="J159"/>
  <c i="2" l="1" r="P134"/>
  <c r="T134"/>
  <c r="P137"/>
  <c r="R134"/>
  <c i="3" r="BK145"/>
  <c r="T139"/>
  <c r="T125"/>
  <c r="P151"/>
  <c i="2" r="T137"/>
  <c i="3" r="T154"/>
  <c r="T151"/>
  <c r="R154"/>
  <c i="2" r="BK134"/>
  <c r="J134"/>
  <c r="J101"/>
  <c i="3" r="BK139"/>
  <c r="J139"/>
  <c r="J99"/>
  <c r="P154"/>
  <c i="2" r="BK137"/>
  <c r="J137"/>
  <c r="J102"/>
  <c i="3" r="P139"/>
  <c r="P125"/>
  <c r="BK162"/>
  <c r="J162"/>
  <c r="J104"/>
  <c i="2" r="R137"/>
  <c i="3" r="R139"/>
  <c r="R125"/>
  <c r="P145"/>
  <c r="BK154"/>
  <c r="J154"/>
  <c r="J103"/>
  <c r="T145"/>
  <c r="P162"/>
  <c r="R145"/>
  <c r="R151"/>
  <c r="R162"/>
  <c r="BK151"/>
  <c r="J151"/>
  <c r="J102"/>
  <c r="T162"/>
  <c i="2" r="BK142"/>
  <c r="J142"/>
  <c r="J104"/>
  <c r="BK144"/>
  <c r="J144"/>
  <c r="J105"/>
  <c r="BK130"/>
  <c r="J130"/>
  <c r="J99"/>
  <c r="BK140"/>
  <c r="J140"/>
  <c r="J103"/>
  <c r="BK127"/>
  <c r="J127"/>
  <c r="J98"/>
  <c i="3" r="BK126"/>
  <c r="J126"/>
  <c r="J98"/>
  <c i="2" r="BK132"/>
  <c r="J132"/>
  <c r="J100"/>
  <c i="3" r="J118"/>
  <c r="E114"/>
  <c r="F121"/>
  <c r="BE153"/>
  <c r="BE161"/>
  <c r="BE127"/>
  <c r="BE143"/>
  <c r="BE141"/>
  <c r="BE146"/>
  <c r="BE152"/>
  <c r="BE159"/>
  <c r="BE163"/>
  <c r="BE150"/>
  <c r="BE140"/>
  <c r="BE155"/>
  <c i="2" r="BK126"/>
  <c r="J126"/>
  <c r="J97"/>
  <c i="3" r="BE133"/>
  <c r="BE142"/>
  <c r="BE167"/>
  <c r="BE171"/>
  <c i="2" r="BE133"/>
  <c r="BE139"/>
  <c r="BE145"/>
  <c r="BE136"/>
  <c r="BE138"/>
  <c r="BE135"/>
  <c r="E85"/>
  <c r="J89"/>
  <c r="F92"/>
  <c r="BE128"/>
  <c r="BE131"/>
  <c r="BE141"/>
  <c r="BE143"/>
  <c i="3" r="F37"/>
  <c i="1" r="BD96"/>
  <c i="3" r="F34"/>
  <c i="1" r="BA96"/>
  <c i="2" r="J34"/>
  <c i="1" r="AW95"/>
  <c i="3" r="J34"/>
  <c i="1" r="AW96"/>
  <c i="2" r="F34"/>
  <c i="1" r="BA95"/>
  <c i="2" r="F36"/>
  <c i="1" r="BC95"/>
  <c i="3" r="F35"/>
  <c i="1" r="BB96"/>
  <c i="2" r="F37"/>
  <c i="1" r="BD95"/>
  <c i="2" r="F35"/>
  <c i="1" r="BB95"/>
  <c i="3" r="F36"/>
  <c i="1" r="BC96"/>
  <c i="3" l="1" r="P144"/>
  <c r="P124"/>
  <c i="1" r="AU96"/>
  <c i="3" r="T144"/>
  <c r="T124"/>
  <c r="BK144"/>
  <c r="J144"/>
  <c r="J100"/>
  <c i="2" r="T126"/>
  <c r="T125"/>
  <c i="3" r="R144"/>
  <c r="R124"/>
  <c i="2" r="R126"/>
  <c r="R125"/>
  <c r="P126"/>
  <c r="P125"/>
  <c i="1" r="AU95"/>
  <c i="3" r="BK125"/>
  <c r="J125"/>
  <c r="J97"/>
  <c r="J145"/>
  <c r="J101"/>
  <c i="2" r="BK125"/>
  <c r="J125"/>
  <c r="J33"/>
  <c i="1" r="AV95"/>
  <c r="AT95"/>
  <c i="2" r="J30"/>
  <c i="1" r="AG95"/>
  <c i="3" r="F33"/>
  <c i="1" r="AZ96"/>
  <c r="BC94"/>
  <c r="W32"/>
  <c r="BB94"/>
  <c r="W31"/>
  <c r="BD94"/>
  <c r="W33"/>
  <c i="3" r="J33"/>
  <c i="1" r="AV96"/>
  <c r="AT96"/>
  <c i="2" r="F33"/>
  <c i="1" r="AZ95"/>
  <c r="BA94"/>
  <c r="W30"/>
  <c i="3" l="1" r="BK124"/>
  <c r="J124"/>
  <c i="1" r="AN95"/>
  <c i="2" r="J96"/>
  <c r="J39"/>
  <c i="1" r="AU94"/>
  <c i="3" r="J30"/>
  <c i="1" r="AG96"/>
  <c r="AY94"/>
  <c r="AX94"/>
  <c r="AZ94"/>
  <c r="W29"/>
  <c r="AW94"/>
  <c r="AK30"/>
  <c i="3" l="1" r="J39"/>
  <c r="J96"/>
  <c i="1" r="AG94"/>
  <c r="AK26"/>
  <c r="AN96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<sst xmlns="http://schemas.openxmlformats.org/spreadsheetml/2006/main">
  <si>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</si>
  <si>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</si>
  <si>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</si>
  <si>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</si>
  <si>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</si>
  <si>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{6f651501-fdf6-4452-877e-729de770f246}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</si>
  <si>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</si>
  <si>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</si>
  <si>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</si>
  <si>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</si>
  <si>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</si>
  <si>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</si>
  <si>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</si>
  <si>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</si>
  <si>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0570(1)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</si>
  <si>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</si>
  <si>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</si>
  <si>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Zateplení stropu a sanace krovu ZŠ Valtice nám. Svobody č.p. 38 k.ú. Valtice</t>
  </si>
  <si>
    <t>KSO:</t>
  </si>
  <si>
    <t>CC-CZ:</t>
  </si>
  <si>
    <t>Místo:</t>
  </si>
  <si>
    <t xml:space="preserve"> </t>
  </si>
  <si>
    <t>Datum:</t>
  </si>
  <si>
    <t>3. 2. 2025</t>
  </si>
  <si>
    <t>Zadavatel:</t>
  </si>
  <si>
    <t>IČ:</t>
  </si>
  <si>
    <t>Město Valtice</t>
  </si>
  <si>
    <t>DIČ:</t>
  </si>
  <si>
    <t>Uchazeč:</t>
  </si>
  <si>
    <t>Vyplň údaj</t>
  </si>
  <si>
    <t>Projektant:</t>
  </si>
  <si>
    <t>IPOKa s.r.o.</t>
  </si>
  <si>
    <t>True</t>
  </si>
  <si>
    <t>Zpracovatel:</t>
  </si>
  <si>
    <t xml:space="preserve"> František Klus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</si>
  <si>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</si>
  <si>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</si>
  <si>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</si>
  <si>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</si>
  <si>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</si>
  <si>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</si>
  <si>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</si>
  <si>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</si>
  <si>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</si>
  <si>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</si>
  <si>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</si>
  <si>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</si>
  <si>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</si>
  <si>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</si>
  <si>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</si>
  <si>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</si>
  <si>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</si>
  <si>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</si>
  <si>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</si>
  <si>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</si>
  <si>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</si>
  <si>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</si>
  <si>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</si>
  <si>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</si>
  <si>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</si>
  <si>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</si>
  <si>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</si>
  <si>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</si>
  <si>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</si>
  <si>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</si>
  <si>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</si>
  <si>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</si>
  <si>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</si>
  <si>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</si>
  <si>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</si>
  <si>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</si>
  <si>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</si>
  <si>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</si>
  <si>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</si>
  <si>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</si>
  <si>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</si>
  <si>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</si>
  <si>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</si>
  <si>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</si>
  <si>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</si>
  <si>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</si>
  <si>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</si>
  <si>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rozpočtové náklady</t>
  </si>
  <si>
    <t>STA</t>
  </si>
  <si>
    <t>1</t>
  </si>
  <si>
    <t>{c0170c75-896d-4ab7-9a9b-4b85b7ba956c}</t>
  </si>
  <si>
    <t>2</t>
  </si>
  <si>
    <t>01</t>
  </si>
  <si>
    <t>Architektonické stavební řešení</t>
  </si>
  <si>
    <t>{eca77c02-9f0a-462e-b891-6bad1a674467}</t>
  </si>
  <si>
    <t>KRYCÍ LIST SOUPISU PRACÍ</t>
  </si>
  <si>
    <t>Objekt:</t>
  </si>
  <si>
    <t>00 -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</si>
  <si>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</si>
  <si>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</si>
  <si>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</si>
  <si>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</si>
  <si>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</si>
  <si>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</si>
  <si>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</si>
  <si>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</si>
  <si>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</si>
  <si>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</si>
  <si>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</si>
  <si>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</si>
  <si>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</si>
  <si>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Přesun stavebních kapacit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</si>
  <si>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</si>
  <si>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</si>
  <si>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</si>
  <si>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</si>
  <si>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</si>
  <si>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</si>
  <si>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</si>
  <si>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</si>
  <si>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</si>
  <si>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</si>
  <si>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</si>
  <si>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</si>
  <si>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</si>
  <si>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</si>
  <si>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</si>
  <si>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</si>
  <si>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</si>
  <si>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</si>
  <si>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</si>
  <si>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010001000</t>
  </si>
  <si>
    <t>…</t>
  </si>
  <si>
    <t>CS ÚRS 2021 01</t>
  </si>
  <si>
    <t>1024</t>
  </si>
  <si>
    <t>1132125016</t>
  </si>
  <si>
    <t>P</t>
  </si>
  <si>
    <t>Poznámka k položce:_x000d_
podrobné členění VRN nákladů:_x000d_
_x000d_
https://podminky.urs.cz/catalog?versionId=TWWRkbQQQuJyzATX0cb0&amp;catalogId=uyXlYb4eRHPoqJCf72PN&amp;categoryId=uyXlYb4eRHPoqJCf72PN_x000d_
_x000d_
součástí ocenění VRN zohlednit také prováděcí dokumentaci a ostatní dle odkazu, dle TZ, dle výběrového řízení</t>
  </si>
  <si>
    <t>VRN2</t>
  </si>
  <si>
    <t>Příprava staveniště</t>
  </si>
  <si>
    <t>020001000</t>
  </si>
  <si>
    <t>357045643</t>
  </si>
  <si>
    <t>VRN3</t>
  </si>
  <si>
    <t>Zařízení staveniště</t>
  </si>
  <si>
    <t>3</t>
  </si>
  <si>
    <t>030001000</t>
  </si>
  <si>
    <t>96253922</t>
  </si>
  <si>
    <t>VRN4</t>
  </si>
  <si>
    <t>Inženýrská činnost</t>
  </si>
  <si>
    <t>4</t>
  </si>
  <si>
    <t>040001000</t>
  </si>
  <si>
    <t>1878529005</t>
  </si>
  <si>
    <t>040001000DK</t>
  </si>
  <si>
    <t>Prováděcí projektová dokumentace</t>
  </si>
  <si>
    <t>-251876573</t>
  </si>
  <si>
    <t>VRN5</t>
  </si>
  <si>
    <t>Finanční náklady</t>
  </si>
  <si>
    <t>6</t>
  </si>
  <si>
    <t>050001000</t>
  </si>
  <si>
    <t>852587305</t>
  </si>
  <si>
    <t>7</t>
  </si>
  <si>
    <t>050001000VZ</t>
  </si>
  <si>
    <t>Vzorkování investorovi</t>
  </si>
  <si>
    <t>951271399</t>
  </si>
  <si>
    <t>VRN6</t>
  </si>
  <si>
    <t>Územní vlivy</t>
  </si>
  <si>
    <t>8</t>
  </si>
  <si>
    <t>060001000</t>
  </si>
  <si>
    <t>-1527146853</t>
  </si>
  <si>
    <t>VRN7</t>
  </si>
  <si>
    <t>Provozní vlivy</t>
  </si>
  <si>
    <t>9</t>
  </si>
  <si>
    <t>070001000</t>
  </si>
  <si>
    <t>1355002068</t>
  </si>
  <si>
    <t>VRN8</t>
  </si>
  <si>
    <t>Přesun stavebních kapacit</t>
  </si>
  <si>
    <t>10</t>
  </si>
  <si>
    <t>080001000</t>
  </si>
  <si>
    <t>Další náklady na pracovníky</t>
  </si>
  <si>
    <t>292687206</t>
  </si>
  <si>
    <t>01 - Architektonické stavební řešení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</si>
  <si>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</si>
  <si>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</si>
  <si>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</si>
  <si>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</si>
  <si>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713 - Izolace tepelné</t>
  </si>
  <si>
    <t xml:space="preserve">    762 - Konstrukce tesařské</t>
  </si>
  <si>
    <t xml:space="preserve">    765 - Krytina skládaná</t>
  </si>
  <si>
    <t xml:space="preserve">    766 - Konstrukce truhlářské</t>
  </si>
  <si>
    <t>HSV</t>
  </si>
  <si>
    <t>Práce a dodávky HSV</t>
  </si>
  <si>
    <t>Ostatní konstrukce a práce, bourání</t>
  </si>
  <si>
    <t>949101111</t>
  </si>
  <si>
    <t>Lešení pomocné pro objekty pozemních staveb s lešeňovou podlahou v do 1,9 m zatížení do 150 kg/m2</t>
  </si>
  <si>
    <t>m2</t>
  </si>
  <si>
    <t>CS ÚRS 2024 01</t>
  </si>
  <si>
    <t>1269207222</t>
  </si>
  <si>
    <t>VV</t>
  </si>
  <si>
    <t>"1NP</t>
  </si>
  <si>
    <t>45*3*2</t>
  </si>
  <si>
    <t>"2NP</t>
  </si>
  <si>
    <t>56*3*2</t>
  </si>
  <si>
    <t>Součet</t>
  </si>
  <si>
    <t>952901111</t>
  </si>
  <si>
    <t>Vyčištění budov bytové a občanské výstavby při výšce podlaží do 4 m</t>
  </si>
  <si>
    <t>-1207737176</t>
  </si>
  <si>
    <t>45*2</t>
  </si>
  <si>
    <t>56*2</t>
  </si>
  <si>
    <t>997</t>
  </si>
  <si>
    <t>Přesun sutě</t>
  </si>
  <si>
    <t>997013152</t>
  </si>
  <si>
    <t>Vnitrostaveništní doprava suti a vybouraných hmot pro budovy v přes 6 do 9 m s omezením mechanizace</t>
  </si>
  <si>
    <t>t</t>
  </si>
  <si>
    <t>919435186</t>
  </si>
  <si>
    <t>997013501</t>
  </si>
  <si>
    <t>Odvoz suti a vybouraných hmot na skládku nebo meziskládku do 1 km se složením</t>
  </si>
  <si>
    <t>-1931423752</t>
  </si>
  <si>
    <t>997013509</t>
  </si>
  <si>
    <t>Příplatek k odvozu suti a vybouraných hmot na skládku ZKD 1 km přes 1 km - tj uvažuje se s odvozem 20 km</t>
  </si>
  <si>
    <t>-1697207090</t>
  </si>
  <si>
    <t>997013631</t>
  </si>
  <si>
    <t>Poplatek za uložení na skládce (skládkovné) stavebního odpadu směsného kód odpadu 17 09 04</t>
  </si>
  <si>
    <t>1800052004</t>
  </si>
  <si>
    <t>PSV</t>
  </si>
  <si>
    <t>Práce a dodávky PSV</t>
  </si>
  <si>
    <t>713</t>
  </si>
  <si>
    <t>Izolace tepelné</t>
  </si>
  <si>
    <t>713114514R</t>
  </si>
  <si>
    <t>Tepelná foukaná izolace minerální vlákna standardní objemová hmotnost vodorovná volná tl přes 300 do 350 mm - lambda 0,035</t>
  </si>
  <si>
    <t>m3</t>
  </si>
  <si>
    <t>16</t>
  </si>
  <si>
    <t>-692933965</t>
  </si>
  <si>
    <t>"zateplení podkroví</t>
  </si>
  <si>
    <t>(426,8+674,2)*0,34</t>
  </si>
  <si>
    <t>998713212</t>
  </si>
  <si>
    <t>Přesun hmot procentní pro izolace tepelné s omezením mechanizace v objektech v přes 6 do 12 m</t>
  </si>
  <si>
    <t>%</t>
  </si>
  <si>
    <t>-1528794046</t>
  </si>
  <si>
    <t>762</t>
  </si>
  <si>
    <t>Konstrukce tesařské</t>
  </si>
  <si>
    <t>762083111RR</t>
  </si>
  <si>
    <t>Ošetření technologií např. Airless (plocha krovu + prostorové pvky)</t>
  </si>
  <si>
    <t>kpl</t>
  </si>
  <si>
    <t>-396213669</t>
  </si>
  <si>
    <t>762083111RR2</t>
  </si>
  <si>
    <t>Dukladné očištění konstrukce před sanací</t>
  </si>
  <si>
    <t>1306288689</t>
  </si>
  <si>
    <t>765</t>
  </si>
  <si>
    <t>Krytina skládaná</t>
  </si>
  <si>
    <t>11</t>
  </si>
  <si>
    <t>765191023</t>
  </si>
  <si>
    <t>Montáž pojistné hydroizolační nebo parotěsné kladené ve sklonu přes 20° s lepenými spoji na bednění</t>
  </si>
  <si>
    <t>1863841571</t>
  </si>
  <si>
    <t>426,8+674,2</t>
  </si>
  <si>
    <t>M</t>
  </si>
  <si>
    <t>28329036</t>
  </si>
  <si>
    <t>fólie kontaktní difuzně propustná pro doplňkovou hydroizolační vrstvu, třívrstvá mikroporézní PP 150g/m2 s integrovanou samolepící páskou</t>
  </si>
  <si>
    <t>32</t>
  </si>
  <si>
    <t>-1409379944</t>
  </si>
  <si>
    <t>1101*1,1 "Přepočtené koeficientem množství</t>
  </si>
  <si>
    <t>13</t>
  </si>
  <si>
    <t>998765212</t>
  </si>
  <si>
    <t>Přesun hmot procentní pro krytiny skládané s omezením mechanizace v objektech v přes 6 do 12 m</t>
  </si>
  <si>
    <t>661024203</t>
  </si>
  <si>
    <t>766</t>
  </si>
  <si>
    <t>Konstrukce truhlářské</t>
  </si>
  <si>
    <t>14</t>
  </si>
  <si>
    <t>LV1</t>
  </si>
  <si>
    <t>Dodávka a montáž pochozí lávky podkroví vč. roznášecí konstrukce</t>
  </si>
  <si>
    <t>2102253961</t>
  </si>
  <si>
    <t>"podkroví</t>
  </si>
  <si>
    <t>(1,05+2,744+0,221+0,92+2,68+0,95+2,86+0,66+4,81+5,38+2,47+6,64+4,285+4,31+4,263+3,507+3,2+1,12+8,63+0,95+7,88+0,95+4,42+1+27,833)*0,95</t>
  </si>
  <si>
    <t>15</t>
  </si>
  <si>
    <t>LV1Z</t>
  </si>
  <si>
    <t>Dodávka a montáž zábradlí pochozí lávky podkroví</t>
  </si>
  <si>
    <t>m</t>
  </si>
  <si>
    <t>1586900620</t>
  </si>
  <si>
    <t>(1,05+2,744+0,221+0,92+2,68+0,95+2,86+0,66+4,81+5,38+2,47+6,64+4,285+4,31+4,263+3,507+3,2+1,12+8,63+0,95+7,88+0,95+4,42+1+27,833)*2</t>
  </si>
  <si>
    <t>998766202</t>
  </si>
  <si>
    <t>Přesun hmot procentní pro kce truhlářské v objektech v přes 6 do 12 m</t>
  </si>
  <si>
    <t>-778936225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</si>
</sst>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0570(1)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Zateplení stropu a sanace krovu ZŠ Valtice nám. Svobody č.p. 38 k.ú. Valtice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3. 2. 2025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Valtice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IPOKa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František Klus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'00 - Vedlejší rozpočtové 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'00 - Vedlejší rozpočtové ...'!P125</f>
        <v>0</v>
      </c>
      <c r="AV95" s="128">
        <f>'00 - Vedlejší rozpočtové ...'!J33</f>
        <v>0</v>
      </c>
      <c r="AW95" s="128">
        <f>'00 - Vedlejší rozpočtové ...'!J34</f>
        <v>0</v>
      </c>
      <c r="AX95" s="128">
        <f>'00 - Vedlejší rozpočtové ...'!J35</f>
        <v>0</v>
      </c>
      <c r="AY95" s="128">
        <f>'00 - Vedlejší rozpočtové ...'!J36</f>
        <v>0</v>
      </c>
      <c r="AZ95" s="128">
        <f>'00 - Vedlejší rozpočtové ...'!F33</f>
        <v>0</v>
      </c>
      <c r="BA95" s="128">
        <f>'00 - Vedlejší rozpočtové ...'!F34</f>
        <v>0</v>
      </c>
      <c r="BB95" s="128">
        <f>'00 - Vedlejší rozpočtové ...'!F35</f>
        <v>0</v>
      </c>
      <c r="BC95" s="128">
        <f>'00 - Vedlejší rozpočtové ...'!F36</f>
        <v>0</v>
      </c>
      <c r="BD95" s="130">
        <f>'00 - Vedlejší rozpočtové ...'!F37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6.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'01 - Architektonické stav...'!J30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32">
        <v>0</v>
      </c>
      <c r="AT96" s="133">
        <f>ROUND(SUM(AV96:AW96),2)</f>
        <v>0</v>
      </c>
      <c r="AU96" s="134">
        <f>'01 - Architektonické stav...'!P124</f>
        <v>0</v>
      </c>
      <c r="AV96" s="133">
        <f>'01 - Architektonické stav...'!J33</f>
        <v>0</v>
      </c>
      <c r="AW96" s="133">
        <f>'01 - Architektonické stav...'!J34</f>
        <v>0</v>
      </c>
      <c r="AX96" s="133">
        <f>'01 - Architektonické stav...'!J35</f>
        <v>0</v>
      </c>
      <c r="AY96" s="133">
        <f>'01 - Architektonické stav...'!J36</f>
        <v>0</v>
      </c>
      <c r="AZ96" s="133">
        <f>'01 - Architektonické stav...'!F33</f>
        <v>0</v>
      </c>
      <c r="BA96" s="133">
        <f>'01 - Architektonické stav...'!F34</f>
        <v>0</v>
      </c>
      <c r="BB96" s="133">
        <f>'01 - Architektonické stav...'!F35</f>
        <v>0</v>
      </c>
      <c r="BC96" s="133">
        <f>'01 - Architektonické stav...'!F36</f>
        <v>0</v>
      </c>
      <c r="BD96" s="135">
        <f>'01 - Architektonické stav...'!F37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fNS/coPwy45gR0R+xAsRH6sjyw678yE9yEDX7XRrdCNpuMFbwgJ+WomqNNgbfloyo/BV7MdmZ97cYl3CoEXPjw==" hashValue="K7ErmeTSZij6G1RUBTbbN3B9EdYwI1CJ/gb9hKf+HRMf4b+VskBI+7CFJN8djoh/XoDAp0ObIQDSzeMmsWRNvg==" algorithmName="SHA-512" password="CF13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0 - Vedlejší rozpočtové ...'!C2" display="/"/>
    <hyperlink ref="A96" location="'01 - Architektonické sta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Zateplení stropu a sanace krovu ZŠ Valtice nám. Svobody č.p. 38 k.ú. Valtice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3. 2. 2025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ROUND((SUM(BE125:BE145)),  2)</f>
        <v>0</v>
      </c>
      <c r="G33" s="38"/>
      <c r="H33" s="38"/>
      <c r="I33" s="155">
        <v>0.20999999999999999</v>
      </c>
      <c r="J33" s="154">
        <f>ROUND(((SUM(BE125:BE145))*I33),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ROUND((SUM(BF125:BF145)),  2)</f>
        <v>0</v>
      </c>
      <c r="G34" s="38"/>
      <c r="H34" s="38"/>
      <c r="I34" s="155">
        <v>0.12</v>
      </c>
      <c r="J34" s="154">
        <f>ROUND(((SUM(BF125:BF145))*I34),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ROUND((SUM(BG125:BG145)),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ROUND((SUM(BH125:BH145)),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ROUND((SUM(BI125:BI145)),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Zateplení stropu a sanace krovu ZŠ Valtice nám. Svobody č.p. 38 k.ú. Valtice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00 -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3. 2. 2025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Valtice</v>
      </c>
      <c r="G91" s="40"/>
      <c r="H91" s="40"/>
      <c r="I91" s="32" t="s">
        <v>30</v>
      </c>
      <c r="J91" s="36" t="str">
        <f>E21</f>
        <v>IPOKa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František Klus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94</v>
      </c>
      <c r="D94" s="176"/>
      <c r="E94" s="176"/>
      <c r="F94" s="176"/>
      <c r="G94" s="176"/>
      <c r="H94" s="176"/>
      <c r="I94" s="176"/>
      <c r="J94" s="177" t="s">
        <v>95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96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97</v>
      </c>
    </row>
    <row r="97" s="9" customFormat="1" ht="24.96" customHeight="1">
      <c r="A97" s="9"/>
      <c r="B97" s="179"/>
      <c r="C97" s="180"/>
      <c r="D97" s="181" t="s">
        <v>98</v>
      </c>
      <c r="E97" s="182"/>
      <c r="F97" s="182"/>
      <c r="G97" s="182"/>
      <c r="H97" s="182"/>
      <c r="I97" s="182"/>
      <c r="J97" s="183">
        <f>J126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99</v>
      </c>
      <c r="E98" s="188"/>
      <c r="F98" s="188"/>
      <c r="G98" s="188"/>
      <c r="H98" s="188"/>
      <c r="I98" s="188"/>
      <c r="J98" s="189">
        <f>J127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100</v>
      </c>
      <c r="E99" s="188"/>
      <c r="F99" s="188"/>
      <c r="G99" s="188"/>
      <c r="H99" s="188"/>
      <c r="I99" s="188"/>
      <c r="J99" s="189">
        <f>J130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101</v>
      </c>
      <c r="E100" s="188"/>
      <c r="F100" s="188"/>
      <c r="G100" s="188"/>
      <c r="H100" s="188"/>
      <c r="I100" s="188"/>
      <c r="J100" s="189">
        <f>J132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102</v>
      </c>
      <c r="E101" s="188"/>
      <c r="F101" s="188"/>
      <c r="G101" s="188"/>
      <c r="H101" s="188"/>
      <c r="I101" s="188"/>
      <c r="J101" s="189">
        <f>J134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103</v>
      </c>
      <c r="E102" s="188"/>
      <c r="F102" s="188"/>
      <c r="G102" s="188"/>
      <c r="H102" s="188"/>
      <c r="I102" s="188"/>
      <c r="J102" s="189">
        <f>J137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104</v>
      </c>
      <c r="E103" s="188"/>
      <c r="F103" s="188"/>
      <c r="G103" s="188"/>
      <c r="H103" s="188"/>
      <c r="I103" s="188"/>
      <c r="J103" s="189">
        <f>J140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105</v>
      </c>
      <c r="E104" s="188"/>
      <c r="F104" s="188"/>
      <c r="G104" s="188"/>
      <c r="H104" s="188"/>
      <c r="I104" s="188"/>
      <c r="J104" s="189">
        <f>J142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106</v>
      </c>
      <c r="E105" s="188"/>
      <c r="F105" s="188"/>
      <c r="G105" s="188"/>
      <c r="H105" s="188"/>
      <c r="I105" s="188"/>
      <c r="J105" s="189">
        <f>J144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107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6.25" customHeight="1">
      <c r="A115" s="38"/>
      <c r="B115" s="39"/>
      <c r="C115" s="40"/>
      <c r="D115" s="40"/>
      <c r="E115" s="174" t="str">
        <f>E7</f>
        <v>Zateplení stropu a sanace krovu ZŠ Valtice nám. Svobody č.p. 38 k.ú. Valtice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91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00 - Vedlejší rozpočtové náklady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 xml:space="preserve"> </v>
      </c>
      <c r="G119" s="40"/>
      <c r="H119" s="40"/>
      <c r="I119" s="32" t="s">
        <v>22</v>
      </c>
      <c r="J119" s="79" t="str">
        <f>IF(J12="","",J12)</f>
        <v>3. 2. 2025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E15</f>
        <v>Město Valtice</v>
      </c>
      <c r="G121" s="40"/>
      <c r="H121" s="40"/>
      <c r="I121" s="32" t="s">
        <v>30</v>
      </c>
      <c r="J121" s="36" t="str">
        <f>E21</f>
        <v>IPOKa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IF(E18="","",E18)</f>
        <v>Vyplň údaj</v>
      </c>
      <c r="G122" s="40"/>
      <c r="H122" s="40"/>
      <c r="I122" s="32" t="s">
        <v>33</v>
      </c>
      <c r="J122" s="36" t="str">
        <f>E24</f>
        <v xml:space="preserve"> František Klus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1"/>
      <c r="B124" s="192"/>
      <c r="C124" s="193" t="s">
        <v>108</v>
      </c>
      <c r="D124" s="194" t="s">
        <v>61</v>
      </c>
      <c r="E124" s="194" t="s">
        <v>57</v>
      </c>
      <c r="F124" s="194" t="s">
        <v>58</v>
      </c>
      <c r="G124" s="194" t="s">
        <v>109</v>
      </c>
      <c r="H124" s="194" t="s">
        <v>110</v>
      </c>
      <c r="I124" s="194" t="s">
        <v>111</v>
      </c>
      <c r="J124" s="194" t="s">
        <v>95</v>
      </c>
      <c r="K124" s="195" t="s">
        <v>112</v>
      </c>
      <c r="L124" s="196"/>
      <c r="M124" s="100" t="s">
        <v>1</v>
      </c>
      <c r="N124" s="101" t="s">
        <v>40</v>
      </c>
      <c r="O124" s="101" t="s">
        <v>113</v>
      </c>
      <c r="P124" s="101" t="s">
        <v>114</v>
      </c>
      <c r="Q124" s="101" t="s">
        <v>115</v>
      </c>
      <c r="R124" s="101" t="s">
        <v>116</v>
      </c>
      <c r="S124" s="101" t="s">
        <v>117</v>
      </c>
      <c r="T124" s="102" t="s">
        <v>118</v>
      </c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</row>
    <row r="125" s="2" customFormat="1" ht="22.8" customHeight="1">
      <c r="A125" s="38"/>
      <c r="B125" s="39"/>
      <c r="C125" s="107" t="s">
        <v>119</v>
      </c>
      <c r="D125" s="40"/>
      <c r="E125" s="40"/>
      <c r="F125" s="40"/>
      <c r="G125" s="40"/>
      <c r="H125" s="40"/>
      <c r="I125" s="40"/>
      <c r="J125" s="197">
        <f>BK125</f>
        <v>0</v>
      </c>
      <c r="K125" s="40"/>
      <c r="L125" s="44"/>
      <c r="M125" s="103"/>
      <c r="N125" s="198"/>
      <c r="O125" s="104"/>
      <c r="P125" s="199">
        <f>P126</f>
        <v>0</v>
      </c>
      <c r="Q125" s="104"/>
      <c r="R125" s="199">
        <f>R126</f>
        <v>0</v>
      </c>
      <c r="S125" s="104"/>
      <c r="T125" s="200">
        <f>T126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97</v>
      </c>
      <c r="BK125" s="201">
        <f>BK126</f>
        <v>0</v>
      </c>
    </row>
    <row r="126" s="12" customFormat="1" ht="25.92" customHeight="1">
      <c r="A126" s="12"/>
      <c r="B126" s="202"/>
      <c r="C126" s="203"/>
      <c r="D126" s="204" t="s">
        <v>75</v>
      </c>
      <c r="E126" s="205" t="s">
        <v>120</v>
      </c>
      <c r="F126" s="205" t="s">
        <v>82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P127+P130+P132+P134+P137+P140+P142+P144</f>
        <v>0</v>
      </c>
      <c r="Q126" s="210"/>
      <c r="R126" s="211">
        <f>R127+R130+R132+R134+R137+R140+R142+R144</f>
        <v>0</v>
      </c>
      <c r="S126" s="210"/>
      <c r="T126" s="212">
        <f>T127+T130+T132+T134+T137+T140+T142+T144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121</v>
      </c>
      <c r="AT126" s="214" t="s">
        <v>75</v>
      </c>
      <c r="AU126" s="214" t="s">
        <v>76</v>
      </c>
      <c r="AY126" s="213" t="s">
        <v>122</v>
      </c>
      <c r="BK126" s="215">
        <f>BK127+BK130+BK132+BK134+BK137+BK140+BK142+BK144</f>
        <v>0</v>
      </c>
    </row>
    <row r="127" s="12" customFormat="1" ht="22.8" customHeight="1">
      <c r="A127" s="12"/>
      <c r="B127" s="202"/>
      <c r="C127" s="203"/>
      <c r="D127" s="204" t="s">
        <v>75</v>
      </c>
      <c r="E127" s="216" t="s">
        <v>123</v>
      </c>
      <c r="F127" s="216" t="s">
        <v>124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SUM(P128:P129)</f>
        <v>0</v>
      </c>
      <c r="Q127" s="210"/>
      <c r="R127" s="211">
        <f>SUM(R128:R129)</f>
        <v>0</v>
      </c>
      <c r="S127" s="210"/>
      <c r="T127" s="212">
        <f>SUM(T128:T129)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121</v>
      </c>
      <c r="AT127" s="214" t="s">
        <v>75</v>
      </c>
      <c r="AU127" s="214" t="s">
        <v>84</v>
      </c>
      <c r="AY127" s="213" t="s">
        <v>122</v>
      </c>
      <c r="BK127" s="215">
        <f>SUM(BK128:BK129)</f>
        <v>0</v>
      </c>
    </row>
    <row r="128" s="2" customFormat="1" ht="16.5" customHeight="1">
      <c r="A128" s="38"/>
      <c r="B128" s="39"/>
      <c r="C128" s="218" t="s">
        <v>84</v>
      </c>
      <c r="D128" s="218" t="s">
        <v>125</v>
      </c>
      <c r="E128" s="219" t="s">
        <v>126</v>
      </c>
      <c r="F128" s="220" t="s">
        <v>124</v>
      </c>
      <c r="G128" s="221" t="s">
        <v>127</v>
      </c>
      <c r="H128" s="222">
        <v>1</v>
      </c>
      <c r="I128" s="223"/>
      <c r="J128" s="224">
        <f>ROUND(I128*H128,2)</f>
        <v>0</v>
      </c>
      <c r="K128" s="220" t="s">
        <v>128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129</v>
      </c>
      <c r="AT128" s="229" t="s">
        <v>125</v>
      </c>
      <c r="AU128" s="229" t="s">
        <v>86</v>
      </c>
      <c r="AY128" s="17" t="s">
        <v>122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129</v>
      </c>
      <c r="BM128" s="229" t="s">
        <v>130</v>
      </c>
    </row>
    <row r="129" s="2" customFormat="1">
      <c r="A129" s="38"/>
      <c r="B129" s="39"/>
      <c r="C129" s="40"/>
      <c r="D129" s="231" t="s">
        <v>131</v>
      </c>
      <c r="E129" s="40"/>
      <c r="F129" s="232" t="s">
        <v>132</v>
      </c>
      <c r="G129" s="40"/>
      <c r="H129" s="40"/>
      <c r="I129" s="233"/>
      <c r="J129" s="40"/>
      <c r="K129" s="40"/>
      <c r="L129" s="44"/>
      <c r="M129" s="234"/>
      <c r="N129" s="23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131</v>
      </c>
      <c r="AU129" s="17" t="s">
        <v>86</v>
      </c>
    </row>
    <row r="130" s="12" customFormat="1" ht="22.8" customHeight="1">
      <c r="A130" s="12"/>
      <c r="B130" s="202"/>
      <c r="C130" s="203"/>
      <c r="D130" s="204" t="s">
        <v>75</v>
      </c>
      <c r="E130" s="216" t="s">
        <v>133</v>
      </c>
      <c r="F130" s="216" t="s">
        <v>134</v>
      </c>
      <c r="G130" s="203"/>
      <c r="H130" s="203"/>
      <c r="I130" s="206"/>
      <c r="J130" s="217">
        <f>BK130</f>
        <v>0</v>
      </c>
      <c r="K130" s="203"/>
      <c r="L130" s="208"/>
      <c r="M130" s="209"/>
      <c r="N130" s="210"/>
      <c r="O130" s="210"/>
      <c r="P130" s="211">
        <f>P131</f>
        <v>0</v>
      </c>
      <c r="Q130" s="210"/>
      <c r="R130" s="211">
        <f>R131</f>
        <v>0</v>
      </c>
      <c r="S130" s="210"/>
      <c r="T130" s="212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121</v>
      </c>
      <c r="AT130" s="214" t="s">
        <v>75</v>
      </c>
      <c r="AU130" s="214" t="s">
        <v>84</v>
      </c>
      <c r="AY130" s="213" t="s">
        <v>122</v>
      </c>
      <c r="BK130" s="215">
        <f>BK131</f>
        <v>0</v>
      </c>
    </row>
    <row r="131" s="2" customFormat="1" ht="16.5" customHeight="1">
      <c r="A131" s="38"/>
      <c r="B131" s="39"/>
      <c r="C131" s="218" t="s">
        <v>86</v>
      </c>
      <c r="D131" s="218" t="s">
        <v>125</v>
      </c>
      <c r="E131" s="219" t="s">
        <v>135</v>
      </c>
      <c r="F131" s="220" t="s">
        <v>134</v>
      </c>
      <c r="G131" s="221" t="s">
        <v>127</v>
      </c>
      <c r="H131" s="222">
        <v>1</v>
      </c>
      <c r="I131" s="223"/>
      <c r="J131" s="224">
        <f>ROUND(I131*H131,2)</f>
        <v>0</v>
      </c>
      <c r="K131" s="220" t="s">
        <v>128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129</v>
      </c>
      <c r="AT131" s="229" t="s">
        <v>125</v>
      </c>
      <c r="AU131" s="229" t="s">
        <v>86</v>
      </c>
      <c r="AY131" s="17" t="s">
        <v>122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129</v>
      </c>
      <c r="BM131" s="229" t="s">
        <v>136</v>
      </c>
    </row>
    <row r="132" s="12" customFormat="1" ht="22.8" customHeight="1">
      <c r="A132" s="12"/>
      <c r="B132" s="202"/>
      <c r="C132" s="203"/>
      <c r="D132" s="204" t="s">
        <v>75</v>
      </c>
      <c r="E132" s="216" t="s">
        <v>137</v>
      </c>
      <c r="F132" s="216" t="s">
        <v>138</v>
      </c>
      <c r="G132" s="203"/>
      <c r="H132" s="203"/>
      <c r="I132" s="206"/>
      <c r="J132" s="217">
        <f>BK132</f>
        <v>0</v>
      </c>
      <c r="K132" s="203"/>
      <c r="L132" s="208"/>
      <c r="M132" s="209"/>
      <c r="N132" s="210"/>
      <c r="O132" s="210"/>
      <c r="P132" s="211">
        <f>P133</f>
        <v>0</v>
      </c>
      <c r="Q132" s="210"/>
      <c r="R132" s="211">
        <f>R133</f>
        <v>0</v>
      </c>
      <c r="S132" s="210"/>
      <c r="T132" s="212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3" t="s">
        <v>121</v>
      </c>
      <c r="AT132" s="214" t="s">
        <v>75</v>
      </c>
      <c r="AU132" s="214" t="s">
        <v>84</v>
      </c>
      <c r="AY132" s="213" t="s">
        <v>122</v>
      </c>
      <c r="BK132" s="215">
        <f>BK133</f>
        <v>0</v>
      </c>
    </row>
    <row r="133" s="2" customFormat="1" ht="16.5" customHeight="1">
      <c r="A133" s="38"/>
      <c r="B133" s="39"/>
      <c r="C133" s="218" t="s">
        <v>139</v>
      </c>
      <c r="D133" s="218" t="s">
        <v>125</v>
      </c>
      <c r="E133" s="219" t="s">
        <v>140</v>
      </c>
      <c r="F133" s="220" t="s">
        <v>138</v>
      </c>
      <c r="G133" s="221" t="s">
        <v>127</v>
      </c>
      <c r="H133" s="222">
        <v>1</v>
      </c>
      <c r="I133" s="223"/>
      <c r="J133" s="224">
        <f>ROUND(I133*H133,2)</f>
        <v>0</v>
      </c>
      <c r="K133" s="220" t="s">
        <v>128</v>
      </c>
      <c r="L133" s="44"/>
      <c r="M133" s="225" t="s">
        <v>1</v>
      </c>
      <c r="N133" s="226" t="s">
        <v>41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129</v>
      </c>
      <c r="AT133" s="229" t="s">
        <v>125</v>
      </c>
      <c r="AU133" s="229" t="s">
        <v>86</v>
      </c>
      <c r="AY133" s="17" t="s">
        <v>122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129</v>
      </c>
      <c r="BM133" s="229" t="s">
        <v>141</v>
      </c>
    </row>
    <row r="134" s="12" customFormat="1" ht="22.8" customHeight="1">
      <c r="A134" s="12"/>
      <c r="B134" s="202"/>
      <c r="C134" s="203"/>
      <c r="D134" s="204" t="s">
        <v>75</v>
      </c>
      <c r="E134" s="216" t="s">
        <v>142</v>
      </c>
      <c r="F134" s="216" t="s">
        <v>143</v>
      </c>
      <c r="G134" s="203"/>
      <c r="H134" s="203"/>
      <c r="I134" s="206"/>
      <c r="J134" s="217">
        <f>BK134</f>
        <v>0</v>
      </c>
      <c r="K134" s="203"/>
      <c r="L134" s="208"/>
      <c r="M134" s="209"/>
      <c r="N134" s="210"/>
      <c r="O134" s="210"/>
      <c r="P134" s="211">
        <f>SUM(P135:P136)</f>
        <v>0</v>
      </c>
      <c r="Q134" s="210"/>
      <c r="R134" s="211">
        <f>SUM(R135:R136)</f>
        <v>0</v>
      </c>
      <c r="S134" s="210"/>
      <c r="T134" s="212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121</v>
      </c>
      <c r="AT134" s="214" t="s">
        <v>75</v>
      </c>
      <c r="AU134" s="214" t="s">
        <v>84</v>
      </c>
      <c r="AY134" s="213" t="s">
        <v>122</v>
      </c>
      <c r="BK134" s="215">
        <f>SUM(BK135:BK136)</f>
        <v>0</v>
      </c>
    </row>
    <row r="135" s="2" customFormat="1" ht="16.5" customHeight="1">
      <c r="A135" s="38"/>
      <c r="B135" s="39"/>
      <c r="C135" s="218" t="s">
        <v>144</v>
      </c>
      <c r="D135" s="218" t="s">
        <v>125</v>
      </c>
      <c r="E135" s="219" t="s">
        <v>145</v>
      </c>
      <c r="F135" s="220" t="s">
        <v>143</v>
      </c>
      <c r="G135" s="221" t="s">
        <v>127</v>
      </c>
      <c r="H135" s="222">
        <v>1</v>
      </c>
      <c r="I135" s="223"/>
      <c r="J135" s="224">
        <f>ROUND(I135*H135,2)</f>
        <v>0</v>
      </c>
      <c r="K135" s="220" t="s">
        <v>128</v>
      </c>
      <c r="L135" s="44"/>
      <c r="M135" s="225" t="s">
        <v>1</v>
      </c>
      <c r="N135" s="226" t="s">
        <v>41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129</v>
      </c>
      <c r="AT135" s="229" t="s">
        <v>125</v>
      </c>
      <c r="AU135" s="229" t="s">
        <v>86</v>
      </c>
      <c r="AY135" s="17" t="s">
        <v>122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84</v>
      </c>
      <c r="BK135" s="230">
        <f>ROUND(I135*H135,2)</f>
        <v>0</v>
      </c>
      <c r="BL135" s="17" t="s">
        <v>129</v>
      </c>
      <c r="BM135" s="229" t="s">
        <v>146</v>
      </c>
    </row>
    <row r="136" s="2" customFormat="1" ht="16.5" customHeight="1">
      <c r="A136" s="38"/>
      <c r="B136" s="39"/>
      <c r="C136" s="218" t="s">
        <v>121</v>
      </c>
      <c r="D136" s="218" t="s">
        <v>125</v>
      </c>
      <c r="E136" s="219" t="s">
        <v>147</v>
      </c>
      <c r="F136" s="220" t="s">
        <v>148</v>
      </c>
      <c r="G136" s="221" t="s">
        <v>127</v>
      </c>
      <c r="H136" s="222">
        <v>1</v>
      </c>
      <c r="I136" s="223"/>
      <c r="J136" s="224">
        <f>ROUND(I136*H136,2)</f>
        <v>0</v>
      </c>
      <c r="K136" s="220" t="s">
        <v>1</v>
      </c>
      <c r="L136" s="44"/>
      <c r="M136" s="225" t="s">
        <v>1</v>
      </c>
      <c r="N136" s="226" t="s">
        <v>41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129</v>
      </c>
      <c r="AT136" s="229" t="s">
        <v>125</v>
      </c>
      <c r="AU136" s="229" t="s">
        <v>86</v>
      </c>
      <c r="AY136" s="17" t="s">
        <v>122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129</v>
      </c>
      <c r="BM136" s="229" t="s">
        <v>149</v>
      </c>
    </row>
    <row r="137" s="12" customFormat="1" ht="22.8" customHeight="1">
      <c r="A137" s="12"/>
      <c r="B137" s="202"/>
      <c r="C137" s="203"/>
      <c r="D137" s="204" t="s">
        <v>75</v>
      </c>
      <c r="E137" s="216" t="s">
        <v>150</v>
      </c>
      <c r="F137" s="216" t="s">
        <v>151</v>
      </c>
      <c r="G137" s="203"/>
      <c r="H137" s="203"/>
      <c r="I137" s="206"/>
      <c r="J137" s="217">
        <f>BK137</f>
        <v>0</v>
      </c>
      <c r="K137" s="203"/>
      <c r="L137" s="208"/>
      <c r="M137" s="209"/>
      <c r="N137" s="210"/>
      <c r="O137" s="210"/>
      <c r="P137" s="211">
        <f>SUM(P138:P139)</f>
        <v>0</v>
      </c>
      <c r="Q137" s="210"/>
      <c r="R137" s="211">
        <f>SUM(R138:R139)</f>
        <v>0</v>
      </c>
      <c r="S137" s="210"/>
      <c r="T137" s="212">
        <f>SUM(T138:T139)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3" t="s">
        <v>121</v>
      </c>
      <c r="AT137" s="214" t="s">
        <v>75</v>
      </c>
      <c r="AU137" s="214" t="s">
        <v>84</v>
      </c>
      <c r="AY137" s="213" t="s">
        <v>122</v>
      </c>
      <c r="BK137" s="215">
        <f>SUM(BK138:BK139)</f>
        <v>0</v>
      </c>
    </row>
    <row r="138" s="2" customFormat="1" ht="16.5" customHeight="1">
      <c r="A138" s="38"/>
      <c r="B138" s="39"/>
      <c r="C138" s="218" t="s">
        <v>152</v>
      </c>
      <c r="D138" s="218" t="s">
        <v>125</v>
      </c>
      <c r="E138" s="219" t="s">
        <v>153</v>
      </c>
      <c r="F138" s="220" t="s">
        <v>151</v>
      </c>
      <c r="G138" s="221" t="s">
        <v>127</v>
      </c>
      <c r="H138" s="222">
        <v>1</v>
      </c>
      <c r="I138" s="223"/>
      <c r="J138" s="224">
        <f>ROUND(I138*H138,2)</f>
        <v>0</v>
      </c>
      <c r="K138" s="220" t="s">
        <v>128</v>
      </c>
      <c r="L138" s="44"/>
      <c r="M138" s="225" t="s">
        <v>1</v>
      </c>
      <c r="N138" s="226" t="s">
        <v>41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129</v>
      </c>
      <c r="AT138" s="229" t="s">
        <v>125</v>
      </c>
      <c r="AU138" s="229" t="s">
        <v>86</v>
      </c>
      <c r="AY138" s="17" t="s">
        <v>122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84</v>
      </c>
      <c r="BK138" s="230">
        <f>ROUND(I138*H138,2)</f>
        <v>0</v>
      </c>
      <c r="BL138" s="17" t="s">
        <v>129</v>
      </c>
      <c r="BM138" s="229" t="s">
        <v>154</v>
      </c>
    </row>
    <row r="139" s="2" customFormat="1" ht="16.5" customHeight="1">
      <c r="A139" s="38"/>
      <c r="B139" s="39"/>
      <c r="C139" s="218" t="s">
        <v>155</v>
      </c>
      <c r="D139" s="218" t="s">
        <v>125</v>
      </c>
      <c r="E139" s="219" t="s">
        <v>156</v>
      </c>
      <c r="F139" s="220" t="s">
        <v>157</v>
      </c>
      <c r="G139" s="221" t="s">
        <v>127</v>
      </c>
      <c r="H139" s="222">
        <v>1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129</v>
      </c>
      <c r="AT139" s="229" t="s">
        <v>125</v>
      </c>
      <c r="AU139" s="229" t="s">
        <v>86</v>
      </c>
      <c r="AY139" s="17" t="s">
        <v>122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129</v>
      </c>
      <c r="BM139" s="229" t="s">
        <v>158</v>
      </c>
    </row>
    <row r="140" s="12" customFormat="1" ht="22.8" customHeight="1">
      <c r="A140" s="12"/>
      <c r="B140" s="202"/>
      <c r="C140" s="203"/>
      <c r="D140" s="204" t="s">
        <v>75</v>
      </c>
      <c r="E140" s="216" t="s">
        <v>159</v>
      </c>
      <c r="F140" s="216" t="s">
        <v>160</v>
      </c>
      <c r="G140" s="203"/>
      <c r="H140" s="203"/>
      <c r="I140" s="206"/>
      <c r="J140" s="217">
        <f>BK140</f>
        <v>0</v>
      </c>
      <c r="K140" s="203"/>
      <c r="L140" s="208"/>
      <c r="M140" s="209"/>
      <c r="N140" s="210"/>
      <c r="O140" s="210"/>
      <c r="P140" s="211">
        <f>P141</f>
        <v>0</v>
      </c>
      <c r="Q140" s="210"/>
      <c r="R140" s="211">
        <f>R141</f>
        <v>0</v>
      </c>
      <c r="S140" s="210"/>
      <c r="T140" s="212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3" t="s">
        <v>121</v>
      </c>
      <c r="AT140" s="214" t="s">
        <v>75</v>
      </c>
      <c r="AU140" s="214" t="s">
        <v>84</v>
      </c>
      <c r="AY140" s="213" t="s">
        <v>122</v>
      </c>
      <c r="BK140" s="215">
        <f>BK141</f>
        <v>0</v>
      </c>
    </row>
    <row r="141" s="2" customFormat="1" ht="16.5" customHeight="1">
      <c r="A141" s="38"/>
      <c r="B141" s="39"/>
      <c r="C141" s="218" t="s">
        <v>161</v>
      </c>
      <c r="D141" s="218" t="s">
        <v>125</v>
      </c>
      <c r="E141" s="219" t="s">
        <v>162</v>
      </c>
      <c r="F141" s="220" t="s">
        <v>160</v>
      </c>
      <c r="G141" s="221" t="s">
        <v>127</v>
      </c>
      <c r="H141" s="222">
        <v>1</v>
      </c>
      <c r="I141" s="223"/>
      <c r="J141" s="224">
        <f>ROUND(I141*H141,2)</f>
        <v>0</v>
      </c>
      <c r="K141" s="220" t="s">
        <v>128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129</v>
      </c>
      <c r="AT141" s="229" t="s">
        <v>125</v>
      </c>
      <c r="AU141" s="229" t="s">
        <v>86</v>
      </c>
      <c r="AY141" s="17" t="s">
        <v>122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129</v>
      </c>
      <c r="BM141" s="229" t="s">
        <v>163</v>
      </c>
    </row>
    <row r="142" s="12" customFormat="1" ht="22.8" customHeight="1">
      <c r="A142" s="12"/>
      <c r="B142" s="202"/>
      <c r="C142" s="203"/>
      <c r="D142" s="204" t="s">
        <v>75</v>
      </c>
      <c r="E142" s="216" t="s">
        <v>164</v>
      </c>
      <c r="F142" s="216" t="s">
        <v>165</v>
      </c>
      <c r="G142" s="203"/>
      <c r="H142" s="203"/>
      <c r="I142" s="206"/>
      <c r="J142" s="217">
        <f>BK142</f>
        <v>0</v>
      </c>
      <c r="K142" s="203"/>
      <c r="L142" s="208"/>
      <c r="M142" s="209"/>
      <c r="N142" s="210"/>
      <c r="O142" s="210"/>
      <c r="P142" s="211">
        <f>P143</f>
        <v>0</v>
      </c>
      <c r="Q142" s="210"/>
      <c r="R142" s="211">
        <f>R143</f>
        <v>0</v>
      </c>
      <c r="S142" s="210"/>
      <c r="T142" s="212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3" t="s">
        <v>121</v>
      </c>
      <c r="AT142" s="214" t="s">
        <v>75</v>
      </c>
      <c r="AU142" s="214" t="s">
        <v>84</v>
      </c>
      <c r="AY142" s="213" t="s">
        <v>122</v>
      </c>
      <c r="BK142" s="215">
        <f>BK143</f>
        <v>0</v>
      </c>
    </row>
    <row r="143" s="2" customFormat="1" ht="16.5" customHeight="1">
      <c r="A143" s="38"/>
      <c r="B143" s="39"/>
      <c r="C143" s="218" t="s">
        <v>166</v>
      </c>
      <c r="D143" s="218" t="s">
        <v>125</v>
      </c>
      <c r="E143" s="219" t="s">
        <v>167</v>
      </c>
      <c r="F143" s="220" t="s">
        <v>165</v>
      </c>
      <c r="G143" s="221" t="s">
        <v>127</v>
      </c>
      <c r="H143" s="222">
        <v>1</v>
      </c>
      <c r="I143" s="223"/>
      <c r="J143" s="224">
        <f>ROUND(I143*H143,2)</f>
        <v>0</v>
      </c>
      <c r="K143" s="220" t="s">
        <v>128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129</v>
      </c>
      <c r="AT143" s="229" t="s">
        <v>125</v>
      </c>
      <c r="AU143" s="229" t="s">
        <v>86</v>
      </c>
      <c r="AY143" s="17" t="s">
        <v>122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129</v>
      </c>
      <c r="BM143" s="229" t="s">
        <v>168</v>
      </c>
    </row>
    <row r="144" s="12" customFormat="1" ht="22.8" customHeight="1">
      <c r="A144" s="12"/>
      <c r="B144" s="202"/>
      <c r="C144" s="203"/>
      <c r="D144" s="204" t="s">
        <v>75</v>
      </c>
      <c r="E144" s="216" t="s">
        <v>169</v>
      </c>
      <c r="F144" s="216" t="s">
        <v>170</v>
      </c>
      <c r="G144" s="203"/>
      <c r="H144" s="203"/>
      <c r="I144" s="206"/>
      <c r="J144" s="217">
        <f>BK144</f>
        <v>0</v>
      </c>
      <c r="K144" s="203"/>
      <c r="L144" s="208"/>
      <c r="M144" s="209"/>
      <c r="N144" s="210"/>
      <c r="O144" s="210"/>
      <c r="P144" s="211">
        <f>P145</f>
        <v>0</v>
      </c>
      <c r="Q144" s="210"/>
      <c r="R144" s="211">
        <f>R145</f>
        <v>0</v>
      </c>
      <c r="S144" s="210"/>
      <c r="T144" s="212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3" t="s">
        <v>121</v>
      </c>
      <c r="AT144" s="214" t="s">
        <v>75</v>
      </c>
      <c r="AU144" s="214" t="s">
        <v>84</v>
      </c>
      <c r="AY144" s="213" t="s">
        <v>122</v>
      </c>
      <c r="BK144" s="215">
        <f>BK145</f>
        <v>0</v>
      </c>
    </row>
    <row r="145" s="2" customFormat="1" ht="16.5" customHeight="1">
      <c r="A145" s="38"/>
      <c r="B145" s="39"/>
      <c r="C145" s="218" t="s">
        <v>171</v>
      </c>
      <c r="D145" s="218" t="s">
        <v>125</v>
      </c>
      <c r="E145" s="219" t="s">
        <v>172</v>
      </c>
      <c r="F145" s="220" t="s">
        <v>173</v>
      </c>
      <c r="G145" s="221" t="s">
        <v>127</v>
      </c>
      <c r="H145" s="222">
        <v>1</v>
      </c>
      <c r="I145" s="223"/>
      <c r="J145" s="224">
        <f>ROUND(I145*H145,2)</f>
        <v>0</v>
      </c>
      <c r="K145" s="220" t="s">
        <v>128</v>
      </c>
      <c r="L145" s="44"/>
      <c r="M145" s="236" t="s">
        <v>1</v>
      </c>
      <c r="N145" s="237" t="s">
        <v>41</v>
      </c>
      <c r="O145" s="238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129</v>
      </c>
      <c r="AT145" s="229" t="s">
        <v>125</v>
      </c>
      <c r="AU145" s="229" t="s">
        <v>86</v>
      </c>
      <c r="AY145" s="17" t="s">
        <v>122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84</v>
      </c>
      <c r="BK145" s="230">
        <f>ROUND(I145*H145,2)</f>
        <v>0</v>
      </c>
      <c r="BL145" s="17" t="s">
        <v>129</v>
      </c>
      <c r="BM145" s="229" t="s">
        <v>174</v>
      </c>
    </row>
    <row r="146" s="2" customFormat="1" ht="6.96" customHeight="1">
      <c r="A146" s="38"/>
      <c r="B146" s="66"/>
      <c r="C146" s="67"/>
      <c r="D146" s="67"/>
      <c r="E146" s="67"/>
      <c r="F146" s="67"/>
      <c r="G146" s="67"/>
      <c r="H146" s="67"/>
      <c r="I146" s="67"/>
      <c r="J146" s="67"/>
      <c r="K146" s="67"/>
      <c r="L146" s="44"/>
      <c r="M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</row>
  </sheetData>
  <sheetProtection sheet="1" autoFilter="0" formatColumns="0" formatRows="0" objects="1" scenarios="1" spinCount="100000" saltValue="n/r1inkyd9i3Ix6WHL8wwJVCAQQbLyPHNcIpZLwPZ0/ngSCLFfpN+KY8Mcpc5Uvp1Y03a6Z1AzSSpUq7H5+UKA==" hashValue="7lh1VYXhYbFChhDd/Awx2vM9TuCTz2StHd0XyFAgOYCf9+ZfbP5tem2UXXfBV5ZOGKq62Rim49C09utBtEi99Q==" algorithmName="SHA-512" password="CF13"/>
  <autoFilter ref="C124:K145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Zateplení stropu a sanace krovu ZŠ Valtice nám. Svobody č.p. 38 k.ú. Valtice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175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3. 2. 2025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ROUND((SUM(BE124:BE171)),  2)</f>
        <v>0</v>
      </c>
      <c r="G33" s="38"/>
      <c r="H33" s="38"/>
      <c r="I33" s="155">
        <v>0.20999999999999999</v>
      </c>
      <c r="J33" s="154">
        <f>ROUND(((SUM(BE124:BE171))*I33),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ROUND((SUM(BF124:BF171)),  2)</f>
        <v>0</v>
      </c>
      <c r="G34" s="38"/>
      <c r="H34" s="38"/>
      <c r="I34" s="155">
        <v>0.12</v>
      </c>
      <c r="J34" s="154">
        <f>ROUND(((SUM(BF124:BF171))*I34),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ROUND((SUM(BG124:BG171)),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ROUND((SUM(BH124:BH171)),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ROUND((SUM(BI124:BI171)),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Zateplení stropu a sanace krovu ZŠ Valtice nám. Svobody č.p. 38 k.ú. Valtice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Architektonické stavební řešení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3. 2. 2025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Valtice</v>
      </c>
      <c r="G91" s="40"/>
      <c r="H91" s="40"/>
      <c r="I91" s="32" t="s">
        <v>30</v>
      </c>
      <c r="J91" s="36" t="str">
        <f>E21</f>
        <v>IPOKa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František Klus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94</v>
      </c>
      <c r="D94" s="176"/>
      <c r="E94" s="176"/>
      <c r="F94" s="176"/>
      <c r="G94" s="176"/>
      <c r="H94" s="176"/>
      <c r="I94" s="176"/>
      <c r="J94" s="177" t="s">
        <v>95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96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97</v>
      </c>
    </row>
    <row r="97" s="9" customFormat="1" ht="24.96" customHeight="1">
      <c r="A97" s="9"/>
      <c r="B97" s="179"/>
      <c r="C97" s="180"/>
      <c r="D97" s="181" t="s">
        <v>176</v>
      </c>
      <c r="E97" s="182"/>
      <c r="F97" s="182"/>
      <c r="G97" s="182"/>
      <c r="H97" s="182"/>
      <c r="I97" s="182"/>
      <c r="J97" s="183">
        <f>J125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177</v>
      </c>
      <c r="E98" s="188"/>
      <c r="F98" s="188"/>
      <c r="G98" s="188"/>
      <c r="H98" s="188"/>
      <c r="I98" s="188"/>
      <c r="J98" s="189">
        <f>J126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178</v>
      </c>
      <c r="E99" s="188"/>
      <c r="F99" s="188"/>
      <c r="G99" s="188"/>
      <c r="H99" s="188"/>
      <c r="I99" s="188"/>
      <c r="J99" s="189">
        <f>J139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9"/>
      <c r="C100" s="180"/>
      <c r="D100" s="181" t="s">
        <v>179</v>
      </c>
      <c r="E100" s="182"/>
      <c r="F100" s="182"/>
      <c r="G100" s="182"/>
      <c r="H100" s="182"/>
      <c r="I100" s="182"/>
      <c r="J100" s="183">
        <f>J144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5"/>
      <c r="C101" s="186"/>
      <c r="D101" s="187" t="s">
        <v>180</v>
      </c>
      <c r="E101" s="188"/>
      <c r="F101" s="188"/>
      <c r="G101" s="188"/>
      <c r="H101" s="188"/>
      <c r="I101" s="188"/>
      <c r="J101" s="189">
        <f>J145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181</v>
      </c>
      <c r="E102" s="188"/>
      <c r="F102" s="188"/>
      <c r="G102" s="188"/>
      <c r="H102" s="188"/>
      <c r="I102" s="188"/>
      <c r="J102" s="189">
        <f>J151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182</v>
      </c>
      <c r="E103" s="188"/>
      <c r="F103" s="188"/>
      <c r="G103" s="188"/>
      <c r="H103" s="188"/>
      <c r="I103" s="188"/>
      <c r="J103" s="189">
        <f>J154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183</v>
      </c>
      <c r="E104" s="188"/>
      <c r="F104" s="188"/>
      <c r="G104" s="188"/>
      <c r="H104" s="188"/>
      <c r="I104" s="188"/>
      <c r="J104" s="189">
        <f>J162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107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6.25" customHeight="1">
      <c r="A114" s="38"/>
      <c r="B114" s="39"/>
      <c r="C114" s="40"/>
      <c r="D114" s="40"/>
      <c r="E114" s="174" t="str">
        <f>E7</f>
        <v>Zateplení stropu a sanace krovu ZŠ Valtice nám. Svobody č.p. 38 k.ú. Valtice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91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01 - Architektonické stavební řešení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 xml:space="preserve"> </v>
      </c>
      <c r="G118" s="40"/>
      <c r="H118" s="40"/>
      <c r="I118" s="32" t="s">
        <v>22</v>
      </c>
      <c r="J118" s="79" t="str">
        <f>IF(J12="","",J12)</f>
        <v>3. 2. 2025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E15</f>
        <v>Město Valtice</v>
      </c>
      <c r="G120" s="40"/>
      <c r="H120" s="40"/>
      <c r="I120" s="32" t="s">
        <v>30</v>
      </c>
      <c r="J120" s="36" t="str">
        <f>E21</f>
        <v>IPOKa s.r.o.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IF(E18="","",E18)</f>
        <v>Vyplň údaj</v>
      </c>
      <c r="G121" s="40"/>
      <c r="H121" s="40"/>
      <c r="I121" s="32" t="s">
        <v>33</v>
      </c>
      <c r="J121" s="36" t="str">
        <f>E24</f>
        <v xml:space="preserve"> František Klus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1"/>
      <c r="B123" s="192"/>
      <c r="C123" s="193" t="s">
        <v>108</v>
      </c>
      <c r="D123" s="194" t="s">
        <v>61</v>
      </c>
      <c r="E123" s="194" t="s">
        <v>57</v>
      </c>
      <c r="F123" s="194" t="s">
        <v>58</v>
      </c>
      <c r="G123" s="194" t="s">
        <v>109</v>
      </c>
      <c r="H123" s="194" t="s">
        <v>110</v>
      </c>
      <c r="I123" s="194" t="s">
        <v>111</v>
      </c>
      <c r="J123" s="194" t="s">
        <v>95</v>
      </c>
      <c r="K123" s="195" t="s">
        <v>112</v>
      </c>
      <c r="L123" s="196"/>
      <c r="M123" s="100" t="s">
        <v>1</v>
      </c>
      <c r="N123" s="101" t="s">
        <v>40</v>
      </c>
      <c r="O123" s="101" t="s">
        <v>113</v>
      </c>
      <c r="P123" s="101" t="s">
        <v>114</v>
      </c>
      <c r="Q123" s="101" t="s">
        <v>115</v>
      </c>
      <c r="R123" s="101" t="s">
        <v>116</v>
      </c>
      <c r="S123" s="101" t="s">
        <v>117</v>
      </c>
      <c r="T123" s="102" t="s">
        <v>118</v>
      </c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</row>
    <row r="124" s="2" customFormat="1" ht="22.8" customHeight="1">
      <c r="A124" s="38"/>
      <c r="B124" s="39"/>
      <c r="C124" s="107" t="s">
        <v>119</v>
      </c>
      <c r="D124" s="40"/>
      <c r="E124" s="40"/>
      <c r="F124" s="40"/>
      <c r="G124" s="40"/>
      <c r="H124" s="40"/>
      <c r="I124" s="40"/>
      <c r="J124" s="197">
        <f>BK124</f>
        <v>0</v>
      </c>
      <c r="K124" s="40"/>
      <c r="L124" s="44"/>
      <c r="M124" s="103"/>
      <c r="N124" s="198"/>
      <c r="O124" s="104"/>
      <c r="P124" s="199">
        <f>P125+P144</f>
        <v>0</v>
      </c>
      <c r="Q124" s="104"/>
      <c r="R124" s="199">
        <f>R125+R144</f>
        <v>21.301457120000002</v>
      </c>
      <c r="S124" s="104"/>
      <c r="T124" s="200">
        <f>T125+T144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75</v>
      </c>
      <c r="AU124" s="17" t="s">
        <v>97</v>
      </c>
      <c r="BK124" s="201">
        <f>BK125+BK144</f>
        <v>0</v>
      </c>
    </row>
    <row r="125" s="12" customFormat="1" ht="25.92" customHeight="1">
      <c r="A125" s="12"/>
      <c r="B125" s="202"/>
      <c r="C125" s="203"/>
      <c r="D125" s="204" t="s">
        <v>75</v>
      </c>
      <c r="E125" s="205" t="s">
        <v>184</v>
      </c>
      <c r="F125" s="205" t="s">
        <v>185</v>
      </c>
      <c r="G125" s="203"/>
      <c r="H125" s="203"/>
      <c r="I125" s="206"/>
      <c r="J125" s="207">
        <f>BK125</f>
        <v>0</v>
      </c>
      <c r="K125" s="203"/>
      <c r="L125" s="208"/>
      <c r="M125" s="209"/>
      <c r="N125" s="210"/>
      <c r="O125" s="210"/>
      <c r="P125" s="211">
        <f>P126+P139</f>
        <v>0</v>
      </c>
      <c r="Q125" s="210"/>
      <c r="R125" s="211">
        <f>R126+R139</f>
        <v>0.086859999999999993</v>
      </c>
      <c r="S125" s="210"/>
      <c r="T125" s="212">
        <f>T126+T139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84</v>
      </c>
      <c r="AT125" s="214" t="s">
        <v>75</v>
      </c>
      <c r="AU125" s="214" t="s">
        <v>76</v>
      </c>
      <c r="AY125" s="213" t="s">
        <v>122</v>
      </c>
      <c r="BK125" s="215">
        <f>BK126+BK139</f>
        <v>0</v>
      </c>
    </row>
    <row r="126" s="12" customFormat="1" ht="22.8" customHeight="1">
      <c r="A126" s="12"/>
      <c r="B126" s="202"/>
      <c r="C126" s="203"/>
      <c r="D126" s="204" t="s">
        <v>75</v>
      </c>
      <c r="E126" s="216" t="s">
        <v>166</v>
      </c>
      <c r="F126" s="216" t="s">
        <v>186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SUM(P127:P138)</f>
        <v>0</v>
      </c>
      <c r="Q126" s="210"/>
      <c r="R126" s="211">
        <f>SUM(R127:R138)</f>
        <v>0.086859999999999993</v>
      </c>
      <c r="S126" s="210"/>
      <c r="T126" s="212">
        <f>SUM(T127:T138)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84</v>
      </c>
      <c r="AT126" s="214" t="s">
        <v>75</v>
      </c>
      <c r="AU126" s="214" t="s">
        <v>84</v>
      </c>
      <c r="AY126" s="213" t="s">
        <v>122</v>
      </c>
      <c r="BK126" s="215">
        <f>SUM(BK127:BK138)</f>
        <v>0</v>
      </c>
    </row>
    <row r="127" s="2" customFormat="1" ht="33" customHeight="1">
      <c r="A127" s="38"/>
      <c r="B127" s="39"/>
      <c r="C127" s="218" t="s">
        <v>84</v>
      </c>
      <c r="D127" s="218" t="s">
        <v>125</v>
      </c>
      <c r="E127" s="219" t="s">
        <v>187</v>
      </c>
      <c r="F127" s="220" t="s">
        <v>188</v>
      </c>
      <c r="G127" s="221" t="s">
        <v>189</v>
      </c>
      <c r="H127" s="222">
        <v>606</v>
      </c>
      <c r="I127" s="223"/>
      <c r="J127" s="224">
        <f>ROUND(I127*H127,2)</f>
        <v>0</v>
      </c>
      <c r="K127" s="220" t="s">
        <v>190</v>
      </c>
      <c r="L127" s="44"/>
      <c r="M127" s="225" t="s">
        <v>1</v>
      </c>
      <c r="N127" s="226" t="s">
        <v>41</v>
      </c>
      <c r="O127" s="91"/>
      <c r="P127" s="227">
        <f>O127*H127</f>
        <v>0</v>
      </c>
      <c r="Q127" s="227">
        <v>0.00012999999999999999</v>
      </c>
      <c r="R127" s="227">
        <f>Q127*H127</f>
        <v>0.078779999999999989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144</v>
      </c>
      <c r="AT127" s="229" t="s">
        <v>125</v>
      </c>
      <c r="AU127" s="229" t="s">
        <v>86</v>
      </c>
      <c r="AY127" s="17" t="s">
        <v>122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84</v>
      </c>
      <c r="BK127" s="230">
        <f>ROUND(I127*H127,2)</f>
        <v>0</v>
      </c>
      <c r="BL127" s="17" t="s">
        <v>144</v>
      </c>
      <c r="BM127" s="229" t="s">
        <v>191</v>
      </c>
    </row>
    <row r="128" s="13" customFormat="1">
      <c r="A128" s="13"/>
      <c r="B128" s="241"/>
      <c r="C128" s="242"/>
      <c r="D128" s="231" t="s">
        <v>192</v>
      </c>
      <c r="E128" s="243" t="s">
        <v>1</v>
      </c>
      <c r="F128" s="244" t="s">
        <v>193</v>
      </c>
      <c r="G128" s="242"/>
      <c r="H128" s="243" t="s">
        <v>1</v>
      </c>
      <c r="I128" s="245"/>
      <c r="J128" s="242"/>
      <c r="K128" s="242"/>
      <c r="L128" s="246"/>
      <c r="M128" s="247"/>
      <c r="N128" s="248"/>
      <c r="O128" s="248"/>
      <c r="P128" s="248"/>
      <c r="Q128" s="248"/>
      <c r="R128" s="248"/>
      <c r="S128" s="248"/>
      <c r="T128" s="24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0" t="s">
        <v>192</v>
      </c>
      <c r="AU128" s="250" t="s">
        <v>86</v>
      </c>
      <c r="AV128" s="13" t="s">
        <v>84</v>
      </c>
      <c r="AW128" s="13" t="s">
        <v>32</v>
      </c>
      <c r="AX128" s="13" t="s">
        <v>76</v>
      </c>
      <c r="AY128" s="250" t="s">
        <v>122</v>
      </c>
    </row>
    <row r="129" s="14" customFormat="1">
      <c r="A129" s="14"/>
      <c r="B129" s="251"/>
      <c r="C129" s="252"/>
      <c r="D129" s="231" t="s">
        <v>192</v>
      </c>
      <c r="E129" s="253" t="s">
        <v>1</v>
      </c>
      <c r="F129" s="254" t="s">
        <v>194</v>
      </c>
      <c r="G129" s="252"/>
      <c r="H129" s="255">
        <v>270</v>
      </c>
      <c r="I129" s="256"/>
      <c r="J129" s="252"/>
      <c r="K129" s="252"/>
      <c r="L129" s="257"/>
      <c r="M129" s="258"/>
      <c r="N129" s="259"/>
      <c r="O129" s="259"/>
      <c r="P129" s="259"/>
      <c r="Q129" s="259"/>
      <c r="R129" s="259"/>
      <c r="S129" s="259"/>
      <c r="T129" s="260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1" t="s">
        <v>192</v>
      </c>
      <c r="AU129" s="261" t="s">
        <v>86</v>
      </c>
      <c r="AV129" s="14" t="s">
        <v>86</v>
      </c>
      <c r="AW129" s="14" t="s">
        <v>32</v>
      </c>
      <c r="AX129" s="14" t="s">
        <v>76</v>
      </c>
      <c r="AY129" s="261" t="s">
        <v>122</v>
      </c>
    </row>
    <row r="130" s="13" customFormat="1">
      <c r="A130" s="13"/>
      <c r="B130" s="241"/>
      <c r="C130" s="242"/>
      <c r="D130" s="231" t="s">
        <v>192</v>
      </c>
      <c r="E130" s="243" t="s">
        <v>1</v>
      </c>
      <c r="F130" s="244" t="s">
        <v>195</v>
      </c>
      <c r="G130" s="242"/>
      <c r="H130" s="243" t="s">
        <v>1</v>
      </c>
      <c r="I130" s="245"/>
      <c r="J130" s="242"/>
      <c r="K130" s="242"/>
      <c r="L130" s="246"/>
      <c r="M130" s="247"/>
      <c r="N130" s="248"/>
      <c r="O130" s="248"/>
      <c r="P130" s="248"/>
      <c r="Q130" s="248"/>
      <c r="R130" s="248"/>
      <c r="S130" s="248"/>
      <c r="T130" s="24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0" t="s">
        <v>192</v>
      </c>
      <c r="AU130" s="250" t="s">
        <v>86</v>
      </c>
      <c r="AV130" s="13" t="s">
        <v>84</v>
      </c>
      <c r="AW130" s="13" t="s">
        <v>32</v>
      </c>
      <c r="AX130" s="13" t="s">
        <v>76</v>
      </c>
      <c r="AY130" s="250" t="s">
        <v>122</v>
      </c>
    </row>
    <row r="131" s="14" customFormat="1">
      <c r="A131" s="14"/>
      <c r="B131" s="251"/>
      <c r="C131" s="252"/>
      <c r="D131" s="231" t="s">
        <v>192</v>
      </c>
      <c r="E131" s="253" t="s">
        <v>1</v>
      </c>
      <c r="F131" s="254" t="s">
        <v>196</v>
      </c>
      <c r="G131" s="252"/>
      <c r="H131" s="255">
        <v>336</v>
      </c>
      <c r="I131" s="256"/>
      <c r="J131" s="252"/>
      <c r="K131" s="252"/>
      <c r="L131" s="257"/>
      <c r="M131" s="258"/>
      <c r="N131" s="259"/>
      <c r="O131" s="259"/>
      <c r="P131" s="259"/>
      <c r="Q131" s="259"/>
      <c r="R131" s="259"/>
      <c r="S131" s="259"/>
      <c r="T131" s="26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1" t="s">
        <v>192</v>
      </c>
      <c r="AU131" s="261" t="s">
        <v>86</v>
      </c>
      <c r="AV131" s="14" t="s">
        <v>86</v>
      </c>
      <c r="AW131" s="14" t="s">
        <v>32</v>
      </c>
      <c r="AX131" s="14" t="s">
        <v>76</v>
      </c>
      <c r="AY131" s="261" t="s">
        <v>122</v>
      </c>
    </row>
    <row r="132" s="15" customFormat="1">
      <c r="A132" s="15"/>
      <c r="B132" s="262"/>
      <c r="C132" s="263"/>
      <c r="D132" s="231" t="s">
        <v>192</v>
      </c>
      <c r="E132" s="264" t="s">
        <v>1</v>
      </c>
      <c r="F132" s="265" t="s">
        <v>197</v>
      </c>
      <c r="G132" s="263"/>
      <c r="H132" s="266">
        <v>606</v>
      </c>
      <c r="I132" s="267"/>
      <c r="J132" s="263"/>
      <c r="K132" s="263"/>
      <c r="L132" s="268"/>
      <c r="M132" s="269"/>
      <c r="N132" s="270"/>
      <c r="O132" s="270"/>
      <c r="P132" s="270"/>
      <c r="Q132" s="270"/>
      <c r="R132" s="270"/>
      <c r="S132" s="270"/>
      <c r="T132" s="271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72" t="s">
        <v>192</v>
      </c>
      <c r="AU132" s="272" t="s">
        <v>86</v>
      </c>
      <c r="AV132" s="15" t="s">
        <v>144</v>
      </c>
      <c r="AW132" s="15" t="s">
        <v>32</v>
      </c>
      <c r="AX132" s="15" t="s">
        <v>84</v>
      </c>
      <c r="AY132" s="272" t="s">
        <v>122</v>
      </c>
    </row>
    <row r="133" s="2" customFormat="1" ht="24.15" customHeight="1">
      <c r="A133" s="38"/>
      <c r="B133" s="39"/>
      <c r="C133" s="218" t="s">
        <v>86</v>
      </c>
      <c r="D133" s="218" t="s">
        <v>125</v>
      </c>
      <c r="E133" s="219" t="s">
        <v>198</v>
      </c>
      <c r="F133" s="220" t="s">
        <v>199</v>
      </c>
      <c r="G133" s="221" t="s">
        <v>189</v>
      </c>
      <c r="H133" s="222">
        <v>202</v>
      </c>
      <c r="I133" s="223"/>
      <c r="J133" s="224">
        <f>ROUND(I133*H133,2)</f>
        <v>0</v>
      </c>
      <c r="K133" s="220" t="s">
        <v>190</v>
      </c>
      <c r="L133" s="44"/>
      <c r="M133" s="225" t="s">
        <v>1</v>
      </c>
      <c r="N133" s="226" t="s">
        <v>41</v>
      </c>
      <c r="O133" s="91"/>
      <c r="P133" s="227">
        <f>O133*H133</f>
        <v>0</v>
      </c>
      <c r="Q133" s="227">
        <v>4.0000000000000003E-05</v>
      </c>
      <c r="R133" s="227">
        <f>Q133*H133</f>
        <v>0.0080800000000000004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144</v>
      </c>
      <c r="AT133" s="229" t="s">
        <v>125</v>
      </c>
      <c r="AU133" s="229" t="s">
        <v>86</v>
      </c>
      <c r="AY133" s="17" t="s">
        <v>122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144</v>
      </c>
      <c r="BM133" s="229" t="s">
        <v>200</v>
      </c>
    </row>
    <row r="134" s="13" customFormat="1">
      <c r="A134" s="13"/>
      <c r="B134" s="241"/>
      <c r="C134" s="242"/>
      <c r="D134" s="231" t="s">
        <v>192</v>
      </c>
      <c r="E134" s="243" t="s">
        <v>1</v>
      </c>
      <c r="F134" s="244" t="s">
        <v>193</v>
      </c>
      <c r="G134" s="242"/>
      <c r="H134" s="243" t="s">
        <v>1</v>
      </c>
      <c r="I134" s="245"/>
      <c r="J134" s="242"/>
      <c r="K134" s="242"/>
      <c r="L134" s="246"/>
      <c r="M134" s="247"/>
      <c r="N134" s="248"/>
      <c r="O134" s="248"/>
      <c r="P134" s="248"/>
      <c r="Q134" s="248"/>
      <c r="R134" s="248"/>
      <c r="S134" s="248"/>
      <c r="T134" s="24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0" t="s">
        <v>192</v>
      </c>
      <c r="AU134" s="250" t="s">
        <v>86</v>
      </c>
      <c r="AV134" s="13" t="s">
        <v>84</v>
      </c>
      <c r="AW134" s="13" t="s">
        <v>32</v>
      </c>
      <c r="AX134" s="13" t="s">
        <v>76</v>
      </c>
      <c r="AY134" s="250" t="s">
        <v>122</v>
      </c>
    </row>
    <row r="135" s="14" customFormat="1">
      <c r="A135" s="14"/>
      <c r="B135" s="251"/>
      <c r="C135" s="252"/>
      <c r="D135" s="231" t="s">
        <v>192</v>
      </c>
      <c r="E135" s="253" t="s">
        <v>1</v>
      </c>
      <c r="F135" s="254" t="s">
        <v>201</v>
      </c>
      <c r="G135" s="252"/>
      <c r="H135" s="255">
        <v>90</v>
      </c>
      <c r="I135" s="256"/>
      <c r="J135" s="252"/>
      <c r="K135" s="252"/>
      <c r="L135" s="257"/>
      <c r="M135" s="258"/>
      <c r="N135" s="259"/>
      <c r="O135" s="259"/>
      <c r="P135" s="259"/>
      <c r="Q135" s="259"/>
      <c r="R135" s="259"/>
      <c r="S135" s="259"/>
      <c r="T135" s="260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1" t="s">
        <v>192</v>
      </c>
      <c r="AU135" s="261" t="s">
        <v>86</v>
      </c>
      <c r="AV135" s="14" t="s">
        <v>86</v>
      </c>
      <c r="AW135" s="14" t="s">
        <v>32</v>
      </c>
      <c r="AX135" s="14" t="s">
        <v>76</v>
      </c>
      <c r="AY135" s="261" t="s">
        <v>122</v>
      </c>
    </row>
    <row r="136" s="13" customFormat="1">
      <c r="A136" s="13"/>
      <c r="B136" s="241"/>
      <c r="C136" s="242"/>
      <c r="D136" s="231" t="s">
        <v>192</v>
      </c>
      <c r="E136" s="243" t="s">
        <v>1</v>
      </c>
      <c r="F136" s="244" t="s">
        <v>195</v>
      </c>
      <c r="G136" s="242"/>
      <c r="H136" s="243" t="s">
        <v>1</v>
      </c>
      <c r="I136" s="245"/>
      <c r="J136" s="242"/>
      <c r="K136" s="242"/>
      <c r="L136" s="246"/>
      <c r="M136" s="247"/>
      <c r="N136" s="248"/>
      <c r="O136" s="248"/>
      <c r="P136" s="248"/>
      <c r="Q136" s="248"/>
      <c r="R136" s="248"/>
      <c r="S136" s="248"/>
      <c r="T136" s="24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0" t="s">
        <v>192</v>
      </c>
      <c r="AU136" s="250" t="s">
        <v>86</v>
      </c>
      <c r="AV136" s="13" t="s">
        <v>84</v>
      </c>
      <c r="AW136" s="13" t="s">
        <v>32</v>
      </c>
      <c r="AX136" s="13" t="s">
        <v>76</v>
      </c>
      <c r="AY136" s="250" t="s">
        <v>122</v>
      </c>
    </row>
    <row r="137" s="14" customFormat="1">
      <c r="A137" s="14"/>
      <c r="B137" s="251"/>
      <c r="C137" s="252"/>
      <c r="D137" s="231" t="s">
        <v>192</v>
      </c>
      <c r="E137" s="253" t="s">
        <v>1</v>
      </c>
      <c r="F137" s="254" t="s">
        <v>202</v>
      </c>
      <c r="G137" s="252"/>
      <c r="H137" s="255">
        <v>112</v>
      </c>
      <c r="I137" s="256"/>
      <c r="J137" s="252"/>
      <c r="K137" s="252"/>
      <c r="L137" s="257"/>
      <c r="M137" s="258"/>
      <c r="N137" s="259"/>
      <c r="O137" s="259"/>
      <c r="P137" s="259"/>
      <c r="Q137" s="259"/>
      <c r="R137" s="259"/>
      <c r="S137" s="259"/>
      <c r="T137" s="26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1" t="s">
        <v>192</v>
      </c>
      <c r="AU137" s="261" t="s">
        <v>86</v>
      </c>
      <c r="AV137" s="14" t="s">
        <v>86</v>
      </c>
      <c r="AW137" s="14" t="s">
        <v>32</v>
      </c>
      <c r="AX137" s="14" t="s">
        <v>76</v>
      </c>
      <c r="AY137" s="261" t="s">
        <v>122</v>
      </c>
    </row>
    <row r="138" s="15" customFormat="1">
      <c r="A138" s="15"/>
      <c r="B138" s="262"/>
      <c r="C138" s="263"/>
      <c r="D138" s="231" t="s">
        <v>192</v>
      </c>
      <c r="E138" s="264" t="s">
        <v>1</v>
      </c>
      <c r="F138" s="265" t="s">
        <v>197</v>
      </c>
      <c r="G138" s="263"/>
      <c r="H138" s="266">
        <v>202</v>
      </c>
      <c r="I138" s="267"/>
      <c r="J138" s="263"/>
      <c r="K138" s="263"/>
      <c r="L138" s="268"/>
      <c r="M138" s="269"/>
      <c r="N138" s="270"/>
      <c r="O138" s="270"/>
      <c r="P138" s="270"/>
      <c r="Q138" s="270"/>
      <c r="R138" s="270"/>
      <c r="S138" s="270"/>
      <c r="T138" s="271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2" t="s">
        <v>192</v>
      </c>
      <c r="AU138" s="272" t="s">
        <v>86</v>
      </c>
      <c r="AV138" s="15" t="s">
        <v>144</v>
      </c>
      <c r="AW138" s="15" t="s">
        <v>32</v>
      </c>
      <c r="AX138" s="15" t="s">
        <v>84</v>
      </c>
      <c r="AY138" s="272" t="s">
        <v>122</v>
      </c>
    </row>
    <row r="139" s="12" customFormat="1" ht="22.8" customHeight="1">
      <c r="A139" s="12"/>
      <c r="B139" s="202"/>
      <c r="C139" s="203"/>
      <c r="D139" s="204" t="s">
        <v>75</v>
      </c>
      <c r="E139" s="216" t="s">
        <v>203</v>
      </c>
      <c r="F139" s="216" t="s">
        <v>204</v>
      </c>
      <c r="G139" s="203"/>
      <c r="H139" s="203"/>
      <c r="I139" s="206"/>
      <c r="J139" s="217">
        <f>BK139</f>
        <v>0</v>
      </c>
      <c r="K139" s="203"/>
      <c r="L139" s="208"/>
      <c r="M139" s="209"/>
      <c r="N139" s="210"/>
      <c r="O139" s="210"/>
      <c r="P139" s="211">
        <f>SUM(P140:P143)</f>
        <v>0</v>
      </c>
      <c r="Q139" s="210"/>
      <c r="R139" s="211">
        <f>SUM(R140:R143)</f>
        <v>0</v>
      </c>
      <c r="S139" s="210"/>
      <c r="T139" s="212">
        <f>SUM(T140:T143)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3" t="s">
        <v>84</v>
      </c>
      <c r="AT139" s="214" t="s">
        <v>75</v>
      </c>
      <c r="AU139" s="214" t="s">
        <v>84</v>
      </c>
      <c r="AY139" s="213" t="s">
        <v>122</v>
      </c>
      <c r="BK139" s="215">
        <f>SUM(BK140:BK143)</f>
        <v>0</v>
      </c>
    </row>
    <row r="140" s="2" customFormat="1" ht="33" customHeight="1">
      <c r="A140" s="38"/>
      <c r="B140" s="39"/>
      <c r="C140" s="218" t="s">
        <v>139</v>
      </c>
      <c r="D140" s="218" t="s">
        <v>125</v>
      </c>
      <c r="E140" s="219" t="s">
        <v>205</v>
      </c>
      <c r="F140" s="220" t="s">
        <v>206</v>
      </c>
      <c r="G140" s="221" t="s">
        <v>207</v>
      </c>
      <c r="H140" s="222">
        <v>2</v>
      </c>
      <c r="I140" s="223"/>
      <c r="J140" s="224">
        <f>ROUND(I140*H140,2)</f>
        <v>0</v>
      </c>
      <c r="K140" s="220" t="s">
        <v>190</v>
      </c>
      <c r="L140" s="44"/>
      <c r="M140" s="225" t="s">
        <v>1</v>
      </c>
      <c r="N140" s="226" t="s">
        <v>41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144</v>
      </c>
      <c r="AT140" s="229" t="s">
        <v>125</v>
      </c>
      <c r="AU140" s="229" t="s">
        <v>86</v>
      </c>
      <c r="AY140" s="17" t="s">
        <v>122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84</v>
      </c>
      <c r="BK140" s="230">
        <f>ROUND(I140*H140,2)</f>
        <v>0</v>
      </c>
      <c r="BL140" s="17" t="s">
        <v>144</v>
      </c>
      <c r="BM140" s="229" t="s">
        <v>208</v>
      </c>
    </row>
    <row r="141" s="2" customFormat="1" ht="24.15" customHeight="1">
      <c r="A141" s="38"/>
      <c r="B141" s="39"/>
      <c r="C141" s="218" t="s">
        <v>144</v>
      </c>
      <c r="D141" s="218" t="s">
        <v>125</v>
      </c>
      <c r="E141" s="219" t="s">
        <v>209</v>
      </c>
      <c r="F141" s="220" t="s">
        <v>210</v>
      </c>
      <c r="G141" s="221" t="s">
        <v>207</v>
      </c>
      <c r="H141" s="222">
        <v>2</v>
      </c>
      <c r="I141" s="223"/>
      <c r="J141" s="224">
        <f>ROUND(I141*H141,2)</f>
        <v>0</v>
      </c>
      <c r="K141" s="220" t="s">
        <v>190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144</v>
      </c>
      <c r="AT141" s="229" t="s">
        <v>125</v>
      </c>
      <c r="AU141" s="229" t="s">
        <v>86</v>
      </c>
      <c r="AY141" s="17" t="s">
        <v>122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144</v>
      </c>
      <c r="BM141" s="229" t="s">
        <v>211</v>
      </c>
    </row>
    <row r="142" s="2" customFormat="1" ht="33" customHeight="1">
      <c r="A142" s="38"/>
      <c r="B142" s="39"/>
      <c r="C142" s="218" t="s">
        <v>121</v>
      </c>
      <c r="D142" s="218" t="s">
        <v>125</v>
      </c>
      <c r="E142" s="219" t="s">
        <v>212</v>
      </c>
      <c r="F142" s="220" t="s">
        <v>213</v>
      </c>
      <c r="G142" s="221" t="s">
        <v>207</v>
      </c>
      <c r="H142" s="222">
        <v>38</v>
      </c>
      <c r="I142" s="223"/>
      <c r="J142" s="224">
        <f>ROUND(I142*H142,2)</f>
        <v>0</v>
      </c>
      <c r="K142" s="220" t="s">
        <v>190</v>
      </c>
      <c r="L142" s="44"/>
      <c r="M142" s="225" t="s">
        <v>1</v>
      </c>
      <c r="N142" s="226" t="s">
        <v>41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144</v>
      </c>
      <c r="AT142" s="229" t="s">
        <v>125</v>
      </c>
      <c r="AU142" s="229" t="s">
        <v>86</v>
      </c>
      <c r="AY142" s="17" t="s">
        <v>122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84</v>
      </c>
      <c r="BK142" s="230">
        <f>ROUND(I142*H142,2)</f>
        <v>0</v>
      </c>
      <c r="BL142" s="17" t="s">
        <v>144</v>
      </c>
      <c r="BM142" s="229" t="s">
        <v>214</v>
      </c>
    </row>
    <row r="143" s="2" customFormat="1" ht="33" customHeight="1">
      <c r="A143" s="38"/>
      <c r="B143" s="39"/>
      <c r="C143" s="218" t="s">
        <v>152</v>
      </c>
      <c r="D143" s="218" t="s">
        <v>125</v>
      </c>
      <c r="E143" s="219" t="s">
        <v>215</v>
      </c>
      <c r="F143" s="220" t="s">
        <v>216</v>
      </c>
      <c r="G143" s="221" t="s">
        <v>207</v>
      </c>
      <c r="H143" s="222">
        <v>2</v>
      </c>
      <c r="I143" s="223"/>
      <c r="J143" s="224">
        <f>ROUND(I143*H143,2)</f>
        <v>0</v>
      </c>
      <c r="K143" s="220" t="s">
        <v>190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144</v>
      </c>
      <c r="AT143" s="229" t="s">
        <v>125</v>
      </c>
      <c r="AU143" s="229" t="s">
        <v>86</v>
      </c>
      <c r="AY143" s="17" t="s">
        <v>122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144</v>
      </c>
      <c r="BM143" s="229" t="s">
        <v>217</v>
      </c>
    </row>
    <row r="144" s="12" customFormat="1" ht="25.92" customHeight="1">
      <c r="A144" s="12"/>
      <c r="B144" s="202"/>
      <c r="C144" s="203"/>
      <c r="D144" s="204" t="s">
        <v>75</v>
      </c>
      <c r="E144" s="205" t="s">
        <v>218</v>
      </c>
      <c r="F144" s="205" t="s">
        <v>219</v>
      </c>
      <c r="G144" s="203"/>
      <c r="H144" s="203"/>
      <c r="I144" s="206"/>
      <c r="J144" s="207">
        <f>BK144</f>
        <v>0</v>
      </c>
      <c r="K144" s="203"/>
      <c r="L144" s="208"/>
      <c r="M144" s="209"/>
      <c r="N144" s="210"/>
      <c r="O144" s="210"/>
      <c r="P144" s="211">
        <f>P145+P151+P154+P162</f>
        <v>0</v>
      </c>
      <c r="Q144" s="210"/>
      <c r="R144" s="211">
        <f>R145+R151+R154+R162</f>
        <v>21.214597120000001</v>
      </c>
      <c r="S144" s="210"/>
      <c r="T144" s="212">
        <f>T145+T151+T154+T162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3" t="s">
        <v>86</v>
      </c>
      <c r="AT144" s="214" t="s">
        <v>75</v>
      </c>
      <c r="AU144" s="214" t="s">
        <v>76</v>
      </c>
      <c r="AY144" s="213" t="s">
        <v>122</v>
      </c>
      <c r="BK144" s="215">
        <f>BK145+BK151+BK154+BK162</f>
        <v>0</v>
      </c>
    </row>
    <row r="145" s="12" customFormat="1" ht="22.8" customHeight="1">
      <c r="A145" s="12"/>
      <c r="B145" s="202"/>
      <c r="C145" s="203"/>
      <c r="D145" s="204" t="s">
        <v>75</v>
      </c>
      <c r="E145" s="216" t="s">
        <v>220</v>
      </c>
      <c r="F145" s="216" t="s">
        <v>221</v>
      </c>
      <c r="G145" s="203"/>
      <c r="H145" s="203"/>
      <c r="I145" s="206"/>
      <c r="J145" s="217">
        <f>BK145</f>
        <v>0</v>
      </c>
      <c r="K145" s="203"/>
      <c r="L145" s="208"/>
      <c r="M145" s="209"/>
      <c r="N145" s="210"/>
      <c r="O145" s="210"/>
      <c r="P145" s="211">
        <f>SUM(P146:P150)</f>
        <v>0</v>
      </c>
      <c r="Q145" s="210"/>
      <c r="R145" s="211">
        <f>SUM(R146:R150)</f>
        <v>20.963039999999999</v>
      </c>
      <c r="S145" s="210"/>
      <c r="T145" s="212">
        <f>SUM(T146:T150)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3" t="s">
        <v>86</v>
      </c>
      <c r="AT145" s="214" t="s">
        <v>75</v>
      </c>
      <c r="AU145" s="214" t="s">
        <v>84</v>
      </c>
      <c r="AY145" s="213" t="s">
        <v>122</v>
      </c>
      <c r="BK145" s="215">
        <f>SUM(BK146:BK150)</f>
        <v>0</v>
      </c>
    </row>
    <row r="146" s="2" customFormat="1" ht="37.8" customHeight="1">
      <c r="A146" s="38"/>
      <c r="B146" s="39"/>
      <c r="C146" s="218" t="s">
        <v>155</v>
      </c>
      <c r="D146" s="218" t="s">
        <v>125</v>
      </c>
      <c r="E146" s="219" t="s">
        <v>222</v>
      </c>
      <c r="F146" s="220" t="s">
        <v>223</v>
      </c>
      <c r="G146" s="221" t="s">
        <v>224</v>
      </c>
      <c r="H146" s="222">
        <v>374.33999999999998</v>
      </c>
      <c r="I146" s="223"/>
      <c r="J146" s="224">
        <f>ROUND(I146*H146,2)</f>
        <v>0</v>
      </c>
      <c r="K146" s="220" t="s">
        <v>1</v>
      </c>
      <c r="L146" s="44"/>
      <c r="M146" s="225" t="s">
        <v>1</v>
      </c>
      <c r="N146" s="226" t="s">
        <v>41</v>
      </c>
      <c r="O146" s="91"/>
      <c r="P146" s="227">
        <f>O146*H146</f>
        <v>0</v>
      </c>
      <c r="Q146" s="227">
        <v>0.056000000000000001</v>
      </c>
      <c r="R146" s="227">
        <f>Q146*H146</f>
        <v>20.963039999999999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225</v>
      </c>
      <c r="AT146" s="229" t="s">
        <v>125</v>
      </c>
      <c r="AU146" s="229" t="s">
        <v>86</v>
      </c>
      <c r="AY146" s="17" t="s">
        <v>122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84</v>
      </c>
      <c r="BK146" s="230">
        <f>ROUND(I146*H146,2)</f>
        <v>0</v>
      </c>
      <c r="BL146" s="17" t="s">
        <v>225</v>
      </c>
      <c r="BM146" s="229" t="s">
        <v>226</v>
      </c>
    </row>
    <row r="147" s="13" customFormat="1">
      <c r="A147" s="13"/>
      <c r="B147" s="241"/>
      <c r="C147" s="242"/>
      <c r="D147" s="231" t="s">
        <v>192</v>
      </c>
      <c r="E147" s="243" t="s">
        <v>1</v>
      </c>
      <c r="F147" s="244" t="s">
        <v>227</v>
      </c>
      <c r="G147" s="242"/>
      <c r="H147" s="243" t="s">
        <v>1</v>
      </c>
      <c r="I147" s="245"/>
      <c r="J147" s="242"/>
      <c r="K147" s="242"/>
      <c r="L147" s="246"/>
      <c r="M147" s="247"/>
      <c r="N147" s="248"/>
      <c r="O147" s="248"/>
      <c r="P147" s="248"/>
      <c r="Q147" s="248"/>
      <c r="R147" s="248"/>
      <c r="S147" s="248"/>
      <c r="T147" s="24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0" t="s">
        <v>192</v>
      </c>
      <c r="AU147" s="250" t="s">
        <v>86</v>
      </c>
      <c r="AV147" s="13" t="s">
        <v>84</v>
      </c>
      <c r="AW147" s="13" t="s">
        <v>32</v>
      </c>
      <c r="AX147" s="13" t="s">
        <v>76</v>
      </c>
      <c r="AY147" s="250" t="s">
        <v>122</v>
      </c>
    </row>
    <row r="148" s="14" customFormat="1">
      <c r="A148" s="14"/>
      <c r="B148" s="251"/>
      <c r="C148" s="252"/>
      <c r="D148" s="231" t="s">
        <v>192</v>
      </c>
      <c r="E148" s="253" t="s">
        <v>1</v>
      </c>
      <c r="F148" s="254" t="s">
        <v>228</v>
      </c>
      <c r="G148" s="252"/>
      <c r="H148" s="255">
        <v>374.33999999999998</v>
      </c>
      <c r="I148" s="256"/>
      <c r="J148" s="252"/>
      <c r="K148" s="252"/>
      <c r="L148" s="257"/>
      <c r="M148" s="258"/>
      <c r="N148" s="259"/>
      <c r="O148" s="259"/>
      <c r="P148" s="259"/>
      <c r="Q148" s="259"/>
      <c r="R148" s="259"/>
      <c r="S148" s="259"/>
      <c r="T148" s="26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1" t="s">
        <v>192</v>
      </c>
      <c r="AU148" s="261" t="s">
        <v>86</v>
      </c>
      <c r="AV148" s="14" t="s">
        <v>86</v>
      </c>
      <c r="AW148" s="14" t="s">
        <v>32</v>
      </c>
      <c r="AX148" s="14" t="s">
        <v>76</v>
      </c>
      <c r="AY148" s="261" t="s">
        <v>122</v>
      </c>
    </row>
    <row r="149" s="15" customFormat="1">
      <c r="A149" s="15"/>
      <c r="B149" s="262"/>
      <c r="C149" s="263"/>
      <c r="D149" s="231" t="s">
        <v>192</v>
      </c>
      <c r="E149" s="264" t="s">
        <v>1</v>
      </c>
      <c r="F149" s="265" t="s">
        <v>197</v>
      </c>
      <c r="G149" s="263"/>
      <c r="H149" s="266">
        <v>374.33999999999998</v>
      </c>
      <c r="I149" s="267"/>
      <c r="J149" s="263"/>
      <c r="K149" s="263"/>
      <c r="L149" s="268"/>
      <c r="M149" s="269"/>
      <c r="N149" s="270"/>
      <c r="O149" s="270"/>
      <c r="P149" s="270"/>
      <c r="Q149" s="270"/>
      <c r="R149" s="270"/>
      <c r="S149" s="270"/>
      <c r="T149" s="271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2" t="s">
        <v>192</v>
      </c>
      <c r="AU149" s="272" t="s">
        <v>86</v>
      </c>
      <c r="AV149" s="15" t="s">
        <v>144</v>
      </c>
      <c r="AW149" s="15" t="s">
        <v>32</v>
      </c>
      <c r="AX149" s="15" t="s">
        <v>84</v>
      </c>
      <c r="AY149" s="272" t="s">
        <v>122</v>
      </c>
    </row>
    <row r="150" s="2" customFormat="1" ht="33" customHeight="1">
      <c r="A150" s="38"/>
      <c r="B150" s="39"/>
      <c r="C150" s="218" t="s">
        <v>161</v>
      </c>
      <c r="D150" s="218" t="s">
        <v>125</v>
      </c>
      <c r="E150" s="219" t="s">
        <v>229</v>
      </c>
      <c r="F150" s="220" t="s">
        <v>230</v>
      </c>
      <c r="G150" s="221" t="s">
        <v>231</v>
      </c>
      <c r="H150" s="273"/>
      <c r="I150" s="223"/>
      <c r="J150" s="224">
        <f>ROUND(I150*H150,2)</f>
        <v>0</v>
      </c>
      <c r="K150" s="220" t="s">
        <v>190</v>
      </c>
      <c r="L150" s="44"/>
      <c r="M150" s="225" t="s">
        <v>1</v>
      </c>
      <c r="N150" s="226" t="s">
        <v>41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225</v>
      </c>
      <c r="AT150" s="229" t="s">
        <v>125</v>
      </c>
      <c r="AU150" s="229" t="s">
        <v>86</v>
      </c>
      <c r="AY150" s="17" t="s">
        <v>122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84</v>
      </c>
      <c r="BK150" s="230">
        <f>ROUND(I150*H150,2)</f>
        <v>0</v>
      </c>
      <c r="BL150" s="17" t="s">
        <v>225</v>
      </c>
      <c r="BM150" s="229" t="s">
        <v>232</v>
      </c>
    </row>
    <row r="151" s="12" customFormat="1" ht="22.8" customHeight="1">
      <c r="A151" s="12"/>
      <c r="B151" s="202"/>
      <c r="C151" s="203"/>
      <c r="D151" s="204" t="s">
        <v>75</v>
      </c>
      <c r="E151" s="216" t="s">
        <v>233</v>
      </c>
      <c r="F151" s="216" t="s">
        <v>234</v>
      </c>
      <c r="G151" s="203"/>
      <c r="H151" s="203"/>
      <c r="I151" s="206"/>
      <c r="J151" s="217">
        <f>BK151</f>
        <v>0</v>
      </c>
      <c r="K151" s="203"/>
      <c r="L151" s="208"/>
      <c r="M151" s="209"/>
      <c r="N151" s="210"/>
      <c r="O151" s="210"/>
      <c r="P151" s="211">
        <f>SUM(P152:P153)</f>
        <v>0</v>
      </c>
      <c r="Q151" s="210"/>
      <c r="R151" s="211">
        <f>SUM(R152:R153)</f>
        <v>0.0024399999999999999</v>
      </c>
      <c r="S151" s="210"/>
      <c r="T151" s="212">
        <f>SUM(T152:T153)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3" t="s">
        <v>86</v>
      </c>
      <c r="AT151" s="214" t="s">
        <v>75</v>
      </c>
      <c r="AU151" s="214" t="s">
        <v>84</v>
      </c>
      <c r="AY151" s="213" t="s">
        <v>122</v>
      </c>
      <c r="BK151" s="215">
        <f>SUM(BK152:BK153)</f>
        <v>0</v>
      </c>
    </row>
    <row r="152" s="2" customFormat="1" ht="24.15" customHeight="1">
      <c r="A152" s="38"/>
      <c r="B152" s="39"/>
      <c r="C152" s="218" t="s">
        <v>166</v>
      </c>
      <c r="D152" s="218" t="s">
        <v>125</v>
      </c>
      <c r="E152" s="219" t="s">
        <v>235</v>
      </c>
      <c r="F152" s="220" t="s">
        <v>236</v>
      </c>
      <c r="G152" s="221" t="s">
        <v>237</v>
      </c>
      <c r="H152" s="222">
        <v>1</v>
      </c>
      <c r="I152" s="223"/>
      <c r="J152" s="224">
        <f>ROUND(I152*H152,2)</f>
        <v>0</v>
      </c>
      <c r="K152" s="220" t="s">
        <v>190</v>
      </c>
      <c r="L152" s="44"/>
      <c r="M152" s="225" t="s">
        <v>1</v>
      </c>
      <c r="N152" s="226" t="s">
        <v>41</v>
      </c>
      <c r="O152" s="91"/>
      <c r="P152" s="227">
        <f>O152*H152</f>
        <v>0</v>
      </c>
      <c r="Q152" s="227">
        <v>0.00122</v>
      </c>
      <c r="R152" s="227">
        <f>Q152*H152</f>
        <v>0.00122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225</v>
      </c>
      <c r="AT152" s="229" t="s">
        <v>125</v>
      </c>
      <c r="AU152" s="229" t="s">
        <v>86</v>
      </c>
      <c r="AY152" s="17" t="s">
        <v>122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84</v>
      </c>
      <c r="BK152" s="230">
        <f>ROUND(I152*H152,2)</f>
        <v>0</v>
      </c>
      <c r="BL152" s="17" t="s">
        <v>225</v>
      </c>
      <c r="BM152" s="229" t="s">
        <v>238</v>
      </c>
    </row>
    <row r="153" s="2" customFormat="1" ht="16.5" customHeight="1">
      <c r="A153" s="38"/>
      <c r="B153" s="39"/>
      <c r="C153" s="218" t="s">
        <v>171</v>
      </c>
      <c r="D153" s="218" t="s">
        <v>125</v>
      </c>
      <c r="E153" s="219" t="s">
        <v>239</v>
      </c>
      <c r="F153" s="220" t="s">
        <v>240</v>
      </c>
      <c r="G153" s="221" t="s">
        <v>237</v>
      </c>
      <c r="H153" s="222">
        <v>1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41</v>
      </c>
      <c r="O153" s="91"/>
      <c r="P153" s="227">
        <f>O153*H153</f>
        <v>0</v>
      </c>
      <c r="Q153" s="227">
        <v>0.00122</v>
      </c>
      <c r="R153" s="227">
        <f>Q153*H153</f>
        <v>0.00122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225</v>
      </c>
      <c r="AT153" s="229" t="s">
        <v>125</v>
      </c>
      <c r="AU153" s="229" t="s">
        <v>86</v>
      </c>
      <c r="AY153" s="17" t="s">
        <v>122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84</v>
      </c>
      <c r="BK153" s="230">
        <f>ROUND(I153*H153,2)</f>
        <v>0</v>
      </c>
      <c r="BL153" s="17" t="s">
        <v>225</v>
      </c>
      <c r="BM153" s="229" t="s">
        <v>241</v>
      </c>
    </row>
    <row r="154" s="12" customFormat="1" ht="22.8" customHeight="1">
      <c r="A154" s="12"/>
      <c r="B154" s="202"/>
      <c r="C154" s="203"/>
      <c r="D154" s="204" t="s">
        <v>75</v>
      </c>
      <c r="E154" s="216" t="s">
        <v>242</v>
      </c>
      <c r="F154" s="216" t="s">
        <v>243</v>
      </c>
      <c r="G154" s="203"/>
      <c r="H154" s="203"/>
      <c r="I154" s="206"/>
      <c r="J154" s="217">
        <f>BK154</f>
        <v>0</v>
      </c>
      <c r="K154" s="203"/>
      <c r="L154" s="208"/>
      <c r="M154" s="209"/>
      <c r="N154" s="210"/>
      <c r="O154" s="210"/>
      <c r="P154" s="211">
        <f>SUM(P155:P161)</f>
        <v>0</v>
      </c>
      <c r="Q154" s="210"/>
      <c r="R154" s="211">
        <f>SUM(R155:R161)</f>
        <v>0.16955399999999998</v>
      </c>
      <c r="S154" s="210"/>
      <c r="T154" s="212">
        <f>SUM(T155:T161)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3" t="s">
        <v>86</v>
      </c>
      <c r="AT154" s="214" t="s">
        <v>75</v>
      </c>
      <c r="AU154" s="214" t="s">
        <v>84</v>
      </c>
      <c r="AY154" s="213" t="s">
        <v>122</v>
      </c>
      <c r="BK154" s="215">
        <f>SUM(BK155:BK161)</f>
        <v>0</v>
      </c>
    </row>
    <row r="155" s="2" customFormat="1" ht="33" customHeight="1">
      <c r="A155" s="38"/>
      <c r="B155" s="39"/>
      <c r="C155" s="218" t="s">
        <v>244</v>
      </c>
      <c r="D155" s="218" t="s">
        <v>125</v>
      </c>
      <c r="E155" s="219" t="s">
        <v>245</v>
      </c>
      <c r="F155" s="220" t="s">
        <v>246</v>
      </c>
      <c r="G155" s="221" t="s">
        <v>189</v>
      </c>
      <c r="H155" s="222">
        <v>1101</v>
      </c>
      <c r="I155" s="223"/>
      <c r="J155" s="224">
        <f>ROUND(I155*H155,2)</f>
        <v>0</v>
      </c>
      <c r="K155" s="220" t="s">
        <v>190</v>
      </c>
      <c r="L155" s="44"/>
      <c r="M155" s="225" t="s">
        <v>1</v>
      </c>
      <c r="N155" s="226" t="s">
        <v>41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225</v>
      </c>
      <c r="AT155" s="229" t="s">
        <v>125</v>
      </c>
      <c r="AU155" s="229" t="s">
        <v>86</v>
      </c>
      <c r="AY155" s="17" t="s">
        <v>122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84</v>
      </c>
      <c r="BK155" s="230">
        <f>ROUND(I155*H155,2)</f>
        <v>0</v>
      </c>
      <c r="BL155" s="17" t="s">
        <v>225</v>
      </c>
      <c r="BM155" s="229" t="s">
        <v>247</v>
      </c>
    </row>
    <row r="156" s="13" customFormat="1">
      <c r="A156" s="13"/>
      <c r="B156" s="241"/>
      <c r="C156" s="242"/>
      <c r="D156" s="231" t="s">
        <v>192</v>
      </c>
      <c r="E156" s="243" t="s">
        <v>1</v>
      </c>
      <c r="F156" s="244" t="s">
        <v>227</v>
      </c>
      <c r="G156" s="242"/>
      <c r="H156" s="243" t="s">
        <v>1</v>
      </c>
      <c r="I156" s="245"/>
      <c r="J156" s="242"/>
      <c r="K156" s="242"/>
      <c r="L156" s="246"/>
      <c r="M156" s="247"/>
      <c r="N156" s="248"/>
      <c r="O156" s="248"/>
      <c r="P156" s="248"/>
      <c r="Q156" s="248"/>
      <c r="R156" s="248"/>
      <c r="S156" s="248"/>
      <c r="T156" s="24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0" t="s">
        <v>192</v>
      </c>
      <c r="AU156" s="250" t="s">
        <v>86</v>
      </c>
      <c r="AV156" s="13" t="s">
        <v>84</v>
      </c>
      <c r="AW156" s="13" t="s">
        <v>32</v>
      </c>
      <c r="AX156" s="13" t="s">
        <v>76</v>
      </c>
      <c r="AY156" s="250" t="s">
        <v>122</v>
      </c>
    </row>
    <row r="157" s="14" customFormat="1">
      <c r="A157" s="14"/>
      <c r="B157" s="251"/>
      <c r="C157" s="252"/>
      <c r="D157" s="231" t="s">
        <v>192</v>
      </c>
      <c r="E157" s="253" t="s">
        <v>1</v>
      </c>
      <c r="F157" s="254" t="s">
        <v>248</v>
      </c>
      <c r="G157" s="252"/>
      <c r="H157" s="255">
        <v>1101</v>
      </c>
      <c r="I157" s="256"/>
      <c r="J157" s="252"/>
      <c r="K157" s="252"/>
      <c r="L157" s="257"/>
      <c r="M157" s="258"/>
      <c r="N157" s="259"/>
      <c r="O157" s="259"/>
      <c r="P157" s="259"/>
      <c r="Q157" s="259"/>
      <c r="R157" s="259"/>
      <c r="S157" s="259"/>
      <c r="T157" s="26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1" t="s">
        <v>192</v>
      </c>
      <c r="AU157" s="261" t="s">
        <v>86</v>
      </c>
      <c r="AV157" s="14" t="s">
        <v>86</v>
      </c>
      <c r="AW157" s="14" t="s">
        <v>32</v>
      </c>
      <c r="AX157" s="14" t="s">
        <v>76</v>
      </c>
      <c r="AY157" s="261" t="s">
        <v>122</v>
      </c>
    </row>
    <row r="158" s="15" customFormat="1">
      <c r="A158" s="15"/>
      <c r="B158" s="262"/>
      <c r="C158" s="263"/>
      <c r="D158" s="231" t="s">
        <v>192</v>
      </c>
      <c r="E158" s="264" t="s">
        <v>1</v>
      </c>
      <c r="F158" s="265" t="s">
        <v>197</v>
      </c>
      <c r="G158" s="263"/>
      <c r="H158" s="266">
        <v>1101</v>
      </c>
      <c r="I158" s="267"/>
      <c r="J158" s="263"/>
      <c r="K158" s="263"/>
      <c r="L158" s="268"/>
      <c r="M158" s="269"/>
      <c r="N158" s="270"/>
      <c r="O158" s="270"/>
      <c r="P158" s="270"/>
      <c r="Q158" s="270"/>
      <c r="R158" s="270"/>
      <c r="S158" s="270"/>
      <c r="T158" s="271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2" t="s">
        <v>192</v>
      </c>
      <c r="AU158" s="272" t="s">
        <v>86</v>
      </c>
      <c r="AV158" s="15" t="s">
        <v>144</v>
      </c>
      <c r="AW158" s="15" t="s">
        <v>32</v>
      </c>
      <c r="AX158" s="15" t="s">
        <v>84</v>
      </c>
      <c r="AY158" s="272" t="s">
        <v>122</v>
      </c>
    </row>
    <row r="159" s="2" customFormat="1" ht="37.8" customHeight="1">
      <c r="A159" s="38"/>
      <c r="B159" s="39"/>
      <c r="C159" s="274" t="s">
        <v>8</v>
      </c>
      <c r="D159" s="274" t="s">
        <v>249</v>
      </c>
      <c r="E159" s="275" t="s">
        <v>250</v>
      </c>
      <c r="F159" s="276" t="s">
        <v>251</v>
      </c>
      <c r="G159" s="277" t="s">
        <v>189</v>
      </c>
      <c r="H159" s="278">
        <v>1211.0999999999999</v>
      </c>
      <c r="I159" s="279"/>
      <c r="J159" s="280">
        <f>ROUND(I159*H159,2)</f>
        <v>0</v>
      </c>
      <c r="K159" s="276" t="s">
        <v>190</v>
      </c>
      <c r="L159" s="281"/>
      <c r="M159" s="282" t="s">
        <v>1</v>
      </c>
      <c r="N159" s="283" t="s">
        <v>41</v>
      </c>
      <c r="O159" s="91"/>
      <c r="P159" s="227">
        <f>O159*H159</f>
        <v>0</v>
      </c>
      <c r="Q159" s="227">
        <v>0.00013999999999999999</v>
      </c>
      <c r="R159" s="227">
        <f>Q159*H159</f>
        <v>0.16955399999999998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252</v>
      </c>
      <c r="AT159" s="229" t="s">
        <v>249</v>
      </c>
      <c r="AU159" s="229" t="s">
        <v>86</v>
      </c>
      <c r="AY159" s="17" t="s">
        <v>122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225</v>
      </c>
      <c r="BM159" s="229" t="s">
        <v>253</v>
      </c>
    </row>
    <row r="160" s="14" customFormat="1">
      <c r="A160" s="14"/>
      <c r="B160" s="251"/>
      <c r="C160" s="252"/>
      <c r="D160" s="231" t="s">
        <v>192</v>
      </c>
      <c r="E160" s="253" t="s">
        <v>1</v>
      </c>
      <c r="F160" s="254" t="s">
        <v>254</v>
      </c>
      <c r="G160" s="252"/>
      <c r="H160" s="255">
        <v>1211.0999999999999</v>
      </c>
      <c r="I160" s="256"/>
      <c r="J160" s="252"/>
      <c r="K160" s="252"/>
      <c r="L160" s="257"/>
      <c r="M160" s="258"/>
      <c r="N160" s="259"/>
      <c r="O160" s="259"/>
      <c r="P160" s="259"/>
      <c r="Q160" s="259"/>
      <c r="R160" s="259"/>
      <c r="S160" s="259"/>
      <c r="T160" s="26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1" t="s">
        <v>192</v>
      </c>
      <c r="AU160" s="261" t="s">
        <v>86</v>
      </c>
      <c r="AV160" s="14" t="s">
        <v>86</v>
      </c>
      <c r="AW160" s="14" t="s">
        <v>32</v>
      </c>
      <c r="AX160" s="14" t="s">
        <v>84</v>
      </c>
      <c r="AY160" s="261" t="s">
        <v>122</v>
      </c>
    </row>
    <row r="161" s="2" customFormat="1" ht="33" customHeight="1">
      <c r="A161" s="38"/>
      <c r="B161" s="39"/>
      <c r="C161" s="218" t="s">
        <v>255</v>
      </c>
      <c r="D161" s="218" t="s">
        <v>125</v>
      </c>
      <c r="E161" s="219" t="s">
        <v>256</v>
      </c>
      <c r="F161" s="220" t="s">
        <v>257</v>
      </c>
      <c r="G161" s="221" t="s">
        <v>231</v>
      </c>
      <c r="H161" s="273"/>
      <c r="I161" s="223"/>
      <c r="J161" s="224">
        <f>ROUND(I161*H161,2)</f>
        <v>0</v>
      </c>
      <c r="K161" s="220" t="s">
        <v>190</v>
      </c>
      <c r="L161" s="44"/>
      <c r="M161" s="225" t="s">
        <v>1</v>
      </c>
      <c r="N161" s="226" t="s">
        <v>41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225</v>
      </c>
      <c r="AT161" s="229" t="s">
        <v>125</v>
      </c>
      <c r="AU161" s="229" t="s">
        <v>86</v>
      </c>
      <c r="AY161" s="17" t="s">
        <v>122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84</v>
      </c>
      <c r="BK161" s="230">
        <f>ROUND(I161*H161,2)</f>
        <v>0</v>
      </c>
      <c r="BL161" s="17" t="s">
        <v>225</v>
      </c>
      <c r="BM161" s="229" t="s">
        <v>258</v>
      </c>
    </row>
    <row r="162" s="12" customFormat="1" ht="22.8" customHeight="1">
      <c r="A162" s="12"/>
      <c r="B162" s="202"/>
      <c r="C162" s="203"/>
      <c r="D162" s="204" t="s">
        <v>75</v>
      </c>
      <c r="E162" s="216" t="s">
        <v>259</v>
      </c>
      <c r="F162" s="216" t="s">
        <v>260</v>
      </c>
      <c r="G162" s="203"/>
      <c r="H162" s="203"/>
      <c r="I162" s="206"/>
      <c r="J162" s="217">
        <f>BK162</f>
        <v>0</v>
      </c>
      <c r="K162" s="203"/>
      <c r="L162" s="208"/>
      <c r="M162" s="209"/>
      <c r="N162" s="210"/>
      <c r="O162" s="210"/>
      <c r="P162" s="211">
        <f>SUM(P163:P171)</f>
        <v>0</v>
      </c>
      <c r="Q162" s="210"/>
      <c r="R162" s="211">
        <f>SUM(R163:R171)</f>
        <v>0.079563119999999987</v>
      </c>
      <c r="S162" s="210"/>
      <c r="T162" s="212">
        <f>SUM(T163:T171)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3" t="s">
        <v>86</v>
      </c>
      <c r="AT162" s="214" t="s">
        <v>75</v>
      </c>
      <c r="AU162" s="214" t="s">
        <v>84</v>
      </c>
      <c r="AY162" s="213" t="s">
        <v>122</v>
      </c>
      <c r="BK162" s="215">
        <f>SUM(BK163:BK171)</f>
        <v>0</v>
      </c>
    </row>
    <row r="163" s="2" customFormat="1" ht="24.15" customHeight="1">
      <c r="A163" s="38"/>
      <c r="B163" s="39"/>
      <c r="C163" s="218" t="s">
        <v>261</v>
      </c>
      <c r="D163" s="218" t="s">
        <v>125</v>
      </c>
      <c r="E163" s="219" t="s">
        <v>262</v>
      </c>
      <c r="F163" s="220" t="s">
        <v>263</v>
      </c>
      <c r="G163" s="221" t="s">
        <v>189</v>
      </c>
      <c r="H163" s="222">
        <v>98.546000000000006</v>
      </c>
      <c r="I163" s="223"/>
      <c r="J163" s="224">
        <f>ROUND(I163*H163,2)</f>
        <v>0</v>
      </c>
      <c r="K163" s="220" t="s">
        <v>1</v>
      </c>
      <c r="L163" s="44"/>
      <c r="M163" s="225" t="s">
        <v>1</v>
      </c>
      <c r="N163" s="226" t="s">
        <v>41</v>
      </c>
      <c r="O163" s="91"/>
      <c r="P163" s="227">
        <f>O163*H163</f>
        <v>0</v>
      </c>
      <c r="Q163" s="227">
        <v>0.00025999999999999998</v>
      </c>
      <c r="R163" s="227">
        <f>Q163*H163</f>
        <v>0.025621959999999999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225</v>
      </c>
      <c r="AT163" s="229" t="s">
        <v>125</v>
      </c>
      <c r="AU163" s="229" t="s">
        <v>86</v>
      </c>
      <c r="AY163" s="17" t="s">
        <v>122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84</v>
      </c>
      <c r="BK163" s="230">
        <f>ROUND(I163*H163,2)</f>
        <v>0</v>
      </c>
      <c r="BL163" s="17" t="s">
        <v>225</v>
      </c>
      <c r="BM163" s="229" t="s">
        <v>264</v>
      </c>
    </row>
    <row r="164" s="13" customFormat="1">
      <c r="A164" s="13"/>
      <c r="B164" s="241"/>
      <c r="C164" s="242"/>
      <c r="D164" s="231" t="s">
        <v>192</v>
      </c>
      <c r="E164" s="243" t="s">
        <v>1</v>
      </c>
      <c r="F164" s="244" t="s">
        <v>265</v>
      </c>
      <c r="G164" s="242"/>
      <c r="H164" s="243" t="s">
        <v>1</v>
      </c>
      <c r="I164" s="245"/>
      <c r="J164" s="242"/>
      <c r="K164" s="242"/>
      <c r="L164" s="246"/>
      <c r="M164" s="247"/>
      <c r="N164" s="248"/>
      <c r="O164" s="248"/>
      <c r="P164" s="248"/>
      <c r="Q164" s="248"/>
      <c r="R164" s="248"/>
      <c r="S164" s="248"/>
      <c r="T164" s="24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0" t="s">
        <v>192</v>
      </c>
      <c r="AU164" s="250" t="s">
        <v>86</v>
      </c>
      <c r="AV164" s="13" t="s">
        <v>84</v>
      </c>
      <c r="AW164" s="13" t="s">
        <v>32</v>
      </c>
      <c r="AX164" s="13" t="s">
        <v>76</v>
      </c>
      <c r="AY164" s="250" t="s">
        <v>122</v>
      </c>
    </row>
    <row r="165" s="14" customFormat="1">
      <c r="A165" s="14"/>
      <c r="B165" s="251"/>
      <c r="C165" s="252"/>
      <c r="D165" s="231" t="s">
        <v>192</v>
      </c>
      <c r="E165" s="253" t="s">
        <v>1</v>
      </c>
      <c r="F165" s="254" t="s">
        <v>266</v>
      </c>
      <c r="G165" s="252"/>
      <c r="H165" s="255">
        <v>98.546000000000006</v>
      </c>
      <c r="I165" s="256"/>
      <c r="J165" s="252"/>
      <c r="K165" s="252"/>
      <c r="L165" s="257"/>
      <c r="M165" s="258"/>
      <c r="N165" s="259"/>
      <c r="O165" s="259"/>
      <c r="P165" s="259"/>
      <c r="Q165" s="259"/>
      <c r="R165" s="259"/>
      <c r="S165" s="259"/>
      <c r="T165" s="26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1" t="s">
        <v>192</v>
      </c>
      <c r="AU165" s="261" t="s">
        <v>86</v>
      </c>
      <c r="AV165" s="14" t="s">
        <v>86</v>
      </c>
      <c r="AW165" s="14" t="s">
        <v>32</v>
      </c>
      <c r="AX165" s="14" t="s">
        <v>76</v>
      </c>
      <c r="AY165" s="261" t="s">
        <v>122</v>
      </c>
    </row>
    <row r="166" s="15" customFormat="1">
      <c r="A166" s="15"/>
      <c r="B166" s="262"/>
      <c r="C166" s="263"/>
      <c r="D166" s="231" t="s">
        <v>192</v>
      </c>
      <c r="E166" s="264" t="s">
        <v>1</v>
      </c>
      <c r="F166" s="265" t="s">
        <v>197</v>
      </c>
      <c r="G166" s="263"/>
      <c r="H166" s="266">
        <v>98.546000000000006</v>
      </c>
      <c r="I166" s="267"/>
      <c r="J166" s="263"/>
      <c r="K166" s="263"/>
      <c r="L166" s="268"/>
      <c r="M166" s="269"/>
      <c r="N166" s="270"/>
      <c r="O166" s="270"/>
      <c r="P166" s="270"/>
      <c r="Q166" s="270"/>
      <c r="R166" s="270"/>
      <c r="S166" s="270"/>
      <c r="T166" s="271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2" t="s">
        <v>192</v>
      </c>
      <c r="AU166" s="272" t="s">
        <v>86</v>
      </c>
      <c r="AV166" s="15" t="s">
        <v>144</v>
      </c>
      <c r="AW166" s="15" t="s">
        <v>32</v>
      </c>
      <c r="AX166" s="15" t="s">
        <v>84</v>
      </c>
      <c r="AY166" s="272" t="s">
        <v>122</v>
      </c>
    </row>
    <row r="167" s="2" customFormat="1" ht="21.75" customHeight="1">
      <c r="A167" s="38"/>
      <c r="B167" s="39"/>
      <c r="C167" s="218" t="s">
        <v>267</v>
      </c>
      <c r="D167" s="218" t="s">
        <v>125</v>
      </c>
      <c r="E167" s="219" t="s">
        <v>268</v>
      </c>
      <c r="F167" s="220" t="s">
        <v>269</v>
      </c>
      <c r="G167" s="221" t="s">
        <v>270</v>
      </c>
      <c r="H167" s="222">
        <v>207.46600000000001</v>
      </c>
      <c r="I167" s="223"/>
      <c r="J167" s="224">
        <f>ROUND(I167*H167,2)</f>
        <v>0</v>
      </c>
      <c r="K167" s="220" t="s">
        <v>1</v>
      </c>
      <c r="L167" s="44"/>
      <c r="M167" s="225" t="s">
        <v>1</v>
      </c>
      <c r="N167" s="226" t="s">
        <v>41</v>
      </c>
      <c r="O167" s="91"/>
      <c r="P167" s="227">
        <f>O167*H167</f>
        <v>0</v>
      </c>
      <c r="Q167" s="227">
        <v>0.00025999999999999998</v>
      </c>
      <c r="R167" s="227">
        <f>Q167*H167</f>
        <v>0.053941159999999995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225</v>
      </c>
      <c r="AT167" s="229" t="s">
        <v>125</v>
      </c>
      <c r="AU167" s="229" t="s">
        <v>86</v>
      </c>
      <c r="AY167" s="17" t="s">
        <v>122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84</v>
      </c>
      <c r="BK167" s="230">
        <f>ROUND(I167*H167,2)</f>
        <v>0</v>
      </c>
      <c r="BL167" s="17" t="s">
        <v>225</v>
      </c>
      <c r="BM167" s="229" t="s">
        <v>271</v>
      </c>
    </row>
    <row r="168" s="13" customFormat="1">
      <c r="A168" s="13"/>
      <c r="B168" s="241"/>
      <c r="C168" s="242"/>
      <c r="D168" s="231" t="s">
        <v>192</v>
      </c>
      <c r="E168" s="243" t="s">
        <v>1</v>
      </c>
      <c r="F168" s="244" t="s">
        <v>265</v>
      </c>
      <c r="G168" s="242"/>
      <c r="H168" s="243" t="s">
        <v>1</v>
      </c>
      <c r="I168" s="245"/>
      <c r="J168" s="242"/>
      <c r="K168" s="242"/>
      <c r="L168" s="246"/>
      <c r="M168" s="247"/>
      <c r="N168" s="248"/>
      <c r="O168" s="248"/>
      <c r="P168" s="248"/>
      <c r="Q168" s="248"/>
      <c r="R168" s="248"/>
      <c r="S168" s="248"/>
      <c r="T168" s="24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0" t="s">
        <v>192</v>
      </c>
      <c r="AU168" s="250" t="s">
        <v>86</v>
      </c>
      <c r="AV168" s="13" t="s">
        <v>84</v>
      </c>
      <c r="AW168" s="13" t="s">
        <v>32</v>
      </c>
      <c r="AX168" s="13" t="s">
        <v>76</v>
      </c>
      <c r="AY168" s="250" t="s">
        <v>122</v>
      </c>
    </row>
    <row r="169" s="14" customFormat="1">
      <c r="A169" s="14"/>
      <c r="B169" s="251"/>
      <c r="C169" s="252"/>
      <c r="D169" s="231" t="s">
        <v>192</v>
      </c>
      <c r="E169" s="253" t="s">
        <v>1</v>
      </c>
      <c r="F169" s="254" t="s">
        <v>272</v>
      </c>
      <c r="G169" s="252"/>
      <c r="H169" s="255">
        <v>207.46600000000001</v>
      </c>
      <c r="I169" s="256"/>
      <c r="J169" s="252"/>
      <c r="K169" s="252"/>
      <c r="L169" s="257"/>
      <c r="M169" s="258"/>
      <c r="N169" s="259"/>
      <c r="O169" s="259"/>
      <c r="P169" s="259"/>
      <c r="Q169" s="259"/>
      <c r="R169" s="259"/>
      <c r="S169" s="259"/>
      <c r="T169" s="26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1" t="s">
        <v>192</v>
      </c>
      <c r="AU169" s="261" t="s">
        <v>86</v>
      </c>
      <c r="AV169" s="14" t="s">
        <v>86</v>
      </c>
      <c r="AW169" s="14" t="s">
        <v>32</v>
      </c>
      <c r="AX169" s="14" t="s">
        <v>76</v>
      </c>
      <c r="AY169" s="261" t="s">
        <v>122</v>
      </c>
    </row>
    <row r="170" s="15" customFormat="1">
      <c r="A170" s="15"/>
      <c r="B170" s="262"/>
      <c r="C170" s="263"/>
      <c r="D170" s="231" t="s">
        <v>192</v>
      </c>
      <c r="E170" s="264" t="s">
        <v>1</v>
      </c>
      <c r="F170" s="265" t="s">
        <v>197</v>
      </c>
      <c r="G170" s="263"/>
      <c r="H170" s="266">
        <v>207.46600000000001</v>
      </c>
      <c r="I170" s="267"/>
      <c r="J170" s="263"/>
      <c r="K170" s="263"/>
      <c r="L170" s="268"/>
      <c r="M170" s="269"/>
      <c r="N170" s="270"/>
      <c r="O170" s="270"/>
      <c r="P170" s="270"/>
      <c r="Q170" s="270"/>
      <c r="R170" s="270"/>
      <c r="S170" s="270"/>
      <c r="T170" s="271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2" t="s">
        <v>192</v>
      </c>
      <c r="AU170" s="272" t="s">
        <v>86</v>
      </c>
      <c r="AV170" s="15" t="s">
        <v>144</v>
      </c>
      <c r="AW170" s="15" t="s">
        <v>32</v>
      </c>
      <c r="AX170" s="15" t="s">
        <v>84</v>
      </c>
      <c r="AY170" s="272" t="s">
        <v>122</v>
      </c>
    </row>
    <row r="171" s="2" customFormat="1" ht="24.15" customHeight="1">
      <c r="A171" s="38"/>
      <c r="B171" s="39"/>
      <c r="C171" s="218" t="s">
        <v>225</v>
      </c>
      <c r="D171" s="218" t="s">
        <v>125</v>
      </c>
      <c r="E171" s="219" t="s">
        <v>273</v>
      </c>
      <c r="F171" s="220" t="s">
        <v>274</v>
      </c>
      <c r="G171" s="221" t="s">
        <v>231</v>
      </c>
      <c r="H171" s="273"/>
      <c r="I171" s="223"/>
      <c r="J171" s="224">
        <f>ROUND(I171*H171,2)</f>
        <v>0</v>
      </c>
      <c r="K171" s="220" t="s">
        <v>190</v>
      </c>
      <c r="L171" s="44"/>
      <c r="M171" s="236" t="s">
        <v>1</v>
      </c>
      <c r="N171" s="237" t="s">
        <v>41</v>
      </c>
      <c r="O171" s="238"/>
      <c r="P171" s="239">
        <f>O171*H171</f>
        <v>0</v>
      </c>
      <c r="Q171" s="239">
        <v>0</v>
      </c>
      <c r="R171" s="239">
        <f>Q171*H171</f>
        <v>0</v>
      </c>
      <c r="S171" s="239">
        <v>0</v>
      </c>
      <c r="T171" s="24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225</v>
      </c>
      <c r="AT171" s="229" t="s">
        <v>125</v>
      </c>
      <c r="AU171" s="229" t="s">
        <v>86</v>
      </c>
      <c r="AY171" s="17" t="s">
        <v>122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84</v>
      </c>
      <c r="BK171" s="230">
        <f>ROUND(I171*H171,2)</f>
        <v>0</v>
      </c>
      <c r="BL171" s="17" t="s">
        <v>225</v>
      </c>
      <c r="BM171" s="229" t="s">
        <v>275</v>
      </c>
    </row>
    <row r="172" s="2" customFormat="1" ht="6.96" customHeight="1">
      <c r="A172" s="38"/>
      <c r="B172" s="66"/>
      <c r="C172" s="67"/>
      <c r="D172" s="67"/>
      <c r="E172" s="67"/>
      <c r="F172" s="67"/>
      <c r="G172" s="67"/>
      <c r="H172" s="67"/>
      <c r="I172" s="67"/>
      <c r="J172" s="67"/>
      <c r="K172" s="67"/>
      <c r="L172" s="44"/>
      <c r="M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</row>
  </sheetData>
  <sheetProtection sheet="1" autoFilter="0" formatColumns="0" formatRows="0" objects="1" scenarios="1" spinCount="100000" saltValue="e3EvKO/4w9f//JMOf72AiC4ySVqCSohqHU8xEphXSvIo9FB6N7N2CA4SE3HecNztAT1EfjM9BZPUGUUj8HVFWQ==" hashValue="ukkbx9zbR7YXe+HpT2RHDZKrvmc0XahuUgPsSIbbk27bFBVwE0Mw93+BefEY24iMR7LeS2pucPfzIaN0T0vvmw==" algorithmName="SHA-512" password="CF13"/>
  <autoFilter ref="C123:K171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Honored\Ema1</dc:creator>
  <cp:lastModifiedBy>Honored\Ema1</cp:lastModifiedBy>
  <dcterms:created xsi:type="dcterms:W3CDTF">2025-02-03T07:25:52Z</dcterms:created>
  <dcterms:modified xsi:type="dcterms:W3CDTF">2025-02-03T07:25:54Z</dcterms:modified>
</cp:coreProperties>
</file>