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Soukrome\Prace\Jenda\2024\15_Choceň_MK1_MK2_sloučení\"/>
    </mc:Choice>
  </mc:AlternateContent>
  <bookViews>
    <workbookView xWindow="0" yWindow="0" windowWidth="0" windowHeight="0"/>
  </bookViews>
  <sheets>
    <sheet name="Rekapitulace" sheetId="4" r:id="rId1"/>
    <sheet name="SO 201" sheetId="2" r:id="rId2"/>
    <sheet name="SO 202" sheetId="3" r:id="rId3"/>
  </sheets>
  <calcPr/>
</workbook>
</file>

<file path=xl/calcChain.xml><?xml version="1.0" encoding="utf-8"?>
<calcChain xmlns="http://schemas.openxmlformats.org/spreadsheetml/2006/main">
  <c i="4" l="1" r="E11"/>
  <c r="D11"/>
  <c r="C11"/>
  <c r="E10"/>
  <c r="D10"/>
  <c r="C10"/>
  <c r="C7"/>
  <c r="C6"/>
  <c i="3" r="I3"/>
  <c r="I73"/>
  <c r="O98"/>
  <c r="I98"/>
  <c r="O94"/>
  <c r="I94"/>
  <c r="O90"/>
  <c r="I90"/>
  <c r="O86"/>
  <c r="I86"/>
  <c r="O82"/>
  <c r="I82"/>
  <c r="O78"/>
  <c r="I78"/>
  <c r="O74"/>
  <c r="I74"/>
  <c r="I48"/>
  <c r="O69"/>
  <c r="I69"/>
  <c r="O65"/>
  <c r="I65"/>
  <c r="O61"/>
  <c r="I61"/>
  <c r="O57"/>
  <c r="I57"/>
  <c r="O53"/>
  <c r="I53"/>
  <c r="O49"/>
  <c r="I49"/>
  <c r="I43"/>
  <c r="O44"/>
  <c r="I44"/>
  <c r="I38"/>
  <c r="O39"/>
  <c r="I39"/>
  <c r="I29"/>
  <c r="O34"/>
  <c r="I34"/>
  <c r="O30"/>
  <c r="I30"/>
  <c r="I8"/>
  <c r="O25"/>
  <c r="I25"/>
  <c r="O21"/>
  <c r="I21"/>
  <c r="O17"/>
  <c r="I17"/>
  <c r="O13"/>
  <c r="I13"/>
  <c r="O9"/>
  <c r="I9"/>
  <c i="2" r="I3"/>
  <c r="I216"/>
  <c r="O265"/>
  <c r="I265"/>
  <c r="O261"/>
  <c r="I261"/>
  <c r="O257"/>
  <c r="I257"/>
  <c r="O253"/>
  <c r="I253"/>
  <c r="O249"/>
  <c r="I249"/>
  <c r="O245"/>
  <c r="I245"/>
  <c r="O241"/>
  <c r="I241"/>
  <c r="O237"/>
  <c r="I237"/>
  <c r="O233"/>
  <c r="I233"/>
  <c r="O229"/>
  <c r="I229"/>
  <c r="O225"/>
  <c r="I225"/>
  <c r="O221"/>
  <c r="I221"/>
  <c r="O217"/>
  <c r="I217"/>
  <c r="I203"/>
  <c r="O212"/>
  <c r="I212"/>
  <c r="O208"/>
  <c r="I208"/>
  <c r="O204"/>
  <c r="I204"/>
  <c r="I178"/>
  <c r="O199"/>
  <c r="I199"/>
  <c r="O195"/>
  <c r="I195"/>
  <c r="O191"/>
  <c r="I191"/>
  <c r="O187"/>
  <c r="I187"/>
  <c r="O183"/>
  <c r="I183"/>
  <c r="O179"/>
  <c r="I179"/>
  <c r="I161"/>
  <c r="O174"/>
  <c r="I174"/>
  <c r="O170"/>
  <c r="I170"/>
  <c r="O166"/>
  <c r="I166"/>
  <c r="O162"/>
  <c r="I162"/>
  <c r="I144"/>
  <c r="O157"/>
  <c r="I157"/>
  <c r="O153"/>
  <c r="I153"/>
  <c r="O149"/>
  <c r="I149"/>
  <c r="O145"/>
  <c r="I145"/>
  <c r="I127"/>
  <c r="O140"/>
  <c r="I140"/>
  <c r="O136"/>
  <c r="I136"/>
  <c r="O132"/>
  <c r="I132"/>
  <c r="O128"/>
  <c r="I128"/>
  <c r="I98"/>
  <c r="O123"/>
  <c r="I123"/>
  <c r="O119"/>
  <c r="I119"/>
  <c r="O115"/>
  <c r="I115"/>
  <c r="O111"/>
  <c r="I111"/>
  <c r="O107"/>
  <c r="I107"/>
  <c r="O103"/>
  <c r="I103"/>
  <c r="O99"/>
  <c r="I99"/>
  <c r="I33"/>
  <c r="O94"/>
  <c r="I94"/>
  <c r="O90"/>
  <c r="I90"/>
  <c r="O86"/>
  <c r="I86"/>
  <c r="O82"/>
  <c r="I82"/>
  <c r="O78"/>
  <c r="I78"/>
  <c r="O74"/>
  <c r="I74"/>
  <c r="O70"/>
  <c r="I70"/>
  <c r="O66"/>
  <c r="I66"/>
  <c r="O62"/>
  <c r="I62"/>
  <c r="O58"/>
  <c r="I58"/>
  <c r="O54"/>
  <c r="I54"/>
  <c r="O50"/>
  <c r="I50"/>
  <c r="O46"/>
  <c r="I46"/>
  <c r="O42"/>
  <c r="I42"/>
  <c r="O38"/>
  <c r="I38"/>
  <c r="O34"/>
  <c r="I34"/>
  <c r="I8"/>
  <c r="O29"/>
  <c r="I29"/>
  <c r="O25"/>
  <c r="I25"/>
  <c r="O21"/>
  <c r="I21"/>
  <c r="O17"/>
  <c r="I17"/>
  <c r="O13"/>
  <c r="I13"/>
  <c r="O9"/>
  <c r="I9"/>
</calcChain>
</file>

<file path=xl/sharedStrings.xml><?xml version="1.0" encoding="utf-8"?>
<sst xmlns="http://schemas.openxmlformats.org/spreadsheetml/2006/main">
  <si>
    <t>EstiCon</t>
  </si>
  <si>
    <t xml:space="preserve">Firma: </t>
  </si>
  <si>
    <t>Rekapitulace ceny</t>
  </si>
  <si>
    <t>Stavba: 07/24 - Oprava mostů MK-1 a MK-2 Choceň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</si>
  <si>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</si>
  <si>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</si>
  <si>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</si>
  <si>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</si>
  <si>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</si>
  <si>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</si>
  <si>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</si>
  <si>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SO 201</t>
  </si>
  <si>
    <t>Oprava mostu MK-2, most U Vodáků, Choceň</t>
  </si>
  <si>
    <t>SO 202</t>
  </si>
  <si>
    <t>Oprava mostího objektu MK-1, most v ul. Peliny</t>
  </si>
  <si>
    <t>Soupis prací objektu</t>
  </si>
  <si>
    <t>S</t>
  </si>
  <si>
    <t>Stavba:</t>
  </si>
  <si>
    <t>07/24</t>
  </si>
  <si>
    <t>Oprava mostů MK-1 a MK-2 Choceň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</si>
  <si>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</si>
  <si>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</si>
  <si>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</si>
  <si>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</si>
  <si>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</si>
  <si>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</si>
  <si>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</si>
  <si>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</si>
  <si>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</si>
  <si>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</si>
  <si>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</si>
  <si>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</si>
  <si>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</si>
  <si>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</si>
  <si>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</si>
  <si>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</si>
  <si>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</si>
  <si>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014101</t>
  </si>
  <si>
    <t/>
  </si>
  <si>
    <t>POPLATKY ZA SKLÁDKU</t>
  </si>
  <si>
    <t>M3</t>
  </si>
  <si>
    <t>OTSKP ~ 2024</t>
  </si>
  <si>
    <t>PP</t>
  </si>
  <si>
    <t>poplatky za uložení zemin a přebytků výkopku - skládka dle zadávacích podmínek v režii dodavatele s poplatkem a evidencí</t>
  </si>
  <si>
    <t>VV</t>
  </si>
  <si>
    <t>Položka 11332: 6,307 = 6,307 [A]_x000d_
Položka 13173: 8,34 = 8,340 [B]_x000d_
Položka 13273: 8,568 = 8,568 [C]_x000d_
Položka 17511: -5,508 = -5,508 [D]_x000d_
Celkové množství = 17,707</t>
  </si>
  <si>
    <t>TS</t>
  </si>
  <si>
    <t>zahrnuje veškeré poplatky provozovateli skládky související s uložením odpadu na skládce.</t>
  </si>
  <si>
    <t>014122</t>
  </si>
  <si>
    <t>a</t>
  </si>
  <si>
    <t>POPLATKY ZA SKLÁDKU TYP S-OO (OSTATNÍ ODPAD)</t>
  </si>
  <si>
    <t>T</t>
  </si>
  <si>
    <t>Poplatky za uložení stavebních sutí (kamen,beton, železobeton) - skládka dle zadávacích podmínek v režii dodavatele s poplatkem a evidencí.</t>
  </si>
  <si>
    <t>Položka 11352: 10,4*0,15*0,25*2,3+10,4*0,06*2,3 = 2,332 [A]_x000d_
Položka 96616: 3,776*2,5 = 9,440 [B]_x000d_
Celkové množství = 11,772</t>
  </si>
  <si>
    <t>b</t>
  </si>
  <si>
    <t>Poplatky za uložení stavebních sutí (asfaltobeton) - skládka dle zadávacích podmínek v režii dodavatele s poplatkem a evidencí.</t>
  </si>
  <si>
    <t>Položka 11313: 2,052*2,4 = 4,925 [A]_x000d_
Celkové množství = 4,925</t>
  </si>
  <si>
    <t>02720</t>
  </si>
  <si>
    <t>POMOC PRÁCE ZŘÍZ NEBO ZAJIŠŤ REGULACI A OCHRANU DOPRAVY</t>
  </si>
  <si>
    <t>KPL</t>
  </si>
  <si>
    <t>Položka zahrnuje kompletní dopravně-inženýrská opatření po celou dobu stavby dle projektové dokumentace a aktuálních požadavků na provedení a kvalitu.</t>
  </si>
  <si>
    <t>1 = 1,000 [A]_x000d_
Celkové množství = 1,000</t>
  </si>
  <si>
    <t xml:space="preserve">Dopravně inženýrská opatření zahrnují: 
- Přechodné dočasné svislé i vodorovné značení, dopravní zařízení a světelné signály, dočasná (mobilní) svodidla úrovně zadržení min. T3 pro oddělení pracovních míst, jejich dodávku, montáž, demontáž, kontrolu, údržbu, servis, přemísťování, pronájem, přeznačování, manipulaci s nimi apod.  
- Operativní zajištění dopravy a regulace dopravy  během stavby (v pracovní době) zaměstnanci zhotovitele.  
- Dočasnou úpravu stávajícího dopravního značení, zakrytí, demontáž či zneplatnění zakrývací páskou.  
- Zpracování podrobné dokumentace jednotlivých dopravně-inženýrských opatření v návaznosti na konkrétní harmonogram prací a projednání DIO před stanovením přechodné úpravy provozu. 
- Zajištění inženýrské činnosti pro projednání DIO včetně stanovení přechodné úpravy provozu na pozemních komunikacích, rozhodnutí o uzavírce a dalších správních rozhodnutí nutných pro realizaci."</t>
  </si>
  <si>
    <t>02730</t>
  </si>
  <si>
    <t>POMOC PRÁCE ZŘÍZ NEBO ZAJIŠŤ OCHRANU INŽENÝRSKÝCH SÍTÍ</t>
  </si>
  <si>
    <t xml:space="preserve">Zahrnuje náklady na veškeré nutné ochrany a oprávněně požadovaná opatření vlastníkem dotčené inženýrské sítě a případné další související práce na obnažených nebo jiným způsobem dotčených inženýrských sítí.   
Vytyčení, případné sondy, zajištění před stavebními pracemi po dobu výstavby SO a po dokončení prací.</t>
  </si>
  <si>
    <t>zahrnuje veškeré náklady spojené s objednatelem požadovanými zařízeními</t>
  </si>
  <si>
    <t>02953</t>
  </si>
  <si>
    <t>OSTATNÍ POŽADAVKY - HLAVNÍ MOSTNÍ PROHLÍDKA</t>
  </si>
  <si>
    <t>KUS</t>
  </si>
  <si>
    <t>položka zahrnuje :
- úkony dle ČSN 73 6221
- provedení hlavní mostní prohlídky oprávněnou fyzickou nebo právnickou osobou
- vyhotovení záznamu (protokolu), který jednoznačně definuje stav mostu</t>
  </si>
  <si>
    <t>1</t>
  </si>
  <si>
    <t>Zemní práce</t>
  </si>
  <si>
    <t>11313</t>
  </si>
  <si>
    <t>ODSTRANĚNÍ KRYTU ZPEVNĚNÝCH PLOCH S ASFALTOVÝM POJIVEM</t>
  </si>
  <si>
    <t>Včetně dopravy a uložení na skládku.</t>
  </si>
  <si>
    <t>22,8*0,09 = 2,052 [A]_x000d_
Celkové množství = 2,052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</si>
  <si>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</si>
  <si>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11332</t>
  </si>
  <si>
    <t>ODSTRANĚNÍ PODKLADŮ ZPEVNĚNÝCH PLOCH Z KAMENIVA NESTMELENÉHO</t>
  </si>
  <si>
    <t>2,4*4,38*0,3*2 = 6,307 [A]_x000d_
Celkové množství = 6,307</t>
  </si>
  <si>
    <t>11352</t>
  </si>
  <si>
    <t>ODSTRANĚNÍ CHODNÍKOVÝCH A SILNIČNÍCH OBRUBNÍKŮ BETONOVÝCH</t>
  </si>
  <si>
    <t>M</t>
  </si>
  <si>
    <t>2,7+2,3+2,7+2,7 = 10,400 [A]_x000d_
Celkové množství = 10,400</t>
  </si>
  <si>
    <t>113764</t>
  </si>
  <si>
    <t>FRÉZOVÁNÍ DRÁŽKY PRŮŘEZU DO 400MM2 V ASFALTOVÉ VOZOVCE</t>
  </si>
  <si>
    <t>Napojení na stávající stav 3,5+3,5+3,5+4,4 = 14,900 [A]_x000d_
Podél obrubníků 10,4 = 10,400 [B]_x000d_
Podél říms 0,5*4 = 2,000 [C]_x000d_
Celkové množství = 27,300</t>
  </si>
  <si>
    <t>Položka zahrnuje veškerou manipulaci s vybouranou sutí a s vybouranými hmotami vč. uložení na skládku.</t>
  </si>
  <si>
    <t>113765</t>
  </si>
  <si>
    <t>FRÉZOVÁNÍ DRÁŽKY PRŮŘEZU DO 600MM2 V ASFALTOVÉ VOZOVCE</t>
  </si>
  <si>
    <t>příčná spára ve vozovce nad OP</t>
  </si>
  <si>
    <t>3,5*2 = 7,000 [A]_x000d_
Celkové množství = 7,000</t>
  </si>
  <si>
    <t>113769</t>
  </si>
  <si>
    <t>FRÉZOVÁNÍ DRÁŽKY PRŮŘEZU PŘES 1200MM2 V ASFALTOVÉ VOZOVCE</t>
  </si>
  <si>
    <t>12110</t>
  </si>
  <si>
    <t>SEJMUTÍ ORNICE NEBO LESNÍ PŮDY</t>
  </si>
  <si>
    <t>Včetně odvozu na mezideponii</t>
  </si>
  <si>
    <t>10*0,5*0,15 = 0,750 [A]_x000d_
Celkové množství = 0,750</t>
  </si>
  <si>
    <t>položka zahrnuje sejmutí ornice bez ohledu na tloušťku vrstvy a její vodorovnou dopravu
nezahrnuje uložení na trvalou skládku</t>
  </si>
  <si>
    <t>12573</t>
  </si>
  <si>
    <t>VYKOPÁVKY ZE ZEMNÍKŮ A SKLÁDEK TŘ. I</t>
  </si>
  <si>
    <t>Naložení a doprava z mezideponie.</t>
  </si>
  <si>
    <t>Položka 17511: 6,3 = 6,300 [A]_x000d_
Položka 18222: 0,75 = 0,750 [B]_x000d_
Celkové množství = 7,050</t>
  </si>
  <si>
    <t>položka zahrnuje:
- vodorovná a svislá doprava,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ruční vykopávky, odstranění kořenů a napadávek
- pažení, vzepření a rozepření vč. přepažování (vyjma štětových stěn)
- úpravu, ochranu a očištění dna, základové spáry, stěn a svahů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práce spojené s otvírkou zemníku</t>
  </si>
  <si>
    <t>13173</t>
  </si>
  <si>
    <t>HLOUBENÍ JAM ZAPAŽ I NEPAŽ TŘ. I</t>
  </si>
  <si>
    <t>Odvoz na skládku dle dodavatelem určené vzdálenosti.</t>
  </si>
  <si>
    <t>Přechodová oblast 1,672*4,38*2-6,307 = 8,340 [A]_x000d_
Celkové množství = 8,340</t>
  </si>
  <si>
    <t>položka zahrnuje:
- vodorovná a svislá doprava,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štětových stěn)
- úpravu, ochranu a očištění dna, základové spáry, stěn a svahů
- odvedení nebo obvedení vody v okolí výkopiště a ve výkopišti
- třídění výkopku
- veškeré pomocné konstrukce umožňující provedení vykopávky (příjezdy, sjezdy, nájezdy, lešení, podpěr. konstr., přemostění, zpevněné plochy, zakrytí a pod.)
- nezahrnuje uložení zeminy (na skládku, do násypu) ani poplatky za skládku, vykazují se v položce č.0141**</t>
  </si>
  <si>
    <t>13273</t>
  </si>
  <si>
    <t>HLOUBENÍ RÝH ŠÍŘ DO 2M PAŽ I NEPAŽ TŘ. I</t>
  </si>
  <si>
    <t>Pro drenáž (21-4,38-4,38)*0,5*1,4 = 8,568 [A]_x000d_
Celkové množství = 8,568</t>
  </si>
  <si>
    <t>17120</t>
  </si>
  <si>
    <t>ULOŽENÍ SYPANINY DO NÁSYPŮ A NA SKLÁDKY BEZ ZHUTNĚNÍ</t>
  </si>
  <si>
    <t>Položka 12110: 0,75 = 0,750 [A]_x000d_
Položka 13173: 8,34 = 8,340 [B]_x000d_
Položka 13273: 8,568 = 8,568 [C]_x000d_
Celkové množství = 17,658</t>
  </si>
  <si>
    <t xml:space="preserve">položka zahrnuje:
- kompletní provedení zemní konstrukce do předepsaného tvaru
- ošetření úložiště po celou dobu práce v něm vč. klimatických opatření
- ztížení v okolí vedení, konstrukcí a objektů a jejich dočasné zajištění
- ztížení provádění ve ztížených podmínkách a stísněných prostorech
- ztížené ukládání sypaniny pod vodu
- ukládání po vrstvách a po jiných nutných částech (figurách) vč. dosypávek
- spouštění a nošení materiálu
- úprava, očištění a ochrana podloží a svahů
- svahování, uzavírání povrchů svahů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</t>
  </si>
  <si>
    <t>17511</t>
  </si>
  <si>
    <t>OBSYP POTRUBÍ A OBJEKTŮ SE ZHUTNĚNÍM</t>
  </si>
  <si>
    <t>Obdyp drenáže kolem křídel mimo přechodovou oblast (21-4,38-4,38)*0,5*0,9 = 5,508 [A]_x000d_
Celkové množství = 5,508</t>
  </si>
  <si>
    <t xml:space="preserve">položka zahrnuje:
- kompletní provedení zemní konstrukce vč. výběru vhodného materiálu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 a výplň jam a prohlubní v podloží
- úprava, očištění, ochrana a zhutnění podloží
- svahování, hutnění a uzavírání povrchů svahů
- zřízení lavic na svazích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- zemina vytlačená potrubím o DN do 180mm se od kubatury obsypů neodečítá</t>
  </si>
  <si>
    <t>17581</t>
  </si>
  <si>
    <t>OBSYP POTRUBÍ A OBJEKTŮ Z NAKUPOVANÝCH MATERIÁLŮ</t>
  </si>
  <si>
    <t>Obsyp drenáže frakce 8/16: (21-4,8-4,8)*0,5*0,3 = 1,710 [A]_x000d_
Celkové množství = 1,710</t>
  </si>
  <si>
    <t xml:space="preserve">položka zahrnuje:
- kompletní provedení zemní konstrukce včetně nákupu a dopravy materiálu dle zadávací dokumentace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 a výplň jam a prohlubní v podloží
- úprava, očištění, ochrana a zhutnění podloží
- svahování, hutnění a uzavírání povrchů svahů
- zřízení lavic na svazích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- zemina vytlačená potrubím o DN do 180mm se od kubatury obsypů neodečítá</t>
  </si>
  <si>
    <t>18222</t>
  </si>
  <si>
    <t>ROZPROSTŘENÍ ORNICE VE SVAHU V TL DO 0,15M</t>
  </si>
  <si>
    <t>M2</t>
  </si>
  <si>
    <t>10*0,5 = 5,000 [A]_x000d_
Celkové množství = 5,000</t>
  </si>
  <si>
    <t>položka zahrnuje:
nutné přemístění ornice z dočasných skládek vzdálených do 50m
rozprostření ornice v předepsané tloušťce ve svahu přes 1:5</t>
  </si>
  <si>
    <t>18241</t>
  </si>
  <si>
    <t>ZALOŽENÍ TRÁVNÍKU RUČNÍM VÝSEVEM</t>
  </si>
  <si>
    <t>5 = 5,000 [A]_x000d_
Celkové množství = 5,000</t>
  </si>
  <si>
    <t>Zahrnuje dodání předepsané travní směsi, její výsev na ornici, zalévání, první pokosení, to vše bez ohledu na sklon terénu</t>
  </si>
  <si>
    <t>18247</t>
  </si>
  <si>
    <t>OŠETŘOVÁNÍ TRÁVNÍKU</t>
  </si>
  <si>
    <t>Zahrnuje pokosení se shrabáním, naložení shrabků na dopravní prostředek, s odvozem a se složením, to vše bez ohledu na sklon terénu
zahrnuje nutné zalití a hnojení</t>
  </si>
  <si>
    <t>2</t>
  </si>
  <si>
    <t>Základy</t>
  </si>
  <si>
    <t>21197</t>
  </si>
  <si>
    <t>OPLÁŠTĚNÍ ODVODŇOVACÍCH ŽEBER Z GEOTEXTILIE</t>
  </si>
  <si>
    <t>Opláštění drenáže mimo přechodovou oblast (21-4,38-4,38)*2 = 24,480 [A]_x000d_
Celkové množství = 24,480</t>
  </si>
  <si>
    <t>položka zahrnuje dodávku předepsané geotextilie, mimostaveništní a vnitrostaveništní dopravu a její uložení včetně potřebných přesahů (nezapočítávají se do výměry)</t>
  </si>
  <si>
    <t>21331</t>
  </si>
  <si>
    <t>DRENÁŽNÍ VRSTVY Z BETONU MEZEROVITÉHO (DRENÁŽNÍHO)</t>
  </si>
  <si>
    <t>obetonování rubové drenáže</t>
  </si>
  <si>
    <t>(4,38*0,3*0,5)*2 = 1,314 [A]_x000d_
Celkové množství = 1,314</t>
  </si>
  <si>
    <t>Položka zahrnuje:
- dodávku předepsaného materiálu pro drenážní vrstvu, včetně mimostaveništní a vnitrostaveništní dopravy
- provedení drenážní vrstvy předepsaných rozměrů a předepsaného tvaru</t>
  </si>
  <si>
    <t>285391</t>
  </si>
  <si>
    <t>DODATEČNÉ KOTVENÍ VLEPENÍM BETONÁŘSKÉ VÝZTUŽE D DO 10MM DO VRTŮ</t>
  </si>
  <si>
    <t>KOTVENÍ PLECHU DO ZÁVĚRNÉ ZÍDKY ŠRUBY SE ZAPUŠŤENOU HLAVOU O10mm/DL. MIN 45mm, ROZTEČ 200mm, DO HMOŽTINY V ZÁVĚRNÉ ZÍDCE</t>
  </si>
  <si>
    <t>Kotvení krycího plechu dilatace 23*2 = 46,000 [A]_x000d_
Celkové množství = 46,000</t>
  </si>
  <si>
    <t>Položka zahrnuje:
dodání výztuže předepsaného profilu a předepsané délky (do 600mm)
provedení vrtu předepsaného profilu a předepsané délky (do 300mm)
vsunutí výztuže do vyvrtaného profilu a její zalepení předepsaným pojivem
případně nutné lešení</t>
  </si>
  <si>
    <t>285392</t>
  </si>
  <si>
    <t>DODATEČNÉ KOTVENÍ VLEPENÍM BETONÁŘSKÉ VÝZTUŽE D DO 16MM DO VRTŮ</t>
  </si>
  <si>
    <t>Kotvení římsy D12, 4 kusy na každou římsu: 4*4 = 16,000 [A]_x000d_
Kotvení ŽB desky D12, 4 kusy/m2: 0,5*4,38*2*4 = 17,520 [B]_x000d_
Celkové množství = 33,520</t>
  </si>
  <si>
    <t>285393</t>
  </si>
  <si>
    <t>DODATEČNÉ KOTVENÍ VLEPENÍM BETONÁŘSKÉ VÝZTUŽE D DO 20MM DO VRTŮ</t>
  </si>
  <si>
    <t>Kotvení závěrné zídky</t>
  </si>
  <si>
    <t>16+16 = 32,000 [A]_x000d_
Celkové množství = 32,000</t>
  </si>
  <si>
    <t>289971</t>
  </si>
  <si>
    <t>OPLÁŠTĚNÍ (ZPEVNĚNÍ) Z GEOTEXTILIE</t>
  </si>
  <si>
    <t>ochrana těsnící fólie v přechodové oblasti</t>
  </si>
  <si>
    <t>23,652*2 = 47,304 [A]_x000d_
Celkové množství = 47,304</t>
  </si>
  <si>
    <t>Položka zahrnuje:
- dodávku předepsané geotextilie
- úpravu, očištění a ochranu podkladu
- přichycení k podkladu, případně zatížení
- úpravy spojů a zajištění okrajů
- úpravy pro odvodnění
- nutné přesahy
- mimostaveništní a vnitrostaveništní dopravu</t>
  </si>
  <si>
    <t>28999</t>
  </si>
  <si>
    <t>OPLÁŠTĚNÍ (ZPEVNĚNÍ) Z FÓLIE</t>
  </si>
  <si>
    <t>těsnící fólie v přechodové oblasti</t>
  </si>
  <si>
    <t>2,7*4,38*2 = 23,652 [A]_x000d_
Celkové množství = 23,652</t>
  </si>
  <si>
    <t>Položka zahrnuje:
- dodávku předepsané fólie
- úpravu, očištění a ochranu podkladu
- přichycení k podkladu, případně zatížení
- úpravy spojů a zajištění okrajů
- úpravy pro odvodnění
- nutné přesahy
- mimostaveništní a vnitrostaveništní dopravu</t>
  </si>
  <si>
    <t>3</t>
  </si>
  <si>
    <t>Svislé konstrukce</t>
  </si>
  <si>
    <t>317325</t>
  </si>
  <si>
    <t>ŘÍMSY ZE ŽELEZOBETONU DO C30/37</t>
  </si>
  <si>
    <t>Beton C30/37-XF4,XD3</t>
  </si>
  <si>
    <t>(0,44*0,5*0,16)*4 = 0,141 [A]_x000d_
Celkové množství = 0,141</t>
  </si>
  <si>
    <t xml:space="preserve">položka zahrnuje:
- dodání  čerstvého  betonu  (betonové  směsi)  požadované  kvality,  jeho  uložení  do požadovaného tvaru při jakékoliv hustotě výztuže, konzistenci čerstvého betonu a způsobu hutnění, ošetření a ochranu betonu,
- zhotovení nepropustného, mrazuvzdorného betonu a betonu požadované trvanlivosti a vlastností,
- užití potřebných přísad a technologií výroby betonu,
- zřízení pracovních a dilatačních spar, včetně potřebných úprav, výplně, vložek, opracování, očištění a ošetření,
- bednění  požadovaných  konstr. (i ztracené) s úpravou  dle požadované  kvality povrchu betonu, včetně odbedňovacích a odskružovacích prostředků,
- podpěrné  konstr. (skruže) a lešení všech druhů pro bednění, uložení čerstvého betonu, výztuže a doplňkových konstr., vč. požadovaných otvorů, ochranných a bezpečnostních opatření a základů těchto konstrukcí a lešení,
- vytvoření kotevních čel, kapes, nálitků, a sedel,
- zřízení  všech  požadovaných  otvorů, kapes, výklenků, prostupů, dutin, drážek a pod., vč. ztížení práce a úprav  kolem nich,
- úpravy pro osazení výztuže, doplňkových konstrukcí a vybavení,
- úpravy povrchu pro položení požadované izolace, povlaků a nátěrů, případně vyspravení,
- ztížení práce u kabelových a injektážních trubek a ostatních zařízení osazovaných do betonu,
- konstrukce betonových kloubů, upevnění kotevních prvků a doplňkových konstrukcí,
- nátěry zabraňující soudržnost betonu a bednění,
- výplň, těsnění  a tmelení spar a spojů,
- opatření  povrchů  betonu  izolací  proti zemní vlhkosti v částech, kde přijdou do styku se zeminou nebo kamenivem,
- případné zřízení spojovací vrstvy u základů,
- úpravy pro osazení zařízení ochrany konstrukce proti vlivu bludných proudů</t>
  </si>
  <si>
    <t>317365</t>
  </si>
  <si>
    <t>VÝZTUŽ ŘÍMS Z OCELI 10505, B500B</t>
  </si>
  <si>
    <t>0,141*0,22 = 0,031 [A]_x000d_
Celkové množství = 0,031</t>
  </si>
  <si>
    <t>položka zahrnuje: 
- dodání betonářské výztuže v požadované kvalitě, stříhání, řezání, ohýbání a spojování do všech požadovaných tvarů (vč. armakošů) a uložení s požadovaným zajištěním polohy a krytí výztuže betonem,
- veškeré svary nebo jiné spoje výztuže,
- pomocné konstrukce a práce pro osazení a upevnění výztuže,
- zednické výpomoci pro montáž betonářské výztuže,
- úpravy výztuže pro osazení doplňkových konstrukcí,
- ochranu výztuže do doby jejího zabetonování,
- úpravy výztuže pro zřízení železobetonových kloubů, kotevních prvků, závěsných ok a doplňkových konstrukcí,
- veškerá opatření pro zajištění soudržnosti výztuže a betonu,
- vodivé propojení výztuže, které je součástí ochrany konstrukce proti vlivům bludných proudů, vyvedení do měřících skříní nebo míst pro měření bludných proudů (vlastní měřící skříně se uvádějí položkami SD 74)
- povrchovou antikorozní úpravu výztuže,
- separaci výztuže,
- osazení měřících zařízení a úpravy pro ně,
- osazení měřících skříní nebo míst pro měření bludných proudů.</t>
  </si>
  <si>
    <t>333325</t>
  </si>
  <si>
    <t>MOSTNÍ OPĚRY A KŘÍDLA ZE ŽELEZOVÉHO BETONU DO C30/37</t>
  </si>
  <si>
    <t>Závěrná zídka C30/37-XF2,XD1</t>
  </si>
  <si>
    <t>0,3*1*4,38*2 = 2,628 [A]_x000d_
Celkové množství = 2,628</t>
  </si>
  <si>
    <t xml:space="preserve">- dodání  čerstvého  betonu  (betonové  směsi)  požadované  kvality,  jeho  uložení  do požadovaného tvaru při jakékoliv hustotě výztuže, konzistenci čerstvého betonu a způsobu hutnění, ošetření a ochranu betonu,
- zhotovení nepropustného, mrazuvzdorného betonu a betonu požadované trvanlivosti a vlastností,
- užití potřebných přísad a technologií výroby betonu,
- zřízení pracovních a dilatačních spar, včetně potřebných úprav, výplně, vložek, opracování, očištění a ošetření,
- bednění  požadovaných  konstr. (i ztracené) s úpravou  dle požadované  kvality povrchu betonu, včetně odbedňovacích a odskružovacích prostředků,
- podpěrné  konstr. (skruže) a lešení všech druhů pro bednění, uložení čerstvého betonu, výztuže a doplňkových konstr., vč. požadovaných otvorů, ochranných a bezpečnostních opatření a základů těchto konstrukcí a lešení,
- vytvoření kotevních čel, kapes, nálitků, a sedel,
- zřízení  všech  požadovaných  otvorů, kapes, výklenků, prostupů, dutin, drážek a pod., vč. ztížení práce a úprav  kolem nich,
- úpravy pro osazení výztuže, doplňkových konstrukcí a vybavení,
- úpravy povrchu pro položení požadované izolace, povlaků a nátěrů, případně vyspravení,
- ztížení práce u kabelových a injektážních trubek a ostatních zařízení osazovaných do betonu,
- konstrukce betonových kloubů, upevnění kotevních prvků a doplňkových konstrukcí,
- nátěry zabraňující soudržnost betonu a bednění,
- výplň, těsnění  a tmelení spar a spojů,
- opatření  povrchů  betonu  izolací  proti zemní vlhkosti v částech, kde přijdou do styku se zeminou nebo kamenivem,
- případné zřízení spojovací vrstvy u základů,
- úpravy pro osazení zařízení ochrany konstrukce proti vlivu bludných proudů</t>
  </si>
  <si>
    <t>333365</t>
  </si>
  <si>
    <t>VÝZTUŽ MOSTNÍCH OPĚR A KŘÍDEL Z OCELI 10505, B500B</t>
  </si>
  <si>
    <t>2,628*0,2 = 0,526 [A]_x000d_
Celkové množství = 0,526</t>
  </si>
  <si>
    <t>Položka zahrnuje veškerý materiál, výrobky a polotovary, včetně mimostaveništní a vnitrostaveništní dopravy (rovněž přesuny), včetně naložení a složení, případně s uložením
- dodání betonářské výztuže v požadované kvalitě, stříhání, řezání, ohýbání a spojování do všech požadovaných tvarů (vč. armakošů) a uložení s požadovaným zajištěním polohy a krytí výztuže betonem,
- veškeré svary nebo jiné spoje výztuže,
- pomocné konstrukce a práce pro osazení a upevnění výztuže,
- zednické výpomoci pro montáž betonářské výztuže,
- úpravy výztuže pro osazení doplňkových konstrukcí,
- ochranu výztuže do doby jejího zabetonování,
- úpravy výztuže pro zřízení železobetonových kloubů, kotevních prvků, závěsných ok a doplňkových konstrukcí,
- veškerá opatření pro zajištění soudržnosti výztuže a betonu,
- vodivé propojení výztuže, které je součástí ochrany konstrukce proti vlivům bludných proudů, vyvedení do měřících skříní nebo míst pro měření bludných proudů (vlastní měřící skříně se uvádějí položkami SD 74),
- povrchovou antikorozní úpravu výztuže,
- separaci výztuže,
- osazení měřících zařízení a úpravy pro ně,
- osazení měřících skříní nebo míst pro měření bludných proudů.</t>
  </si>
  <si>
    <t>4</t>
  </si>
  <si>
    <t>Vodorovné konstrukce</t>
  </si>
  <si>
    <t>421325</t>
  </si>
  <si>
    <t>MOSTNÍ NOSNÉ DESKOVÉ KONSTRUKCE ZE ŽELEZOBETONU C30/37</t>
  </si>
  <si>
    <t>ŽB monolotická deska C30/37-XF2,XD1</t>
  </si>
  <si>
    <t>0,5*0,23*4,38*2 = 1,007 [A]_x000d_
Celkové množství = 1,007</t>
  </si>
  <si>
    <t>421365</t>
  </si>
  <si>
    <t>VÝZTUŽ MOSTNÍ DESKOVÉ KONSTRUKCE Z OCELI 10505, B500B</t>
  </si>
  <si>
    <t>1,007*0,18 = 0,181 [A]_x000d_
Celkové množství = 0,181</t>
  </si>
  <si>
    <t>Položka zahrnuje veškerý materiál, výrobky a polotovary, včetně mimostaveništní a vnitrostaveništní dopravy (rovněž přesuny), včetně naložení a složení, případně s uložením
- dodání betonářské výztuže v požadované kvalitě, stříhání, řezání, ohýbání a spojování do všech požadovaných tvarů (vč. armakošů) a uložení s požadovaným zajištěním polohy a krytí výztuže betonem,
- veškeré svary nebo jiné spoje výztuže,
- pomocné konstrukce a práce pro osazení a upevnění výztuže,
- zednické výpomoci pro montáž betonářské výztuže,
- úpravy výztuže pro osazení doplňkových konstrukcí,
- ochranu výztuže do doby jejího zabetonování,
- úpravy výztuže pro zřízení železobetonových kloubů, kotevních prvků, závěsných ok a doplňkových konstrukcí,
- veškerá opatření pro zajištění soudržnosti výztuže a betonu,
- vodivé propojení výztuže, které je součástí ochrany konstrukce proti vlivům bludných proudů, vyvedení do měřících skříní nebo míst pro měření bludných proudů (vlastní měřící skříně se uvádějí položkami SD 74.
- povrchovou antikorozní úpravu výztuže,
- separaci výztuže,
- osazení měřících zařízení a úpravy pro ně,
- osazení měřících skříní nebo míst pro měření bludných proudů.</t>
  </si>
  <si>
    <t>42417</t>
  </si>
  <si>
    <t>MOSTNÍ NOSNÍKY Z OCELI</t>
  </si>
  <si>
    <t>Konzoly UPE 140 (3,3*9*2*14,8)/1000 = 0,879 [A]_x000d_
Jackel 25/25/3 (9*0,12*1,89)/1000 = 0,002 [B]_x000d_
Celkové množství = 0,881</t>
  </si>
  <si>
    <t xml:space="preserve">Položka zahrnuje:
- dílenskou dokumentaci, včetně technologického předpisu spojování,
- dodání  materiálu  v požadované kvalitě a výroba konstrukce (včetně  pomůcek,  přípravků a prostředků pro výrobu) bez ohledu na náročnost a její hmotnost,
- dodání spojovacího materiálu,
- zřízení  montážních  a  dilatačních  spojů,  spar, včetně potřebných úprav, vložek, opracování, očištění a ošetření,
- podpěr. konstr. a lešení všech druhů pro montáž konstrukcí i doplňkových, včetně požadovaných otvorů, ochranných a bezpečnostních opatření a základů pro tyto konstrukce a lešení,
- montáž konstrukce na staveništi, včetně montážních prostředků a pomůcek a zednických výpomocí,                              
- výplň, těsnění a tmelení spar a spojů,
- všechny druhy ocelového kotvení,
- dílenskou přejímku a montážní prohlídku, včetně požadovaných dokladů,
- zřízení kotevních otvorů nebo jam, nejsou-li částí jiné konstrukce,
- osazení kotvení nebo přímo částí konstrukce do podpůrné konstrukce nebo do zeminy,
- výplň kotevních otvorů  (příp.  podlití  patních  desek) maltou,  betonem  nebo  jinou speciální hmotou, vyplnění jam zeminou,
- veškeré druhy protikorozní ochrany a nátěry konstrukcí,
- zvláštní spojovací prostředky, rozebíratelnost konstrukce,
- ochranná opatření před účinky bludných proudů
- ochranu před přepětím.
Položka nezahrnuje:
- x</t>
  </si>
  <si>
    <t>45860</t>
  </si>
  <si>
    <t>VÝPLŇ ZA OPĚRAMI A ZDMI Z MEZEROVITÉHO BETONU</t>
  </si>
  <si>
    <t>ZÁSYP PŘECHOVOVÝCH OBLASTÍ DRENÁŽNÍM BETONEM</t>
  </si>
  <si>
    <t>1,51*4,38*2 = 13,228 [A]_x000d_
Celkové množství = 13,228</t>
  </si>
  <si>
    <t>položka zahrnuje:
- dodávku mezerovitého betonu předepsané kvality a zásyp se zhutněním včetně mimostaveništní a vnitrostaveništní dopravy</t>
  </si>
  <si>
    <t>5</t>
  </si>
  <si>
    <t>Komunikace</t>
  </si>
  <si>
    <t>572213</t>
  </si>
  <si>
    <t>SPOJOVACÍ POSTŘIK Z EMULZE DO 0,5KG/M2</t>
  </si>
  <si>
    <t>0,5 kg/m2</t>
  </si>
  <si>
    <t>22,8*2 = 45,600 [A]_x000d_
Celkové množství = 45,600</t>
  </si>
  <si>
    <t>- dodání všech předepsaných materiálů pro postřiky v předepsaném množství
- provedení dle předepsaného technologického předpisu
- zřízení vrstvy bez rozlišení šířky, pokládání vrstvy po etapách
- úpravu napojení, ukončení</t>
  </si>
  <si>
    <t>574A31</t>
  </si>
  <si>
    <t>ASFALTOVÝ BETON PRO OBRUSNÉ VRSTVY ACO 8 TL. 40MM</t>
  </si>
  <si>
    <t>3,2*3,5*2+0,4 = 22,800 [A]_x000d_
Celkové množství = 22,800</t>
  </si>
  <si>
    <t>- dodání směsi v požadované kvalitě
- očištění podkladu
- uložení směsi dle předepsaného technologického předpisu, zhutnění vrstvy v předepsané tloušťce
- zřízení vrstvy bez rozlišení šířky, pokládání vrstvy po etapách, včetně pracovních spar a spojů
- úpravu napojení, ukončení podél obrubníků, dilatačních zařízení, odvodňovacích proužků, odvodňovačů, vpustí, šachet a pod.
- nezahrnuje postřiky, nátěry
- nezahrnuje těsnění podél obrubníků, dilatačních zařízení, odvodňovacích proužků, odvodňovačů, vpustí, šachet a pod.</t>
  </si>
  <si>
    <t>574A44</t>
  </si>
  <si>
    <t>ASFALTOVÝ BETON PRO OBRUSNÉ VRSTVY ACO 11+, 11S TL. 50MM</t>
  </si>
  <si>
    <t>R577</t>
  </si>
  <si>
    <t>PŘÍPLATEK K POKLÁDCE ASFALTOVÝCH VRSTEV PRO STAVBY MALÉHO ROZSAHU</t>
  </si>
  <si>
    <t>R ~ Položka</t>
  </si>
  <si>
    <t>Položka zahrnuje:
- příplatek za práce malého rozsahu</t>
  </si>
  <si>
    <t>7</t>
  </si>
  <si>
    <t>Přidružená stavební výroba</t>
  </si>
  <si>
    <t>711111</t>
  </si>
  <si>
    <t>IZOLACE BĚŽNÝCH KONSTRUKCÍ PROTI ZEMNÍ VLHKOSTI ASFALTOVÝMI NÁTĚRY</t>
  </si>
  <si>
    <t>1*4,38*2 = 8,760 [A]_x000d_
Celkové množství = 8,760</t>
  </si>
  <si>
    <t xml:space="preserve">položka zahrnuje:
- dodání  předepsaného izolačního materiálu
- očištění a ošetření podkladu, zadávací dokumentace může zahrnout i případné vyspravení
- zřízení izolace jako kompletního povlaku, případně komplet. soustavy nebo systému podle příslušného  technolog. předpisu
- zřízení izolace i jednotlivých vrstev po etapách, včetně pracovních spár a spojů
- úprava u okrajů, rohů, hran, dilatačních i pracovních spojů, kotev, obrubníků, dilatačních zařízení, odvodnění, otvorů, neizolovaných míst a pod.
- zajištění odvodnění povrchu izolace, včetně odvodnění nejnižších míst, pokud dokumentace pro zadání stavby nestanoví jinak
- ochrana izolace do doby zřízení definitivní ochranné vrstvy nebo konstrukce
- úprava, očištění a ošetření prostoru kolem izolace
- provedení požadovaných zkoušek
- nezahrnuje ochranné vrstvy, např. geotextilii</t>
  </si>
  <si>
    <t>711112</t>
  </si>
  <si>
    <t>IZOLACE BĚŽNÝCH KONSTRUKCÍ PROTI ZEMNÍ VLHKOSTI ASFALTOVÝMI PÁSY</t>
  </si>
  <si>
    <t>1,8*4,38*2 = 15,768 [A]_x000d_
Celkové množství = 15,768</t>
  </si>
  <si>
    <t>711452</t>
  </si>
  <si>
    <t>IZOLACE MOSTOVEK POD VOZOVKOU ASFALTOVÝMI PÁSY S PEČETÍCÍ VRSTVOU</t>
  </si>
  <si>
    <t>0,6*4,38*2 = 5,256 [A]_x000d_
Celkové množství = 5,256</t>
  </si>
  <si>
    <t xml:space="preserve">položka zahrnuje:
- dodání  předepsaného izolačního materiálu
- očištění a ošetření podkladu, zadávací dokumentace může zahrnout i případné vyspravení
- zřízení izolace jako kompletního povlaku, případně komplet. soustavy nebo systému podle příslušného  technolog. předpisu
- zřízení izolace i jednotlivých vrstev po etapách, včetně pracovních spár a spojů
- úprava u okrajů, rohů, hran, dilatačních i pracovních spojů, kotev, obrubníků, dilatačních zařízení, odvodnění, otvorů, neizolovaných míst a pod.
- zajištění odvodnění povrchu izolace, včetně odvodnění nejnižších míst, pokud dokumentace pro zadání stavby nestanoví jinak
- ochrana izolace do doby zřízení definitivní ochranné vrstvy nebo konstrukce
- úprava, očištění a ošetření prostoru kolem izolace
- provedení požadovaných zkoušek
- nezahrnuje ochranné vrstvy, např. litý asfalt, asfaltový beton
v této položce se vykáže i izolace rámových konstrukcí (mosty, propusty, kolektory)</t>
  </si>
  <si>
    <t>711502</t>
  </si>
  <si>
    <t>OCHRANA IZOLACE NA POVRCHU ASFALTOVÝMI PÁSY</t>
  </si>
  <si>
    <t>Ochrana pod římsou pásy s Al vložkou</t>
  </si>
  <si>
    <t>0,59*0,5*4 = 1,180 [A]_x000d_
Celkové množství = 1,180</t>
  </si>
  <si>
    <t xml:space="preserve">položka zahrnuje:
- dodání  předepsaného ochranného materiálu
- zřízení ochrany izolace</t>
  </si>
  <si>
    <t>711509</t>
  </si>
  <si>
    <t>OCHRANA IZOLACE NA POVRCHU TEXTILIÍ</t>
  </si>
  <si>
    <t>geotextílie min 500 g/m2</t>
  </si>
  <si>
    <t>1,3*4,38*2 = 11,388 [A]_x000d_
Celkové množství = 11,388</t>
  </si>
  <si>
    <t>78383</t>
  </si>
  <si>
    <t>NÁTĚRY BETON KONSTR TYP S4 (OS-C)</t>
  </si>
  <si>
    <t>Obrubníková část římsy 0,5*4*0,3 = 0,600 [A]_x000d_
Celkové množství = 0,600</t>
  </si>
  <si>
    <t>- položka zahrnuje kompletní povlaky (i různobarevné), včetně úpravy podkladu (odmaštění, odstranění starých nátěrů a nečistot) a jeho vyspravení, provedení nátěru předepsaným postupem a splnění všech požadavků daných technologickým předpisem.</t>
  </si>
  <si>
    <t>8</t>
  </si>
  <si>
    <t>Potrubí</t>
  </si>
  <si>
    <t>875332</t>
  </si>
  <si>
    <t>POTRUBÍ DREN Z TRUB PLAST DN DO 150MM DĚROVANÝCH</t>
  </si>
  <si>
    <t>Odvodnění za opěrami - drenážní trubky SN 8.</t>
  </si>
  <si>
    <t>O1: 8 = 8,000 [A]_x000d_
O2: 13 = 13,000 [B]_x000d_
Celkové množství = 21,000</t>
  </si>
  <si>
    <t xml:space="preserve">položky pro zhotovení potrubí platí bez ohledu na sklon
zahrnuje:
- výrobní dokumentaci (včetně technologického předpisu)
- dodání veškerého trubního a pomocného materiálu  (trouby,  trubky,  tvarovky,  spojovací a těsnící  materiál a pod.), podpěrných, závěsných a upevňovacích prvků, včetně potřebných úprav
- úprava a příprava podkladu a podpěr, očištění a ošetření podkladu a podpěr
- zřízení plně funkčního potrubí, kompletní soustavy, podle příslušného technologického předpisu
- zřízení potrubí i jednotlivých částí po etapách, včetně pracovních spar a spojů, pracovního zaslepení konců a pod.
- úprava prostupů, průchodů  šachtami a komorami, okolí podpěr a vyústění, zaústění, napojení, vyvedení a upevnění odpad. výustí
- ochrana potrubí nátěrem (vč. úpravy povrchu), případně izolací, nejsou-li tyto práce předmětem jiné položky
- úprava, očištění a ošetření prostoru kolem potrubí
- položky platí pro práce prováděné v prostoru zapaženém i nezapaženém a i v kolektorech, chráničkách
- položky zahrnují i práce spojené s nutnými obtoky, převáděním a čerpáním vody</t>
  </si>
  <si>
    <t>87727</t>
  </si>
  <si>
    <t>CHRÁNIČKY PŮLENÉ Z TRUB PLAST DN DO 100MM</t>
  </si>
  <si>
    <t>Chráničky v římse 0,5*4 = 2,000 [A]_x000d_
Celkové množství = 2,000</t>
  </si>
  <si>
    <t xml:space="preserve">položky pro zhotovení potrubí platí bez ohledu na sklon
zahrnuje:
- výrobní dokumentaci (včetně technologického předpisu)
- dodání veškerého trubního a pomocného materiálu  (trouby včetně podélného rozpůlení,  trubky,  tvarovky,  spojovací a těsnící  materiál a pod.), podpěrných, závěsných a upevňovacích prvků, včetně potřebných úprav
- úprava a příprava podkladu a podpěr, očištění a ošetření podkladu a podpěr
- zřízení plně funkčního potrubí, kompletní soustavy, podle příslušného technologického předpisu
- zřízení potrubí i jednotlivých částí po etapách, včetně pracovních spar a spojů, pracovního zaslepení konců a pod.
- úprava prostupů, průchodů  šachtami a komorami, okolí podpěr a vyústění, zaústění, napojení, vyvedení a upevnění odpad. výustí
- ochrana potrubí nátěrem (vč. úpravy povrchu), případně izolací, nejsou-li tyto práce předmětem jiné položky
- úprava, očištění a ošetření prostoru kolem potrubí
 včetně případně předepsaného utěsnění konců chrániček
- položky platí pro práce prováděné v prostoru zapaženém i nezapaženém a i v kolektorech, chráničkách</t>
  </si>
  <si>
    <t>89536</t>
  </si>
  <si>
    <t>DRENÁŽNÍ VÝUSŤ Z PROST BETONU</t>
  </si>
  <si>
    <t>Opevnění pod výtokem z drenáže - kamenná dlažba do betonu o rozměrech 0,5*0,5m</t>
  </si>
  <si>
    <t>2 = 2,000 [A]_x000d_
Celkové množství = 2,000</t>
  </si>
  <si>
    <t xml:space="preserve">položka zahrnuje:
- dodání  čerstvého  betonu  (betonové  směsi)  požadované  kvality,  jeho  uložení  do požadovaného tvaru, ošetření a ochranu betonu,
- bednění  požadovaných  konstr. (i ztracené) s úpravou  dle požadované  kvality povrchu betonu, včetně odbedňovacích a odskružovacích prostředků,
- zřízení  všech  požadovaných  otvorů, kapes, výklenků, prostupů, dutin, drážek a pod., vč. ztížení práce a úprav  kolem nich,
- úpravy povrchu pro položení požadované izolace, povlaků a nátěrů, případně vyspravení,
- nátěry zabraňující soudržnost betonu a bednění,
- opatření  povrchů  betonu  izolací  proti zemní vlhkosti v částech, kde přijdou do styku se zeminou nebo kamenivem</t>
  </si>
  <si>
    <t>9</t>
  </si>
  <si>
    <t>Ostatní konstrukce a práce</t>
  </si>
  <si>
    <t>917224</t>
  </si>
  <si>
    <t>SILNIČNÍ A CHODNÍKOVÉ OBRUBY Z BETONOVÝCH OBRUBNÍKŮ ŠÍŘ 150MM</t>
  </si>
  <si>
    <t>Položka zahrnuje:
dodání a pokládku betonových obrubníků o rozměrech předepsaných zadávací dokumentací
betonové lože i boční betonovou opěrku.</t>
  </si>
  <si>
    <t>919112</t>
  </si>
  <si>
    <t>ŘEZÁNÍ ASFALTOVÉHO KRYTU VOZOVEK TL DO 100MM</t>
  </si>
  <si>
    <t>Napojení na stáv.stav 3,5*3+4,4 = 14,900 [A]_x000d_
Celkové množství = 14,900</t>
  </si>
  <si>
    <t>položka zahrnuje řezání vozovkové vrstvy v předepsané tloušťce, včetně spotřeby vody</t>
  </si>
  <si>
    <t>919144</t>
  </si>
  <si>
    <t>ŘEZÁNÍ ŽELEZOBETONOVÝCH KONSTRUKCÍ TL DO 200MM</t>
  </si>
  <si>
    <t>4,38*2+0,44*4 = 10,520 [A]_x000d_
Celkové množství = 10,520</t>
  </si>
  <si>
    <t>položka zahrnuje řezání železobetonových konstrukcí v předepsané tloušťce, včetně spotřeby vody</t>
  </si>
  <si>
    <t>919172</t>
  </si>
  <si>
    <t>ŘEZÁNÍ OCELOVÝCH KONSTRUKCÍ TL. DO 10MM</t>
  </si>
  <si>
    <t>Ocelový vodící L profil 0,16*4 = 0,640 [A]_x000d_
Celkové množství = 0,640</t>
  </si>
  <si>
    <t>položka zahrnuje řezání ocelových konstrukcí v předepsané tloušťce bez ohledu na způsob provedení</t>
  </si>
  <si>
    <t>931182</t>
  </si>
  <si>
    <t>VÝPLŇ DILATAČNÍCH SPAR Z POLYSTYRENU TL 20MM</t>
  </si>
  <si>
    <t>4,38*0,15*2 = 1,314 [A]_x000d_
Celkové množství = 1,314</t>
  </si>
  <si>
    <t>položka zahrnuje dodávku a osazení předepsaného materiálu, očištění ploch spáry před úpravou, očištění okolí spáry po úpravě</t>
  </si>
  <si>
    <t>931324</t>
  </si>
  <si>
    <t>TĚSNĚNÍ DILATAČ SPAR ASF ZÁLIVKOU MODIFIK PRŮŘ DO 400MM2</t>
  </si>
  <si>
    <t>Napojení na stávající stav 3,5*3+4,4 = 14,900 [A]_x000d_
Podél obrubníků 10,4 = 10,400 [B]_x000d_
Podél říms 0,5*4 = 2,000 [C]_x000d_
Celkové množství = 27,300</t>
  </si>
  <si>
    <t>položka zahrnuje dodávku a osazení předepsaného materiálu, očištění ploch spáry před úpravou, očištění okolí spáry po úpravě
nezahrnuje těsnící profil</t>
  </si>
  <si>
    <t>931325</t>
  </si>
  <si>
    <t>TĚSNĚNÍ DILATAČ SPAR ASF ZÁLIVKOU MODIFIK PRŮŘ DO 600MM2</t>
  </si>
  <si>
    <t>93135</t>
  </si>
  <si>
    <t>TĚSNĚNÍ DILATAČ SPAR PRYŽ PÁSKOU NEBO KRUH PROFILEM</t>
  </si>
  <si>
    <t>Podél říms 0,5*4 = 2,000 [A]_x000d_
Celkové množství = 2,000</t>
  </si>
  <si>
    <t>93139</t>
  </si>
  <si>
    <t>TĚSNĚNÍ DILATAČ SPAR MATERIÁLEM PRO EMZ</t>
  </si>
  <si>
    <t>3,5*0,025*0,05*2 = 0,009 [A]_x000d_
Celkové množství = 0,009</t>
  </si>
  <si>
    <t>položka zahrnuje úpravu spáry a přípravu povrchu (nahřátí, penetraci stěn), dodání a pokládku předepsané směsi
nezahrnuje těsnící profil</t>
  </si>
  <si>
    <t>936502</t>
  </si>
  <si>
    <t>DROBNÉ DOPLŇK KONSTR KOVOVÉ POZINK</t>
  </si>
  <si>
    <t>KG</t>
  </si>
  <si>
    <t>Krycí plech dilatace 0,22*4,38*0,01*2*7850 = 151,285 [A]_x000d_
Celkové množství = 151,285</t>
  </si>
  <si>
    <t xml:space="preserve">položka zahrnuje:
- dílenská dokumentace, včetně technologického předpisu spojování
- dodání  materiálu  v požadované kvalitě a výroba konstrukce i dílenská (včetně  pomůcek,  přípravků a prostředků pro výrobu) bez ohledu na náročnost a její hmotnost, dílenská montáž
- dodání spojovacího materiálu
- zřízení  montážních  a  dilatačních  spojů,  spar, včetně potřebných úprav, vložek, opracování, očištění a ošetření
- podpěr. konstr. a lešení všech druhů pro montáž konstrukcí i doplňkových, včetně požadovaných otvorů, ochranných a bezpečnostních opatření a základů pro tyto konstrukce a lešení
- jakákoliv doprava a manipulace dílců  a  montážních  sestav,  včetně  dopravy konstrukce z výrobny na stavbu
- montáž konstrukce na staveništi, včetně montážních prostředků a pomůcek a zednických výpomocí
- výplň, těsnění a tmelení spar a spojů
- čištění konstrukce a odstranění všech vrubů (vrypy, otlačeniny a pod.)
- všechny druhy ocelového kotvení
- dílenskou přejímku a montážní prohlídku, včetně požadovaných dokladů
- zřízení kotevních otvorů nebo jam, nejsou-li částí jiné konstrukce, jejich úpravy, očištění a ošetření
- osazení kotvení nebo přímo částí konstrukce do podpůrné konstrukce nebo do zeminy
- výplň kotevních otvorů  (příp.  podlití  patních  desek)  maltou,  betonem  nebo  jinou speciální hmotou, vyplnění jam zeminou
- předepsanou protikorozní ochranu a nátěry konstrukcí
- osazení měřících zařízení a úpravy pro ně
- ochranná opatření před účinky bludných proudů</t>
  </si>
  <si>
    <t>93818</t>
  </si>
  <si>
    <t>OČIŠTĚNÍ ASFALT VOZOVEK ZAMETENÍM</t>
  </si>
  <si>
    <t>22,8 = 22,800 [A]_x000d_
Celkové množství = 22,800</t>
  </si>
  <si>
    <t>Položka zahrnuje:
- očištění předepsaným způsobem
- odklizení vzniklého odpadu
Položka nezahrnuje:
- x</t>
  </si>
  <si>
    <t>96616</t>
  </si>
  <si>
    <t>BOURÁNÍ KONSTRUKCÍ ZE ŽELEZOBETONU</t>
  </si>
  <si>
    <t>Včetně dopravy a uložení na skládku</t>
  </si>
  <si>
    <t>Stávající římsa (0,44*0,5*0,16)*4 = 0,141 [A]_x000d_
Stávající závěrné zídky 0,3*1*4,38*2 = 2,628 [B]_x000d_
Stávající NK 0,5*0,23*4,38*2 = 1,007 [C]_x000d_
Celkové množství = 3,776</t>
  </si>
  <si>
    <t>položka zahrnuje:
- rozbourání konstrukce bez ohledu na použitou technologii
- veškeré pomocné konstrukce (lešení a pod.)
- veškerou manipulaci s vybouranou sutí a hmotami včetně uložení na skládku. Nezahrnuje poplatek za skládku, který se vykazuje v položce 0141** (s výjimkou malého množství bouraného materiálu, kde je možné poplatek zahrnout do jednotkové ceny bourání – tento fakt musí být uveden v doplňujícím textu k položce)
- veškeré další práce plynoucí z technologického předpisu a z platných předpisů</t>
  </si>
  <si>
    <t>96718</t>
  </si>
  <si>
    <t>VYBOURÁNÍ ČÁSTÍ KONSTRUKCÍ KOVOVÝCH</t>
  </si>
  <si>
    <t>Cena včetně poplatku za skládku</t>
  </si>
  <si>
    <t>Krycí plechy dilatací 0,3 = 0,300 [A]_x000d_
Celkové množství = 0,300</t>
  </si>
  <si>
    <t>položka zahrnuje:
- veškerou manipulaci s vybouranou sutí a hmotami včetně uložení na skládku,
- veškeré další práce plynoucí z technologického předpisu a z platných předpisů,
nezahrnuje poplatek za skládku, který se vykazuje v položce 0141** (s výjimkou malého množství bouraného materiálu, kde je možné poplatek zahrnout do jednotkové ceny bourání – tento fakt musí být uveden v doplňujícím textu k položce)</t>
  </si>
  <si>
    <t>Položka 96716: 0,14*2,5 = 0,350 [A]_x000d_
Celkové množství = 0,350</t>
  </si>
  <si>
    <t>Položka 11313: 7,5*2,4 = 18,000 [A]_x000d_
Celkové množství = 18,000</t>
  </si>
  <si>
    <t>R001</t>
  </si>
  <si>
    <t>poplatky za uložení - skládka dle zadávacích podmínek v režii dodavatele s poplatkem a evidencí</t>
  </si>
  <si>
    <t>Stávající mostovka - dřevoplast: 3,5*35,25*0,05 = 6,169 [A]_x000d_
Celkové množství = 6,169</t>
  </si>
  <si>
    <t>75*0,1 = 7,500 [A]_x000d_
Celkové množství = 7,500</t>
  </si>
  <si>
    <t>Napojení na stávající stav 7,5+4+4+4 = 19,500 [A]_x000d_
Celkové množství = 19,500</t>
  </si>
  <si>
    <t>KOTVENÍ L profilu DO ZÁVĚRNÉ ZÍDKY ŠRUBY SE ZAPUŠŤENOU HLAVOU O10mm/DL. MIN 150mm, ROZTEČ 300mm, DO HMOŽTINY V ZÁVĚRNÉ ZÍDCE</t>
  </si>
  <si>
    <t>Kotvení L profilu zakončení vozovky 14*2 = 28,000 [A]_x000d_
Celkové množství = 28,000</t>
  </si>
  <si>
    <t>4241R</t>
  </si>
  <si>
    <t>Nová mostovka z ocelových pororoštů (včetně 2 atypických kusů - přechod mezi polem 1 a 2+ koncový)</t>
  </si>
  <si>
    <t>NOVÁ MOSTOVKA_x000d_
NOVÉ PODÉLNÉ VEDENÍ L 50/50/2
OCELOVÉ POROROŠTY VÝŠKY 50mm
OKA 33/15mm
KOTVENÉ ŠROUBOVÝMI SVORKAMI 
PODLOŽENÉ GUMOVÝMI/TEFLONOVÝMI PODLOŽKAMI
oka 33/11mm (popř dle dohody s investorem popř. dle konkrétní nabídky od dodavatele)
zatížitelnost do 40t"</t>
  </si>
  <si>
    <t>3,5*35,25 = 123,375 [A]_x000d_
Celkové množství = 123,375</t>
  </si>
  <si>
    <t>56933</t>
  </si>
  <si>
    <t>ZPEVNĚNÍ KRAJNIC ZE ŠTĚRKODRTI TL. DO 150MM</t>
  </si>
  <si>
    <t>8 = 8,000 [A]_x000d_
Celkové množství = 8,000</t>
  </si>
  <si>
    <t>Položka zahrnuje:
- dodání kameniva předepsané kvality a zrnitosti
- očištění podkladu
- uložení kameniva dle předepsaného technologického předpisu, zhutnění vrstvy v předepsané tloušťce
- zřízení vrstvy bez rozlišení šířky, pokládání vrstvy po etapách,
Položka nezahrnuje:
- x</t>
  </si>
  <si>
    <t>572113</t>
  </si>
  <si>
    <t>INFILTRAČNÍ POSTŘIK Z EMULZE DO 0,5KG/M2</t>
  </si>
  <si>
    <t>0,4 kg/m2</t>
  </si>
  <si>
    <t>75 = 75,000 [A]_x000d_
Celkové množství = 75,000</t>
  </si>
  <si>
    <t>Položka zahrnuje:
- dodání všech předepsaných materiálů pro postřiky v předepsaném množství
- provedení dle předepsaného technologického předpisu
- zřízení vrstvy bez rozlišení šířky, pokládání vrstvy po etapách
- úpravu napojení, ukončení
Položka nezahrnuje:
- x</t>
  </si>
  <si>
    <t>Pod ACO 75 = 75,000 [A]_x000d_
Celkové množství = 75,000</t>
  </si>
  <si>
    <t>574A34</t>
  </si>
  <si>
    <t>ASFALTOVÝ BETON PRO OBRUSNÉ VRSTVY ACO 11+ TL. 40MM</t>
  </si>
  <si>
    <t>Položka zahrnuje:
- dodání směsi v požadované kvalitě
- očištění podkladu
- uložení směsi dle předepsaného technologického předpisu, zhutnění vrstvy v předepsané tloušťce
- zřízení vrstvy bez rozlišení šířky, pokládání vrstvy po etapách, včetně pracovních spar a spojů
- úpravu napojení, ukončení podél obrubníků, dilatačních zařízení, odvodňovacích proužků, odvodňovačů, vpustí, šachet a pod.
Položka nezahrnuje:
- postřiky, nátěry
- těsnění podél obrubníků, dilatačních zařízení, odvodňovacích proužků, odvodňovačů, vpustí, šachet a pod.</t>
  </si>
  <si>
    <t>574C56</t>
  </si>
  <si>
    <t>ASFALTOVÝ BETON PRO LOŽNÍ VRSTVY ACL 16+, 16S TL. 60MM</t>
  </si>
  <si>
    <t>Napojení na stáv.stav 7,5+4+4+4 = 19,500 [A]_x000d_
Celkové množství = 19,500</t>
  </si>
  <si>
    <t>Kotvení do ubouraných ZZ hmoždinami</t>
  </si>
  <si>
    <t>Ocelový L profil 100/100/6 pro zakončení asf. krytu na začátku a konci mostu 3,5*2*9,26 = 64,820 [A]_x000d_
Celkové množství = 64,820</t>
  </si>
  <si>
    <t>96716</t>
  </si>
  <si>
    <t>VYBOURÁNÍ ČÁSTÍ KONSTRUKCÍ ŽELEZOBET</t>
  </si>
  <si>
    <t>Částečné unbourání stávajích závěrných zídek 0,14 = 0,140 [A]_x000d_
Celkové množství = 0,140</t>
  </si>
  <si>
    <t>Položka zahrnuje:
- veškerou manipulaci s vybouranou sutí a hmotami včetně uložení na skládku,
- veškeré další práce plynoucí z technologického předpisu a z platných předpisů
Položka nezahrnuje:
- poplatek za skládku, který se vykazuje v položce 0141** (s výjimkou malého množství bouraného materiálu, kde je možné poplatek zahrnout do jednotkové ceny bourání – tento fakt musí být uveden v doplňujícím textu k položce)</t>
  </si>
  <si>
    <t>Stávající L profil 50/50: 35,25*2*4,47/1000 = 0,315 [A]_x000d_
Celkové množství = 0,315</t>
  </si>
  <si>
    <t>9781R</t>
  </si>
  <si>
    <t>Odstranění stávající mostovky na mostě (dřevoplast)</t>
  </si>
  <si>
    <t>Položka zahrnuje:
- veškeré práce plynoucí z technologického předpisu a z platných předpisů
- veškerou manipulaci s vybouranou sutí a hmotami včetně uložení na skládku
Položka nezahrnuje:
- poplatek za skládku, který se vykazuje v položce 0141** (s výjimkou malého množství bouraného materiálu, kde je možné poplatek zahrnout do jednotkové ceny bourání – tento fakt musí být uveden v doplňujícím textu k položce)</t>
  </si>
</sst>
</file>

<file path=xl/styles.xml><?xml version="1.0" encoding="utf-8"?>
<styleSheet xmlns="http://schemas.openxmlformats.org/spreadsheetml/2006/main">
  <numFmts count="2">
    <numFmt numFmtId="165" formatCode="# ### ### ### ##0.00"/>
    <numFmt numFmtId="164" formatCode="# ### ### ### ##0.000"/>
  </numFmts>
  <fonts count="9">
    <font>
      <sz val="11"/>
      <name val="Calibri"/>
      <family val="2"/>
      <scheme val="minor"/>
    </font>
    <font>
      <sz val="11"/>
      <color rgb="FFD9D9D9"/>
      <name val="Calibri"/>
      <scheme val="minor"/>
    </font>
    <font>
      <b/>
      <sz val="10"/>
      <color rgb="FF000000"/>
      <name val="Arial"/>
    </font>
    <font>
      <b/>
      <sz val="16"/>
      <color rgb="FF000000"/>
      <name val="Arial"/>
    </font>
    <font>
      <sz val="10"/>
      <color rgb="FFFFFFFF"/>
      <name val="Arial"/>
    </font>
    <font>
      <b/>
      <sz val="11"/>
      <color rgb="FF000000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i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</fills>
  <borders count="19">
    <border/>
    <border>
      <left style="thin"/>
      <right style="thin"/>
      <top style="thin"/>
      <bottom style="thin"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top style="thin"/>
      <bottom style="thin"/>
    </border>
    <border>
      <left style="thin">
        <color rgb="FF000000"/>
      </left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/>
      <top style="thin"/>
    </border>
    <border>
      <left style="thin"/>
      <right style="thin"/>
      <top style="thin"/>
    </border>
    <border>
      <left style="thin">
        <color rgb="FF000000"/>
      </left>
      <top style="thin"/>
    </border>
    <border>
      <top style="thin"/>
    </border>
    <border>
      <right style="thin">
        <color rgb="FF000000"/>
      </right>
      <top style="thin"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9">
    <xf numFmtId="0" fontId="0" fillId="0" borderId="0"/>
    <xf numFmtId="0" fontId="2" fillId="0" borderId="0">
      <alignment horizontal="right" vertical="center" wrapText="1"/>
    </xf>
    <xf numFmtId="0" fontId="3" fillId="0" borderId="0">
      <alignment horizontal="left" vertical="center" wrapText="1"/>
    </xf>
    <xf numFmtId="0" fontId="2" fillId="0" borderId="0">
      <alignment horizontal="right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2" fillId="0" borderId="0">
      <alignment horizontal="left" vertical="center" wrapText="1"/>
    </xf>
    <xf numFmtId="0" fontId="8" fillId="0" borderId="0">
      <alignment horizontal="left" vertical="center" wrapText="1"/>
    </xf>
  </cellStyleXfs>
  <cellXfs count="50">
    <xf numFmtId="0" fontId="0" fillId="0" borderId="0" xfId="0"/>
    <xf numFmtId="0" fontId="1" fillId="2" borderId="0" xfId="0" applyFont="1" applyFill="1"/>
    <xf numFmtId="0" fontId="2" fillId="2" borderId="0" xfId="1" applyFill="1">
      <alignment horizontal="righ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2" fillId="2" borderId="0" xfId="3" applyFill="1">
      <alignment horizontal="right" vertical="center" wrapText="1"/>
    </xf>
    <xf numFmtId="165" fontId="2" fillId="2" borderId="0" xfId="3" applyNumberFormat="1" applyFill="1">
      <alignment horizontal="right" vertical="center" wrapText="1"/>
    </xf>
    <xf numFmtId="0" fontId="4" fillId="3" borderId="1" xfId="4" applyFill="1" applyBorder="1">
      <alignment horizontal="center" vertical="center" wrapText="1"/>
    </xf>
    <xf numFmtId="0" fontId="2" fillId="0" borderId="1" xfId="1" applyBorder="1">
      <alignment horizontal="right" vertical="center" wrapText="1"/>
    </xf>
    <xf numFmtId="165" fontId="2" fillId="0" borderId="1" xfId="1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righ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3" fillId="2" borderId="0" xfId="2" applyFill="1" applyBorder="1">
      <alignment horizontal="left" vertical="center" wrapText="1"/>
    </xf>
    <xf numFmtId="0" fontId="0" fillId="2" borderId="6" xfId="0" applyFill="1" applyBorder="1"/>
    <xf numFmtId="0" fontId="5" fillId="2" borderId="5" xfId="5" applyFill="1" applyBorder="1">
      <alignment horizontal="left" vertical="center" wrapText="1"/>
    </xf>
    <xf numFmtId="0" fontId="5" fillId="2" borderId="0" xfId="5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/>
    </xf>
    <xf numFmtId="0" fontId="5" fillId="2" borderId="0" xfId="5" applyFill="1" applyBorder="1">
      <alignment horizontal="left" vertical="center" wrapText="1"/>
    </xf>
    <xf numFmtId="0" fontId="0" fillId="2" borderId="7" xfId="0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0" fontId="4" fillId="3" borderId="8" xfId="4" applyFill="1" applyBorder="1">
      <alignment horizontal="center" vertical="center" wrapText="1"/>
    </xf>
    <xf numFmtId="0" fontId="4" fillId="3" borderId="9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4" fillId="3" borderId="11" xfId="4" applyFill="1" applyBorder="1">
      <alignment horizontal="center" vertical="center" wrapText="1"/>
    </xf>
    <xf numFmtId="0" fontId="4" fillId="3" borderId="12" xfId="4" applyFill="1" applyBorder="1">
      <alignment horizontal="center" vertical="center" wrapText="1"/>
    </xf>
    <xf numFmtId="0" fontId="6" fillId="2" borderId="7" xfId="0" applyFont="1" applyFill="1" applyBorder="1"/>
    <xf numFmtId="0" fontId="6" fillId="2" borderId="13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14" xfId="0" applyFont="1" applyFill="1" applyBorder="1"/>
    <xf numFmtId="165" fontId="6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0" xfId="0" applyNumberForma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7" fillId="0" borderId="7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9">
    <cellStyle name="Normal" xfId="0" builtinId="0"/>
    <cellStyle name="NormalStyle" xfId="1"/>
    <cellStyle name="NadpisRekapitulaceSoupisPraciStyle" xfId="2"/>
    <cellStyle name="RekapitulaceCenyStyle" xfId="3"/>
    <cellStyle name="NadpisySloupcuStyle" xfId="4"/>
    <cellStyle name="StavbaRozpocetHeaderStyle" xfId="5"/>
    <cellStyle name="NadpisStrukturyStyle" xfId="6"/>
    <cellStyle name="StavebniDilStyle" xfId="7"/>
    <cellStyle name="PolDoplnInfoStyle" xf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sheetFormatPr defaultRowHeight="15"/>
  <cols>
    <col min="1" max="1" width="32.42578" customWidth="1"/>
    <col min="2" max="2" width="32.42578" customWidth="1"/>
    <col min="3" max="3" width="19.42578" customWidth="1"/>
    <col min="4" max="4" width="19.42578" customWidth="1"/>
    <col min="5" max="5" width="19.42578" customWidth="1"/>
  </cols>
  <sheetData>
    <row r="1">
      <c r="A1" s="1" t="s">
        <v>0</v>
      </c>
      <c r="B1" s="2" t="s">
        <v>1</v>
      </c>
      <c r="C1" s="3"/>
      <c r="D1" s="3"/>
      <c r="E1" s="3"/>
    </row>
    <row r="2">
      <c r="A2" s="1"/>
      <c r="B2" s="4" t="s">
        <v>2</v>
      </c>
      <c r="C2" s="3"/>
      <c r="D2" s="3"/>
      <c r="E2" s="3"/>
    </row>
    <row r="3">
      <c r="A3" s="3"/>
      <c r="B3" s="3"/>
      <c r="C3" s="3"/>
      <c r="D3" s="3"/>
      <c r="E3" s="3"/>
    </row>
    <row r="4" ht="20.25">
      <c r="A4" s="3"/>
      <c r="B4" s="4" t="s">
        <v>3</v>
      </c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5" t="s">
        <v>4</v>
      </c>
      <c r="C6" s="6">
        <f>SUM(C10:C11)</f>
        <v>0</v>
      </c>
      <c r="D6" s="3"/>
      <c r="E6" s="3"/>
    </row>
    <row r="7">
      <c r="A7" s="3"/>
      <c r="B7" s="5" t="s">
        <v>5</v>
      </c>
      <c r="C7" s="6">
        <f>SUM(E10:E11)</f>
        <v>0</v>
      </c>
      <c r="D7" s="3"/>
      <c r="E7" s="3"/>
    </row>
    <row r="8">
      <c r="A8" s="3"/>
      <c r="B8" s="3"/>
      <c r="C8" s="3"/>
      <c r="D8" s="3"/>
      <c r="E8" s="3"/>
    </row>
    <row r="9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 ht="25.5">
      <c r="A10" s="8" t="s">
        <v>11</v>
      </c>
      <c r="B10" s="8" t="s">
        <v>12</v>
      </c>
      <c r="C10" s="9">
        <f>'SO 201'!I3</f>
        <v>0</v>
      </c>
      <c r="D10" s="9">
        <f>SUMIFS('SO 201'!O:O,'SO 201'!A:A,"P")</f>
        <v>0</v>
      </c>
      <c r="E10" s="9">
        <f>C10+D10</f>
        <v>0</v>
      </c>
    </row>
    <row r="11" ht="25.5">
      <c r="A11" s="8" t="s">
        <v>13</v>
      </c>
      <c r="B11" s="8" t="s">
        <v>14</v>
      </c>
      <c r="C11" s="9">
        <f>'SO 202'!I3</f>
        <v>0</v>
      </c>
      <c r="D11" s="9">
        <f>SUMIFS('SO 202'!O:O,'SO 202'!A:A,"P")</f>
        <v>0</v>
      </c>
      <c r="E11" s="9">
        <f>C11+D11</f>
        <v>0</v>
      </c>
    </row>
  </sheetData>
  <mergeCells count="2">
    <mergeCell ref="B2:B3"/>
    <mergeCell ref="B4:E4"/>
  </mergeCells>
  <pageSetup fitToHeight="0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15</v>
      </c>
      <c r="F2" s="15"/>
      <c r="G2" s="15"/>
      <c r="H2" s="15"/>
      <c r="I2" s="15"/>
      <c r="J2" s="17"/>
    </row>
    <row r="3">
      <c r="A3" s="3" t="s">
        <v>16</v>
      </c>
      <c r="B3" s="18" t="s">
        <v>17</v>
      </c>
      <c r="C3" s="19" t="s">
        <v>18</v>
      </c>
      <c r="D3" s="20"/>
      <c r="E3" s="21" t="s">
        <v>19</v>
      </c>
      <c r="F3" s="15"/>
      <c r="G3" s="15"/>
      <c r="H3" s="22" t="s">
        <v>11</v>
      </c>
      <c r="I3" s="23">
        <f>SUMIFS(I8:I268,A8:A268,"SD")</f>
        <v>0</v>
      </c>
      <c r="J3" s="17"/>
      <c r="O3">
        <v>0</v>
      </c>
      <c r="P3">
        <v>2</v>
      </c>
    </row>
    <row r="4">
      <c r="A4" s="3" t="s">
        <v>20</v>
      </c>
      <c r="B4" s="18" t="s">
        <v>21</v>
      </c>
      <c r="C4" s="19" t="s">
        <v>11</v>
      </c>
      <c r="D4" s="20"/>
      <c r="E4" s="21" t="s">
        <v>12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22</v>
      </c>
      <c r="B5" s="25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/>
      <c r="J5" s="26" t="s">
        <v>30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31</v>
      </c>
      <c r="I6" s="7" t="s">
        <v>32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33</v>
      </c>
      <c r="B8" s="30"/>
      <c r="C8" s="31" t="s">
        <v>34</v>
      </c>
      <c r="D8" s="32"/>
      <c r="E8" s="29" t="s">
        <v>35</v>
      </c>
      <c r="F8" s="32"/>
      <c r="G8" s="32"/>
      <c r="H8" s="32"/>
      <c r="I8" s="33">
        <f>SUMIFS(I9:I32,A9:A32,"P")</f>
        <v>0</v>
      </c>
      <c r="J8" s="34"/>
    </row>
    <row r="9">
      <c r="A9" s="35" t="s">
        <v>36</v>
      </c>
      <c r="B9" s="35">
        <v>1</v>
      </c>
      <c r="C9" s="36" t="s">
        <v>37</v>
      </c>
      <c r="D9" s="35" t="s">
        <v>38</v>
      </c>
      <c r="E9" s="37" t="s">
        <v>39</v>
      </c>
      <c r="F9" s="38" t="s">
        <v>40</v>
      </c>
      <c r="G9" s="39">
        <v>17.707000000000001</v>
      </c>
      <c r="H9" s="40">
        <v>0</v>
      </c>
      <c r="I9" s="40">
        <f>ROUND(G9*H9,P4)</f>
        <v>0</v>
      </c>
      <c r="J9" s="38" t="s">
        <v>41</v>
      </c>
      <c r="O9" s="41">
        <f>I9*0.21</f>
        <v>0</v>
      </c>
      <c r="P9">
        <v>3</v>
      </c>
    </row>
    <row r="10" ht="30">
      <c r="A10" s="35" t="s">
        <v>42</v>
      </c>
      <c r="B10" s="42"/>
      <c r="C10" s="43"/>
      <c r="D10" s="43"/>
      <c r="E10" s="37" t="s">
        <v>43</v>
      </c>
      <c r="F10" s="43"/>
      <c r="G10" s="43"/>
      <c r="H10" s="43"/>
      <c r="I10" s="43"/>
      <c r="J10" s="44"/>
    </row>
    <row r="11" ht="75">
      <c r="A11" s="35" t="s">
        <v>44</v>
      </c>
      <c r="B11" s="42"/>
      <c r="C11" s="43"/>
      <c r="D11" s="43"/>
      <c r="E11" s="45" t="s">
        <v>45</v>
      </c>
      <c r="F11" s="43"/>
      <c r="G11" s="43"/>
      <c r="H11" s="43"/>
      <c r="I11" s="43"/>
      <c r="J11" s="44"/>
    </row>
    <row r="12" ht="30">
      <c r="A12" s="35" t="s">
        <v>46</v>
      </c>
      <c r="B12" s="42"/>
      <c r="C12" s="43"/>
      <c r="D12" s="43"/>
      <c r="E12" s="37" t="s">
        <v>47</v>
      </c>
      <c r="F12" s="43"/>
      <c r="G12" s="43"/>
      <c r="H12" s="43"/>
      <c r="I12" s="43"/>
      <c r="J12" s="44"/>
    </row>
    <row r="13">
      <c r="A13" s="35" t="s">
        <v>36</v>
      </c>
      <c r="B13" s="35">
        <v>2</v>
      </c>
      <c r="C13" s="36" t="s">
        <v>48</v>
      </c>
      <c r="D13" s="35" t="s">
        <v>49</v>
      </c>
      <c r="E13" s="37" t="s">
        <v>50</v>
      </c>
      <c r="F13" s="38" t="s">
        <v>51</v>
      </c>
      <c r="G13" s="39">
        <v>11.772</v>
      </c>
      <c r="H13" s="40">
        <v>0</v>
      </c>
      <c r="I13" s="40">
        <f>ROUND(G13*H13,P4)</f>
        <v>0</v>
      </c>
      <c r="J13" s="38" t="s">
        <v>41</v>
      </c>
      <c r="O13" s="41">
        <f>I13*0.21</f>
        <v>0</v>
      </c>
      <c r="P13">
        <v>3</v>
      </c>
    </row>
    <row r="14" ht="45">
      <c r="A14" s="35" t="s">
        <v>42</v>
      </c>
      <c r="B14" s="42"/>
      <c r="C14" s="43"/>
      <c r="D14" s="43"/>
      <c r="E14" s="37" t="s">
        <v>52</v>
      </c>
      <c r="F14" s="43"/>
      <c r="G14" s="43"/>
      <c r="H14" s="43"/>
      <c r="I14" s="43"/>
      <c r="J14" s="44"/>
    </row>
    <row r="15" ht="45">
      <c r="A15" s="35" t="s">
        <v>44</v>
      </c>
      <c r="B15" s="42"/>
      <c r="C15" s="43"/>
      <c r="D15" s="43"/>
      <c r="E15" s="45" t="s">
        <v>53</v>
      </c>
      <c r="F15" s="43"/>
      <c r="G15" s="43"/>
      <c r="H15" s="43"/>
      <c r="I15" s="43"/>
      <c r="J15" s="44"/>
    </row>
    <row r="16" ht="30">
      <c r="A16" s="35" t="s">
        <v>46</v>
      </c>
      <c r="B16" s="42"/>
      <c r="C16" s="43"/>
      <c r="D16" s="43"/>
      <c r="E16" s="37" t="s">
        <v>47</v>
      </c>
      <c r="F16" s="43"/>
      <c r="G16" s="43"/>
      <c r="H16" s="43"/>
      <c r="I16" s="43"/>
      <c r="J16" s="44"/>
    </row>
    <row r="17">
      <c r="A17" s="35" t="s">
        <v>36</v>
      </c>
      <c r="B17" s="35">
        <v>3</v>
      </c>
      <c r="C17" s="36" t="s">
        <v>48</v>
      </c>
      <c r="D17" s="35" t="s">
        <v>54</v>
      </c>
      <c r="E17" s="37" t="s">
        <v>50</v>
      </c>
      <c r="F17" s="38" t="s">
        <v>51</v>
      </c>
      <c r="G17" s="39">
        <v>4.9249999999999998</v>
      </c>
      <c r="H17" s="40">
        <v>0</v>
      </c>
      <c r="I17" s="40">
        <f>ROUND(G17*H17,P4)</f>
        <v>0</v>
      </c>
      <c r="J17" s="38" t="s">
        <v>41</v>
      </c>
      <c r="O17" s="41">
        <f>I17*0.21</f>
        <v>0</v>
      </c>
      <c r="P17">
        <v>3</v>
      </c>
    </row>
    <row r="18" ht="30">
      <c r="A18" s="35" t="s">
        <v>42</v>
      </c>
      <c r="B18" s="42"/>
      <c r="C18" s="43"/>
      <c r="D18" s="43"/>
      <c r="E18" s="37" t="s">
        <v>55</v>
      </c>
      <c r="F18" s="43"/>
      <c r="G18" s="43"/>
      <c r="H18" s="43"/>
      <c r="I18" s="43"/>
      <c r="J18" s="44"/>
    </row>
    <row r="19" ht="30">
      <c r="A19" s="35" t="s">
        <v>44</v>
      </c>
      <c r="B19" s="42"/>
      <c r="C19" s="43"/>
      <c r="D19" s="43"/>
      <c r="E19" s="45" t="s">
        <v>56</v>
      </c>
      <c r="F19" s="43"/>
      <c r="G19" s="43"/>
      <c r="H19" s="43"/>
      <c r="I19" s="43"/>
      <c r="J19" s="44"/>
    </row>
    <row r="20" ht="30">
      <c r="A20" s="35" t="s">
        <v>46</v>
      </c>
      <c r="B20" s="42"/>
      <c r="C20" s="43"/>
      <c r="D20" s="43"/>
      <c r="E20" s="37" t="s">
        <v>47</v>
      </c>
      <c r="F20" s="43"/>
      <c r="G20" s="43"/>
      <c r="H20" s="43"/>
      <c r="I20" s="43"/>
      <c r="J20" s="44"/>
    </row>
    <row r="21">
      <c r="A21" s="35" t="s">
        <v>36</v>
      </c>
      <c r="B21" s="35">
        <v>4</v>
      </c>
      <c r="C21" s="36" t="s">
        <v>57</v>
      </c>
      <c r="D21" s="35" t="s">
        <v>38</v>
      </c>
      <c r="E21" s="37" t="s">
        <v>58</v>
      </c>
      <c r="F21" s="38" t="s">
        <v>59</v>
      </c>
      <c r="G21" s="39">
        <v>1</v>
      </c>
      <c r="H21" s="40">
        <v>0</v>
      </c>
      <c r="I21" s="40">
        <f>ROUND(G21*H21,P4)</f>
        <v>0</v>
      </c>
      <c r="J21" s="38" t="s">
        <v>41</v>
      </c>
      <c r="O21" s="41">
        <f>I21*0.21</f>
        <v>0</v>
      </c>
      <c r="P21">
        <v>3</v>
      </c>
    </row>
    <row r="22" ht="45">
      <c r="A22" s="35" t="s">
        <v>42</v>
      </c>
      <c r="B22" s="42"/>
      <c r="C22" s="43"/>
      <c r="D22" s="43"/>
      <c r="E22" s="37" t="s">
        <v>60</v>
      </c>
      <c r="F22" s="43"/>
      <c r="G22" s="43"/>
      <c r="H22" s="43"/>
      <c r="I22" s="43"/>
      <c r="J22" s="44"/>
    </row>
    <row r="23" ht="30">
      <c r="A23" s="35" t="s">
        <v>44</v>
      </c>
      <c r="B23" s="42"/>
      <c r="C23" s="43"/>
      <c r="D23" s="43"/>
      <c r="E23" s="45" t="s">
        <v>61</v>
      </c>
      <c r="F23" s="43"/>
      <c r="G23" s="43"/>
      <c r="H23" s="43"/>
      <c r="I23" s="43"/>
      <c r="J23" s="44"/>
    </row>
    <row r="24" ht="240">
      <c r="A24" s="35" t="s">
        <v>46</v>
      </c>
      <c r="B24" s="42"/>
      <c r="C24" s="43"/>
      <c r="D24" s="43"/>
      <c r="E24" s="37" t="s">
        <v>62</v>
      </c>
      <c r="F24" s="43"/>
      <c r="G24" s="43"/>
      <c r="H24" s="43"/>
      <c r="I24" s="43"/>
      <c r="J24" s="44"/>
    </row>
    <row r="25">
      <c r="A25" s="35" t="s">
        <v>36</v>
      </c>
      <c r="B25" s="35">
        <v>5</v>
      </c>
      <c r="C25" s="36" t="s">
        <v>63</v>
      </c>
      <c r="D25" s="35" t="s">
        <v>38</v>
      </c>
      <c r="E25" s="37" t="s">
        <v>64</v>
      </c>
      <c r="F25" s="38" t="s">
        <v>59</v>
      </c>
      <c r="G25" s="39">
        <v>1</v>
      </c>
      <c r="H25" s="40">
        <v>0</v>
      </c>
      <c r="I25" s="40">
        <f>ROUND(G25*H25,P4)</f>
        <v>0</v>
      </c>
      <c r="J25" s="38" t="s">
        <v>41</v>
      </c>
      <c r="O25" s="41">
        <f>I25*0.21</f>
        <v>0</v>
      </c>
      <c r="P25">
        <v>3</v>
      </c>
    </row>
    <row r="26" ht="75">
      <c r="A26" s="35" t="s">
        <v>42</v>
      </c>
      <c r="B26" s="42"/>
      <c r="C26" s="43"/>
      <c r="D26" s="43"/>
      <c r="E26" s="37" t="s">
        <v>65</v>
      </c>
      <c r="F26" s="43"/>
      <c r="G26" s="43"/>
      <c r="H26" s="43"/>
      <c r="I26" s="43"/>
      <c r="J26" s="44"/>
    </row>
    <row r="27" ht="30">
      <c r="A27" s="35" t="s">
        <v>44</v>
      </c>
      <c r="B27" s="42"/>
      <c r="C27" s="43"/>
      <c r="D27" s="43"/>
      <c r="E27" s="45" t="s">
        <v>61</v>
      </c>
      <c r="F27" s="43"/>
      <c r="G27" s="43"/>
      <c r="H27" s="43"/>
      <c r="I27" s="43"/>
      <c r="J27" s="44"/>
    </row>
    <row r="28" ht="30">
      <c r="A28" s="35" t="s">
        <v>46</v>
      </c>
      <c r="B28" s="42"/>
      <c r="C28" s="43"/>
      <c r="D28" s="43"/>
      <c r="E28" s="37" t="s">
        <v>66</v>
      </c>
      <c r="F28" s="43"/>
      <c r="G28" s="43"/>
      <c r="H28" s="43"/>
      <c r="I28" s="43"/>
      <c r="J28" s="44"/>
    </row>
    <row r="29">
      <c r="A29" s="35" t="s">
        <v>36</v>
      </c>
      <c r="B29" s="35">
        <v>6</v>
      </c>
      <c r="C29" s="36" t="s">
        <v>67</v>
      </c>
      <c r="D29" s="35" t="s">
        <v>38</v>
      </c>
      <c r="E29" s="37" t="s">
        <v>68</v>
      </c>
      <c r="F29" s="38" t="s">
        <v>69</v>
      </c>
      <c r="G29" s="39">
        <v>1</v>
      </c>
      <c r="H29" s="40">
        <v>0</v>
      </c>
      <c r="I29" s="40">
        <f>ROUND(G29*H29,P4)</f>
        <v>0</v>
      </c>
      <c r="J29" s="38" t="s">
        <v>41</v>
      </c>
      <c r="O29" s="41">
        <f>I29*0.21</f>
        <v>0</v>
      </c>
      <c r="P29">
        <v>3</v>
      </c>
    </row>
    <row r="30">
      <c r="A30" s="35" t="s">
        <v>42</v>
      </c>
      <c r="B30" s="42"/>
      <c r="C30" s="43"/>
      <c r="D30" s="43"/>
      <c r="E30" s="46" t="s">
        <v>38</v>
      </c>
      <c r="F30" s="43"/>
      <c r="G30" s="43"/>
      <c r="H30" s="43"/>
      <c r="I30" s="43"/>
      <c r="J30" s="44"/>
    </row>
    <row r="31" ht="30">
      <c r="A31" s="35" t="s">
        <v>44</v>
      </c>
      <c r="B31" s="42"/>
      <c r="C31" s="43"/>
      <c r="D31" s="43"/>
      <c r="E31" s="45" t="s">
        <v>61</v>
      </c>
      <c r="F31" s="43"/>
      <c r="G31" s="43"/>
      <c r="H31" s="43"/>
      <c r="I31" s="43"/>
      <c r="J31" s="44"/>
    </row>
    <row r="32" ht="90">
      <c r="A32" s="35" t="s">
        <v>46</v>
      </c>
      <c r="B32" s="42"/>
      <c r="C32" s="43"/>
      <c r="D32" s="43"/>
      <c r="E32" s="37" t="s">
        <v>70</v>
      </c>
      <c r="F32" s="43"/>
      <c r="G32" s="43"/>
      <c r="H32" s="43"/>
      <c r="I32" s="43"/>
      <c r="J32" s="44"/>
    </row>
    <row r="33">
      <c r="A33" s="29" t="s">
        <v>33</v>
      </c>
      <c r="B33" s="30"/>
      <c r="C33" s="31" t="s">
        <v>71</v>
      </c>
      <c r="D33" s="32"/>
      <c r="E33" s="29" t="s">
        <v>72</v>
      </c>
      <c r="F33" s="32"/>
      <c r="G33" s="32"/>
      <c r="H33" s="32"/>
      <c r="I33" s="33">
        <f>SUMIFS(I34:I97,A34:A97,"P")</f>
        <v>0</v>
      </c>
      <c r="J33" s="34"/>
    </row>
    <row r="34">
      <c r="A34" s="35" t="s">
        <v>36</v>
      </c>
      <c r="B34" s="35">
        <v>7</v>
      </c>
      <c r="C34" s="36" t="s">
        <v>73</v>
      </c>
      <c r="D34" s="35" t="s">
        <v>38</v>
      </c>
      <c r="E34" s="37" t="s">
        <v>74</v>
      </c>
      <c r="F34" s="38" t="s">
        <v>40</v>
      </c>
      <c r="G34" s="39">
        <v>2.052</v>
      </c>
      <c r="H34" s="40">
        <v>0</v>
      </c>
      <c r="I34" s="40">
        <f>ROUND(G34*H34,P4)</f>
        <v>0</v>
      </c>
      <c r="J34" s="38" t="s">
        <v>41</v>
      </c>
      <c r="O34" s="41">
        <f>I34*0.21</f>
        <v>0</v>
      </c>
      <c r="P34">
        <v>3</v>
      </c>
    </row>
    <row r="35">
      <c r="A35" s="35" t="s">
        <v>42</v>
      </c>
      <c r="B35" s="42"/>
      <c r="C35" s="43"/>
      <c r="D35" s="43"/>
      <c r="E35" s="37" t="s">
        <v>75</v>
      </c>
      <c r="F35" s="43"/>
      <c r="G35" s="43"/>
      <c r="H35" s="43"/>
      <c r="I35" s="43"/>
      <c r="J35" s="44"/>
    </row>
    <row r="36" ht="30">
      <c r="A36" s="35" t="s">
        <v>44</v>
      </c>
      <c r="B36" s="42"/>
      <c r="C36" s="43"/>
      <c r="D36" s="43"/>
      <c r="E36" s="45" t="s">
        <v>76</v>
      </c>
      <c r="F36" s="43"/>
      <c r="G36" s="43"/>
      <c r="H36" s="43"/>
      <c r="I36" s="43"/>
      <c r="J36" s="44"/>
    </row>
    <row r="37" ht="90">
      <c r="A37" s="35" t="s">
        <v>46</v>
      </c>
      <c r="B37" s="42"/>
      <c r="C37" s="43"/>
      <c r="D37" s="43"/>
      <c r="E37" s="37" t="s">
        <v>77</v>
      </c>
      <c r="F37" s="43"/>
      <c r="G37" s="43"/>
      <c r="H37" s="43"/>
      <c r="I37" s="43"/>
      <c r="J37" s="44"/>
    </row>
    <row r="38" ht="30">
      <c r="A38" s="35" t="s">
        <v>36</v>
      </c>
      <c r="B38" s="35">
        <v>8</v>
      </c>
      <c r="C38" s="36" t="s">
        <v>78</v>
      </c>
      <c r="D38" s="35" t="s">
        <v>38</v>
      </c>
      <c r="E38" s="37" t="s">
        <v>79</v>
      </c>
      <c r="F38" s="38" t="s">
        <v>40</v>
      </c>
      <c r="G38" s="39">
        <v>6.3070000000000004</v>
      </c>
      <c r="H38" s="40">
        <v>0</v>
      </c>
      <c r="I38" s="40">
        <f>ROUND(G38*H38,P4)</f>
        <v>0</v>
      </c>
      <c r="J38" s="38" t="s">
        <v>41</v>
      </c>
      <c r="O38" s="41">
        <f>I38*0.21</f>
        <v>0</v>
      </c>
      <c r="P38">
        <v>3</v>
      </c>
    </row>
    <row r="39">
      <c r="A39" s="35" t="s">
        <v>42</v>
      </c>
      <c r="B39" s="42"/>
      <c r="C39" s="43"/>
      <c r="D39" s="43"/>
      <c r="E39" s="37" t="s">
        <v>75</v>
      </c>
      <c r="F39" s="43"/>
      <c r="G39" s="43"/>
      <c r="H39" s="43"/>
      <c r="I39" s="43"/>
      <c r="J39" s="44"/>
    </row>
    <row r="40" ht="30">
      <c r="A40" s="35" t="s">
        <v>44</v>
      </c>
      <c r="B40" s="42"/>
      <c r="C40" s="43"/>
      <c r="D40" s="43"/>
      <c r="E40" s="45" t="s">
        <v>80</v>
      </c>
      <c r="F40" s="43"/>
      <c r="G40" s="43"/>
      <c r="H40" s="43"/>
      <c r="I40" s="43"/>
      <c r="J40" s="44"/>
    </row>
    <row r="41" ht="90">
      <c r="A41" s="35" t="s">
        <v>46</v>
      </c>
      <c r="B41" s="42"/>
      <c r="C41" s="43"/>
      <c r="D41" s="43"/>
      <c r="E41" s="37" t="s">
        <v>77</v>
      </c>
      <c r="F41" s="43"/>
      <c r="G41" s="43"/>
      <c r="H41" s="43"/>
      <c r="I41" s="43"/>
      <c r="J41" s="44"/>
    </row>
    <row r="42">
      <c r="A42" s="35" t="s">
        <v>36</v>
      </c>
      <c r="B42" s="35">
        <v>9</v>
      </c>
      <c r="C42" s="36" t="s">
        <v>81</v>
      </c>
      <c r="D42" s="35" t="s">
        <v>38</v>
      </c>
      <c r="E42" s="37" t="s">
        <v>82</v>
      </c>
      <c r="F42" s="38" t="s">
        <v>83</v>
      </c>
      <c r="G42" s="39">
        <v>10.4</v>
      </c>
      <c r="H42" s="40">
        <v>0</v>
      </c>
      <c r="I42" s="40">
        <f>ROUND(G42*H42,P4)</f>
        <v>0</v>
      </c>
      <c r="J42" s="38" t="s">
        <v>41</v>
      </c>
      <c r="O42" s="41">
        <f>I42*0.21</f>
        <v>0</v>
      </c>
      <c r="P42">
        <v>3</v>
      </c>
    </row>
    <row r="43">
      <c r="A43" s="35" t="s">
        <v>42</v>
      </c>
      <c r="B43" s="42"/>
      <c r="C43" s="43"/>
      <c r="D43" s="43"/>
      <c r="E43" s="37" t="s">
        <v>75</v>
      </c>
      <c r="F43" s="43"/>
      <c r="G43" s="43"/>
      <c r="H43" s="43"/>
      <c r="I43" s="43"/>
      <c r="J43" s="44"/>
    </row>
    <row r="44" ht="30">
      <c r="A44" s="35" t="s">
        <v>44</v>
      </c>
      <c r="B44" s="42"/>
      <c r="C44" s="43"/>
      <c r="D44" s="43"/>
      <c r="E44" s="45" t="s">
        <v>84</v>
      </c>
      <c r="F44" s="43"/>
      <c r="G44" s="43"/>
      <c r="H44" s="43"/>
      <c r="I44" s="43"/>
      <c r="J44" s="44"/>
    </row>
    <row r="45" ht="90">
      <c r="A45" s="35" t="s">
        <v>46</v>
      </c>
      <c r="B45" s="42"/>
      <c r="C45" s="43"/>
      <c r="D45" s="43"/>
      <c r="E45" s="37" t="s">
        <v>77</v>
      </c>
      <c r="F45" s="43"/>
      <c r="G45" s="43"/>
      <c r="H45" s="43"/>
      <c r="I45" s="43"/>
      <c r="J45" s="44"/>
    </row>
    <row r="46">
      <c r="A46" s="35" t="s">
        <v>36</v>
      </c>
      <c r="B46" s="35">
        <v>10</v>
      </c>
      <c r="C46" s="36" t="s">
        <v>85</v>
      </c>
      <c r="D46" s="35" t="s">
        <v>38</v>
      </c>
      <c r="E46" s="37" t="s">
        <v>86</v>
      </c>
      <c r="F46" s="38" t="s">
        <v>83</v>
      </c>
      <c r="G46" s="39">
        <v>27.300000000000001</v>
      </c>
      <c r="H46" s="40">
        <v>0</v>
      </c>
      <c r="I46" s="40">
        <f>ROUND(G46*H46,P4)</f>
        <v>0</v>
      </c>
      <c r="J46" s="38" t="s">
        <v>41</v>
      </c>
      <c r="O46" s="41">
        <f>I46*0.21</f>
        <v>0</v>
      </c>
      <c r="P46">
        <v>3</v>
      </c>
    </row>
    <row r="47">
      <c r="A47" s="35" t="s">
        <v>42</v>
      </c>
      <c r="B47" s="42"/>
      <c r="C47" s="43"/>
      <c r="D47" s="43"/>
      <c r="E47" s="46" t="s">
        <v>38</v>
      </c>
      <c r="F47" s="43"/>
      <c r="G47" s="43"/>
      <c r="H47" s="43"/>
      <c r="I47" s="43"/>
      <c r="J47" s="44"/>
    </row>
    <row r="48" ht="60">
      <c r="A48" s="35" t="s">
        <v>44</v>
      </c>
      <c r="B48" s="42"/>
      <c r="C48" s="43"/>
      <c r="D48" s="43"/>
      <c r="E48" s="45" t="s">
        <v>87</v>
      </c>
      <c r="F48" s="43"/>
      <c r="G48" s="43"/>
      <c r="H48" s="43"/>
      <c r="I48" s="43"/>
      <c r="J48" s="44"/>
    </row>
    <row r="49" ht="30">
      <c r="A49" s="35" t="s">
        <v>46</v>
      </c>
      <c r="B49" s="42"/>
      <c r="C49" s="43"/>
      <c r="D49" s="43"/>
      <c r="E49" s="37" t="s">
        <v>88</v>
      </c>
      <c r="F49" s="43"/>
      <c r="G49" s="43"/>
      <c r="H49" s="43"/>
      <c r="I49" s="43"/>
      <c r="J49" s="44"/>
    </row>
    <row r="50">
      <c r="A50" s="35" t="s">
        <v>36</v>
      </c>
      <c r="B50" s="35">
        <v>11</v>
      </c>
      <c r="C50" s="36" t="s">
        <v>89</v>
      </c>
      <c r="D50" s="35" t="s">
        <v>38</v>
      </c>
      <c r="E50" s="37" t="s">
        <v>90</v>
      </c>
      <c r="F50" s="38" t="s">
        <v>83</v>
      </c>
      <c r="G50" s="39">
        <v>7</v>
      </c>
      <c r="H50" s="40">
        <v>0</v>
      </c>
      <c r="I50" s="40">
        <f>ROUND(G50*H50,P4)</f>
        <v>0</v>
      </c>
      <c r="J50" s="38" t="s">
        <v>41</v>
      </c>
      <c r="O50" s="41">
        <f>I50*0.21</f>
        <v>0</v>
      </c>
      <c r="P50">
        <v>3</v>
      </c>
    </row>
    <row r="51">
      <c r="A51" s="35" t="s">
        <v>42</v>
      </c>
      <c r="B51" s="42"/>
      <c r="C51" s="43"/>
      <c r="D51" s="43"/>
      <c r="E51" s="37" t="s">
        <v>91</v>
      </c>
      <c r="F51" s="43"/>
      <c r="G51" s="43"/>
      <c r="H51" s="43"/>
      <c r="I51" s="43"/>
      <c r="J51" s="44"/>
    </row>
    <row r="52" ht="30">
      <c r="A52" s="35" t="s">
        <v>44</v>
      </c>
      <c r="B52" s="42"/>
      <c r="C52" s="43"/>
      <c r="D52" s="43"/>
      <c r="E52" s="45" t="s">
        <v>92</v>
      </c>
      <c r="F52" s="43"/>
      <c r="G52" s="43"/>
      <c r="H52" s="43"/>
      <c r="I52" s="43"/>
      <c r="J52" s="44"/>
    </row>
    <row r="53" ht="30">
      <c r="A53" s="35" t="s">
        <v>46</v>
      </c>
      <c r="B53" s="42"/>
      <c r="C53" s="43"/>
      <c r="D53" s="43"/>
      <c r="E53" s="37" t="s">
        <v>88</v>
      </c>
      <c r="F53" s="43"/>
      <c r="G53" s="43"/>
      <c r="H53" s="43"/>
      <c r="I53" s="43"/>
      <c r="J53" s="44"/>
    </row>
    <row r="54">
      <c r="A54" s="35" t="s">
        <v>36</v>
      </c>
      <c r="B54" s="35">
        <v>12</v>
      </c>
      <c r="C54" s="36" t="s">
        <v>93</v>
      </c>
      <c r="D54" s="35" t="s">
        <v>38</v>
      </c>
      <c r="E54" s="37" t="s">
        <v>94</v>
      </c>
      <c r="F54" s="38" t="s">
        <v>83</v>
      </c>
      <c r="G54" s="39">
        <v>7</v>
      </c>
      <c r="H54" s="40">
        <v>0</v>
      </c>
      <c r="I54" s="40">
        <f>ROUND(G54*H54,P4)</f>
        <v>0</v>
      </c>
      <c r="J54" s="38" t="s">
        <v>41</v>
      </c>
      <c r="O54" s="41">
        <f>I54*0.21</f>
        <v>0</v>
      </c>
      <c r="P54">
        <v>3</v>
      </c>
    </row>
    <row r="55">
      <c r="A55" s="35" t="s">
        <v>42</v>
      </c>
      <c r="B55" s="42"/>
      <c r="C55" s="43"/>
      <c r="D55" s="43"/>
      <c r="E55" s="37" t="s">
        <v>91</v>
      </c>
      <c r="F55" s="43"/>
      <c r="G55" s="43"/>
      <c r="H55" s="43"/>
      <c r="I55" s="43"/>
      <c r="J55" s="44"/>
    </row>
    <row r="56" ht="30">
      <c r="A56" s="35" t="s">
        <v>44</v>
      </c>
      <c r="B56" s="42"/>
      <c r="C56" s="43"/>
      <c r="D56" s="43"/>
      <c r="E56" s="45" t="s">
        <v>92</v>
      </c>
      <c r="F56" s="43"/>
      <c r="G56" s="43"/>
      <c r="H56" s="43"/>
      <c r="I56" s="43"/>
      <c r="J56" s="44"/>
    </row>
    <row r="57" ht="30">
      <c r="A57" s="35" t="s">
        <v>46</v>
      </c>
      <c r="B57" s="42"/>
      <c r="C57" s="43"/>
      <c r="D57" s="43"/>
      <c r="E57" s="37" t="s">
        <v>88</v>
      </c>
      <c r="F57" s="43"/>
      <c r="G57" s="43"/>
      <c r="H57" s="43"/>
      <c r="I57" s="43"/>
      <c r="J57" s="44"/>
    </row>
    <row r="58">
      <c r="A58" s="35" t="s">
        <v>36</v>
      </c>
      <c r="B58" s="35">
        <v>13</v>
      </c>
      <c r="C58" s="36" t="s">
        <v>95</v>
      </c>
      <c r="D58" s="35" t="s">
        <v>38</v>
      </c>
      <c r="E58" s="37" t="s">
        <v>96</v>
      </c>
      <c r="F58" s="38" t="s">
        <v>40</v>
      </c>
      <c r="G58" s="39">
        <v>0.75</v>
      </c>
      <c r="H58" s="40">
        <v>0</v>
      </c>
      <c r="I58" s="40">
        <f>ROUND(G58*H58,P4)</f>
        <v>0</v>
      </c>
      <c r="J58" s="38" t="s">
        <v>41</v>
      </c>
      <c r="O58" s="41">
        <f>I58*0.21</f>
        <v>0</v>
      </c>
      <c r="P58">
        <v>3</v>
      </c>
    </row>
    <row r="59">
      <c r="A59" s="35" t="s">
        <v>42</v>
      </c>
      <c r="B59" s="42"/>
      <c r="C59" s="43"/>
      <c r="D59" s="43"/>
      <c r="E59" s="37" t="s">
        <v>97</v>
      </c>
      <c r="F59" s="43"/>
      <c r="G59" s="43"/>
      <c r="H59" s="43"/>
      <c r="I59" s="43"/>
      <c r="J59" s="44"/>
    </row>
    <row r="60" ht="30">
      <c r="A60" s="35" t="s">
        <v>44</v>
      </c>
      <c r="B60" s="42"/>
      <c r="C60" s="43"/>
      <c r="D60" s="43"/>
      <c r="E60" s="45" t="s">
        <v>98</v>
      </c>
      <c r="F60" s="43"/>
      <c r="G60" s="43"/>
      <c r="H60" s="43"/>
      <c r="I60" s="43"/>
      <c r="J60" s="44"/>
    </row>
    <row r="61" ht="45">
      <c r="A61" s="35" t="s">
        <v>46</v>
      </c>
      <c r="B61" s="42"/>
      <c r="C61" s="43"/>
      <c r="D61" s="43"/>
      <c r="E61" s="37" t="s">
        <v>99</v>
      </c>
      <c r="F61" s="43"/>
      <c r="G61" s="43"/>
      <c r="H61" s="43"/>
      <c r="I61" s="43"/>
      <c r="J61" s="44"/>
    </row>
    <row r="62">
      <c r="A62" s="35" t="s">
        <v>36</v>
      </c>
      <c r="B62" s="35">
        <v>14</v>
      </c>
      <c r="C62" s="36" t="s">
        <v>100</v>
      </c>
      <c r="D62" s="35" t="s">
        <v>38</v>
      </c>
      <c r="E62" s="37" t="s">
        <v>101</v>
      </c>
      <c r="F62" s="38" t="s">
        <v>40</v>
      </c>
      <c r="G62" s="39">
        <v>7.0499999999999998</v>
      </c>
      <c r="H62" s="40">
        <v>0</v>
      </c>
      <c r="I62" s="40">
        <f>ROUND(G62*H62,P4)</f>
        <v>0</v>
      </c>
      <c r="J62" s="38" t="s">
        <v>41</v>
      </c>
      <c r="O62" s="41">
        <f>I62*0.21</f>
        <v>0</v>
      </c>
      <c r="P62">
        <v>3</v>
      </c>
    </row>
    <row r="63">
      <c r="A63" s="35" t="s">
        <v>42</v>
      </c>
      <c r="B63" s="42"/>
      <c r="C63" s="43"/>
      <c r="D63" s="43"/>
      <c r="E63" s="37" t="s">
        <v>102</v>
      </c>
      <c r="F63" s="43"/>
      <c r="G63" s="43"/>
      <c r="H63" s="43"/>
      <c r="I63" s="43"/>
      <c r="J63" s="44"/>
    </row>
    <row r="64" ht="45">
      <c r="A64" s="35" t="s">
        <v>44</v>
      </c>
      <c r="B64" s="42"/>
      <c r="C64" s="43"/>
      <c r="D64" s="43"/>
      <c r="E64" s="45" t="s">
        <v>103</v>
      </c>
      <c r="F64" s="43"/>
      <c r="G64" s="43"/>
      <c r="H64" s="43"/>
      <c r="I64" s="43"/>
      <c r="J64" s="44"/>
    </row>
    <row r="65" ht="390">
      <c r="A65" s="35" t="s">
        <v>46</v>
      </c>
      <c r="B65" s="42"/>
      <c r="C65" s="43"/>
      <c r="D65" s="43"/>
      <c r="E65" s="37" t="s">
        <v>104</v>
      </c>
      <c r="F65" s="43"/>
      <c r="G65" s="43"/>
      <c r="H65" s="43"/>
      <c r="I65" s="43"/>
      <c r="J65" s="44"/>
    </row>
    <row r="66">
      <c r="A66" s="35" t="s">
        <v>36</v>
      </c>
      <c r="B66" s="35">
        <v>15</v>
      </c>
      <c r="C66" s="36" t="s">
        <v>105</v>
      </c>
      <c r="D66" s="35" t="s">
        <v>38</v>
      </c>
      <c r="E66" s="37" t="s">
        <v>106</v>
      </c>
      <c r="F66" s="38" t="s">
        <v>40</v>
      </c>
      <c r="G66" s="39">
        <v>8.3399999999999999</v>
      </c>
      <c r="H66" s="40">
        <v>0</v>
      </c>
      <c r="I66" s="40">
        <f>ROUND(G66*H66,P4)</f>
        <v>0</v>
      </c>
      <c r="J66" s="38" t="s">
        <v>41</v>
      </c>
      <c r="O66" s="41">
        <f>I66*0.21</f>
        <v>0</v>
      </c>
      <c r="P66">
        <v>3</v>
      </c>
    </row>
    <row r="67">
      <c r="A67" s="35" t="s">
        <v>42</v>
      </c>
      <c r="B67" s="42"/>
      <c r="C67" s="43"/>
      <c r="D67" s="43"/>
      <c r="E67" s="37" t="s">
        <v>107</v>
      </c>
      <c r="F67" s="43"/>
      <c r="G67" s="43"/>
      <c r="H67" s="43"/>
      <c r="I67" s="43"/>
      <c r="J67" s="44"/>
    </row>
    <row r="68" ht="30">
      <c r="A68" s="35" t="s">
        <v>44</v>
      </c>
      <c r="B68" s="42"/>
      <c r="C68" s="43"/>
      <c r="D68" s="43"/>
      <c r="E68" s="45" t="s">
        <v>108</v>
      </c>
      <c r="F68" s="43"/>
      <c r="G68" s="43"/>
      <c r="H68" s="43"/>
      <c r="I68" s="43"/>
      <c r="J68" s="44"/>
    </row>
    <row r="69" ht="405">
      <c r="A69" s="35" t="s">
        <v>46</v>
      </c>
      <c r="B69" s="42"/>
      <c r="C69" s="43"/>
      <c r="D69" s="43"/>
      <c r="E69" s="37" t="s">
        <v>109</v>
      </c>
      <c r="F69" s="43"/>
      <c r="G69" s="43"/>
      <c r="H69" s="43"/>
      <c r="I69" s="43"/>
      <c r="J69" s="44"/>
    </row>
    <row r="70">
      <c r="A70" s="35" t="s">
        <v>36</v>
      </c>
      <c r="B70" s="35">
        <v>16</v>
      </c>
      <c r="C70" s="36" t="s">
        <v>110</v>
      </c>
      <c r="D70" s="35" t="s">
        <v>38</v>
      </c>
      <c r="E70" s="37" t="s">
        <v>111</v>
      </c>
      <c r="F70" s="38" t="s">
        <v>40</v>
      </c>
      <c r="G70" s="39">
        <v>8.5679999999999996</v>
      </c>
      <c r="H70" s="40">
        <v>0</v>
      </c>
      <c r="I70" s="40">
        <f>ROUND(G70*H70,P4)</f>
        <v>0</v>
      </c>
      <c r="J70" s="38" t="s">
        <v>41</v>
      </c>
      <c r="O70" s="41">
        <f>I70*0.21</f>
        <v>0</v>
      </c>
      <c r="P70">
        <v>3</v>
      </c>
    </row>
    <row r="71">
      <c r="A71" s="35" t="s">
        <v>42</v>
      </c>
      <c r="B71" s="42"/>
      <c r="C71" s="43"/>
      <c r="D71" s="43"/>
      <c r="E71" s="37" t="s">
        <v>107</v>
      </c>
      <c r="F71" s="43"/>
      <c r="G71" s="43"/>
      <c r="H71" s="43"/>
      <c r="I71" s="43"/>
      <c r="J71" s="44"/>
    </row>
    <row r="72" ht="30">
      <c r="A72" s="35" t="s">
        <v>44</v>
      </c>
      <c r="B72" s="42"/>
      <c r="C72" s="43"/>
      <c r="D72" s="43"/>
      <c r="E72" s="45" t="s">
        <v>112</v>
      </c>
      <c r="F72" s="43"/>
      <c r="G72" s="43"/>
      <c r="H72" s="43"/>
      <c r="I72" s="43"/>
      <c r="J72" s="44"/>
    </row>
    <row r="73" ht="405">
      <c r="A73" s="35" t="s">
        <v>46</v>
      </c>
      <c r="B73" s="42"/>
      <c r="C73" s="43"/>
      <c r="D73" s="43"/>
      <c r="E73" s="37" t="s">
        <v>109</v>
      </c>
      <c r="F73" s="43"/>
      <c r="G73" s="43"/>
      <c r="H73" s="43"/>
      <c r="I73" s="43"/>
      <c r="J73" s="44"/>
    </row>
    <row r="74">
      <c r="A74" s="35" t="s">
        <v>36</v>
      </c>
      <c r="B74" s="35">
        <v>17</v>
      </c>
      <c r="C74" s="36" t="s">
        <v>113</v>
      </c>
      <c r="D74" s="35" t="s">
        <v>38</v>
      </c>
      <c r="E74" s="37" t="s">
        <v>114</v>
      </c>
      <c r="F74" s="38" t="s">
        <v>40</v>
      </c>
      <c r="G74" s="39">
        <v>17.658000000000001</v>
      </c>
      <c r="H74" s="40">
        <v>0</v>
      </c>
      <c r="I74" s="40">
        <f>ROUND(G74*H74,P4)</f>
        <v>0</v>
      </c>
      <c r="J74" s="38" t="s">
        <v>41</v>
      </c>
      <c r="O74" s="41">
        <f>I74*0.21</f>
        <v>0</v>
      </c>
      <c r="P74">
        <v>3</v>
      </c>
    </row>
    <row r="75">
      <c r="A75" s="35" t="s">
        <v>42</v>
      </c>
      <c r="B75" s="42"/>
      <c r="C75" s="43"/>
      <c r="D75" s="43"/>
      <c r="E75" s="46" t="s">
        <v>38</v>
      </c>
      <c r="F75" s="43"/>
      <c r="G75" s="43"/>
      <c r="H75" s="43"/>
      <c r="I75" s="43"/>
      <c r="J75" s="44"/>
    </row>
    <row r="76" ht="60">
      <c r="A76" s="35" t="s">
        <v>44</v>
      </c>
      <c r="B76" s="42"/>
      <c r="C76" s="43"/>
      <c r="D76" s="43"/>
      <c r="E76" s="45" t="s">
        <v>115</v>
      </c>
      <c r="F76" s="43"/>
      <c r="G76" s="43"/>
      <c r="H76" s="43"/>
      <c r="I76" s="43"/>
      <c r="J76" s="44"/>
    </row>
    <row r="77" ht="240">
      <c r="A77" s="35" t="s">
        <v>46</v>
      </c>
      <c r="B77" s="42"/>
      <c r="C77" s="43"/>
      <c r="D77" s="43"/>
      <c r="E77" s="37" t="s">
        <v>116</v>
      </c>
      <c r="F77" s="43"/>
      <c r="G77" s="43"/>
      <c r="H77" s="43"/>
      <c r="I77" s="43"/>
      <c r="J77" s="44"/>
    </row>
    <row r="78">
      <c r="A78" s="35" t="s">
        <v>36</v>
      </c>
      <c r="B78" s="35">
        <v>18</v>
      </c>
      <c r="C78" s="36" t="s">
        <v>117</v>
      </c>
      <c r="D78" s="35" t="s">
        <v>38</v>
      </c>
      <c r="E78" s="37" t="s">
        <v>118</v>
      </c>
      <c r="F78" s="38" t="s">
        <v>40</v>
      </c>
      <c r="G78" s="39">
        <v>5.508</v>
      </c>
      <c r="H78" s="40">
        <v>0</v>
      </c>
      <c r="I78" s="40">
        <f>ROUND(G78*H78,P4)</f>
        <v>0</v>
      </c>
      <c r="J78" s="38" t="s">
        <v>41</v>
      </c>
      <c r="O78" s="41">
        <f>I78*0.21</f>
        <v>0</v>
      </c>
      <c r="P78">
        <v>3</v>
      </c>
    </row>
    <row r="79">
      <c r="A79" s="35" t="s">
        <v>42</v>
      </c>
      <c r="B79" s="42"/>
      <c r="C79" s="43"/>
      <c r="D79" s="43"/>
      <c r="E79" s="46" t="s">
        <v>38</v>
      </c>
      <c r="F79" s="43"/>
      <c r="G79" s="43"/>
      <c r="H79" s="43"/>
      <c r="I79" s="43"/>
      <c r="J79" s="44"/>
    </row>
    <row r="80" ht="45">
      <c r="A80" s="35" t="s">
        <v>44</v>
      </c>
      <c r="B80" s="42"/>
      <c r="C80" s="43"/>
      <c r="D80" s="43"/>
      <c r="E80" s="45" t="s">
        <v>119</v>
      </c>
      <c r="F80" s="43"/>
      <c r="G80" s="43"/>
      <c r="H80" s="43"/>
      <c r="I80" s="43"/>
      <c r="J80" s="44"/>
    </row>
    <row r="81" ht="375">
      <c r="A81" s="35" t="s">
        <v>46</v>
      </c>
      <c r="B81" s="42"/>
      <c r="C81" s="43"/>
      <c r="D81" s="43"/>
      <c r="E81" s="37" t="s">
        <v>120</v>
      </c>
      <c r="F81" s="43"/>
      <c r="G81" s="43"/>
      <c r="H81" s="43"/>
      <c r="I81" s="43"/>
      <c r="J81" s="44"/>
    </row>
    <row r="82">
      <c r="A82" s="35" t="s">
        <v>36</v>
      </c>
      <c r="B82" s="35">
        <v>19</v>
      </c>
      <c r="C82" s="36" t="s">
        <v>121</v>
      </c>
      <c r="D82" s="35" t="s">
        <v>38</v>
      </c>
      <c r="E82" s="37" t="s">
        <v>122</v>
      </c>
      <c r="F82" s="38" t="s">
        <v>40</v>
      </c>
      <c r="G82" s="39">
        <v>1.71</v>
      </c>
      <c r="H82" s="40">
        <v>0</v>
      </c>
      <c r="I82" s="40">
        <f>ROUND(G82*H82,P4)</f>
        <v>0</v>
      </c>
      <c r="J82" s="38" t="s">
        <v>41</v>
      </c>
      <c r="O82" s="41">
        <f>I82*0.21</f>
        <v>0</v>
      </c>
      <c r="P82">
        <v>3</v>
      </c>
    </row>
    <row r="83">
      <c r="A83" s="35" t="s">
        <v>42</v>
      </c>
      <c r="B83" s="42"/>
      <c r="C83" s="43"/>
      <c r="D83" s="43"/>
      <c r="E83" s="46" t="s">
        <v>38</v>
      </c>
      <c r="F83" s="43"/>
      <c r="G83" s="43"/>
      <c r="H83" s="43"/>
      <c r="I83" s="43"/>
      <c r="J83" s="44"/>
    </row>
    <row r="84" ht="30">
      <c r="A84" s="35" t="s">
        <v>44</v>
      </c>
      <c r="B84" s="42"/>
      <c r="C84" s="43"/>
      <c r="D84" s="43"/>
      <c r="E84" s="45" t="s">
        <v>123</v>
      </c>
      <c r="F84" s="43"/>
      <c r="G84" s="43"/>
      <c r="H84" s="43"/>
      <c r="I84" s="43"/>
      <c r="J84" s="44"/>
    </row>
    <row r="85" ht="390">
      <c r="A85" s="35" t="s">
        <v>46</v>
      </c>
      <c r="B85" s="42"/>
      <c r="C85" s="43"/>
      <c r="D85" s="43"/>
      <c r="E85" s="37" t="s">
        <v>124</v>
      </c>
      <c r="F85" s="43"/>
      <c r="G85" s="43"/>
      <c r="H85" s="43"/>
      <c r="I85" s="43"/>
      <c r="J85" s="44"/>
    </row>
    <row r="86">
      <c r="A86" s="35" t="s">
        <v>36</v>
      </c>
      <c r="B86" s="35">
        <v>20</v>
      </c>
      <c r="C86" s="36" t="s">
        <v>125</v>
      </c>
      <c r="D86" s="35" t="s">
        <v>38</v>
      </c>
      <c r="E86" s="37" t="s">
        <v>126</v>
      </c>
      <c r="F86" s="38" t="s">
        <v>127</v>
      </c>
      <c r="G86" s="39">
        <v>5</v>
      </c>
      <c r="H86" s="40">
        <v>0</v>
      </c>
      <c r="I86" s="40">
        <f>ROUND(G86*H86,P4)</f>
        <v>0</v>
      </c>
      <c r="J86" s="38" t="s">
        <v>41</v>
      </c>
      <c r="O86" s="41">
        <f>I86*0.21</f>
        <v>0</v>
      </c>
      <c r="P86">
        <v>3</v>
      </c>
    </row>
    <row r="87">
      <c r="A87" s="35" t="s">
        <v>42</v>
      </c>
      <c r="B87" s="42"/>
      <c r="C87" s="43"/>
      <c r="D87" s="43"/>
      <c r="E87" s="46" t="s">
        <v>38</v>
      </c>
      <c r="F87" s="43"/>
      <c r="G87" s="43"/>
      <c r="H87" s="43"/>
      <c r="I87" s="43"/>
      <c r="J87" s="44"/>
    </row>
    <row r="88" ht="30">
      <c r="A88" s="35" t="s">
        <v>44</v>
      </c>
      <c r="B88" s="42"/>
      <c r="C88" s="43"/>
      <c r="D88" s="43"/>
      <c r="E88" s="45" t="s">
        <v>128</v>
      </c>
      <c r="F88" s="43"/>
      <c r="G88" s="43"/>
      <c r="H88" s="43"/>
      <c r="I88" s="43"/>
      <c r="J88" s="44"/>
    </row>
    <row r="89" ht="45">
      <c r="A89" s="35" t="s">
        <v>46</v>
      </c>
      <c r="B89" s="42"/>
      <c r="C89" s="43"/>
      <c r="D89" s="43"/>
      <c r="E89" s="37" t="s">
        <v>129</v>
      </c>
      <c r="F89" s="43"/>
      <c r="G89" s="43"/>
      <c r="H89" s="43"/>
      <c r="I89" s="43"/>
      <c r="J89" s="44"/>
    </row>
    <row r="90">
      <c r="A90" s="35" t="s">
        <v>36</v>
      </c>
      <c r="B90" s="35">
        <v>21</v>
      </c>
      <c r="C90" s="36" t="s">
        <v>130</v>
      </c>
      <c r="D90" s="35" t="s">
        <v>38</v>
      </c>
      <c r="E90" s="37" t="s">
        <v>131</v>
      </c>
      <c r="F90" s="38" t="s">
        <v>127</v>
      </c>
      <c r="G90" s="39">
        <v>5</v>
      </c>
      <c r="H90" s="40">
        <v>0</v>
      </c>
      <c r="I90" s="40">
        <f>ROUND(G90*H90,P4)</f>
        <v>0</v>
      </c>
      <c r="J90" s="38" t="s">
        <v>41</v>
      </c>
      <c r="O90" s="41">
        <f>I90*0.21</f>
        <v>0</v>
      </c>
      <c r="P90">
        <v>3</v>
      </c>
    </row>
    <row r="91">
      <c r="A91" s="35" t="s">
        <v>42</v>
      </c>
      <c r="B91" s="42"/>
      <c r="C91" s="43"/>
      <c r="D91" s="43"/>
      <c r="E91" s="46" t="s">
        <v>38</v>
      </c>
      <c r="F91" s="43"/>
      <c r="G91" s="43"/>
      <c r="H91" s="43"/>
      <c r="I91" s="43"/>
      <c r="J91" s="44"/>
    </row>
    <row r="92" ht="30">
      <c r="A92" s="35" t="s">
        <v>44</v>
      </c>
      <c r="B92" s="42"/>
      <c r="C92" s="43"/>
      <c r="D92" s="43"/>
      <c r="E92" s="45" t="s">
        <v>132</v>
      </c>
      <c r="F92" s="43"/>
      <c r="G92" s="43"/>
      <c r="H92" s="43"/>
      <c r="I92" s="43"/>
      <c r="J92" s="44"/>
    </row>
    <row r="93" ht="30">
      <c r="A93" s="35" t="s">
        <v>46</v>
      </c>
      <c r="B93" s="42"/>
      <c r="C93" s="43"/>
      <c r="D93" s="43"/>
      <c r="E93" s="37" t="s">
        <v>133</v>
      </c>
      <c r="F93" s="43"/>
      <c r="G93" s="43"/>
      <c r="H93" s="43"/>
      <c r="I93" s="43"/>
      <c r="J93" s="44"/>
    </row>
    <row r="94">
      <c r="A94" s="35" t="s">
        <v>36</v>
      </c>
      <c r="B94" s="35">
        <v>22</v>
      </c>
      <c r="C94" s="36" t="s">
        <v>134</v>
      </c>
      <c r="D94" s="35" t="s">
        <v>38</v>
      </c>
      <c r="E94" s="37" t="s">
        <v>135</v>
      </c>
      <c r="F94" s="38" t="s">
        <v>127</v>
      </c>
      <c r="G94" s="39">
        <v>5</v>
      </c>
      <c r="H94" s="40">
        <v>0</v>
      </c>
      <c r="I94" s="40">
        <f>ROUND(G94*H94,P4)</f>
        <v>0</v>
      </c>
      <c r="J94" s="38" t="s">
        <v>41</v>
      </c>
      <c r="O94" s="41">
        <f>I94*0.21</f>
        <v>0</v>
      </c>
      <c r="P94">
        <v>3</v>
      </c>
    </row>
    <row r="95">
      <c r="A95" s="35" t="s">
        <v>42</v>
      </c>
      <c r="B95" s="42"/>
      <c r="C95" s="43"/>
      <c r="D95" s="43"/>
      <c r="E95" s="46" t="s">
        <v>38</v>
      </c>
      <c r="F95" s="43"/>
      <c r="G95" s="43"/>
      <c r="H95" s="43"/>
      <c r="I95" s="43"/>
      <c r="J95" s="44"/>
    </row>
    <row r="96" ht="30">
      <c r="A96" s="35" t="s">
        <v>44</v>
      </c>
      <c r="B96" s="42"/>
      <c r="C96" s="43"/>
      <c r="D96" s="43"/>
      <c r="E96" s="45" t="s">
        <v>132</v>
      </c>
      <c r="F96" s="43"/>
      <c r="G96" s="43"/>
      <c r="H96" s="43"/>
      <c r="I96" s="43"/>
      <c r="J96" s="44"/>
    </row>
    <row r="97" ht="45">
      <c r="A97" s="35" t="s">
        <v>46</v>
      </c>
      <c r="B97" s="42"/>
      <c r="C97" s="43"/>
      <c r="D97" s="43"/>
      <c r="E97" s="37" t="s">
        <v>136</v>
      </c>
      <c r="F97" s="43"/>
      <c r="G97" s="43"/>
      <c r="H97" s="43"/>
      <c r="I97" s="43"/>
      <c r="J97" s="44"/>
    </row>
    <row r="98">
      <c r="A98" s="29" t="s">
        <v>33</v>
      </c>
      <c r="B98" s="30"/>
      <c r="C98" s="31" t="s">
        <v>137</v>
      </c>
      <c r="D98" s="32"/>
      <c r="E98" s="29" t="s">
        <v>138</v>
      </c>
      <c r="F98" s="32"/>
      <c r="G98" s="32"/>
      <c r="H98" s="32"/>
      <c r="I98" s="33">
        <f>SUMIFS(I99:I126,A99:A126,"P")</f>
        <v>0</v>
      </c>
      <c r="J98" s="34"/>
    </row>
    <row r="99">
      <c r="A99" s="35" t="s">
        <v>36</v>
      </c>
      <c r="B99" s="35">
        <v>23</v>
      </c>
      <c r="C99" s="36" t="s">
        <v>139</v>
      </c>
      <c r="D99" s="35" t="s">
        <v>38</v>
      </c>
      <c r="E99" s="37" t="s">
        <v>140</v>
      </c>
      <c r="F99" s="38" t="s">
        <v>127</v>
      </c>
      <c r="G99" s="39">
        <v>24.48</v>
      </c>
      <c r="H99" s="40">
        <v>0</v>
      </c>
      <c r="I99" s="40">
        <f>ROUND(G99*H99,P4)</f>
        <v>0</v>
      </c>
      <c r="J99" s="38" t="s">
        <v>41</v>
      </c>
      <c r="O99" s="41">
        <f>I99*0.21</f>
        <v>0</v>
      </c>
      <c r="P99">
        <v>3</v>
      </c>
    </row>
    <row r="100">
      <c r="A100" s="35" t="s">
        <v>42</v>
      </c>
      <c r="B100" s="42"/>
      <c r="C100" s="43"/>
      <c r="D100" s="43"/>
      <c r="E100" s="46" t="s">
        <v>38</v>
      </c>
      <c r="F100" s="43"/>
      <c r="G100" s="43"/>
      <c r="H100" s="43"/>
      <c r="I100" s="43"/>
      <c r="J100" s="44"/>
    </row>
    <row r="101" ht="45">
      <c r="A101" s="35" t="s">
        <v>44</v>
      </c>
      <c r="B101" s="42"/>
      <c r="C101" s="43"/>
      <c r="D101" s="43"/>
      <c r="E101" s="45" t="s">
        <v>141</v>
      </c>
      <c r="F101" s="43"/>
      <c r="G101" s="43"/>
      <c r="H101" s="43"/>
      <c r="I101" s="43"/>
      <c r="J101" s="44"/>
    </row>
    <row r="102" ht="45">
      <c r="A102" s="35" t="s">
        <v>46</v>
      </c>
      <c r="B102" s="42"/>
      <c r="C102" s="43"/>
      <c r="D102" s="43"/>
      <c r="E102" s="37" t="s">
        <v>142</v>
      </c>
      <c r="F102" s="43"/>
      <c r="G102" s="43"/>
      <c r="H102" s="43"/>
      <c r="I102" s="43"/>
      <c r="J102" s="44"/>
    </row>
    <row r="103">
      <c r="A103" s="35" t="s">
        <v>36</v>
      </c>
      <c r="B103" s="35">
        <v>24</v>
      </c>
      <c r="C103" s="36" t="s">
        <v>143</v>
      </c>
      <c r="D103" s="35" t="s">
        <v>38</v>
      </c>
      <c r="E103" s="37" t="s">
        <v>144</v>
      </c>
      <c r="F103" s="38" t="s">
        <v>40</v>
      </c>
      <c r="G103" s="39">
        <v>1.3140000000000001</v>
      </c>
      <c r="H103" s="40">
        <v>0</v>
      </c>
      <c r="I103" s="40">
        <f>ROUND(G103*H103,P4)</f>
        <v>0</v>
      </c>
      <c r="J103" s="38" t="s">
        <v>41</v>
      </c>
      <c r="O103" s="41">
        <f>I103*0.21</f>
        <v>0</v>
      </c>
      <c r="P103">
        <v>3</v>
      </c>
    </row>
    <row r="104">
      <c r="A104" s="35" t="s">
        <v>42</v>
      </c>
      <c r="B104" s="42"/>
      <c r="C104" s="43"/>
      <c r="D104" s="43"/>
      <c r="E104" s="37" t="s">
        <v>145</v>
      </c>
      <c r="F104" s="43"/>
      <c r="G104" s="43"/>
      <c r="H104" s="43"/>
      <c r="I104" s="43"/>
      <c r="J104" s="44"/>
    </row>
    <row r="105" ht="30">
      <c r="A105" s="35" t="s">
        <v>44</v>
      </c>
      <c r="B105" s="42"/>
      <c r="C105" s="43"/>
      <c r="D105" s="43"/>
      <c r="E105" s="45" t="s">
        <v>146</v>
      </c>
      <c r="F105" s="43"/>
      <c r="G105" s="43"/>
      <c r="H105" s="43"/>
      <c r="I105" s="43"/>
      <c r="J105" s="44"/>
    </row>
    <row r="106" ht="75">
      <c r="A106" s="35" t="s">
        <v>46</v>
      </c>
      <c r="B106" s="42"/>
      <c r="C106" s="43"/>
      <c r="D106" s="43"/>
      <c r="E106" s="37" t="s">
        <v>147</v>
      </c>
      <c r="F106" s="43"/>
      <c r="G106" s="43"/>
      <c r="H106" s="43"/>
      <c r="I106" s="43"/>
      <c r="J106" s="44"/>
    </row>
    <row r="107" ht="30">
      <c r="A107" s="35" t="s">
        <v>36</v>
      </c>
      <c r="B107" s="35">
        <v>25</v>
      </c>
      <c r="C107" s="36" t="s">
        <v>148</v>
      </c>
      <c r="D107" s="35" t="s">
        <v>38</v>
      </c>
      <c r="E107" s="37" t="s">
        <v>149</v>
      </c>
      <c r="F107" s="38" t="s">
        <v>69</v>
      </c>
      <c r="G107" s="39">
        <v>46</v>
      </c>
      <c r="H107" s="40">
        <v>0</v>
      </c>
      <c r="I107" s="40">
        <f>ROUND(G107*H107,P4)</f>
        <v>0</v>
      </c>
      <c r="J107" s="38" t="s">
        <v>41</v>
      </c>
      <c r="O107" s="41">
        <f>I107*0.21</f>
        <v>0</v>
      </c>
      <c r="P107">
        <v>3</v>
      </c>
    </row>
    <row r="108" ht="45">
      <c r="A108" s="35" t="s">
        <v>42</v>
      </c>
      <c r="B108" s="42"/>
      <c r="C108" s="43"/>
      <c r="D108" s="43"/>
      <c r="E108" s="37" t="s">
        <v>150</v>
      </c>
      <c r="F108" s="43"/>
      <c r="G108" s="43"/>
      <c r="H108" s="43"/>
      <c r="I108" s="43"/>
      <c r="J108" s="44"/>
    </row>
    <row r="109" ht="30">
      <c r="A109" s="35" t="s">
        <v>44</v>
      </c>
      <c r="B109" s="42"/>
      <c r="C109" s="43"/>
      <c r="D109" s="43"/>
      <c r="E109" s="45" t="s">
        <v>151</v>
      </c>
      <c r="F109" s="43"/>
      <c r="G109" s="43"/>
      <c r="H109" s="43"/>
      <c r="I109" s="43"/>
      <c r="J109" s="44"/>
    </row>
    <row r="110" ht="90">
      <c r="A110" s="35" t="s">
        <v>46</v>
      </c>
      <c r="B110" s="42"/>
      <c r="C110" s="43"/>
      <c r="D110" s="43"/>
      <c r="E110" s="37" t="s">
        <v>152</v>
      </c>
      <c r="F110" s="43"/>
      <c r="G110" s="43"/>
      <c r="H110" s="43"/>
      <c r="I110" s="43"/>
      <c r="J110" s="44"/>
    </row>
    <row r="111" ht="30">
      <c r="A111" s="35" t="s">
        <v>36</v>
      </c>
      <c r="B111" s="35">
        <v>26</v>
      </c>
      <c r="C111" s="36" t="s">
        <v>153</v>
      </c>
      <c r="D111" s="35" t="s">
        <v>38</v>
      </c>
      <c r="E111" s="37" t="s">
        <v>154</v>
      </c>
      <c r="F111" s="38" t="s">
        <v>69</v>
      </c>
      <c r="G111" s="39">
        <v>33.520000000000003</v>
      </c>
      <c r="H111" s="40">
        <v>0</v>
      </c>
      <c r="I111" s="40">
        <f>ROUND(G111*H111,P4)</f>
        <v>0</v>
      </c>
      <c r="J111" s="38" t="s">
        <v>41</v>
      </c>
      <c r="O111" s="41">
        <f>I111*0.21</f>
        <v>0</v>
      </c>
      <c r="P111">
        <v>3</v>
      </c>
    </row>
    <row r="112">
      <c r="A112" s="35" t="s">
        <v>42</v>
      </c>
      <c r="B112" s="42"/>
      <c r="C112" s="43"/>
      <c r="D112" s="43"/>
      <c r="E112" s="46"/>
      <c r="F112" s="43"/>
      <c r="G112" s="43"/>
      <c r="H112" s="43"/>
      <c r="I112" s="43"/>
      <c r="J112" s="44"/>
    </row>
    <row r="113" ht="45">
      <c r="A113" s="35" t="s">
        <v>44</v>
      </c>
      <c r="B113" s="42"/>
      <c r="C113" s="43"/>
      <c r="D113" s="43"/>
      <c r="E113" s="45" t="s">
        <v>155</v>
      </c>
      <c r="F113" s="43"/>
      <c r="G113" s="43"/>
      <c r="H113" s="43"/>
      <c r="I113" s="43"/>
      <c r="J113" s="44"/>
    </row>
    <row r="114" ht="90">
      <c r="A114" s="35" t="s">
        <v>46</v>
      </c>
      <c r="B114" s="42"/>
      <c r="C114" s="43"/>
      <c r="D114" s="43"/>
      <c r="E114" s="37" t="s">
        <v>152</v>
      </c>
      <c r="F114" s="43"/>
      <c r="G114" s="43"/>
      <c r="H114" s="43"/>
      <c r="I114" s="43"/>
      <c r="J114" s="44"/>
    </row>
    <row r="115" ht="30">
      <c r="A115" s="35" t="s">
        <v>36</v>
      </c>
      <c r="B115" s="35">
        <v>27</v>
      </c>
      <c r="C115" s="36" t="s">
        <v>156</v>
      </c>
      <c r="D115" s="35" t="s">
        <v>38</v>
      </c>
      <c r="E115" s="37" t="s">
        <v>157</v>
      </c>
      <c r="F115" s="38" t="s">
        <v>69</v>
      </c>
      <c r="G115" s="39">
        <v>32</v>
      </c>
      <c r="H115" s="40">
        <v>0</v>
      </c>
      <c r="I115" s="40">
        <f>ROUND(G115*H115,P4)</f>
        <v>0</v>
      </c>
      <c r="J115" s="38" t="s">
        <v>41</v>
      </c>
      <c r="O115" s="41">
        <f>I115*0.21</f>
        <v>0</v>
      </c>
      <c r="P115">
        <v>3</v>
      </c>
    </row>
    <row r="116">
      <c r="A116" s="35" t="s">
        <v>42</v>
      </c>
      <c r="B116" s="42"/>
      <c r="C116" s="43"/>
      <c r="D116" s="43"/>
      <c r="E116" s="37" t="s">
        <v>158</v>
      </c>
      <c r="F116" s="43"/>
      <c r="G116" s="43"/>
      <c r="H116" s="43"/>
      <c r="I116" s="43"/>
      <c r="J116" s="44"/>
    </row>
    <row r="117" ht="30">
      <c r="A117" s="35" t="s">
        <v>44</v>
      </c>
      <c r="B117" s="42"/>
      <c r="C117" s="43"/>
      <c r="D117" s="43"/>
      <c r="E117" s="45" t="s">
        <v>159</v>
      </c>
      <c r="F117" s="43"/>
      <c r="G117" s="43"/>
      <c r="H117" s="43"/>
      <c r="I117" s="43"/>
      <c r="J117" s="44"/>
    </row>
    <row r="118" ht="90">
      <c r="A118" s="35" t="s">
        <v>46</v>
      </c>
      <c r="B118" s="42"/>
      <c r="C118" s="43"/>
      <c r="D118" s="43"/>
      <c r="E118" s="37" t="s">
        <v>152</v>
      </c>
      <c r="F118" s="43"/>
      <c r="G118" s="43"/>
      <c r="H118" s="43"/>
      <c r="I118" s="43"/>
      <c r="J118" s="44"/>
    </row>
    <row r="119">
      <c r="A119" s="35" t="s">
        <v>36</v>
      </c>
      <c r="B119" s="35">
        <v>28</v>
      </c>
      <c r="C119" s="36" t="s">
        <v>160</v>
      </c>
      <c r="D119" s="35" t="s">
        <v>38</v>
      </c>
      <c r="E119" s="37" t="s">
        <v>161</v>
      </c>
      <c r="F119" s="38" t="s">
        <v>127</v>
      </c>
      <c r="G119" s="39">
        <v>47.304000000000002</v>
      </c>
      <c r="H119" s="40">
        <v>0</v>
      </c>
      <c r="I119" s="40">
        <f>ROUND(G119*H119,P4)</f>
        <v>0</v>
      </c>
      <c r="J119" s="38" t="s">
        <v>41</v>
      </c>
      <c r="O119" s="41">
        <f>I119*0.21</f>
        <v>0</v>
      </c>
      <c r="P119">
        <v>3</v>
      </c>
    </row>
    <row r="120">
      <c r="A120" s="35" t="s">
        <v>42</v>
      </c>
      <c r="B120" s="42"/>
      <c r="C120" s="43"/>
      <c r="D120" s="43"/>
      <c r="E120" s="37" t="s">
        <v>162</v>
      </c>
      <c r="F120" s="43"/>
      <c r="G120" s="43"/>
      <c r="H120" s="43"/>
      <c r="I120" s="43"/>
      <c r="J120" s="44"/>
    </row>
    <row r="121" ht="30">
      <c r="A121" s="35" t="s">
        <v>44</v>
      </c>
      <c r="B121" s="42"/>
      <c r="C121" s="43"/>
      <c r="D121" s="43"/>
      <c r="E121" s="45" t="s">
        <v>163</v>
      </c>
      <c r="F121" s="43"/>
      <c r="G121" s="43"/>
      <c r="H121" s="43"/>
      <c r="I121" s="43"/>
      <c r="J121" s="44"/>
    </row>
    <row r="122" ht="120">
      <c r="A122" s="35" t="s">
        <v>46</v>
      </c>
      <c r="B122" s="42"/>
      <c r="C122" s="43"/>
      <c r="D122" s="43"/>
      <c r="E122" s="37" t="s">
        <v>164</v>
      </c>
      <c r="F122" s="43"/>
      <c r="G122" s="43"/>
      <c r="H122" s="43"/>
      <c r="I122" s="43"/>
      <c r="J122" s="44"/>
    </row>
    <row r="123">
      <c r="A123" s="35" t="s">
        <v>36</v>
      </c>
      <c r="B123" s="35">
        <v>29</v>
      </c>
      <c r="C123" s="36" t="s">
        <v>165</v>
      </c>
      <c r="D123" s="35" t="s">
        <v>38</v>
      </c>
      <c r="E123" s="37" t="s">
        <v>166</v>
      </c>
      <c r="F123" s="38" t="s">
        <v>127</v>
      </c>
      <c r="G123" s="39">
        <v>23.652000000000001</v>
      </c>
      <c r="H123" s="40">
        <v>0</v>
      </c>
      <c r="I123" s="40">
        <f>ROUND(G123*H123,P4)</f>
        <v>0</v>
      </c>
      <c r="J123" s="38" t="s">
        <v>41</v>
      </c>
      <c r="O123" s="41">
        <f>I123*0.21</f>
        <v>0</v>
      </c>
      <c r="P123">
        <v>3</v>
      </c>
    </row>
    <row r="124">
      <c r="A124" s="35" t="s">
        <v>42</v>
      </c>
      <c r="B124" s="42"/>
      <c r="C124" s="43"/>
      <c r="D124" s="43"/>
      <c r="E124" s="37" t="s">
        <v>167</v>
      </c>
      <c r="F124" s="43"/>
      <c r="G124" s="43"/>
      <c r="H124" s="43"/>
      <c r="I124" s="43"/>
      <c r="J124" s="44"/>
    </row>
    <row r="125" ht="30">
      <c r="A125" s="35" t="s">
        <v>44</v>
      </c>
      <c r="B125" s="42"/>
      <c r="C125" s="43"/>
      <c r="D125" s="43"/>
      <c r="E125" s="45" t="s">
        <v>168</v>
      </c>
      <c r="F125" s="43"/>
      <c r="G125" s="43"/>
      <c r="H125" s="43"/>
      <c r="I125" s="43"/>
      <c r="J125" s="44"/>
    </row>
    <row r="126" ht="120">
      <c r="A126" s="35" t="s">
        <v>46</v>
      </c>
      <c r="B126" s="42"/>
      <c r="C126" s="43"/>
      <c r="D126" s="43"/>
      <c r="E126" s="37" t="s">
        <v>169</v>
      </c>
      <c r="F126" s="43"/>
      <c r="G126" s="43"/>
      <c r="H126" s="43"/>
      <c r="I126" s="43"/>
      <c r="J126" s="44"/>
    </row>
    <row r="127">
      <c r="A127" s="29" t="s">
        <v>33</v>
      </c>
      <c r="B127" s="30"/>
      <c r="C127" s="31" t="s">
        <v>170</v>
      </c>
      <c r="D127" s="32"/>
      <c r="E127" s="29" t="s">
        <v>171</v>
      </c>
      <c r="F127" s="32"/>
      <c r="G127" s="32"/>
      <c r="H127" s="32"/>
      <c r="I127" s="33">
        <f>SUMIFS(I128:I143,A128:A143,"P")</f>
        <v>0</v>
      </c>
      <c r="J127" s="34"/>
    </row>
    <row r="128">
      <c r="A128" s="35" t="s">
        <v>36</v>
      </c>
      <c r="B128" s="35">
        <v>30</v>
      </c>
      <c r="C128" s="36" t="s">
        <v>172</v>
      </c>
      <c r="D128" s="35" t="s">
        <v>38</v>
      </c>
      <c r="E128" s="37" t="s">
        <v>173</v>
      </c>
      <c r="F128" s="38" t="s">
        <v>40</v>
      </c>
      <c r="G128" s="39">
        <v>0.14099999999999999</v>
      </c>
      <c r="H128" s="40">
        <v>0</v>
      </c>
      <c r="I128" s="40">
        <f>ROUND(G128*H128,P4)</f>
        <v>0</v>
      </c>
      <c r="J128" s="38" t="s">
        <v>41</v>
      </c>
      <c r="O128" s="41">
        <f>I128*0.21</f>
        <v>0</v>
      </c>
      <c r="P128">
        <v>3</v>
      </c>
    </row>
    <row r="129">
      <c r="A129" s="35" t="s">
        <v>42</v>
      </c>
      <c r="B129" s="42"/>
      <c r="C129" s="43"/>
      <c r="D129" s="43"/>
      <c r="E129" s="37" t="s">
        <v>174</v>
      </c>
      <c r="F129" s="43"/>
      <c r="G129" s="43"/>
      <c r="H129" s="43"/>
      <c r="I129" s="43"/>
      <c r="J129" s="44"/>
    </row>
    <row r="130" ht="30">
      <c r="A130" s="35" t="s">
        <v>44</v>
      </c>
      <c r="B130" s="42"/>
      <c r="C130" s="43"/>
      <c r="D130" s="43"/>
      <c r="E130" s="45" t="s">
        <v>175</v>
      </c>
      <c r="F130" s="43"/>
      <c r="G130" s="43"/>
      <c r="H130" s="43"/>
      <c r="I130" s="43"/>
      <c r="J130" s="44"/>
    </row>
    <row r="131" ht="409.5">
      <c r="A131" s="35" t="s">
        <v>46</v>
      </c>
      <c r="B131" s="42"/>
      <c r="C131" s="43"/>
      <c r="D131" s="43"/>
      <c r="E131" s="37" t="s">
        <v>176</v>
      </c>
      <c r="F131" s="43"/>
      <c r="G131" s="43"/>
      <c r="H131" s="43"/>
      <c r="I131" s="43"/>
      <c r="J131" s="44"/>
    </row>
    <row r="132">
      <c r="A132" s="35" t="s">
        <v>36</v>
      </c>
      <c r="B132" s="35">
        <v>31</v>
      </c>
      <c r="C132" s="36" t="s">
        <v>177</v>
      </c>
      <c r="D132" s="35" t="s">
        <v>38</v>
      </c>
      <c r="E132" s="37" t="s">
        <v>178</v>
      </c>
      <c r="F132" s="38" t="s">
        <v>51</v>
      </c>
      <c r="G132" s="39">
        <v>0.031</v>
      </c>
      <c r="H132" s="40">
        <v>0</v>
      </c>
      <c r="I132" s="40">
        <f>ROUND(G132*H132,P4)</f>
        <v>0</v>
      </c>
      <c r="J132" s="38" t="s">
        <v>41</v>
      </c>
      <c r="O132" s="41">
        <f>I132*0.21</f>
        <v>0</v>
      </c>
      <c r="P132">
        <v>3</v>
      </c>
    </row>
    <row r="133">
      <c r="A133" s="35" t="s">
        <v>42</v>
      </c>
      <c r="B133" s="42"/>
      <c r="C133" s="43"/>
      <c r="D133" s="43"/>
      <c r="E133" s="46" t="s">
        <v>38</v>
      </c>
      <c r="F133" s="43"/>
      <c r="G133" s="43"/>
      <c r="H133" s="43"/>
      <c r="I133" s="43"/>
      <c r="J133" s="44"/>
    </row>
    <row r="134" ht="30">
      <c r="A134" s="35" t="s">
        <v>44</v>
      </c>
      <c r="B134" s="42"/>
      <c r="C134" s="43"/>
      <c r="D134" s="43"/>
      <c r="E134" s="45" t="s">
        <v>179</v>
      </c>
      <c r="F134" s="43"/>
      <c r="G134" s="43"/>
      <c r="H134" s="43"/>
      <c r="I134" s="43"/>
      <c r="J134" s="44"/>
    </row>
    <row r="135" ht="300">
      <c r="A135" s="35" t="s">
        <v>46</v>
      </c>
      <c r="B135" s="42"/>
      <c r="C135" s="43"/>
      <c r="D135" s="43"/>
      <c r="E135" s="37" t="s">
        <v>180</v>
      </c>
      <c r="F135" s="43"/>
      <c r="G135" s="43"/>
      <c r="H135" s="43"/>
      <c r="I135" s="43"/>
      <c r="J135" s="44"/>
    </row>
    <row r="136">
      <c r="A136" s="35" t="s">
        <v>36</v>
      </c>
      <c r="B136" s="35">
        <v>32</v>
      </c>
      <c r="C136" s="36" t="s">
        <v>181</v>
      </c>
      <c r="D136" s="35" t="s">
        <v>38</v>
      </c>
      <c r="E136" s="37" t="s">
        <v>182</v>
      </c>
      <c r="F136" s="38" t="s">
        <v>40</v>
      </c>
      <c r="G136" s="39">
        <v>2.6280000000000001</v>
      </c>
      <c r="H136" s="40">
        <v>0</v>
      </c>
      <c r="I136" s="40">
        <f>ROUND(G136*H136,P4)</f>
        <v>0</v>
      </c>
      <c r="J136" s="38" t="s">
        <v>41</v>
      </c>
      <c r="O136" s="41">
        <f>I136*0.21</f>
        <v>0</v>
      </c>
      <c r="P136">
        <v>3</v>
      </c>
    </row>
    <row r="137">
      <c r="A137" s="35" t="s">
        <v>42</v>
      </c>
      <c r="B137" s="42"/>
      <c r="C137" s="43"/>
      <c r="D137" s="43"/>
      <c r="E137" s="37" t="s">
        <v>183</v>
      </c>
      <c r="F137" s="43"/>
      <c r="G137" s="43"/>
      <c r="H137" s="43"/>
      <c r="I137" s="43"/>
      <c r="J137" s="44"/>
    </row>
    <row r="138" ht="30">
      <c r="A138" s="35" t="s">
        <v>44</v>
      </c>
      <c r="B138" s="42"/>
      <c r="C138" s="43"/>
      <c r="D138" s="43"/>
      <c r="E138" s="45" t="s">
        <v>184</v>
      </c>
      <c r="F138" s="43"/>
      <c r="G138" s="43"/>
      <c r="H138" s="43"/>
      <c r="I138" s="43"/>
      <c r="J138" s="44"/>
    </row>
    <row r="139" ht="409.5">
      <c r="A139" s="35" t="s">
        <v>46</v>
      </c>
      <c r="B139" s="42"/>
      <c r="C139" s="43"/>
      <c r="D139" s="43"/>
      <c r="E139" s="37" t="s">
        <v>185</v>
      </c>
      <c r="F139" s="43"/>
      <c r="G139" s="43"/>
      <c r="H139" s="43"/>
      <c r="I139" s="43"/>
      <c r="J139" s="44"/>
    </row>
    <row r="140">
      <c r="A140" s="35" t="s">
        <v>36</v>
      </c>
      <c r="B140" s="35">
        <v>33</v>
      </c>
      <c r="C140" s="36" t="s">
        <v>186</v>
      </c>
      <c r="D140" s="35" t="s">
        <v>38</v>
      </c>
      <c r="E140" s="37" t="s">
        <v>187</v>
      </c>
      <c r="F140" s="38" t="s">
        <v>51</v>
      </c>
      <c r="G140" s="39">
        <v>0.52600000000000002</v>
      </c>
      <c r="H140" s="40">
        <v>0</v>
      </c>
      <c r="I140" s="40">
        <f>ROUND(G140*H140,P4)</f>
        <v>0</v>
      </c>
      <c r="J140" s="38" t="s">
        <v>41</v>
      </c>
      <c r="O140" s="41">
        <f>I140*0.21</f>
        <v>0</v>
      </c>
      <c r="P140">
        <v>3</v>
      </c>
    </row>
    <row r="141">
      <c r="A141" s="35" t="s">
        <v>42</v>
      </c>
      <c r="B141" s="42"/>
      <c r="C141" s="43"/>
      <c r="D141" s="43"/>
      <c r="E141" s="46" t="s">
        <v>38</v>
      </c>
      <c r="F141" s="43"/>
      <c r="G141" s="43"/>
      <c r="H141" s="43"/>
      <c r="I141" s="43"/>
      <c r="J141" s="44"/>
    </row>
    <row r="142" ht="30">
      <c r="A142" s="35" t="s">
        <v>44</v>
      </c>
      <c r="B142" s="42"/>
      <c r="C142" s="43"/>
      <c r="D142" s="43"/>
      <c r="E142" s="45" t="s">
        <v>188</v>
      </c>
      <c r="F142" s="43"/>
      <c r="G142" s="43"/>
      <c r="H142" s="43"/>
      <c r="I142" s="43"/>
      <c r="J142" s="44"/>
    </row>
    <row r="143" ht="330">
      <c r="A143" s="35" t="s">
        <v>46</v>
      </c>
      <c r="B143" s="42"/>
      <c r="C143" s="43"/>
      <c r="D143" s="43"/>
      <c r="E143" s="37" t="s">
        <v>189</v>
      </c>
      <c r="F143" s="43"/>
      <c r="G143" s="43"/>
      <c r="H143" s="43"/>
      <c r="I143" s="43"/>
      <c r="J143" s="44"/>
    </row>
    <row r="144">
      <c r="A144" s="29" t="s">
        <v>33</v>
      </c>
      <c r="B144" s="30"/>
      <c r="C144" s="31" t="s">
        <v>190</v>
      </c>
      <c r="D144" s="32"/>
      <c r="E144" s="29" t="s">
        <v>191</v>
      </c>
      <c r="F144" s="32"/>
      <c r="G144" s="32"/>
      <c r="H144" s="32"/>
      <c r="I144" s="33">
        <f>SUMIFS(I145:I160,A145:A160,"P")</f>
        <v>0</v>
      </c>
      <c r="J144" s="34"/>
    </row>
    <row r="145">
      <c r="A145" s="35" t="s">
        <v>36</v>
      </c>
      <c r="B145" s="35">
        <v>34</v>
      </c>
      <c r="C145" s="36" t="s">
        <v>192</v>
      </c>
      <c r="D145" s="35" t="s">
        <v>38</v>
      </c>
      <c r="E145" s="37" t="s">
        <v>193</v>
      </c>
      <c r="F145" s="38" t="s">
        <v>40</v>
      </c>
      <c r="G145" s="39">
        <v>1.0069999999999999</v>
      </c>
      <c r="H145" s="40">
        <v>0</v>
      </c>
      <c r="I145" s="40">
        <f>ROUND(G145*H145,P4)</f>
        <v>0</v>
      </c>
      <c r="J145" s="38" t="s">
        <v>41</v>
      </c>
      <c r="O145" s="41">
        <f>I145*0.21</f>
        <v>0</v>
      </c>
      <c r="P145">
        <v>3</v>
      </c>
    </row>
    <row r="146">
      <c r="A146" s="35" t="s">
        <v>42</v>
      </c>
      <c r="B146" s="42"/>
      <c r="C146" s="43"/>
      <c r="D146" s="43"/>
      <c r="E146" s="37" t="s">
        <v>194</v>
      </c>
      <c r="F146" s="43"/>
      <c r="G146" s="43"/>
      <c r="H146" s="43"/>
      <c r="I146" s="43"/>
      <c r="J146" s="44"/>
    </row>
    <row r="147" ht="30">
      <c r="A147" s="35" t="s">
        <v>44</v>
      </c>
      <c r="B147" s="42"/>
      <c r="C147" s="43"/>
      <c r="D147" s="43"/>
      <c r="E147" s="45" t="s">
        <v>195</v>
      </c>
      <c r="F147" s="43"/>
      <c r="G147" s="43"/>
      <c r="H147" s="43"/>
      <c r="I147" s="43"/>
      <c r="J147" s="44"/>
    </row>
    <row r="148" ht="409.5">
      <c r="A148" s="35" t="s">
        <v>46</v>
      </c>
      <c r="B148" s="42"/>
      <c r="C148" s="43"/>
      <c r="D148" s="43"/>
      <c r="E148" s="37" t="s">
        <v>185</v>
      </c>
      <c r="F148" s="43"/>
      <c r="G148" s="43"/>
      <c r="H148" s="43"/>
      <c r="I148" s="43"/>
      <c r="J148" s="44"/>
    </row>
    <row r="149">
      <c r="A149" s="35" t="s">
        <v>36</v>
      </c>
      <c r="B149" s="35">
        <v>35</v>
      </c>
      <c r="C149" s="36" t="s">
        <v>196</v>
      </c>
      <c r="D149" s="35" t="s">
        <v>38</v>
      </c>
      <c r="E149" s="37" t="s">
        <v>197</v>
      </c>
      <c r="F149" s="38" t="s">
        <v>51</v>
      </c>
      <c r="G149" s="39">
        <v>0.18099999999999999</v>
      </c>
      <c r="H149" s="40">
        <v>0</v>
      </c>
      <c r="I149" s="40">
        <f>ROUND(G149*H149,P4)</f>
        <v>0</v>
      </c>
      <c r="J149" s="38" t="s">
        <v>41</v>
      </c>
      <c r="O149" s="41">
        <f>I149*0.21</f>
        <v>0</v>
      </c>
      <c r="P149">
        <v>3</v>
      </c>
    </row>
    <row r="150">
      <c r="A150" s="35" t="s">
        <v>42</v>
      </c>
      <c r="B150" s="42"/>
      <c r="C150" s="43"/>
      <c r="D150" s="43"/>
      <c r="E150" s="46" t="s">
        <v>38</v>
      </c>
      <c r="F150" s="43"/>
      <c r="G150" s="43"/>
      <c r="H150" s="43"/>
      <c r="I150" s="43"/>
      <c r="J150" s="44"/>
    </row>
    <row r="151" ht="30">
      <c r="A151" s="35" t="s">
        <v>44</v>
      </c>
      <c r="B151" s="42"/>
      <c r="C151" s="43"/>
      <c r="D151" s="43"/>
      <c r="E151" s="45" t="s">
        <v>198</v>
      </c>
      <c r="F151" s="43"/>
      <c r="G151" s="43"/>
      <c r="H151" s="43"/>
      <c r="I151" s="43"/>
      <c r="J151" s="44"/>
    </row>
    <row r="152" ht="330">
      <c r="A152" s="35" t="s">
        <v>46</v>
      </c>
      <c r="B152" s="42"/>
      <c r="C152" s="43"/>
      <c r="D152" s="43"/>
      <c r="E152" s="37" t="s">
        <v>199</v>
      </c>
      <c r="F152" s="43"/>
      <c r="G152" s="43"/>
      <c r="H152" s="43"/>
      <c r="I152" s="43"/>
      <c r="J152" s="44"/>
    </row>
    <row r="153">
      <c r="A153" s="35" t="s">
        <v>36</v>
      </c>
      <c r="B153" s="35">
        <v>36</v>
      </c>
      <c r="C153" s="36" t="s">
        <v>200</v>
      </c>
      <c r="D153" s="35" t="s">
        <v>38</v>
      </c>
      <c r="E153" s="37" t="s">
        <v>201</v>
      </c>
      <c r="F153" s="38" t="s">
        <v>51</v>
      </c>
      <c r="G153" s="39">
        <v>0.88100000000000001</v>
      </c>
      <c r="H153" s="40">
        <v>0</v>
      </c>
      <c r="I153" s="40">
        <f>ROUND(G153*H153,P4)</f>
        <v>0</v>
      </c>
      <c r="J153" s="38" t="s">
        <v>41</v>
      </c>
      <c r="O153" s="41">
        <f>I153*0.21</f>
        <v>0</v>
      </c>
      <c r="P153">
        <v>3</v>
      </c>
    </row>
    <row r="154">
      <c r="A154" s="35" t="s">
        <v>42</v>
      </c>
      <c r="B154" s="42"/>
      <c r="C154" s="43"/>
      <c r="D154" s="43"/>
      <c r="E154" s="46" t="s">
        <v>38</v>
      </c>
      <c r="F154" s="43"/>
      <c r="G154" s="43"/>
      <c r="H154" s="43"/>
      <c r="I154" s="43"/>
      <c r="J154" s="44"/>
    </row>
    <row r="155" ht="45">
      <c r="A155" s="35" t="s">
        <v>44</v>
      </c>
      <c r="B155" s="42"/>
      <c r="C155" s="43"/>
      <c r="D155" s="43"/>
      <c r="E155" s="45" t="s">
        <v>202</v>
      </c>
      <c r="F155" s="43"/>
      <c r="G155" s="43"/>
      <c r="H155" s="43"/>
      <c r="I155" s="43"/>
      <c r="J155" s="44"/>
    </row>
    <row r="156" ht="409.5">
      <c r="A156" s="35" t="s">
        <v>46</v>
      </c>
      <c r="B156" s="42"/>
      <c r="C156" s="43"/>
      <c r="D156" s="43"/>
      <c r="E156" s="37" t="s">
        <v>203</v>
      </c>
      <c r="F156" s="43"/>
      <c r="G156" s="43"/>
      <c r="H156" s="43"/>
      <c r="I156" s="43"/>
      <c r="J156" s="44"/>
    </row>
    <row r="157">
      <c r="A157" s="35" t="s">
        <v>36</v>
      </c>
      <c r="B157" s="35">
        <v>37</v>
      </c>
      <c r="C157" s="36" t="s">
        <v>204</v>
      </c>
      <c r="D157" s="35" t="s">
        <v>38</v>
      </c>
      <c r="E157" s="37" t="s">
        <v>205</v>
      </c>
      <c r="F157" s="38" t="s">
        <v>40</v>
      </c>
      <c r="G157" s="39">
        <v>13.228</v>
      </c>
      <c r="H157" s="40">
        <v>0</v>
      </c>
      <c r="I157" s="40">
        <f>ROUND(G157*H157,P4)</f>
        <v>0</v>
      </c>
      <c r="J157" s="38" t="s">
        <v>41</v>
      </c>
      <c r="O157" s="41">
        <f>I157*0.21</f>
        <v>0</v>
      </c>
      <c r="P157">
        <v>3</v>
      </c>
    </row>
    <row r="158">
      <c r="A158" s="35" t="s">
        <v>42</v>
      </c>
      <c r="B158" s="42"/>
      <c r="C158" s="43"/>
      <c r="D158" s="43"/>
      <c r="E158" s="37" t="s">
        <v>206</v>
      </c>
      <c r="F158" s="43"/>
      <c r="G158" s="43"/>
      <c r="H158" s="43"/>
      <c r="I158" s="43"/>
      <c r="J158" s="44"/>
    </row>
    <row r="159" ht="30">
      <c r="A159" s="35" t="s">
        <v>44</v>
      </c>
      <c r="B159" s="42"/>
      <c r="C159" s="43"/>
      <c r="D159" s="43"/>
      <c r="E159" s="45" t="s">
        <v>207</v>
      </c>
      <c r="F159" s="43"/>
      <c r="G159" s="43"/>
      <c r="H159" s="43"/>
      <c r="I159" s="43"/>
      <c r="J159" s="44"/>
    </row>
    <row r="160" ht="45">
      <c r="A160" s="35" t="s">
        <v>46</v>
      </c>
      <c r="B160" s="42"/>
      <c r="C160" s="43"/>
      <c r="D160" s="43"/>
      <c r="E160" s="37" t="s">
        <v>208</v>
      </c>
      <c r="F160" s="43"/>
      <c r="G160" s="43"/>
      <c r="H160" s="43"/>
      <c r="I160" s="43"/>
      <c r="J160" s="44"/>
    </row>
    <row r="161">
      <c r="A161" s="29" t="s">
        <v>33</v>
      </c>
      <c r="B161" s="30"/>
      <c r="C161" s="31" t="s">
        <v>209</v>
      </c>
      <c r="D161" s="32"/>
      <c r="E161" s="29" t="s">
        <v>210</v>
      </c>
      <c r="F161" s="32"/>
      <c r="G161" s="32"/>
      <c r="H161" s="32"/>
      <c r="I161" s="33">
        <f>SUMIFS(I162:I177,A162:A177,"P")</f>
        <v>0</v>
      </c>
      <c r="J161" s="34"/>
    </row>
    <row r="162">
      <c r="A162" s="35" t="s">
        <v>36</v>
      </c>
      <c r="B162" s="35">
        <v>38</v>
      </c>
      <c r="C162" s="36" t="s">
        <v>211</v>
      </c>
      <c r="D162" s="35" t="s">
        <v>38</v>
      </c>
      <c r="E162" s="37" t="s">
        <v>212</v>
      </c>
      <c r="F162" s="38" t="s">
        <v>127</v>
      </c>
      <c r="G162" s="39">
        <v>45.600000000000001</v>
      </c>
      <c r="H162" s="40">
        <v>0</v>
      </c>
      <c r="I162" s="40">
        <f>ROUND(G162*H162,P4)</f>
        <v>0</v>
      </c>
      <c r="J162" s="38" t="s">
        <v>41</v>
      </c>
      <c r="O162" s="41">
        <f>I162*0.21</f>
        <v>0</v>
      </c>
      <c r="P162">
        <v>3</v>
      </c>
    </row>
    <row r="163">
      <c r="A163" s="35" t="s">
        <v>42</v>
      </c>
      <c r="B163" s="42"/>
      <c r="C163" s="43"/>
      <c r="D163" s="43"/>
      <c r="E163" s="37" t="s">
        <v>213</v>
      </c>
      <c r="F163" s="43"/>
      <c r="G163" s="43"/>
      <c r="H163" s="43"/>
      <c r="I163" s="43"/>
      <c r="J163" s="44"/>
    </row>
    <row r="164" ht="30">
      <c r="A164" s="35" t="s">
        <v>44</v>
      </c>
      <c r="B164" s="42"/>
      <c r="C164" s="43"/>
      <c r="D164" s="43"/>
      <c r="E164" s="45" t="s">
        <v>214</v>
      </c>
      <c r="F164" s="43"/>
      <c r="G164" s="43"/>
      <c r="H164" s="43"/>
      <c r="I164" s="43"/>
      <c r="J164" s="44"/>
    </row>
    <row r="165" ht="75">
      <c r="A165" s="35" t="s">
        <v>46</v>
      </c>
      <c r="B165" s="42"/>
      <c r="C165" s="43"/>
      <c r="D165" s="43"/>
      <c r="E165" s="37" t="s">
        <v>215</v>
      </c>
      <c r="F165" s="43"/>
      <c r="G165" s="43"/>
      <c r="H165" s="43"/>
      <c r="I165" s="43"/>
      <c r="J165" s="44"/>
    </row>
    <row r="166">
      <c r="A166" s="35" t="s">
        <v>36</v>
      </c>
      <c r="B166" s="35">
        <v>39</v>
      </c>
      <c r="C166" s="36" t="s">
        <v>216</v>
      </c>
      <c r="D166" s="35" t="s">
        <v>38</v>
      </c>
      <c r="E166" s="37" t="s">
        <v>217</v>
      </c>
      <c r="F166" s="38" t="s">
        <v>127</v>
      </c>
      <c r="G166" s="39">
        <v>22.800000000000001</v>
      </c>
      <c r="H166" s="40">
        <v>0</v>
      </c>
      <c r="I166" s="40">
        <f>ROUND(G166*H166,P4)</f>
        <v>0</v>
      </c>
      <c r="J166" s="38" t="s">
        <v>41</v>
      </c>
      <c r="O166" s="41">
        <f>I166*0.21</f>
        <v>0</v>
      </c>
      <c r="P166">
        <v>3</v>
      </c>
    </row>
    <row r="167">
      <c r="A167" s="35" t="s">
        <v>42</v>
      </c>
      <c r="B167" s="42"/>
      <c r="C167" s="43"/>
      <c r="D167" s="43"/>
      <c r="E167" s="46" t="s">
        <v>38</v>
      </c>
      <c r="F167" s="43"/>
      <c r="G167" s="43"/>
      <c r="H167" s="43"/>
      <c r="I167" s="43"/>
      <c r="J167" s="44"/>
    </row>
    <row r="168" ht="30">
      <c r="A168" s="35" t="s">
        <v>44</v>
      </c>
      <c r="B168" s="42"/>
      <c r="C168" s="43"/>
      <c r="D168" s="43"/>
      <c r="E168" s="45" t="s">
        <v>218</v>
      </c>
      <c r="F168" s="43"/>
      <c r="G168" s="43"/>
      <c r="H168" s="43"/>
      <c r="I168" s="43"/>
      <c r="J168" s="44"/>
    </row>
    <row r="169" ht="165">
      <c r="A169" s="35" t="s">
        <v>46</v>
      </c>
      <c r="B169" s="42"/>
      <c r="C169" s="43"/>
      <c r="D169" s="43"/>
      <c r="E169" s="37" t="s">
        <v>219</v>
      </c>
      <c r="F169" s="43"/>
      <c r="G169" s="43"/>
      <c r="H169" s="43"/>
      <c r="I169" s="43"/>
      <c r="J169" s="44"/>
    </row>
    <row r="170">
      <c r="A170" s="35" t="s">
        <v>36</v>
      </c>
      <c r="B170" s="35">
        <v>40</v>
      </c>
      <c r="C170" s="36" t="s">
        <v>220</v>
      </c>
      <c r="D170" s="35" t="s">
        <v>38</v>
      </c>
      <c r="E170" s="37" t="s">
        <v>221</v>
      </c>
      <c r="F170" s="38" t="s">
        <v>127</v>
      </c>
      <c r="G170" s="39">
        <v>22.800000000000001</v>
      </c>
      <c r="H170" s="40">
        <v>0</v>
      </c>
      <c r="I170" s="40">
        <f>ROUND(G170*H170,P4)</f>
        <v>0</v>
      </c>
      <c r="J170" s="38" t="s">
        <v>41</v>
      </c>
      <c r="O170" s="41">
        <f>I170*0.21</f>
        <v>0</v>
      </c>
      <c r="P170">
        <v>3</v>
      </c>
    </row>
    <row r="171">
      <c r="A171" s="35" t="s">
        <v>42</v>
      </c>
      <c r="B171" s="42"/>
      <c r="C171" s="43"/>
      <c r="D171" s="43"/>
      <c r="E171" s="46" t="s">
        <v>38</v>
      </c>
      <c r="F171" s="43"/>
      <c r="G171" s="43"/>
      <c r="H171" s="43"/>
      <c r="I171" s="43"/>
      <c r="J171" s="44"/>
    </row>
    <row r="172" ht="30">
      <c r="A172" s="35" t="s">
        <v>44</v>
      </c>
      <c r="B172" s="42"/>
      <c r="C172" s="43"/>
      <c r="D172" s="43"/>
      <c r="E172" s="45" t="s">
        <v>218</v>
      </c>
      <c r="F172" s="43"/>
      <c r="G172" s="43"/>
      <c r="H172" s="43"/>
      <c r="I172" s="43"/>
      <c r="J172" s="44"/>
    </row>
    <row r="173" ht="165">
      <c r="A173" s="35" t="s">
        <v>46</v>
      </c>
      <c r="B173" s="42"/>
      <c r="C173" s="43"/>
      <c r="D173" s="43"/>
      <c r="E173" s="37" t="s">
        <v>219</v>
      </c>
      <c r="F173" s="43"/>
      <c r="G173" s="43"/>
      <c r="H173" s="43"/>
      <c r="I173" s="43"/>
      <c r="J173" s="44"/>
    </row>
    <row r="174" ht="30">
      <c r="A174" s="35" t="s">
        <v>36</v>
      </c>
      <c r="B174" s="35">
        <v>41</v>
      </c>
      <c r="C174" s="36" t="s">
        <v>222</v>
      </c>
      <c r="D174" s="35" t="s">
        <v>38</v>
      </c>
      <c r="E174" s="37" t="s">
        <v>223</v>
      </c>
      <c r="F174" s="38" t="s">
        <v>59</v>
      </c>
      <c r="G174" s="39">
        <v>1</v>
      </c>
      <c r="H174" s="40">
        <v>0</v>
      </c>
      <c r="I174" s="40">
        <f>ROUND(G174*H174,P4)</f>
        <v>0</v>
      </c>
      <c r="J174" s="38" t="s">
        <v>224</v>
      </c>
      <c r="O174" s="41">
        <f>I174*0.21</f>
        <v>0</v>
      </c>
      <c r="P174">
        <v>3</v>
      </c>
    </row>
    <row r="175">
      <c r="A175" s="35" t="s">
        <v>42</v>
      </c>
      <c r="B175" s="42"/>
      <c r="C175" s="43"/>
      <c r="D175" s="43"/>
      <c r="E175" s="46" t="s">
        <v>38</v>
      </c>
      <c r="F175" s="43"/>
      <c r="G175" s="43"/>
      <c r="H175" s="43"/>
      <c r="I175" s="43"/>
      <c r="J175" s="44"/>
    </row>
    <row r="176" ht="30">
      <c r="A176" s="35" t="s">
        <v>44</v>
      </c>
      <c r="B176" s="42"/>
      <c r="C176" s="43"/>
      <c r="D176" s="43"/>
      <c r="E176" s="45" t="s">
        <v>61</v>
      </c>
      <c r="F176" s="43"/>
      <c r="G176" s="43"/>
      <c r="H176" s="43"/>
      <c r="I176" s="43"/>
      <c r="J176" s="44"/>
    </row>
    <row r="177" ht="30">
      <c r="A177" s="35" t="s">
        <v>46</v>
      </c>
      <c r="B177" s="42"/>
      <c r="C177" s="43"/>
      <c r="D177" s="43"/>
      <c r="E177" s="37" t="s">
        <v>225</v>
      </c>
      <c r="F177" s="43"/>
      <c r="G177" s="43"/>
      <c r="H177" s="43"/>
      <c r="I177" s="43"/>
      <c r="J177" s="44"/>
    </row>
    <row r="178">
      <c r="A178" s="29" t="s">
        <v>33</v>
      </c>
      <c r="B178" s="30"/>
      <c r="C178" s="31" t="s">
        <v>226</v>
      </c>
      <c r="D178" s="32"/>
      <c r="E178" s="29" t="s">
        <v>227</v>
      </c>
      <c r="F178" s="32"/>
      <c r="G178" s="32"/>
      <c r="H178" s="32"/>
      <c r="I178" s="33">
        <f>SUMIFS(I179:I202,A179:A202,"P")</f>
        <v>0</v>
      </c>
      <c r="J178" s="34"/>
    </row>
    <row r="179" ht="30">
      <c r="A179" s="35" t="s">
        <v>36</v>
      </c>
      <c r="B179" s="35">
        <v>42</v>
      </c>
      <c r="C179" s="36" t="s">
        <v>228</v>
      </c>
      <c r="D179" s="35" t="s">
        <v>38</v>
      </c>
      <c r="E179" s="37" t="s">
        <v>229</v>
      </c>
      <c r="F179" s="38" t="s">
        <v>127</v>
      </c>
      <c r="G179" s="39">
        <v>8.7599999999999998</v>
      </c>
      <c r="H179" s="40">
        <v>0</v>
      </c>
      <c r="I179" s="40">
        <f>ROUND(G179*H179,P4)</f>
        <v>0</v>
      </c>
      <c r="J179" s="38" t="s">
        <v>41</v>
      </c>
      <c r="O179" s="41">
        <f>I179*0.21</f>
        <v>0</v>
      </c>
      <c r="P179">
        <v>3</v>
      </c>
    </row>
    <row r="180">
      <c r="A180" s="35" t="s">
        <v>42</v>
      </c>
      <c r="B180" s="42"/>
      <c r="C180" s="43"/>
      <c r="D180" s="43"/>
      <c r="E180" s="46" t="s">
        <v>38</v>
      </c>
      <c r="F180" s="43"/>
      <c r="G180" s="43"/>
      <c r="H180" s="43"/>
      <c r="I180" s="43"/>
      <c r="J180" s="44"/>
    </row>
    <row r="181" ht="30">
      <c r="A181" s="35" t="s">
        <v>44</v>
      </c>
      <c r="B181" s="42"/>
      <c r="C181" s="43"/>
      <c r="D181" s="43"/>
      <c r="E181" s="45" t="s">
        <v>230</v>
      </c>
      <c r="F181" s="43"/>
      <c r="G181" s="43"/>
      <c r="H181" s="43"/>
      <c r="I181" s="43"/>
      <c r="J181" s="44"/>
    </row>
    <row r="182" ht="270">
      <c r="A182" s="35" t="s">
        <v>46</v>
      </c>
      <c r="B182" s="42"/>
      <c r="C182" s="43"/>
      <c r="D182" s="43"/>
      <c r="E182" s="37" t="s">
        <v>231</v>
      </c>
      <c r="F182" s="43"/>
      <c r="G182" s="43"/>
      <c r="H182" s="43"/>
      <c r="I182" s="43"/>
      <c r="J182" s="44"/>
    </row>
    <row r="183" ht="30">
      <c r="A183" s="35" t="s">
        <v>36</v>
      </c>
      <c r="B183" s="35">
        <v>43</v>
      </c>
      <c r="C183" s="36" t="s">
        <v>232</v>
      </c>
      <c r="D183" s="35" t="s">
        <v>38</v>
      </c>
      <c r="E183" s="37" t="s">
        <v>233</v>
      </c>
      <c r="F183" s="38" t="s">
        <v>127</v>
      </c>
      <c r="G183" s="39">
        <v>15.768000000000001</v>
      </c>
      <c r="H183" s="40">
        <v>0</v>
      </c>
      <c r="I183" s="40">
        <f>ROUND(G183*H183,P4)</f>
        <v>0</v>
      </c>
      <c r="J183" s="38" t="s">
        <v>41</v>
      </c>
      <c r="O183" s="41">
        <f>I183*0.21</f>
        <v>0</v>
      </c>
      <c r="P183">
        <v>3</v>
      </c>
    </row>
    <row r="184">
      <c r="A184" s="35" t="s">
        <v>42</v>
      </c>
      <c r="B184" s="42"/>
      <c r="C184" s="43"/>
      <c r="D184" s="43"/>
      <c r="E184" s="46" t="s">
        <v>38</v>
      </c>
      <c r="F184" s="43"/>
      <c r="G184" s="43"/>
      <c r="H184" s="43"/>
      <c r="I184" s="43"/>
      <c r="J184" s="44"/>
    </row>
    <row r="185" ht="30">
      <c r="A185" s="35" t="s">
        <v>44</v>
      </c>
      <c r="B185" s="42"/>
      <c r="C185" s="43"/>
      <c r="D185" s="43"/>
      <c r="E185" s="45" t="s">
        <v>234</v>
      </c>
      <c r="F185" s="43"/>
      <c r="G185" s="43"/>
      <c r="H185" s="43"/>
      <c r="I185" s="43"/>
      <c r="J185" s="44"/>
    </row>
    <row r="186" ht="270">
      <c r="A186" s="35" t="s">
        <v>46</v>
      </c>
      <c r="B186" s="42"/>
      <c r="C186" s="43"/>
      <c r="D186" s="43"/>
      <c r="E186" s="37" t="s">
        <v>231</v>
      </c>
      <c r="F186" s="43"/>
      <c r="G186" s="43"/>
      <c r="H186" s="43"/>
      <c r="I186" s="43"/>
      <c r="J186" s="44"/>
    </row>
    <row r="187" ht="30">
      <c r="A187" s="35" t="s">
        <v>36</v>
      </c>
      <c r="B187" s="35">
        <v>44</v>
      </c>
      <c r="C187" s="36" t="s">
        <v>235</v>
      </c>
      <c r="D187" s="35" t="s">
        <v>38</v>
      </c>
      <c r="E187" s="37" t="s">
        <v>236</v>
      </c>
      <c r="F187" s="38" t="s">
        <v>127</v>
      </c>
      <c r="G187" s="39">
        <v>5.2560000000000002</v>
      </c>
      <c r="H187" s="40">
        <v>0</v>
      </c>
      <c r="I187" s="40">
        <f>ROUND(G187*H187,P4)</f>
        <v>0</v>
      </c>
      <c r="J187" s="38" t="s">
        <v>41</v>
      </c>
      <c r="O187" s="41">
        <f>I187*0.21</f>
        <v>0</v>
      </c>
      <c r="P187">
        <v>3</v>
      </c>
    </row>
    <row r="188">
      <c r="A188" s="35" t="s">
        <v>42</v>
      </c>
      <c r="B188" s="42"/>
      <c r="C188" s="43"/>
      <c r="D188" s="43"/>
      <c r="E188" s="46" t="s">
        <v>38</v>
      </c>
      <c r="F188" s="43"/>
      <c r="G188" s="43"/>
      <c r="H188" s="43"/>
      <c r="I188" s="43"/>
      <c r="J188" s="44"/>
    </row>
    <row r="189" ht="30">
      <c r="A189" s="35" t="s">
        <v>44</v>
      </c>
      <c r="B189" s="42"/>
      <c r="C189" s="43"/>
      <c r="D189" s="43"/>
      <c r="E189" s="45" t="s">
        <v>237</v>
      </c>
      <c r="F189" s="43"/>
      <c r="G189" s="43"/>
      <c r="H189" s="43"/>
      <c r="I189" s="43"/>
      <c r="J189" s="44"/>
    </row>
    <row r="190" ht="300">
      <c r="A190" s="35" t="s">
        <v>46</v>
      </c>
      <c r="B190" s="42"/>
      <c r="C190" s="43"/>
      <c r="D190" s="43"/>
      <c r="E190" s="37" t="s">
        <v>238</v>
      </c>
      <c r="F190" s="43"/>
      <c r="G190" s="43"/>
      <c r="H190" s="43"/>
      <c r="I190" s="43"/>
      <c r="J190" s="44"/>
    </row>
    <row r="191">
      <c r="A191" s="35" t="s">
        <v>36</v>
      </c>
      <c r="B191" s="35">
        <v>45</v>
      </c>
      <c r="C191" s="36" t="s">
        <v>239</v>
      </c>
      <c r="D191" s="35" t="s">
        <v>38</v>
      </c>
      <c r="E191" s="37" t="s">
        <v>240</v>
      </c>
      <c r="F191" s="38" t="s">
        <v>127</v>
      </c>
      <c r="G191" s="39">
        <v>1.1799999999999999</v>
      </c>
      <c r="H191" s="40">
        <v>0</v>
      </c>
      <c r="I191" s="40">
        <f>ROUND(G191*H191,P4)</f>
        <v>0</v>
      </c>
      <c r="J191" s="38" t="s">
        <v>41</v>
      </c>
      <c r="O191" s="41">
        <f>I191*0.21</f>
        <v>0</v>
      </c>
      <c r="P191">
        <v>3</v>
      </c>
    </row>
    <row r="192">
      <c r="A192" s="35" t="s">
        <v>42</v>
      </c>
      <c r="B192" s="42"/>
      <c r="C192" s="43"/>
      <c r="D192" s="43"/>
      <c r="E192" s="37" t="s">
        <v>241</v>
      </c>
      <c r="F192" s="43"/>
      <c r="G192" s="43"/>
      <c r="H192" s="43"/>
      <c r="I192" s="43"/>
      <c r="J192" s="44"/>
    </row>
    <row r="193" ht="30">
      <c r="A193" s="35" t="s">
        <v>44</v>
      </c>
      <c r="B193" s="42"/>
      <c r="C193" s="43"/>
      <c r="D193" s="43"/>
      <c r="E193" s="45" t="s">
        <v>242</v>
      </c>
      <c r="F193" s="43"/>
      <c r="G193" s="43"/>
      <c r="H193" s="43"/>
      <c r="I193" s="43"/>
      <c r="J193" s="44"/>
    </row>
    <row r="194" ht="45">
      <c r="A194" s="35" t="s">
        <v>46</v>
      </c>
      <c r="B194" s="42"/>
      <c r="C194" s="43"/>
      <c r="D194" s="43"/>
      <c r="E194" s="37" t="s">
        <v>243</v>
      </c>
      <c r="F194" s="43"/>
      <c r="G194" s="43"/>
      <c r="H194" s="43"/>
      <c r="I194" s="43"/>
      <c r="J194" s="44"/>
    </row>
    <row r="195">
      <c r="A195" s="35" t="s">
        <v>36</v>
      </c>
      <c r="B195" s="35">
        <v>46</v>
      </c>
      <c r="C195" s="36" t="s">
        <v>244</v>
      </c>
      <c r="D195" s="35" t="s">
        <v>38</v>
      </c>
      <c r="E195" s="37" t="s">
        <v>245</v>
      </c>
      <c r="F195" s="38" t="s">
        <v>127</v>
      </c>
      <c r="G195" s="39">
        <v>11.388</v>
      </c>
      <c r="H195" s="40">
        <v>0</v>
      </c>
      <c r="I195" s="40">
        <f>ROUND(G195*H195,P4)</f>
        <v>0</v>
      </c>
      <c r="J195" s="38" t="s">
        <v>41</v>
      </c>
      <c r="O195" s="41">
        <f>I195*0.21</f>
        <v>0</v>
      </c>
      <c r="P195">
        <v>3</v>
      </c>
    </row>
    <row r="196">
      <c r="A196" s="35" t="s">
        <v>42</v>
      </c>
      <c r="B196" s="42"/>
      <c r="C196" s="43"/>
      <c r="D196" s="43"/>
      <c r="E196" s="37" t="s">
        <v>246</v>
      </c>
      <c r="F196" s="43"/>
      <c r="G196" s="43"/>
      <c r="H196" s="43"/>
      <c r="I196" s="43"/>
      <c r="J196" s="44"/>
    </row>
    <row r="197" ht="30">
      <c r="A197" s="35" t="s">
        <v>44</v>
      </c>
      <c r="B197" s="42"/>
      <c r="C197" s="43"/>
      <c r="D197" s="43"/>
      <c r="E197" s="45" t="s">
        <v>247</v>
      </c>
      <c r="F197" s="43"/>
      <c r="G197" s="43"/>
      <c r="H197" s="43"/>
      <c r="I197" s="43"/>
      <c r="J197" s="44"/>
    </row>
    <row r="198" ht="45">
      <c r="A198" s="35" t="s">
        <v>46</v>
      </c>
      <c r="B198" s="42"/>
      <c r="C198" s="43"/>
      <c r="D198" s="43"/>
      <c r="E198" s="37" t="s">
        <v>243</v>
      </c>
      <c r="F198" s="43"/>
      <c r="G198" s="43"/>
      <c r="H198" s="43"/>
      <c r="I198" s="43"/>
      <c r="J198" s="44"/>
    </row>
    <row r="199">
      <c r="A199" s="35" t="s">
        <v>36</v>
      </c>
      <c r="B199" s="35">
        <v>47</v>
      </c>
      <c r="C199" s="36" t="s">
        <v>248</v>
      </c>
      <c r="D199" s="35" t="s">
        <v>38</v>
      </c>
      <c r="E199" s="37" t="s">
        <v>249</v>
      </c>
      <c r="F199" s="38" t="s">
        <v>127</v>
      </c>
      <c r="G199" s="39">
        <v>0.59999999999999998</v>
      </c>
      <c r="H199" s="40">
        <v>0</v>
      </c>
      <c r="I199" s="40">
        <f>ROUND(G199*H199,P4)</f>
        <v>0</v>
      </c>
      <c r="J199" s="38" t="s">
        <v>41</v>
      </c>
      <c r="O199" s="41">
        <f>I199*0.21</f>
        <v>0</v>
      </c>
      <c r="P199">
        <v>3</v>
      </c>
    </row>
    <row r="200">
      <c r="A200" s="35" t="s">
        <v>42</v>
      </c>
      <c r="B200" s="42"/>
      <c r="C200" s="43"/>
      <c r="D200" s="43"/>
      <c r="E200" s="46" t="s">
        <v>38</v>
      </c>
      <c r="F200" s="43"/>
      <c r="G200" s="43"/>
      <c r="H200" s="43"/>
      <c r="I200" s="43"/>
      <c r="J200" s="44"/>
    </row>
    <row r="201" ht="30">
      <c r="A201" s="35" t="s">
        <v>44</v>
      </c>
      <c r="B201" s="42"/>
      <c r="C201" s="43"/>
      <c r="D201" s="43"/>
      <c r="E201" s="45" t="s">
        <v>250</v>
      </c>
      <c r="F201" s="43"/>
      <c r="G201" s="43"/>
      <c r="H201" s="43"/>
      <c r="I201" s="43"/>
      <c r="J201" s="44"/>
    </row>
    <row r="202" ht="60">
      <c r="A202" s="35" t="s">
        <v>46</v>
      </c>
      <c r="B202" s="42"/>
      <c r="C202" s="43"/>
      <c r="D202" s="43"/>
      <c r="E202" s="37" t="s">
        <v>251</v>
      </c>
      <c r="F202" s="43"/>
      <c r="G202" s="43"/>
      <c r="H202" s="43"/>
      <c r="I202" s="43"/>
      <c r="J202" s="44"/>
    </row>
    <row r="203">
      <c r="A203" s="29" t="s">
        <v>33</v>
      </c>
      <c r="B203" s="30"/>
      <c r="C203" s="31" t="s">
        <v>252</v>
      </c>
      <c r="D203" s="32"/>
      <c r="E203" s="29" t="s">
        <v>253</v>
      </c>
      <c r="F203" s="32"/>
      <c r="G203" s="32"/>
      <c r="H203" s="32"/>
      <c r="I203" s="33">
        <f>SUMIFS(I204:I215,A204:A215,"P")</f>
        <v>0</v>
      </c>
      <c r="J203" s="34"/>
    </row>
    <row r="204">
      <c r="A204" s="35" t="s">
        <v>36</v>
      </c>
      <c r="B204" s="35">
        <v>48</v>
      </c>
      <c r="C204" s="36" t="s">
        <v>254</v>
      </c>
      <c r="D204" s="35" t="s">
        <v>38</v>
      </c>
      <c r="E204" s="37" t="s">
        <v>255</v>
      </c>
      <c r="F204" s="38" t="s">
        <v>83</v>
      </c>
      <c r="G204" s="39">
        <v>21</v>
      </c>
      <c r="H204" s="40">
        <v>0</v>
      </c>
      <c r="I204" s="40">
        <f>ROUND(G204*H204,P4)</f>
        <v>0</v>
      </c>
      <c r="J204" s="38" t="s">
        <v>41</v>
      </c>
      <c r="O204" s="41">
        <f>I204*0.21</f>
        <v>0</v>
      </c>
      <c r="P204">
        <v>3</v>
      </c>
    </row>
    <row r="205">
      <c r="A205" s="35" t="s">
        <v>42</v>
      </c>
      <c r="B205" s="42"/>
      <c r="C205" s="43"/>
      <c r="D205" s="43"/>
      <c r="E205" s="37" t="s">
        <v>256</v>
      </c>
      <c r="F205" s="43"/>
      <c r="G205" s="43"/>
      <c r="H205" s="43"/>
      <c r="I205" s="43"/>
      <c r="J205" s="44"/>
    </row>
    <row r="206" ht="45">
      <c r="A206" s="35" t="s">
        <v>44</v>
      </c>
      <c r="B206" s="42"/>
      <c r="C206" s="43"/>
      <c r="D206" s="43"/>
      <c r="E206" s="45" t="s">
        <v>257</v>
      </c>
      <c r="F206" s="43"/>
      <c r="G206" s="43"/>
      <c r="H206" s="43"/>
      <c r="I206" s="43"/>
      <c r="J206" s="44"/>
    </row>
    <row r="207" ht="315">
      <c r="A207" s="35" t="s">
        <v>46</v>
      </c>
      <c r="B207" s="42"/>
      <c r="C207" s="43"/>
      <c r="D207" s="43"/>
      <c r="E207" s="37" t="s">
        <v>258</v>
      </c>
      <c r="F207" s="43"/>
      <c r="G207" s="43"/>
      <c r="H207" s="43"/>
      <c r="I207" s="43"/>
      <c r="J207" s="44"/>
    </row>
    <row r="208">
      <c r="A208" s="35" t="s">
        <v>36</v>
      </c>
      <c r="B208" s="35">
        <v>49</v>
      </c>
      <c r="C208" s="36" t="s">
        <v>259</v>
      </c>
      <c r="D208" s="35" t="s">
        <v>38</v>
      </c>
      <c r="E208" s="37" t="s">
        <v>260</v>
      </c>
      <c r="F208" s="38" t="s">
        <v>83</v>
      </c>
      <c r="G208" s="39">
        <v>2</v>
      </c>
      <c r="H208" s="40">
        <v>0</v>
      </c>
      <c r="I208" s="40">
        <f>ROUND(G208*H208,P4)</f>
        <v>0</v>
      </c>
      <c r="J208" s="38" t="s">
        <v>41</v>
      </c>
      <c r="O208" s="41">
        <f>I208*0.21</f>
        <v>0</v>
      </c>
      <c r="P208">
        <v>3</v>
      </c>
    </row>
    <row r="209">
      <c r="A209" s="35" t="s">
        <v>42</v>
      </c>
      <c r="B209" s="42"/>
      <c r="C209" s="43"/>
      <c r="D209" s="43"/>
      <c r="E209" s="46" t="s">
        <v>38</v>
      </c>
      <c r="F209" s="43"/>
      <c r="G209" s="43"/>
      <c r="H209" s="43"/>
      <c r="I209" s="43"/>
      <c r="J209" s="44"/>
    </row>
    <row r="210" ht="30">
      <c r="A210" s="35" t="s">
        <v>44</v>
      </c>
      <c r="B210" s="42"/>
      <c r="C210" s="43"/>
      <c r="D210" s="43"/>
      <c r="E210" s="45" t="s">
        <v>261</v>
      </c>
      <c r="F210" s="43"/>
      <c r="G210" s="43"/>
      <c r="H210" s="43"/>
      <c r="I210" s="43"/>
      <c r="J210" s="44"/>
    </row>
    <row r="211" ht="315">
      <c r="A211" s="35" t="s">
        <v>46</v>
      </c>
      <c r="B211" s="42"/>
      <c r="C211" s="43"/>
      <c r="D211" s="43"/>
      <c r="E211" s="37" t="s">
        <v>262</v>
      </c>
      <c r="F211" s="43"/>
      <c r="G211" s="43"/>
      <c r="H211" s="43"/>
      <c r="I211" s="43"/>
      <c r="J211" s="44"/>
    </row>
    <row r="212">
      <c r="A212" s="35" t="s">
        <v>36</v>
      </c>
      <c r="B212" s="35">
        <v>50</v>
      </c>
      <c r="C212" s="36" t="s">
        <v>263</v>
      </c>
      <c r="D212" s="35" t="s">
        <v>38</v>
      </c>
      <c r="E212" s="37" t="s">
        <v>264</v>
      </c>
      <c r="F212" s="38" t="s">
        <v>69</v>
      </c>
      <c r="G212" s="39">
        <v>2</v>
      </c>
      <c r="H212" s="40">
        <v>0</v>
      </c>
      <c r="I212" s="40">
        <f>ROUND(G212*H212,P4)</f>
        <v>0</v>
      </c>
      <c r="J212" s="38" t="s">
        <v>41</v>
      </c>
      <c r="O212" s="41">
        <f>I212*0.21</f>
        <v>0</v>
      </c>
      <c r="P212">
        <v>3</v>
      </c>
    </row>
    <row r="213" ht="30">
      <c r="A213" s="35" t="s">
        <v>42</v>
      </c>
      <c r="B213" s="42"/>
      <c r="C213" s="43"/>
      <c r="D213" s="43"/>
      <c r="E213" s="37" t="s">
        <v>265</v>
      </c>
      <c r="F213" s="43"/>
      <c r="G213" s="43"/>
      <c r="H213" s="43"/>
      <c r="I213" s="43"/>
      <c r="J213" s="44"/>
    </row>
    <row r="214" ht="30">
      <c r="A214" s="35" t="s">
        <v>44</v>
      </c>
      <c r="B214" s="42"/>
      <c r="C214" s="43"/>
      <c r="D214" s="43"/>
      <c r="E214" s="45" t="s">
        <v>266</v>
      </c>
      <c r="F214" s="43"/>
      <c r="G214" s="43"/>
      <c r="H214" s="43"/>
      <c r="I214" s="43"/>
      <c r="J214" s="44"/>
    </row>
    <row r="215" ht="195">
      <c r="A215" s="35" t="s">
        <v>46</v>
      </c>
      <c r="B215" s="42"/>
      <c r="C215" s="43"/>
      <c r="D215" s="43"/>
      <c r="E215" s="37" t="s">
        <v>267</v>
      </c>
      <c r="F215" s="43"/>
      <c r="G215" s="43"/>
      <c r="H215" s="43"/>
      <c r="I215" s="43"/>
      <c r="J215" s="44"/>
    </row>
    <row r="216">
      <c r="A216" s="29" t="s">
        <v>33</v>
      </c>
      <c r="B216" s="30"/>
      <c r="C216" s="31" t="s">
        <v>268</v>
      </c>
      <c r="D216" s="32"/>
      <c r="E216" s="29" t="s">
        <v>269</v>
      </c>
      <c r="F216" s="32"/>
      <c r="G216" s="32"/>
      <c r="H216" s="32"/>
      <c r="I216" s="33">
        <f>SUMIFS(I217:I268,A217:A268,"P")</f>
        <v>0</v>
      </c>
      <c r="J216" s="34"/>
    </row>
    <row r="217" ht="30">
      <c r="A217" s="35" t="s">
        <v>36</v>
      </c>
      <c r="B217" s="35">
        <v>51</v>
      </c>
      <c r="C217" s="36" t="s">
        <v>270</v>
      </c>
      <c r="D217" s="35" t="s">
        <v>38</v>
      </c>
      <c r="E217" s="37" t="s">
        <v>271</v>
      </c>
      <c r="F217" s="38" t="s">
        <v>83</v>
      </c>
      <c r="G217" s="39">
        <v>10.4</v>
      </c>
      <c r="H217" s="40">
        <v>0</v>
      </c>
      <c r="I217" s="40">
        <f>ROUND(G217*H217,P4)</f>
        <v>0</v>
      </c>
      <c r="J217" s="38" t="s">
        <v>41</v>
      </c>
      <c r="O217" s="41">
        <f>I217*0.21</f>
        <v>0</v>
      </c>
      <c r="P217">
        <v>3</v>
      </c>
    </row>
    <row r="218">
      <c r="A218" s="35" t="s">
        <v>42</v>
      </c>
      <c r="B218" s="42"/>
      <c r="C218" s="43"/>
      <c r="D218" s="43"/>
      <c r="E218" s="46" t="s">
        <v>38</v>
      </c>
      <c r="F218" s="43"/>
      <c r="G218" s="43"/>
      <c r="H218" s="43"/>
      <c r="I218" s="43"/>
      <c r="J218" s="44"/>
    </row>
    <row r="219" ht="30">
      <c r="A219" s="35" t="s">
        <v>44</v>
      </c>
      <c r="B219" s="42"/>
      <c r="C219" s="43"/>
      <c r="D219" s="43"/>
      <c r="E219" s="45" t="s">
        <v>84</v>
      </c>
      <c r="F219" s="43"/>
      <c r="G219" s="43"/>
      <c r="H219" s="43"/>
      <c r="I219" s="43"/>
      <c r="J219" s="44"/>
    </row>
    <row r="220" ht="60">
      <c r="A220" s="35" t="s">
        <v>46</v>
      </c>
      <c r="B220" s="42"/>
      <c r="C220" s="43"/>
      <c r="D220" s="43"/>
      <c r="E220" s="37" t="s">
        <v>272</v>
      </c>
      <c r="F220" s="43"/>
      <c r="G220" s="43"/>
      <c r="H220" s="43"/>
      <c r="I220" s="43"/>
      <c r="J220" s="44"/>
    </row>
    <row r="221">
      <c r="A221" s="35" t="s">
        <v>36</v>
      </c>
      <c r="B221" s="35">
        <v>52</v>
      </c>
      <c r="C221" s="36" t="s">
        <v>273</v>
      </c>
      <c r="D221" s="35" t="s">
        <v>38</v>
      </c>
      <c r="E221" s="37" t="s">
        <v>274</v>
      </c>
      <c r="F221" s="38" t="s">
        <v>83</v>
      </c>
      <c r="G221" s="39">
        <v>14.9</v>
      </c>
      <c r="H221" s="40">
        <v>0</v>
      </c>
      <c r="I221" s="40">
        <f>ROUND(G221*H221,P4)</f>
        <v>0</v>
      </c>
      <c r="J221" s="38" t="s">
        <v>41</v>
      </c>
      <c r="O221" s="41">
        <f>I221*0.21</f>
        <v>0</v>
      </c>
      <c r="P221">
        <v>3</v>
      </c>
    </row>
    <row r="222">
      <c r="A222" s="35" t="s">
        <v>42</v>
      </c>
      <c r="B222" s="42"/>
      <c r="C222" s="43"/>
      <c r="D222" s="43"/>
      <c r="E222" s="46" t="s">
        <v>38</v>
      </c>
      <c r="F222" s="43"/>
      <c r="G222" s="43"/>
      <c r="H222" s="43"/>
      <c r="I222" s="43"/>
      <c r="J222" s="44"/>
    </row>
    <row r="223" ht="30">
      <c r="A223" s="35" t="s">
        <v>44</v>
      </c>
      <c r="B223" s="42"/>
      <c r="C223" s="43"/>
      <c r="D223" s="43"/>
      <c r="E223" s="45" t="s">
        <v>275</v>
      </c>
      <c r="F223" s="43"/>
      <c r="G223" s="43"/>
      <c r="H223" s="43"/>
      <c r="I223" s="43"/>
      <c r="J223" s="44"/>
    </row>
    <row r="224" ht="30">
      <c r="A224" s="35" t="s">
        <v>46</v>
      </c>
      <c r="B224" s="42"/>
      <c r="C224" s="43"/>
      <c r="D224" s="43"/>
      <c r="E224" s="37" t="s">
        <v>276</v>
      </c>
      <c r="F224" s="43"/>
      <c r="G224" s="43"/>
      <c r="H224" s="43"/>
      <c r="I224" s="43"/>
      <c r="J224" s="44"/>
    </row>
    <row r="225">
      <c r="A225" s="35" t="s">
        <v>36</v>
      </c>
      <c r="B225" s="35">
        <v>53</v>
      </c>
      <c r="C225" s="36" t="s">
        <v>277</v>
      </c>
      <c r="D225" s="35" t="s">
        <v>38</v>
      </c>
      <c r="E225" s="37" t="s">
        <v>278</v>
      </c>
      <c r="F225" s="38" t="s">
        <v>83</v>
      </c>
      <c r="G225" s="39">
        <v>10.52</v>
      </c>
      <c r="H225" s="40">
        <v>0</v>
      </c>
      <c r="I225" s="40">
        <f>ROUND(G225*H225,P4)</f>
        <v>0</v>
      </c>
      <c r="J225" s="38" t="s">
        <v>41</v>
      </c>
      <c r="O225" s="41">
        <f>I225*0.21</f>
        <v>0</v>
      </c>
      <c r="P225">
        <v>3</v>
      </c>
    </row>
    <row r="226">
      <c r="A226" s="35" t="s">
        <v>42</v>
      </c>
      <c r="B226" s="42"/>
      <c r="C226" s="43"/>
      <c r="D226" s="43"/>
      <c r="E226" s="46" t="s">
        <v>38</v>
      </c>
      <c r="F226" s="43"/>
      <c r="G226" s="43"/>
      <c r="H226" s="43"/>
      <c r="I226" s="43"/>
      <c r="J226" s="44"/>
    </row>
    <row r="227" ht="30">
      <c r="A227" s="35" t="s">
        <v>44</v>
      </c>
      <c r="B227" s="42"/>
      <c r="C227" s="43"/>
      <c r="D227" s="43"/>
      <c r="E227" s="45" t="s">
        <v>279</v>
      </c>
      <c r="F227" s="43"/>
      <c r="G227" s="43"/>
      <c r="H227" s="43"/>
      <c r="I227" s="43"/>
      <c r="J227" s="44"/>
    </row>
    <row r="228" ht="30">
      <c r="A228" s="35" t="s">
        <v>46</v>
      </c>
      <c r="B228" s="42"/>
      <c r="C228" s="43"/>
      <c r="D228" s="43"/>
      <c r="E228" s="37" t="s">
        <v>280</v>
      </c>
      <c r="F228" s="43"/>
      <c r="G228" s="43"/>
      <c r="H228" s="43"/>
      <c r="I228" s="43"/>
      <c r="J228" s="44"/>
    </row>
    <row r="229">
      <c r="A229" s="35" t="s">
        <v>36</v>
      </c>
      <c r="B229" s="35">
        <v>54</v>
      </c>
      <c r="C229" s="36" t="s">
        <v>281</v>
      </c>
      <c r="D229" s="35" t="s">
        <v>38</v>
      </c>
      <c r="E229" s="37" t="s">
        <v>282</v>
      </c>
      <c r="F229" s="38" t="s">
        <v>83</v>
      </c>
      <c r="G229" s="39">
        <v>0.64000000000000001</v>
      </c>
      <c r="H229" s="40">
        <v>0</v>
      </c>
      <c r="I229" s="40">
        <f>ROUND(G229*H229,P4)</f>
        <v>0</v>
      </c>
      <c r="J229" s="38" t="s">
        <v>41</v>
      </c>
      <c r="O229" s="41">
        <f>I229*0.21</f>
        <v>0</v>
      </c>
      <c r="P229">
        <v>3</v>
      </c>
    </row>
    <row r="230">
      <c r="A230" s="35" t="s">
        <v>42</v>
      </c>
      <c r="B230" s="42"/>
      <c r="C230" s="43"/>
      <c r="D230" s="43"/>
      <c r="E230" s="46" t="s">
        <v>38</v>
      </c>
      <c r="F230" s="43"/>
      <c r="G230" s="43"/>
      <c r="H230" s="43"/>
      <c r="I230" s="43"/>
      <c r="J230" s="44"/>
    </row>
    <row r="231" ht="30">
      <c r="A231" s="35" t="s">
        <v>44</v>
      </c>
      <c r="B231" s="42"/>
      <c r="C231" s="43"/>
      <c r="D231" s="43"/>
      <c r="E231" s="45" t="s">
        <v>283</v>
      </c>
      <c r="F231" s="43"/>
      <c r="G231" s="43"/>
      <c r="H231" s="43"/>
      <c r="I231" s="43"/>
      <c r="J231" s="44"/>
    </row>
    <row r="232" ht="30">
      <c r="A232" s="35" t="s">
        <v>46</v>
      </c>
      <c r="B232" s="42"/>
      <c r="C232" s="43"/>
      <c r="D232" s="43"/>
      <c r="E232" s="37" t="s">
        <v>284</v>
      </c>
      <c r="F232" s="43"/>
      <c r="G232" s="43"/>
      <c r="H232" s="43"/>
      <c r="I232" s="43"/>
      <c r="J232" s="44"/>
    </row>
    <row r="233">
      <c r="A233" s="35" t="s">
        <v>36</v>
      </c>
      <c r="B233" s="35">
        <v>55</v>
      </c>
      <c r="C233" s="36" t="s">
        <v>285</v>
      </c>
      <c r="D233" s="35" t="s">
        <v>38</v>
      </c>
      <c r="E233" s="37" t="s">
        <v>286</v>
      </c>
      <c r="F233" s="38" t="s">
        <v>127</v>
      </c>
      <c r="G233" s="39">
        <v>1.3140000000000001</v>
      </c>
      <c r="H233" s="40">
        <v>0</v>
      </c>
      <c r="I233" s="40">
        <f>ROUND(G233*H233,P4)</f>
        <v>0</v>
      </c>
      <c r="J233" s="38" t="s">
        <v>41</v>
      </c>
      <c r="O233" s="41">
        <f>I233*0.21</f>
        <v>0</v>
      </c>
      <c r="P233">
        <v>3</v>
      </c>
    </row>
    <row r="234">
      <c r="A234" s="35" t="s">
        <v>42</v>
      </c>
      <c r="B234" s="42"/>
      <c r="C234" s="43"/>
      <c r="D234" s="43"/>
      <c r="E234" s="46" t="s">
        <v>38</v>
      </c>
      <c r="F234" s="43"/>
      <c r="G234" s="43"/>
      <c r="H234" s="43"/>
      <c r="I234" s="43"/>
      <c r="J234" s="44"/>
    </row>
    <row r="235" ht="30">
      <c r="A235" s="35" t="s">
        <v>44</v>
      </c>
      <c r="B235" s="42"/>
      <c r="C235" s="43"/>
      <c r="D235" s="43"/>
      <c r="E235" s="45" t="s">
        <v>287</v>
      </c>
      <c r="F235" s="43"/>
      <c r="G235" s="43"/>
      <c r="H235" s="43"/>
      <c r="I235" s="43"/>
      <c r="J235" s="44"/>
    </row>
    <row r="236" ht="30">
      <c r="A236" s="35" t="s">
        <v>46</v>
      </c>
      <c r="B236" s="42"/>
      <c r="C236" s="43"/>
      <c r="D236" s="43"/>
      <c r="E236" s="37" t="s">
        <v>288</v>
      </c>
      <c r="F236" s="43"/>
      <c r="G236" s="43"/>
      <c r="H236" s="43"/>
      <c r="I236" s="43"/>
      <c r="J236" s="44"/>
    </row>
    <row r="237">
      <c r="A237" s="35" t="s">
        <v>36</v>
      </c>
      <c r="B237" s="35">
        <v>56</v>
      </c>
      <c r="C237" s="36" t="s">
        <v>289</v>
      </c>
      <c r="D237" s="35" t="s">
        <v>38</v>
      </c>
      <c r="E237" s="37" t="s">
        <v>290</v>
      </c>
      <c r="F237" s="38" t="s">
        <v>83</v>
      </c>
      <c r="G237" s="39">
        <v>27.300000000000001</v>
      </c>
      <c r="H237" s="40">
        <v>0</v>
      </c>
      <c r="I237" s="40">
        <f>ROUND(G237*H237,P4)</f>
        <v>0</v>
      </c>
      <c r="J237" s="38" t="s">
        <v>41</v>
      </c>
      <c r="O237" s="41">
        <f>I237*0.21</f>
        <v>0</v>
      </c>
      <c r="P237">
        <v>3</v>
      </c>
    </row>
    <row r="238">
      <c r="A238" s="35" t="s">
        <v>42</v>
      </c>
      <c r="B238" s="42"/>
      <c r="C238" s="43"/>
      <c r="D238" s="43"/>
      <c r="E238" s="46"/>
      <c r="F238" s="43"/>
      <c r="G238" s="43"/>
      <c r="H238" s="43"/>
      <c r="I238" s="43"/>
      <c r="J238" s="44"/>
    </row>
    <row r="239" ht="60">
      <c r="A239" s="35" t="s">
        <v>44</v>
      </c>
      <c r="B239" s="42"/>
      <c r="C239" s="43"/>
      <c r="D239" s="43"/>
      <c r="E239" s="45" t="s">
        <v>291</v>
      </c>
      <c r="F239" s="43"/>
      <c r="G239" s="43"/>
      <c r="H239" s="43"/>
      <c r="I239" s="43"/>
      <c r="J239" s="44"/>
    </row>
    <row r="240" ht="45">
      <c r="A240" s="35" t="s">
        <v>46</v>
      </c>
      <c r="B240" s="42"/>
      <c r="C240" s="43"/>
      <c r="D240" s="43"/>
      <c r="E240" s="37" t="s">
        <v>292</v>
      </c>
      <c r="F240" s="43"/>
      <c r="G240" s="43"/>
      <c r="H240" s="43"/>
      <c r="I240" s="43"/>
      <c r="J240" s="44"/>
    </row>
    <row r="241">
      <c r="A241" s="35" t="s">
        <v>36</v>
      </c>
      <c r="B241" s="35">
        <v>57</v>
      </c>
      <c r="C241" s="36" t="s">
        <v>293</v>
      </c>
      <c r="D241" s="35" t="s">
        <v>38</v>
      </c>
      <c r="E241" s="37" t="s">
        <v>294</v>
      </c>
      <c r="F241" s="38" t="s">
        <v>83</v>
      </c>
      <c r="G241" s="39">
        <v>7</v>
      </c>
      <c r="H241" s="40">
        <v>0</v>
      </c>
      <c r="I241" s="40">
        <f>ROUND(G241*H241,P4)</f>
        <v>0</v>
      </c>
      <c r="J241" s="38" t="s">
        <v>41</v>
      </c>
      <c r="O241" s="41">
        <f>I241*0.21</f>
        <v>0</v>
      </c>
      <c r="P241">
        <v>3</v>
      </c>
    </row>
    <row r="242">
      <c r="A242" s="35" t="s">
        <v>42</v>
      </c>
      <c r="B242" s="42"/>
      <c r="C242" s="43"/>
      <c r="D242" s="43"/>
      <c r="E242" s="37" t="s">
        <v>91</v>
      </c>
      <c r="F242" s="43"/>
      <c r="G242" s="43"/>
      <c r="H242" s="43"/>
      <c r="I242" s="43"/>
      <c r="J242" s="44"/>
    </row>
    <row r="243" ht="30">
      <c r="A243" s="35" t="s">
        <v>44</v>
      </c>
      <c r="B243" s="42"/>
      <c r="C243" s="43"/>
      <c r="D243" s="43"/>
      <c r="E243" s="45" t="s">
        <v>92</v>
      </c>
      <c r="F243" s="43"/>
      <c r="G243" s="43"/>
      <c r="H243" s="43"/>
      <c r="I243" s="43"/>
      <c r="J243" s="44"/>
    </row>
    <row r="244" ht="45">
      <c r="A244" s="35" t="s">
        <v>46</v>
      </c>
      <c r="B244" s="42"/>
      <c r="C244" s="43"/>
      <c r="D244" s="43"/>
      <c r="E244" s="37" t="s">
        <v>292</v>
      </c>
      <c r="F244" s="43"/>
      <c r="G244" s="43"/>
      <c r="H244" s="43"/>
      <c r="I244" s="43"/>
      <c r="J244" s="44"/>
    </row>
    <row r="245">
      <c r="A245" s="35" t="s">
        <v>36</v>
      </c>
      <c r="B245" s="35">
        <v>58</v>
      </c>
      <c r="C245" s="36" t="s">
        <v>295</v>
      </c>
      <c r="D245" s="35" t="s">
        <v>38</v>
      </c>
      <c r="E245" s="37" t="s">
        <v>296</v>
      </c>
      <c r="F245" s="38" t="s">
        <v>83</v>
      </c>
      <c r="G245" s="39">
        <v>2</v>
      </c>
      <c r="H245" s="40">
        <v>0</v>
      </c>
      <c r="I245" s="40">
        <f>ROUND(G245*H245,P4)</f>
        <v>0</v>
      </c>
      <c r="J245" s="38" t="s">
        <v>41</v>
      </c>
      <c r="O245" s="41">
        <f>I245*0.21</f>
        <v>0</v>
      </c>
      <c r="P245">
        <v>3</v>
      </c>
    </row>
    <row r="246">
      <c r="A246" s="35" t="s">
        <v>42</v>
      </c>
      <c r="B246" s="42"/>
      <c r="C246" s="43"/>
      <c r="D246" s="43"/>
      <c r="E246" s="46" t="s">
        <v>38</v>
      </c>
      <c r="F246" s="43"/>
      <c r="G246" s="43"/>
      <c r="H246" s="43"/>
      <c r="I246" s="43"/>
      <c r="J246" s="44"/>
    </row>
    <row r="247" ht="30">
      <c r="A247" s="35" t="s">
        <v>44</v>
      </c>
      <c r="B247" s="42"/>
      <c r="C247" s="43"/>
      <c r="D247" s="43"/>
      <c r="E247" s="45" t="s">
        <v>297</v>
      </c>
      <c r="F247" s="43"/>
      <c r="G247" s="43"/>
      <c r="H247" s="43"/>
      <c r="I247" s="43"/>
      <c r="J247" s="44"/>
    </row>
    <row r="248" ht="30">
      <c r="A248" s="35" t="s">
        <v>46</v>
      </c>
      <c r="B248" s="42"/>
      <c r="C248" s="43"/>
      <c r="D248" s="43"/>
      <c r="E248" s="37" t="s">
        <v>288</v>
      </c>
      <c r="F248" s="43"/>
      <c r="G248" s="43"/>
      <c r="H248" s="43"/>
      <c r="I248" s="43"/>
      <c r="J248" s="44"/>
    </row>
    <row r="249">
      <c r="A249" s="35" t="s">
        <v>36</v>
      </c>
      <c r="B249" s="35">
        <v>59</v>
      </c>
      <c r="C249" s="36" t="s">
        <v>298</v>
      </c>
      <c r="D249" s="35" t="s">
        <v>38</v>
      </c>
      <c r="E249" s="37" t="s">
        <v>299</v>
      </c>
      <c r="F249" s="38" t="s">
        <v>40</v>
      </c>
      <c r="G249" s="39">
        <v>0.0089999999999999993</v>
      </c>
      <c r="H249" s="40">
        <v>0</v>
      </c>
      <c r="I249" s="40">
        <f>ROUND(G249*H249,P4)</f>
        <v>0</v>
      </c>
      <c r="J249" s="38" t="s">
        <v>41</v>
      </c>
      <c r="O249" s="41">
        <f>I249*0.21</f>
        <v>0</v>
      </c>
      <c r="P249">
        <v>3</v>
      </c>
    </row>
    <row r="250">
      <c r="A250" s="35" t="s">
        <v>42</v>
      </c>
      <c r="B250" s="42"/>
      <c r="C250" s="43"/>
      <c r="D250" s="43"/>
      <c r="E250" s="37" t="s">
        <v>91</v>
      </c>
      <c r="F250" s="43"/>
      <c r="G250" s="43"/>
      <c r="H250" s="43"/>
      <c r="I250" s="43"/>
      <c r="J250" s="44"/>
    </row>
    <row r="251" ht="30">
      <c r="A251" s="35" t="s">
        <v>44</v>
      </c>
      <c r="B251" s="42"/>
      <c r="C251" s="43"/>
      <c r="D251" s="43"/>
      <c r="E251" s="45" t="s">
        <v>300</v>
      </c>
      <c r="F251" s="43"/>
      <c r="G251" s="43"/>
      <c r="H251" s="43"/>
      <c r="I251" s="43"/>
      <c r="J251" s="44"/>
    </row>
    <row r="252" ht="45">
      <c r="A252" s="35" t="s">
        <v>46</v>
      </c>
      <c r="B252" s="42"/>
      <c r="C252" s="43"/>
      <c r="D252" s="43"/>
      <c r="E252" s="37" t="s">
        <v>301</v>
      </c>
      <c r="F252" s="43"/>
      <c r="G252" s="43"/>
      <c r="H252" s="43"/>
      <c r="I252" s="43"/>
      <c r="J252" s="44"/>
    </row>
    <row r="253">
      <c r="A253" s="35" t="s">
        <v>36</v>
      </c>
      <c r="B253" s="35">
        <v>60</v>
      </c>
      <c r="C253" s="36" t="s">
        <v>302</v>
      </c>
      <c r="D253" s="35" t="s">
        <v>38</v>
      </c>
      <c r="E253" s="37" t="s">
        <v>303</v>
      </c>
      <c r="F253" s="38" t="s">
        <v>304</v>
      </c>
      <c r="G253" s="39">
        <v>151.285</v>
      </c>
      <c r="H253" s="40">
        <v>0</v>
      </c>
      <c r="I253" s="40">
        <f>ROUND(G253*H253,P4)</f>
        <v>0</v>
      </c>
      <c r="J253" s="38" t="s">
        <v>41</v>
      </c>
      <c r="O253" s="41">
        <f>I253*0.21</f>
        <v>0</v>
      </c>
      <c r="P253">
        <v>3</v>
      </c>
    </row>
    <row r="254">
      <c r="A254" s="35" t="s">
        <v>42</v>
      </c>
      <c r="B254" s="42"/>
      <c r="C254" s="43"/>
      <c r="D254" s="43"/>
      <c r="E254" s="46" t="s">
        <v>38</v>
      </c>
      <c r="F254" s="43"/>
      <c r="G254" s="43"/>
      <c r="H254" s="43"/>
      <c r="I254" s="43"/>
      <c r="J254" s="44"/>
    </row>
    <row r="255" ht="30">
      <c r="A255" s="35" t="s">
        <v>44</v>
      </c>
      <c r="B255" s="42"/>
      <c r="C255" s="43"/>
      <c r="D255" s="43"/>
      <c r="E255" s="45" t="s">
        <v>305</v>
      </c>
      <c r="F255" s="43"/>
      <c r="G255" s="43"/>
      <c r="H255" s="43"/>
      <c r="I255" s="43"/>
      <c r="J255" s="44"/>
    </row>
    <row r="256" ht="409.5">
      <c r="A256" s="35" t="s">
        <v>46</v>
      </c>
      <c r="B256" s="42"/>
      <c r="C256" s="43"/>
      <c r="D256" s="43"/>
      <c r="E256" s="37" t="s">
        <v>306</v>
      </c>
      <c r="F256" s="43"/>
      <c r="G256" s="43"/>
      <c r="H256" s="43"/>
      <c r="I256" s="43"/>
      <c r="J256" s="44"/>
    </row>
    <row r="257">
      <c r="A257" s="35" t="s">
        <v>36</v>
      </c>
      <c r="B257" s="35">
        <v>61</v>
      </c>
      <c r="C257" s="36" t="s">
        <v>307</v>
      </c>
      <c r="D257" s="35" t="s">
        <v>38</v>
      </c>
      <c r="E257" s="37" t="s">
        <v>308</v>
      </c>
      <c r="F257" s="38" t="s">
        <v>127</v>
      </c>
      <c r="G257" s="39">
        <v>22.800000000000001</v>
      </c>
      <c r="H257" s="40">
        <v>0</v>
      </c>
      <c r="I257" s="40">
        <f>ROUND(G257*H257,P4)</f>
        <v>0</v>
      </c>
      <c r="J257" s="38" t="s">
        <v>41</v>
      </c>
      <c r="O257" s="41">
        <f>I257*0.21</f>
        <v>0</v>
      </c>
      <c r="P257">
        <v>3</v>
      </c>
    </row>
    <row r="258">
      <c r="A258" s="35" t="s">
        <v>42</v>
      </c>
      <c r="B258" s="42"/>
      <c r="C258" s="43"/>
      <c r="D258" s="43"/>
      <c r="E258" s="46" t="s">
        <v>38</v>
      </c>
      <c r="F258" s="43"/>
      <c r="G258" s="43"/>
      <c r="H258" s="43"/>
      <c r="I258" s="43"/>
      <c r="J258" s="44"/>
    </row>
    <row r="259" ht="30">
      <c r="A259" s="35" t="s">
        <v>44</v>
      </c>
      <c r="B259" s="42"/>
      <c r="C259" s="43"/>
      <c r="D259" s="43"/>
      <c r="E259" s="45" t="s">
        <v>309</v>
      </c>
      <c r="F259" s="43"/>
      <c r="G259" s="43"/>
      <c r="H259" s="43"/>
      <c r="I259" s="43"/>
      <c r="J259" s="44"/>
    </row>
    <row r="260" ht="75">
      <c r="A260" s="35" t="s">
        <v>46</v>
      </c>
      <c r="B260" s="42"/>
      <c r="C260" s="43"/>
      <c r="D260" s="43"/>
      <c r="E260" s="37" t="s">
        <v>310</v>
      </c>
      <c r="F260" s="43"/>
      <c r="G260" s="43"/>
      <c r="H260" s="43"/>
      <c r="I260" s="43"/>
      <c r="J260" s="44"/>
    </row>
    <row r="261">
      <c r="A261" s="35" t="s">
        <v>36</v>
      </c>
      <c r="B261" s="35">
        <v>62</v>
      </c>
      <c r="C261" s="36" t="s">
        <v>311</v>
      </c>
      <c r="D261" s="35" t="s">
        <v>38</v>
      </c>
      <c r="E261" s="37" t="s">
        <v>312</v>
      </c>
      <c r="F261" s="38" t="s">
        <v>40</v>
      </c>
      <c r="G261" s="39">
        <v>3.7759999999999998</v>
      </c>
      <c r="H261" s="40">
        <v>0</v>
      </c>
      <c r="I261" s="40">
        <f>ROUND(G261*H261,P4)</f>
        <v>0</v>
      </c>
      <c r="J261" s="38" t="s">
        <v>41</v>
      </c>
      <c r="O261" s="41">
        <f>I261*0.21</f>
        <v>0</v>
      </c>
      <c r="P261">
        <v>3</v>
      </c>
    </row>
    <row r="262">
      <c r="A262" s="35" t="s">
        <v>42</v>
      </c>
      <c r="B262" s="42"/>
      <c r="C262" s="43"/>
      <c r="D262" s="43"/>
      <c r="E262" s="37" t="s">
        <v>313</v>
      </c>
      <c r="F262" s="43"/>
      <c r="G262" s="43"/>
      <c r="H262" s="43"/>
      <c r="I262" s="43"/>
      <c r="J262" s="44"/>
    </row>
    <row r="263" ht="60">
      <c r="A263" s="35" t="s">
        <v>44</v>
      </c>
      <c r="B263" s="42"/>
      <c r="C263" s="43"/>
      <c r="D263" s="43"/>
      <c r="E263" s="45" t="s">
        <v>314</v>
      </c>
      <c r="F263" s="43"/>
      <c r="G263" s="43"/>
      <c r="H263" s="43"/>
      <c r="I263" s="43"/>
      <c r="J263" s="44"/>
    </row>
    <row r="264" ht="150">
      <c r="A264" s="35" t="s">
        <v>46</v>
      </c>
      <c r="B264" s="42"/>
      <c r="C264" s="43"/>
      <c r="D264" s="43"/>
      <c r="E264" s="37" t="s">
        <v>315</v>
      </c>
      <c r="F264" s="43"/>
      <c r="G264" s="43"/>
      <c r="H264" s="43"/>
      <c r="I264" s="43"/>
      <c r="J264" s="44"/>
    </row>
    <row r="265">
      <c r="A265" s="35" t="s">
        <v>36</v>
      </c>
      <c r="B265" s="35">
        <v>63</v>
      </c>
      <c r="C265" s="36" t="s">
        <v>316</v>
      </c>
      <c r="D265" s="35" t="s">
        <v>38</v>
      </c>
      <c r="E265" s="37" t="s">
        <v>317</v>
      </c>
      <c r="F265" s="38" t="s">
        <v>51</v>
      </c>
      <c r="G265" s="39">
        <v>0.29999999999999999</v>
      </c>
      <c r="H265" s="40">
        <v>0</v>
      </c>
      <c r="I265" s="40">
        <f>ROUND(G265*H265,P4)</f>
        <v>0</v>
      </c>
      <c r="J265" s="38" t="s">
        <v>41</v>
      </c>
      <c r="O265" s="41">
        <f>I265*0.21</f>
        <v>0</v>
      </c>
      <c r="P265">
        <v>3</v>
      </c>
    </row>
    <row r="266">
      <c r="A266" s="35" t="s">
        <v>42</v>
      </c>
      <c r="B266" s="42"/>
      <c r="C266" s="43"/>
      <c r="D266" s="43"/>
      <c r="E266" s="37" t="s">
        <v>318</v>
      </c>
      <c r="F266" s="43"/>
      <c r="G266" s="43"/>
      <c r="H266" s="43"/>
      <c r="I266" s="43"/>
      <c r="J266" s="44"/>
    </row>
    <row r="267" ht="30">
      <c r="A267" s="35" t="s">
        <v>44</v>
      </c>
      <c r="B267" s="42"/>
      <c r="C267" s="43"/>
      <c r="D267" s="43"/>
      <c r="E267" s="45" t="s">
        <v>319</v>
      </c>
      <c r="F267" s="43"/>
      <c r="G267" s="43"/>
      <c r="H267" s="43"/>
      <c r="I267" s="43"/>
      <c r="J267" s="44"/>
    </row>
    <row r="268" ht="135">
      <c r="A268" s="35" t="s">
        <v>46</v>
      </c>
      <c r="B268" s="47"/>
      <c r="C268" s="48"/>
      <c r="D268" s="48"/>
      <c r="E268" s="37" t="s">
        <v>320</v>
      </c>
      <c r="F268" s="48"/>
      <c r="G268" s="48"/>
      <c r="H268" s="48"/>
      <c r="I268" s="48"/>
      <c r="J268" s="49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15</v>
      </c>
      <c r="F2" s="15"/>
      <c r="G2" s="15"/>
      <c r="H2" s="15"/>
      <c r="I2" s="15"/>
      <c r="J2" s="17"/>
    </row>
    <row r="3">
      <c r="A3" s="3" t="s">
        <v>16</v>
      </c>
      <c r="B3" s="18" t="s">
        <v>17</v>
      </c>
      <c r="C3" s="19" t="s">
        <v>18</v>
      </c>
      <c r="D3" s="20"/>
      <c r="E3" s="21" t="s">
        <v>19</v>
      </c>
      <c r="F3" s="15"/>
      <c r="G3" s="15"/>
      <c r="H3" s="22" t="s">
        <v>13</v>
      </c>
      <c r="I3" s="23">
        <f>SUMIFS(I8:I101,A8:A101,"SD")</f>
        <v>0</v>
      </c>
      <c r="J3" s="17"/>
      <c r="O3">
        <v>0</v>
      </c>
      <c r="P3">
        <v>2</v>
      </c>
    </row>
    <row r="4">
      <c r="A4" s="3" t="s">
        <v>20</v>
      </c>
      <c r="B4" s="18" t="s">
        <v>21</v>
      </c>
      <c r="C4" s="19" t="s">
        <v>13</v>
      </c>
      <c r="D4" s="20"/>
      <c r="E4" s="21" t="s">
        <v>14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22</v>
      </c>
      <c r="B5" s="25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/>
      <c r="J5" s="26" t="s">
        <v>30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31</v>
      </c>
      <c r="I6" s="7" t="s">
        <v>32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33</v>
      </c>
      <c r="B8" s="30"/>
      <c r="C8" s="31" t="s">
        <v>34</v>
      </c>
      <c r="D8" s="32"/>
      <c r="E8" s="29" t="s">
        <v>35</v>
      </c>
      <c r="F8" s="32"/>
      <c r="G8" s="32"/>
      <c r="H8" s="32"/>
      <c r="I8" s="33">
        <f>SUMIFS(I9:I28,A9:A28,"P")</f>
        <v>0</v>
      </c>
      <c r="J8" s="34"/>
    </row>
    <row r="9">
      <c r="A9" s="35" t="s">
        <v>36</v>
      </c>
      <c r="B9" s="35">
        <v>1</v>
      </c>
      <c r="C9" s="36" t="s">
        <v>48</v>
      </c>
      <c r="D9" s="35" t="s">
        <v>49</v>
      </c>
      <c r="E9" s="37" t="s">
        <v>50</v>
      </c>
      <c r="F9" s="38" t="s">
        <v>51</v>
      </c>
      <c r="G9" s="39">
        <v>0.34999999999999998</v>
      </c>
      <c r="H9" s="40">
        <v>0</v>
      </c>
      <c r="I9" s="40">
        <f>ROUND(G9*H9,P4)</f>
        <v>0</v>
      </c>
      <c r="J9" s="38" t="s">
        <v>41</v>
      </c>
      <c r="O9" s="41">
        <f>I9*0.21</f>
        <v>0</v>
      </c>
      <c r="P9">
        <v>3</v>
      </c>
    </row>
    <row r="10" ht="45">
      <c r="A10" s="35" t="s">
        <v>42</v>
      </c>
      <c r="B10" s="42"/>
      <c r="C10" s="43"/>
      <c r="D10" s="43"/>
      <c r="E10" s="37" t="s">
        <v>52</v>
      </c>
      <c r="F10" s="43"/>
      <c r="G10" s="43"/>
      <c r="H10" s="43"/>
      <c r="I10" s="43"/>
      <c r="J10" s="44"/>
    </row>
    <row r="11" ht="30">
      <c r="A11" s="35" t="s">
        <v>44</v>
      </c>
      <c r="B11" s="42"/>
      <c r="C11" s="43"/>
      <c r="D11" s="43"/>
      <c r="E11" s="45" t="s">
        <v>321</v>
      </c>
      <c r="F11" s="43"/>
      <c r="G11" s="43"/>
      <c r="H11" s="43"/>
      <c r="I11" s="43"/>
      <c r="J11" s="44"/>
    </row>
    <row r="12" ht="30">
      <c r="A12" s="35" t="s">
        <v>46</v>
      </c>
      <c r="B12" s="42"/>
      <c r="C12" s="43"/>
      <c r="D12" s="43"/>
      <c r="E12" s="37" t="s">
        <v>47</v>
      </c>
      <c r="F12" s="43"/>
      <c r="G12" s="43"/>
      <c r="H12" s="43"/>
      <c r="I12" s="43"/>
      <c r="J12" s="44"/>
    </row>
    <row r="13">
      <c r="A13" s="35" t="s">
        <v>36</v>
      </c>
      <c r="B13" s="35">
        <v>2</v>
      </c>
      <c r="C13" s="36" t="s">
        <v>48</v>
      </c>
      <c r="D13" s="35" t="s">
        <v>54</v>
      </c>
      <c r="E13" s="37" t="s">
        <v>50</v>
      </c>
      <c r="F13" s="38" t="s">
        <v>51</v>
      </c>
      <c r="G13" s="39">
        <v>18</v>
      </c>
      <c r="H13" s="40">
        <v>0</v>
      </c>
      <c r="I13" s="40">
        <f>ROUND(G13*H13,P4)</f>
        <v>0</v>
      </c>
      <c r="J13" s="38" t="s">
        <v>41</v>
      </c>
      <c r="O13" s="41">
        <f>I13*0.21</f>
        <v>0</v>
      </c>
      <c r="P13">
        <v>3</v>
      </c>
    </row>
    <row r="14" ht="30">
      <c r="A14" s="35" t="s">
        <v>42</v>
      </c>
      <c r="B14" s="42"/>
      <c r="C14" s="43"/>
      <c r="D14" s="43"/>
      <c r="E14" s="37" t="s">
        <v>55</v>
      </c>
      <c r="F14" s="43"/>
      <c r="G14" s="43"/>
      <c r="H14" s="43"/>
      <c r="I14" s="43"/>
      <c r="J14" s="44"/>
    </row>
    <row r="15" ht="30">
      <c r="A15" s="35" t="s">
        <v>44</v>
      </c>
      <c r="B15" s="42"/>
      <c r="C15" s="43"/>
      <c r="D15" s="43"/>
      <c r="E15" s="45" t="s">
        <v>322</v>
      </c>
      <c r="F15" s="43"/>
      <c r="G15" s="43"/>
      <c r="H15" s="43"/>
      <c r="I15" s="43"/>
      <c r="J15" s="44"/>
    </row>
    <row r="16" ht="30">
      <c r="A16" s="35" t="s">
        <v>46</v>
      </c>
      <c r="B16" s="42"/>
      <c r="C16" s="43"/>
      <c r="D16" s="43"/>
      <c r="E16" s="37" t="s">
        <v>47</v>
      </c>
      <c r="F16" s="43"/>
      <c r="G16" s="43"/>
      <c r="H16" s="43"/>
      <c r="I16" s="43"/>
      <c r="J16" s="44"/>
    </row>
    <row r="17">
      <c r="A17" s="35" t="s">
        <v>36</v>
      </c>
      <c r="B17" s="35">
        <v>3</v>
      </c>
      <c r="C17" s="36" t="s">
        <v>57</v>
      </c>
      <c r="D17" s="35"/>
      <c r="E17" s="37" t="s">
        <v>58</v>
      </c>
      <c r="F17" s="38" t="s">
        <v>59</v>
      </c>
      <c r="G17" s="39">
        <v>1</v>
      </c>
      <c r="H17" s="40">
        <v>0</v>
      </c>
      <c r="I17" s="40">
        <f>ROUND(G17*H17,P4)</f>
        <v>0</v>
      </c>
      <c r="J17" s="38" t="s">
        <v>41</v>
      </c>
      <c r="O17" s="41">
        <f>I17*0.21</f>
        <v>0</v>
      </c>
      <c r="P17">
        <v>3</v>
      </c>
    </row>
    <row r="18" ht="45">
      <c r="A18" s="35" t="s">
        <v>42</v>
      </c>
      <c r="B18" s="42"/>
      <c r="C18" s="43"/>
      <c r="D18" s="43"/>
      <c r="E18" s="37" t="s">
        <v>60</v>
      </c>
      <c r="F18" s="43"/>
      <c r="G18" s="43"/>
      <c r="H18" s="43"/>
      <c r="I18" s="43"/>
      <c r="J18" s="44"/>
    </row>
    <row r="19" ht="30">
      <c r="A19" s="35" t="s">
        <v>44</v>
      </c>
      <c r="B19" s="42"/>
      <c r="C19" s="43"/>
      <c r="D19" s="43"/>
      <c r="E19" s="45" t="s">
        <v>61</v>
      </c>
      <c r="F19" s="43"/>
      <c r="G19" s="43"/>
      <c r="H19" s="43"/>
      <c r="I19" s="43"/>
      <c r="J19" s="44"/>
    </row>
    <row r="20" ht="240">
      <c r="A20" s="35" t="s">
        <v>46</v>
      </c>
      <c r="B20" s="42"/>
      <c r="C20" s="43"/>
      <c r="D20" s="43"/>
      <c r="E20" s="37" t="s">
        <v>62</v>
      </c>
      <c r="F20" s="43"/>
      <c r="G20" s="43"/>
      <c r="H20" s="43"/>
      <c r="I20" s="43"/>
      <c r="J20" s="44"/>
    </row>
    <row r="21">
      <c r="A21" s="35" t="s">
        <v>36</v>
      </c>
      <c r="B21" s="35">
        <v>4</v>
      </c>
      <c r="C21" s="36" t="s">
        <v>67</v>
      </c>
      <c r="D21" s="35"/>
      <c r="E21" s="37" t="s">
        <v>68</v>
      </c>
      <c r="F21" s="38" t="s">
        <v>69</v>
      </c>
      <c r="G21" s="39">
        <v>1</v>
      </c>
      <c r="H21" s="40">
        <v>0</v>
      </c>
      <c r="I21" s="40">
        <f>ROUND(G21*H21,P4)</f>
        <v>0</v>
      </c>
      <c r="J21" s="38" t="s">
        <v>41</v>
      </c>
      <c r="O21" s="41">
        <f>I21*0.21</f>
        <v>0</v>
      </c>
      <c r="P21">
        <v>3</v>
      </c>
    </row>
    <row r="22">
      <c r="A22" s="35" t="s">
        <v>42</v>
      </c>
      <c r="B22" s="42"/>
      <c r="C22" s="43"/>
      <c r="D22" s="43"/>
      <c r="E22" s="46" t="s">
        <v>38</v>
      </c>
      <c r="F22" s="43"/>
      <c r="G22" s="43"/>
      <c r="H22" s="43"/>
      <c r="I22" s="43"/>
      <c r="J22" s="44"/>
    </row>
    <row r="23" ht="30">
      <c r="A23" s="35" t="s">
        <v>44</v>
      </c>
      <c r="B23" s="42"/>
      <c r="C23" s="43"/>
      <c r="D23" s="43"/>
      <c r="E23" s="45" t="s">
        <v>61</v>
      </c>
      <c r="F23" s="43"/>
      <c r="G23" s="43"/>
      <c r="H23" s="43"/>
      <c r="I23" s="43"/>
      <c r="J23" s="44"/>
    </row>
    <row r="24" ht="90">
      <c r="A24" s="35" t="s">
        <v>46</v>
      </c>
      <c r="B24" s="42"/>
      <c r="C24" s="43"/>
      <c r="D24" s="43"/>
      <c r="E24" s="37" t="s">
        <v>70</v>
      </c>
      <c r="F24" s="43"/>
      <c r="G24" s="43"/>
      <c r="H24" s="43"/>
      <c r="I24" s="43"/>
      <c r="J24" s="44"/>
    </row>
    <row r="25">
      <c r="A25" s="35" t="s">
        <v>36</v>
      </c>
      <c r="B25" s="35">
        <v>5</v>
      </c>
      <c r="C25" s="36" t="s">
        <v>323</v>
      </c>
      <c r="D25" s="35"/>
      <c r="E25" s="37" t="s">
        <v>39</v>
      </c>
      <c r="F25" s="38" t="s">
        <v>40</v>
      </c>
      <c r="G25" s="39">
        <v>6.1689999999999996</v>
      </c>
      <c r="H25" s="40">
        <v>0</v>
      </c>
      <c r="I25" s="40">
        <f>ROUND(G25*H25,P4)</f>
        <v>0</v>
      </c>
      <c r="J25" s="38" t="s">
        <v>224</v>
      </c>
      <c r="O25" s="41">
        <f>I25*0.21</f>
        <v>0</v>
      </c>
      <c r="P25">
        <v>3</v>
      </c>
    </row>
    <row r="26" ht="30">
      <c r="A26" s="35" t="s">
        <v>42</v>
      </c>
      <c r="B26" s="42"/>
      <c r="C26" s="43"/>
      <c r="D26" s="43"/>
      <c r="E26" s="37" t="s">
        <v>324</v>
      </c>
      <c r="F26" s="43"/>
      <c r="G26" s="43"/>
      <c r="H26" s="43"/>
      <c r="I26" s="43"/>
      <c r="J26" s="44"/>
    </row>
    <row r="27" ht="30">
      <c r="A27" s="35" t="s">
        <v>44</v>
      </c>
      <c r="B27" s="42"/>
      <c r="C27" s="43"/>
      <c r="D27" s="43"/>
      <c r="E27" s="45" t="s">
        <v>325</v>
      </c>
      <c r="F27" s="43"/>
      <c r="G27" s="43"/>
      <c r="H27" s="43"/>
      <c r="I27" s="43"/>
      <c r="J27" s="44"/>
    </row>
    <row r="28" ht="30">
      <c r="A28" s="35" t="s">
        <v>46</v>
      </c>
      <c r="B28" s="42"/>
      <c r="C28" s="43"/>
      <c r="D28" s="43"/>
      <c r="E28" s="37" t="s">
        <v>47</v>
      </c>
      <c r="F28" s="43"/>
      <c r="G28" s="43"/>
      <c r="H28" s="43"/>
      <c r="I28" s="43"/>
      <c r="J28" s="44"/>
    </row>
    <row r="29">
      <c r="A29" s="29" t="s">
        <v>33</v>
      </c>
      <c r="B29" s="30"/>
      <c r="C29" s="31" t="s">
        <v>71</v>
      </c>
      <c r="D29" s="32"/>
      <c r="E29" s="29" t="s">
        <v>72</v>
      </c>
      <c r="F29" s="32"/>
      <c r="G29" s="32"/>
      <c r="H29" s="32"/>
      <c r="I29" s="33">
        <f>SUMIFS(I30:I37,A30:A37,"P")</f>
        <v>0</v>
      </c>
      <c r="J29" s="34"/>
    </row>
    <row r="30">
      <c r="A30" s="35" t="s">
        <v>36</v>
      </c>
      <c r="B30" s="35">
        <v>6</v>
      </c>
      <c r="C30" s="36" t="s">
        <v>73</v>
      </c>
      <c r="D30" s="35"/>
      <c r="E30" s="37" t="s">
        <v>74</v>
      </c>
      <c r="F30" s="38" t="s">
        <v>40</v>
      </c>
      <c r="G30" s="39">
        <v>7.5</v>
      </c>
      <c r="H30" s="40">
        <v>0</v>
      </c>
      <c r="I30" s="40">
        <f>ROUND(G30*H30,P4)</f>
        <v>0</v>
      </c>
      <c r="J30" s="38" t="s">
        <v>41</v>
      </c>
      <c r="O30" s="41">
        <f>I30*0.21</f>
        <v>0</v>
      </c>
      <c r="P30">
        <v>3</v>
      </c>
    </row>
    <row r="31">
      <c r="A31" s="35" t="s">
        <v>42</v>
      </c>
      <c r="B31" s="42"/>
      <c r="C31" s="43"/>
      <c r="D31" s="43"/>
      <c r="E31" s="37" t="s">
        <v>75</v>
      </c>
      <c r="F31" s="43"/>
      <c r="G31" s="43"/>
      <c r="H31" s="43"/>
      <c r="I31" s="43"/>
      <c r="J31" s="44"/>
    </row>
    <row r="32" ht="30">
      <c r="A32" s="35" t="s">
        <v>44</v>
      </c>
      <c r="B32" s="42"/>
      <c r="C32" s="43"/>
      <c r="D32" s="43"/>
      <c r="E32" s="45" t="s">
        <v>326</v>
      </c>
      <c r="F32" s="43"/>
      <c r="G32" s="43"/>
      <c r="H32" s="43"/>
      <c r="I32" s="43"/>
      <c r="J32" s="44"/>
    </row>
    <row r="33" ht="90">
      <c r="A33" s="35" t="s">
        <v>46</v>
      </c>
      <c r="B33" s="42"/>
      <c r="C33" s="43"/>
      <c r="D33" s="43"/>
      <c r="E33" s="37" t="s">
        <v>77</v>
      </c>
      <c r="F33" s="43"/>
      <c r="G33" s="43"/>
      <c r="H33" s="43"/>
      <c r="I33" s="43"/>
      <c r="J33" s="44"/>
    </row>
    <row r="34">
      <c r="A34" s="35" t="s">
        <v>36</v>
      </c>
      <c r="B34" s="35">
        <v>7</v>
      </c>
      <c r="C34" s="36" t="s">
        <v>85</v>
      </c>
      <c r="D34" s="35"/>
      <c r="E34" s="37" t="s">
        <v>86</v>
      </c>
      <c r="F34" s="38" t="s">
        <v>83</v>
      </c>
      <c r="G34" s="39">
        <v>19.5</v>
      </c>
      <c r="H34" s="40">
        <v>0</v>
      </c>
      <c r="I34" s="40">
        <f>ROUND(G34*H34,P4)</f>
        <v>0</v>
      </c>
      <c r="J34" s="38" t="s">
        <v>41</v>
      </c>
      <c r="O34" s="41">
        <f>I34*0.21</f>
        <v>0</v>
      </c>
      <c r="P34">
        <v>3</v>
      </c>
    </row>
    <row r="35">
      <c r="A35" s="35" t="s">
        <v>42</v>
      </c>
      <c r="B35" s="42"/>
      <c r="C35" s="43"/>
      <c r="D35" s="43"/>
      <c r="E35" s="46" t="s">
        <v>38</v>
      </c>
      <c r="F35" s="43"/>
      <c r="G35" s="43"/>
      <c r="H35" s="43"/>
      <c r="I35" s="43"/>
      <c r="J35" s="44"/>
    </row>
    <row r="36" ht="30">
      <c r="A36" s="35" t="s">
        <v>44</v>
      </c>
      <c r="B36" s="42"/>
      <c r="C36" s="43"/>
      <c r="D36" s="43"/>
      <c r="E36" s="45" t="s">
        <v>327</v>
      </c>
      <c r="F36" s="43"/>
      <c r="G36" s="43"/>
      <c r="H36" s="43"/>
      <c r="I36" s="43"/>
      <c r="J36" s="44"/>
    </row>
    <row r="37" ht="30">
      <c r="A37" s="35" t="s">
        <v>46</v>
      </c>
      <c r="B37" s="42"/>
      <c r="C37" s="43"/>
      <c r="D37" s="43"/>
      <c r="E37" s="37" t="s">
        <v>88</v>
      </c>
      <c r="F37" s="43"/>
      <c r="G37" s="43"/>
      <c r="H37" s="43"/>
      <c r="I37" s="43"/>
      <c r="J37" s="44"/>
    </row>
    <row r="38">
      <c r="A38" s="29" t="s">
        <v>33</v>
      </c>
      <c r="B38" s="30"/>
      <c r="C38" s="31" t="s">
        <v>137</v>
      </c>
      <c r="D38" s="32"/>
      <c r="E38" s="29" t="s">
        <v>138</v>
      </c>
      <c r="F38" s="32"/>
      <c r="G38" s="32"/>
      <c r="H38" s="32"/>
      <c r="I38" s="33">
        <f>SUMIFS(I39:I42,A39:A42,"P")</f>
        <v>0</v>
      </c>
      <c r="J38" s="34"/>
    </row>
    <row r="39" ht="30">
      <c r="A39" s="35" t="s">
        <v>36</v>
      </c>
      <c r="B39" s="35">
        <v>8</v>
      </c>
      <c r="C39" s="36" t="s">
        <v>148</v>
      </c>
      <c r="D39" s="35"/>
      <c r="E39" s="37" t="s">
        <v>149</v>
      </c>
      <c r="F39" s="38" t="s">
        <v>69</v>
      </c>
      <c r="G39" s="39">
        <v>28</v>
      </c>
      <c r="H39" s="40">
        <v>0</v>
      </c>
      <c r="I39" s="40">
        <f>ROUND(G39*H39,P4)</f>
        <v>0</v>
      </c>
      <c r="J39" s="38" t="s">
        <v>41</v>
      </c>
      <c r="O39" s="41">
        <f>I39*0.21</f>
        <v>0</v>
      </c>
      <c r="P39">
        <v>3</v>
      </c>
    </row>
    <row r="40" ht="45">
      <c r="A40" s="35" t="s">
        <v>42</v>
      </c>
      <c r="B40" s="42"/>
      <c r="C40" s="43"/>
      <c r="D40" s="43"/>
      <c r="E40" s="37" t="s">
        <v>328</v>
      </c>
      <c r="F40" s="43"/>
      <c r="G40" s="43"/>
      <c r="H40" s="43"/>
      <c r="I40" s="43"/>
      <c r="J40" s="44"/>
    </row>
    <row r="41" ht="30">
      <c r="A41" s="35" t="s">
        <v>44</v>
      </c>
      <c r="B41" s="42"/>
      <c r="C41" s="43"/>
      <c r="D41" s="43"/>
      <c r="E41" s="45" t="s">
        <v>329</v>
      </c>
      <c r="F41" s="43"/>
      <c r="G41" s="43"/>
      <c r="H41" s="43"/>
      <c r="I41" s="43"/>
      <c r="J41" s="44"/>
    </row>
    <row r="42" ht="90">
      <c r="A42" s="35" t="s">
        <v>46</v>
      </c>
      <c r="B42" s="42"/>
      <c r="C42" s="43"/>
      <c r="D42" s="43"/>
      <c r="E42" s="37" t="s">
        <v>152</v>
      </c>
      <c r="F42" s="43"/>
      <c r="G42" s="43"/>
      <c r="H42" s="43"/>
      <c r="I42" s="43"/>
      <c r="J42" s="44"/>
    </row>
    <row r="43">
      <c r="A43" s="29" t="s">
        <v>33</v>
      </c>
      <c r="B43" s="30"/>
      <c r="C43" s="31" t="s">
        <v>190</v>
      </c>
      <c r="D43" s="32"/>
      <c r="E43" s="29" t="s">
        <v>191</v>
      </c>
      <c r="F43" s="32"/>
      <c r="G43" s="32"/>
      <c r="H43" s="32"/>
      <c r="I43" s="33">
        <f>SUMIFS(I44:I47,A44:A47,"P")</f>
        <v>0</v>
      </c>
      <c r="J43" s="34"/>
    </row>
    <row r="44" ht="30">
      <c r="A44" s="35" t="s">
        <v>36</v>
      </c>
      <c r="B44" s="35">
        <v>9</v>
      </c>
      <c r="C44" s="36" t="s">
        <v>330</v>
      </c>
      <c r="D44" s="35" t="s">
        <v>38</v>
      </c>
      <c r="E44" s="37" t="s">
        <v>331</v>
      </c>
      <c r="F44" s="38" t="s">
        <v>127</v>
      </c>
      <c r="G44" s="39">
        <v>123.375</v>
      </c>
      <c r="H44" s="40">
        <v>0</v>
      </c>
      <c r="I44" s="40">
        <f>ROUND(G44*H44,P4)</f>
        <v>0</v>
      </c>
      <c r="J44" s="38" t="s">
        <v>224</v>
      </c>
      <c r="O44" s="41">
        <f>I44*0.21</f>
        <v>0</v>
      </c>
      <c r="P44">
        <v>3</v>
      </c>
    </row>
    <row r="45" ht="135">
      <c r="A45" s="35" t="s">
        <v>42</v>
      </c>
      <c r="B45" s="42"/>
      <c r="C45" s="43"/>
      <c r="D45" s="43"/>
      <c r="E45" s="37" t="s">
        <v>332</v>
      </c>
      <c r="F45" s="43"/>
      <c r="G45" s="43"/>
      <c r="H45" s="43"/>
      <c r="I45" s="43"/>
      <c r="J45" s="44"/>
    </row>
    <row r="46" ht="30">
      <c r="A46" s="35" t="s">
        <v>44</v>
      </c>
      <c r="B46" s="42"/>
      <c r="C46" s="43"/>
      <c r="D46" s="43"/>
      <c r="E46" s="45" t="s">
        <v>333</v>
      </c>
      <c r="F46" s="43"/>
      <c r="G46" s="43"/>
      <c r="H46" s="43"/>
      <c r="I46" s="43"/>
      <c r="J46" s="44"/>
    </row>
    <row r="47" ht="409.5">
      <c r="A47" s="35" t="s">
        <v>46</v>
      </c>
      <c r="B47" s="42"/>
      <c r="C47" s="43"/>
      <c r="D47" s="43"/>
      <c r="E47" s="37" t="s">
        <v>203</v>
      </c>
      <c r="F47" s="43"/>
      <c r="G47" s="43"/>
      <c r="H47" s="43"/>
      <c r="I47" s="43"/>
      <c r="J47" s="44"/>
    </row>
    <row r="48">
      <c r="A48" s="29" t="s">
        <v>33</v>
      </c>
      <c r="B48" s="30"/>
      <c r="C48" s="31" t="s">
        <v>209</v>
      </c>
      <c r="D48" s="32"/>
      <c r="E48" s="29" t="s">
        <v>210</v>
      </c>
      <c r="F48" s="32"/>
      <c r="G48" s="32"/>
      <c r="H48" s="32"/>
      <c r="I48" s="33">
        <f>SUMIFS(I49:I72,A49:A72,"P")</f>
        <v>0</v>
      </c>
      <c r="J48" s="34"/>
    </row>
    <row r="49">
      <c r="A49" s="35" t="s">
        <v>36</v>
      </c>
      <c r="B49" s="35">
        <v>10</v>
      </c>
      <c r="C49" s="36" t="s">
        <v>334</v>
      </c>
      <c r="D49" s="35" t="s">
        <v>38</v>
      </c>
      <c r="E49" s="37" t="s">
        <v>335</v>
      </c>
      <c r="F49" s="38" t="s">
        <v>127</v>
      </c>
      <c r="G49" s="39">
        <v>8</v>
      </c>
      <c r="H49" s="40">
        <v>0</v>
      </c>
      <c r="I49" s="40">
        <f>ROUND(G49*H49,P4)</f>
        <v>0</v>
      </c>
      <c r="J49" s="38" t="s">
        <v>41</v>
      </c>
      <c r="O49" s="41">
        <f>I49*0.21</f>
        <v>0</v>
      </c>
      <c r="P49">
        <v>3</v>
      </c>
    </row>
    <row r="50">
      <c r="A50" s="35" t="s">
        <v>42</v>
      </c>
      <c r="B50" s="42"/>
      <c r="C50" s="43"/>
      <c r="D50" s="43"/>
      <c r="E50" s="46" t="s">
        <v>38</v>
      </c>
      <c r="F50" s="43"/>
      <c r="G50" s="43"/>
      <c r="H50" s="43"/>
      <c r="I50" s="43"/>
      <c r="J50" s="44"/>
    </row>
    <row r="51" ht="30">
      <c r="A51" s="35" t="s">
        <v>44</v>
      </c>
      <c r="B51" s="42"/>
      <c r="C51" s="43"/>
      <c r="D51" s="43"/>
      <c r="E51" s="45" t="s">
        <v>336</v>
      </c>
      <c r="F51" s="43"/>
      <c r="G51" s="43"/>
      <c r="H51" s="43"/>
      <c r="I51" s="43"/>
      <c r="J51" s="44"/>
    </row>
    <row r="52" ht="120">
      <c r="A52" s="35" t="s">
        <v>46</v>
      </c>
      <c r="B52" s="42"/>
      <c r="C52" s="43"/>
      <c r="D52" s="43"/>
      <c r="E52" s="37" t="s">
        <v>337</v>
      </c>
      <c r="F52" s="43"/>
      <c r="G52" s="43"/>
      <c r="H52" s="43"/>
      <c r="I52" s="43"/>
      <c r="J52" s="44"/>
    </row>
    <row r="53">
      <c r="A53" s="35" t="s">
        <v>36</v>
      </c>
      <c r="B53" s="35">
        <v>11</v>
      </c>
      <c r="C53" s="36" t="s">
        <v>338</v>
      </c>
      <c r="D53" s="35"/>
      <c r="E53" s="37" t="s">
        <v>339</v>
      </c>
      <c r="F53" s="38" t="s">
        <v>127</v>
      </c>
      <c r="G53" s="39">
        <v>75</v>
      </c>
      <c r="H53" s="40">
        <v>0</v>
      </c>
      <c r="I53" s="40">
        <f>ROUND(G53*H53,P4)</f>
        <v>0</v>
      </c>
      <c r="J53" s="38" t="s">
        <v>41</v>
      </c>
      <c r="O53" s="41">
        <f>I53*0.21</f>
        <v>0</v>
      </c>
      <c r="P53">
        <v>3</v>
      </c>
    </row>
    <row r="54">
      <c r="A54" s="35" t="s">
        <v>42</v>
      </c>
      <c r="B54" s="42"/>
      <c r="C54" s="43"/>
      <c r="D54" s="43"/>
      <c r="E54" s="37" t="s">
        <v>340</v>
      </c>
      <c r="F54" s="43"/>
      <c r="G54" s="43"/>
      <c r="H54" s="43"/>
      <c r="I54" s="43"/>
      <c r="J54" s="44"/>
    </row>
    <row r="55" ht="30">
      <c r="A55" s="35" t="s">
        <v>44</v>
      </c>
      <c r="B55" s="42"/>
      <c r="C55" s="43"/>
      <c r="D55" s="43"/>
      <c r="E55" s="45" t="s">
        <v>341</v>
      </c>
      <c r="F55" s="43"/>
      <c r="G55" s="43"/>
      <c r="H55" s="43"/>
      <c r="I55" s="43"/>
      <c r="J55" s="44"/>
    </row>
    <row r="56" ht="120">
      <c r="A56" s="35" t="s">
        <v>46</v>
      </c>
      <c r="B56" s="42"/>
      <c r="C56" s="43"/>
      <c r="D56" s="43"/>
      <c r="E56" s="37" t="s">
        <v>342</v>
      </c>
      <c r="F56" s="43"/>
      <c r="G56" s="43"/>
      <c r="H56" s="43"/>
      <c r="I56" s="43"/>
      <c r="J56" s="44"/>
    </row>
    <row r="57">
      <c r="A57" s="35" t="s">
        <v>36</v>
      </c>
      <c r="B57" s="35">
        <v>12</v>
      </c>
      <c r="C57" s="36" t="s">
        <v>211</v>
      </c>
      <c r="D57" s="35"/>
      <c r="E57" s="37" t="s">
        <v>212</v>
      </c>
      <c r="F57" s="38" t="s">
        <v>127</v>
      </c>
      <c r="G57" s="39">
        <v>75</v>
      </c>
      <c r="H57" s="40">
        <v>0</v>
      </c>
      <c r="I57" s="40">
        <f>ROUND(G57*H57,P4)</f>
        <v>0</v>
      </c>
      <c r="J57" s="38" t="s">
        <v>41</v>
      </c>
      <c r="O57" s="41">
        <f>I57*0.21</f>
        <v>0</v>
      </c>
      <c r="P57">
        <v>3</v>
      </c>
    </row>
    <row r="58">
      <c r="A58" s="35" t="s">
        <v>42</v>
      </c>
      <c r="B58" s="42"/>
      <c r="C58" s="43"/>
      <c r="D58" s="43"/>
      <c r="E58" s="37" t="s">
        <v>340</v>
      </c>
      <c r="F58" s="43"/>
      <c r="G58" s="43"/>
      <c r="H58" s="43"/>
      <c r="I58" s="43"/>
      <c r="J58" s="44"/>
    </row>
    <row r="59" ht="30">
      <c r="A59" s="35" t="s">
        <v>44</v>
      </c>
      <c r="B59" s="42"/>
      <c r="C59" s="43"/>
      <c r="D59" s="43"/>
      <c r="E59" s="45" t="s">
        <v>343</v>
      </c>
      <c r="F59" s="43"/>
      <c r="G59" s="43"/>
      <c r="H59" s="43"/>
      <c r="I59" s="43"/>
      <c r="J59" s="44"/>
    </row>
    <row r="60" ht="75">
      <c r="A60" s="35" t="s">
        <v>46</v>
      </c>
      <c r="B60" s="42"/>
      <c r="C60" s="43"/>
      <c r="D60" s="43"/>
      <c r="E60" s="37" t="s">
        <v>215</v>
      </c>
      <c r="F60" s="43"/>
      <c r="G60" s="43"/>
      <c r="H60" s="43"/>
      <c r="I60" s="43"/>
      <c r="J60" s="44"/>
    </row>
    <row r="61">
      <c r="A61" s="35" t="s">
        <v>36</v>
      </c>
      <c r="B61" s="35">
        <v>13</v>
      </c>
      <c r="C61" s="36" t="s">
        <v>344</v>
      </c>
      <c r="D61" s="35"/>
      <c r="E61" s="37" t="s">
        <v>345</v>
      </c>
      <c r="F61" s="38" t="s">
        <v>127</v>
      </c>
      <c r="G61" s="39">
        <v>75</v>
      </c>
      <c r="H61" s="40">
        <v>0</v>
      </c>
      <c r="I61" s="40">
        <f>ROUND(G61*H61,P4)</f>
        <v>0</v>
      </c>
      <c r="J61" s="38" t="s">
        <v>41</v>
      </c>
      <c r="O61" s="41">
        <f>I61*0.21</f>
        <v>0</v>
      </c>
      <c r="P61">
        <v>3</v>
      </c>
    </row>
    <row r="62">
      <c r="A62" s="35" t="s">
        <v>42</v>
      </c>
      <c r="B62" s="42"/>
      <c r="C62" s="43"/>
      <c r="D62" s="43"/>
      <c r="E62" s="46" t="s">
        <v>38</v>
      </c>
      <c r="F62" s="43"/>
      <c r="G62" s="43"/>
      <c r="H62" s="43"/>
      <c r="I62" s="43"/>
      <c r="J62" s="44"/>
    </row>
    <row r="63" ht="30">
      <c r="A63" s="35" t="s">
        <v>44</v>
      </c>
      <c r="B63" s="42"/>
      <c r="C63" s="43"/>
      <c r="D63" s="43"/>
      <c r="E63" s="45" t="s">
        <v>341</v>
      </c>
      <c r="F63" s="43"/>
      <c r="G63" s="43"/>
      <c r="H63" s="43"/>
      <c r="I63" s="43"/>
      <c r="J63" s="44"/>
    </row>
    <row r="64" ht="195">
      <c r="A64" s="35" t="s">
        <v>46</v>
      </c>
      <c r="B64" s="42"/>
      <c r="C64" s="43"/>
      <c r="D64" s="43"/>
      <c r="E64" s="37" t="s">
        <v>346</v>
      </c>
      <c r="F64" s="43"/>
      <c r="G64" s="43"/>
      <c r="H64" s="43"/>
      <c r="I64" s="43"/>
      <c r="J64" s="44"/>
    </row>
    <row r="65">
      <c r="A65" s="35" t="s">
        <v>36</v>
      </c>
      <c r="B65" s="35">
        <v>14</v>
      </c>
      <c r="C65" s="36" t="s">
        <v>347</v>
      </c>
      <c r="D65" s="35"/>
      <c r="E65" s="37" t="s">
        <v>348</v>
      </c>
      <c r="F65" s="38" t="s">
        <v>127</v>
      </c>
      <c r="G65" s="39">
        <v>75</v>
      </c>
      <c r="H65" s="40">
        <v>0</v>
      </c>
      <c r="I65" s="40">
        <f>ROUND(G65*H65,P4)</f>
        <v>0</v>
      </c>
      <c r="J65" s="38" t="s">
        <v>41</v>
      </c>
      <c r="O65" s="41">
        <f>I65*0.21</f>
        <v>0</v>
      </c>
      <c r="P65">
        <v>3</v>
      </c>
    </row>
    <row r="66">
      <c r="A66" s="35" t="s">
        <v>42</v>
      </c>
      <c r="B66" s="42"/>
      <c r="C66" s="43"/>
      <c r="D66" s="43"/>
      <c r="E66" s="46" t="s">
        <v>38</v>
      </c>
      <c r="F66" s="43"/>
      <c r="G66" s="43"/>
      <c r="H66" s="43"/>
      <c r="I66" s="43"/>
      <c r="J66" s="44"/>
    </row>
    <row r="67" ht="30">
      <c r="A67" s="35" t="s">
        <v>44</v>
      </c>
      <c r="B67" s="42"/>
      <c r="C67" s="43"/>
      <c r="D67" s="43"/>
      <c r="E67" s="45" t="s">
        <v>341</v>
      </c>
      <c r="F67" s="43"/>
      <c r="G67" s="43"/>
      <c r="H67" s="43"/>
      <c r="I67" s="43"/>
      <c r="J67" s="44"/>
    </row>
    <row r="68" ht="195">
      <c r="A68" s="35" t="s">
        <v>46</v>
      </c>
      <c r="B68" s="42"/>
      <c r="C68" s="43"/>
      <c r="D68" s="43"/>
      <c r="E68" s="37" t="s">
        <v>346</v>
      </c>
      <c r="F68" s="43"/>
      <c r="G68" s="43"/>
      <c r="H68" s="43"/>
      <c r="I68" s="43"/>
      <c r="J68" s="44"/>
    </row>
    <row r="69" ht="30">
      <c r="A69" s="35" t="s">
        <v>36</v>
      </c>
      <c r="B69" s="35">
        <v>15</v>
      </c>
      <c r="C69" s="36" t="s">
        <v>222</v>
      </c>
      <c r="D69" s="35" t="s">
        <v>38</v>
      </c>
      <c r="E69" s="37" t="s">
        <v>223</v>
      </c>
      <c r="F69" s="38" t="s">
        <v>59</v>
      </c>
      <c r="G69" s="39">
        <v>1</v>
      </c>
      <c r="H69" s="40">
        <v>0</v>
      </c>
      <c r="I69" s="40">
        <f>ROUND(G69*H69,P4)</f>
        <v>0</v>
      </c>
      <c r="J69" s="38" t="s">
        <v>224</v>
      </c>
      <c r="O69" s="41">
        <f>I69*0.21</f>
        <v>0</v>
      </c>
      <c r="P69">
        <v>3</v>
      </c>
    </row>
    <row r="70">
      <c r="A70" s="35" t="s">
        <v>42</v>
      </c>
      <c r="B70" s="42"/>
      <c r="C70" s="43"/>
      <c r="D70" s="43"/>
      <c r="E70" s="46" t="s">
        <v>38</v>
      </c>
      <c r="F70" s="43"/>
      <c r="G70" s="43"/>
      <c r="H70" s="43"/>
      <c r="I70" s="43"/>
      <c r="J70" s="44"/>
    </row>
    <row r="71" ht="30">
      <c r="A71" s="35" t="s">
        <v>44</v>
      </c>
      <c r="B71" s="42"/>
      <c r="C71" s="43"/>
      <c r="D71" s="43"/>
      <c r="E71" s="45" t="s">
        <v>61</v>
      </c>
      <c r="F71" s="43"/>
      <c r="G71" s="43"/>
      <c r="H71" s="43"/>
      <c r="I71" s="43"/>
      <c r="J71" s="44"/>
    </row>
    <row r="72" ht="30">
      <c r="A72" s="35" t="s">
        <v>46</v>
      </c>
      <c r="B72" s="42"/>
      <c r="C72" s="43"/>
      <c r="D72" s="43"/>
      <c r="E72" s="37" t="s">
        <v>225</v>
      </c>
      <c r="F72" s="43"/>
      <c r="G72" s="43"/>
      <c r="H72" s="43"/>
      <c r="I72" s="43"/>
      <c r="J72" s="44"/>
    </row>
    <row r="73">
      <c r="A73" s="29" t="s">
        <v>33</v>
      </c>
      <c r="B73" s="30"/>
      <c r="C73" s="31" t="s">
        <v>268</v>
      </c>
      <c r="D73" s="32"/>
      <c r="E73" s="29" t="s">
        <v>269</v>
      </c>
      <c r="F73" s="32"/>
      <c r="G73" s="32"/>
      <c r="H73" s="32"/>
      <c r="I73" s="33">
        <f>SUMIFS(I74:I101,A74:A101,"P")</f>
        <v>0</v>
      </c>
      <c r="J73" s="34"/>
    </row>
    <row r="74">
      <c r="A74" s="35" t="s">
        <v>36</v>
      </c>
      <c r="B74" s="35">
        <v>16</v>
      </c>
      <c r="C74" s="36" t="s">
        <v>273</v>
      </c>
      <c r="D74" s="35" t="s">
        <v>38</v>
      </c>
      <c r="E74" s="37" t="s">
        <v>274</v>
      </c>
      <c r="F74" s="38" t="s">
        <v>83</v>
      </c>
      <c r="G74" s="39">
        <v>19.5</v>
      </c>
      <c r="H74" s="40">
        <v>0</v>
      </c>
      <c r="I74" s="40">
        <f>ROUND(G74*H74,P4)</f>
        <v>0</v>
      </c>
      <c r="J74" s="38" t="s">
        <v>41</v>
      </c>
      <c r="O74" s="41">
        <f>I74*0.21</f>
        <v>0</v>
      </c>
      <c r="P74">
        <v>3</v>
      </c>
    </row>
    <row r="75">
      <c r="A75" s="35" t="s">
        <v>42</v>
      </c>
      <c r="B75" s="42"/>
      <c r="C75" s="43"/>
      <c r="D75" s="43"/>
      <c r="E75" s="46" t="s">
        <v>38</v>
      </c>
      <c r="F75" s="43"/>
      <c r="G75" s="43"/>
      <c r="H75" s="43"/>
      <c r="I75" s="43"/>
      <c r="J75" s="44"/>
    </row>
    <row r="76" ht="30">
      <c r="A76" s="35" t="s">
        <v>44</v>
      </c>
      <c r="B76" s="42"/>
      <c r="C76" s="43"/>
      <c r="D76" s="43"/>
      <c r="E76" s="45" t="s">
        <v>349</v>
      </c>
      <c r="F76" s="43"/>
      <c r="G76" s="43"/>
      <c r="H76" s="43"/>
      <c r="I76" s="43"/>
      <c r="J76" s="44"/>
    </row>
    <row r="77" ht="30">
      <c r="A77" s="35" t="s">
        <v>46</v>
      </c>
      <c r="B77" s="42"/>
      <c r="C77" s="43"/>
      <c r="D77" s="43"/>
      <c r="E77" s="37" t="s">
        <v>276</v>
      </c>
      <c r="F77" s="43"/>
      <c r="G77" s="43"/>
      <c r="H77" s="43"/>
      <c r="I77" s="43"/>
      <c r="J77" s="44"/>
    </row>
    <row r="78">
      <c r="A78" s="35" t="s">
        <v>36</v>
      </c>
      <c r="B78" s="35">
        <v>17</v>
      </c>
      <c r="C78" s="36" t="s">
        <v>289</v>
      </c>
      <c r="D78" s="35" t="s">
        <v>38</v>
      </c>
      <c r="E78" s="37" t="s">
        <v>290</v>
      </c>
      <c r="F78" s="38" t="s">
        <v>83</v>
      </c>
      <c r="G78" s="39">
        <v>19.5</v>
      </c>
      <c r="H78" s="40">
        <v>0</v>
      </c>
      <c r="I78" s="40">
        <f>ROUND(G78*H78,P4)</f>
        <v>0</v>
      </c>
      <c r="J78" s="38" t="s">
        <v>41</v>
      </c>
      <c r="O78" s="41">
        <f>I78*0.21</f>
        <v>0</v>
      </c>
      <c r="P78">
        <v>3</v>
      </c>
    </row>
    <row r="79">
      <c r="A79" s="35" t="s">
        <v>42</v>
      </c>
      <c r="B79" s="42"/>
      <c r="C79" s="43"/>
      <c r="D79" s="43"/>
      <c r="E79" s="46"/>
      <c r="F79" s="43"/>
      <c r="G79" s="43"/>
      <c r="H79" s="43"/>
      <c r="I79" s="43"/>
      <c r="J79" s="44"/>
    </row>
    <row r="80" ht="30">
      <c r="A80" s="35" t="s">
        <v>44</v>
      </c>
      <c r="B80" s="42"/>
      <c r="C80" s="43"/>
      <c r="D80" s="43"/>
      <c r="E80" s="45" t="s">
        <v>327</v>
      </c>
      <c r="F80" s="43"/>
      <c r="G80" s="43"/>
      <c r="H80" s="43"/>
      <c r="I80" s="43"/>
      <c r="J80" s="44"/>
    </row>
    <row r="81" ht="45">
      <c r="A81" s="35" t="s">
        <v>46</v>
      </c>
      <c r="B81" s="42"/>
      <c r="C81" s="43"/>
      <c r="D81" s="43"/>
      <c r="E81" s="37" t="s">
        <v>292</v>
      </c>
      <c r="F81" s="43"/>
      <c r="G81" s="43"/>
      <c r="H81" s="43"/>
      <c r="I81" s="43"/>
      <c r="J81" s="44"/>
    </row>
    <row r="82">
      <c r="A82" s="35" t="s">
        <v>36</v>
      </c>
      <c r="B82" s="35">
        <v>18</v>
      </c>
      <c r="C82" s="36" t="s">
        <v>302</v>
      </c>
      <c r="D82" s="35" t="s">
        <v>38</v>
      </c>
      <c r="E82" s="37" t="s">
        <v>303</v>
      </c>
      <c r="F82" s="38" t="s">
        <v>304</v>
      </c>
      <c r="G82" s="39">
        <v>64.819999999999993</v>
      </c>
      <c r="H82" s="40">
        <v>0</v>
      </c>
      <c r="I82" s="40">
        <f>ROUND(G82*H82,P4)</f>
        <v>0</v>
      </c>
      <c r="J82" s="38" t="s">
        <v>41</v>
      </c>
      <c r="O82" s="41">
        <f>I82*0.21</f>
        <v>0</v>
      </c>
      <c r="P82">
        <v>3</v>
      </c>
    </row>
    <row r="83">
      <c r="A83" s="35" t="s">
        <v>42</v>
      </c>
      <c r="B83" s="42"/>
      <c r="C83" s="43"/>
      <c r="D83" s="43"/>
      <c r="E83" s="37" t="s">
        <v>350</v>
      </c>
      <c r="F83" s="43"/>
      <c r="G83" s="43"/>
      <c r="H83" s="43"/>
      <c r="I83" s="43"/>
      <c r="J83" s="44"/>
    </row>
    <row r="84" ht="45">
      <c r="A84" s="35" t="s">
        <v>44</v>
      </c>
      <c r="B84" s="42"/>
      <c r="C84" s="43"/>
      <c r="D84" s="43"/>
      <c r="E84" s="45" t="s">
        <v>351</v>
      </c>
      <c r="F84" s="43"/>
      <c r="G84" s="43"/>
      <c r="H84" s="43"/>
      <c r="I84" s="43"/>
      <c r="J84" s="44"/>
    </row>
    <row r="85" ht="409.5">
      <c r="A85" s="35" t="s">
        <v>46</v>
      </c>
      <c r="B85" s="42"/>
      <c r="C85" s="43"/>
      <c r="D85" s="43"/>
      <c r="E85" s="37" t="s">
        <v>306</v>
      </c>
      <c r="F85" s="43"/>
      <c r="G85" s="43"/>
      <c r="H85" s="43"/>
      <c r="I85" s="43"/>
      <c r="J85" s="44"/>
    </row>
    <row r="86">
      <c r="A86" s="35" t="s">
        <v>36</v>
      </c>
      <c r="B86" s="35">
        <v>19</v>
      </c>
      <c r="C86" s="36" t="s">
        <v>307</v>
      </c>
      <c r="D86" s="35" t="s">
        <v>38</v>
      </c>
      <c r="E86" s="37" t="s">
        <v>308</v>
      </c>
      <c r="F86" s="38" t="s">
        <v>127</v>
      </c>
      <c r="G86" s="39">
        <v>75</v>
      </c>
      <c r="H86" s="40">
        <v>0</v>
      </c>
      <c r="I86" s="40">
        <f>ROUND(G86*H86,P4)</f>
        <v>0</v>
      </c>
      <c r="J86" s="38" t="s">
        <v>41</v>
      </c>
      <c r="O86" s="41">
        <f>I86*0.21</f>
        <v>0</v>
      </c>
      <c r="P86">
        <v>3</v>
      </c>
    </row>
    <row r="87">
      <c r="A87" s="35" t="s">
        <v>42</v>
      </c>
      <c r="B87" s="42"/>
      <c r="C87" s="43"/>
      <c r="D87" s="43"/>
      <c r="E87" s="46" t="s">
        <v>38</v>
      </c>
      <c r="F87" s="43"/>
      <c r="G87" s="43"/>
      <c r="H87" s="43"/>
      <c r="I87" s="43"/>
      <c r="J87" s="44"/>
    </row>
    <row r="88" ht="30">
      <c r="A88" s="35" t="s">
        <v>44</v>
      </c>
      <c r="B88" s="42"/>
      <c r="C88" s="43"/>
      <c r="D88" s="43"/>
      <c r="E88" s="45" t="s">
        <v>341</v>
      </c>
      <c r="F88" s="43"/>
      <c r="G88" s="43"/>
      <c r="H88" s="43"/>
      <c r="I88" s="43"/>
      <c r="J88" s="44"/>
    </row>
    <row r="89" ht="75">
      <c r="A89" s="35" t="s">
        <v>46</v>
      </c>
      <c r="B89" s="42"/>
      <c r="C89" s="43"/>
      <c r="D89" s="43"/>
      <c r="E89" s="37" t="s">
        <v>310</v>
      </c>
      <c r="F89" s="43"/>
      <c r="G89" s="43"/>
      <c r="H89" s="43"/>
      <c r="I89" s="43"/>
      <c r="J89" s="44"/>
    </row>
    <row r="90">
      <c r="A90" s="35" t="s">
        <v>36</v>
      </c>
      <c r="B90" s="35">
        <v>20</v>
      </c>
      <c r="C90" s="36" t="s">
        <v>352</v>
      </c>
      <c r="D90" s="35" t="s">
        <v>38</v>
      </c>
      <c r="E90" s="37" t="s">
        <v>353</v>
      </c>
      <c r="F90" s="38" t="s">
        <v>40</v>
      </c>
      <c r="G90" s="39">
        <v>0.14000000000000001</v>
      </c>
      <c r="H90" s="40">
        <v>0</v>
      </c>
      <c r="I90" s="40">
        <f>ROUND(G90*H90,P4)</f>
        <v>0</v>
      </c>
      <c r="J90" s="38" t="s">
        <v>41</v>
      </c>
      <c r="O90" s="41">
        <f>I90*0.21</f>
        <v>0</v>
      </c>
      <c r="P90">
        <v>3</v>
      </c>
    </row>
    <row r="91">
      <c r="A91" s="35" t="s">
        <v>42</v>
      </c>
      <c r="B91" s="42"/>
      <c r="C91" s="43"/>
      <c r="D91" s="43"/>
      <c r="E91" s="46" t="s">
        <v>38</v>
      </c>
      <c r="F91" s="43"/>
      <c r="G91" s="43"/>
      <c r="H91" s="43"/>
      <c r="I91" s="43"/>
      <c r="J91" s="44"/>
    </row>
    <row r="92" ht="30">
      <c r="A92" s="35" t="s">
        <v>44</v>
      </c>
      <c r="B92" s="42"/>
      <c r="C92" s="43"/>
      <c r="D92" s="43"/>
      <c r="E92" s="45" t="s">
        <v>354</v>
      </c>
      <c r="F92" s="43"/>
      <c r="G92" s="43"/>
      <c r="H92" s="43"/>
      <c r="I92" s="43"/>
      <c r="J92" s="44"/>
    </row>
    <row r="93" ht="150">
      <c r="A93" s="35" t="s">
        <v>46</v>
      </c>
      <c r="B93" s="42"/>
      <c r="C93" s="43"/>
      <c r="D93" s="43"/>
      <c r="E93" s="37" t="s">
        <v>355</v>
      </c>
      <c r="F93" s="43"/>
      <c r="G93" s="43"/>
      <c r="H93" s="43"/>
      <c r="I93" s="43"/>
      <c r="J93" s="44"/>
    </row>
    <row r="94">
      <c r="A94" s="35" t="s">
        <v>36</v>
      </c>
      <c r="B94" s="35">
        <v>21</v>
      </c>
      <c r="C94" s="36" t="s">
        <v>316</v>
      </c>
      <c r="D94" s="35" t="s">
        <v>38</v>
      </c>
      <c r="E94" s="37" t="s">
        <v>317</v>
      </c>
      <c r="F94" s="38" t="s">
        <v>51</v>
      </c>
      <c r="G94" s="39">
        <v>0.315</v>
      </c>
      <c r="H94" s="40">
        <v>0</v>
      </c>
      <c r="I94" s="40">
        <f>ROUND(G94*H94,P4)</f>
        <v>0</v>
      </c>
      <c r="J94" s="38" t="s">
        <v>41</v>
      </c>
      <c r="O94" s="41">
        <f>I94*0.21</f>
        <v>0</v>
      </c>
      <c r="P94">
        <v>3</v>
      </c>
    </row>
    <row r="95">
      <c r="A95" s="35" t="s">
        <v>42</v>
      </c>
      <c r="B95" s="42"/>
      <c r="C95" s="43"/>
      <c r="D95" s="43"/>
      <c r="E95" s="37" t="s">
        <v>318</v>
      </c>
      <c r="F95" s="43"/>
      <c r="G95" s="43"/>
      <c r="H95" s="43"/>
      <c r="I95" s="43"/>
      <c r="J95" s="44"/>
    </row>
    <row r="96" ht="30">
      <c r="A96" s="35" t="s">
        <v>44</v>
      </c>
      <c r="B96" s="42"/>
      <c r="C96" s="43"/>
      <c r="D96" s="43"/>
      <c r="E96" s="45" t="s">
        <v>356</v>
      </c>
      <c r="F96" s="43"/>
      <c r="G96" s="43"/>
      <c r="H96" s="43"/>
      <c r="I96" s="43"/>
      <c r="J96" s="44"/>
    </row>
    <row r="97" ht="135">
      <c r="A97" s="35" t="s">
        <v>46</v>
      </c>
      <c r="B97" s="42"/>
      <c r="C97" s="43"/>
      <c r="D97" s="43"/>
      <c r="E97" s="37" t="s">
        <v>320</v>
      </c>
      <c r="F97" s="43"/>
      <c r="G97" s="43"/>
      <c r="H97" s="43"/>
      <c r="I97" s="43"/>
      <c r="J97" s="44"/>
    </row>
    <row r="98">
      <c r="A98" s="35" t="s">
        <v>36</v>
      </c>
      <c r="B98" s="35">
        <v>22</v>
      </c>
      <c r="C98" s="36" t="s">
        <v>357</v>
      </c>
      <c r="D98" s="35" t="s">
        <v>38</v>
      </c>
      <c r="E98" s="37" t="s">
        <v>358</v>
      </c>
      <c r="F98" s="38" t="s">
        <v>127</v>
      </c>
      <c r="G98" s="39">
        <v>123.375</v>
      </c>
      <c r="H98" s="40">
        <v>0</v>
      </c>
      <c r="I98" s="40">
        <f>ROUND(G98*H98,P4)</f>
        <v>0</v>
      </c>
      <c r="J98" s="35"/>
      <c r="O98" s="41">
        <f>I98*0.21</f>
        <v>0</v>
      </c>
      <c r="P98">
        <v>3</v>
      </c>
    </row>
    <row r="99">
      <c r="A99" s="35" t="s">
        <v>42</v>
      </c>
      <c r="B99" s="42"/>
      <c r="C99" s="43"/>
      <c r="D99" s="43"/>
      <c r="E99" s="46" t="s">
        <v>38</v>
      </c>
      <c r="F99" s="43"/>
      <c r="G99" s="43"/>
      <c r="H99" s="43"/>
      <c r="I99" s="43"/>
      <c r="J99" s="44"/>
    </row>
    <row r="100" ht="30">
      <c r="A100" s="35" t="s">
        <v>44</v>
      </c>
      <c r="B100" s="42"/>
      <c r="C100" s="43"/>
      <c r="D100" s="43"/>
      <c r="E100" s="45" t="s">
        <v>333</v>
      </c>
      <c r="F100" s="43"/>
      <c r="G100" s="43"/>
      <c r="H100" s="43"/>
      <c r="I100" s="43"/>
      <c r="J100" s="44"/>
    </row>
    <row r="101" ht="150">
      <c r="A101" s="35" t="s">
        <v>46</v>
      </c>
      <c r="B101" s="47"/>
      <c r="C101" s="48"/>
      <c r="D101" s="48"/>
      <c r="E101" s="37" t="s">
        <v>359</v>
      </c>
      <c r="F101" s="48"/>
      <c r="G101" s="48"/>
      <c r="H101" s="48"/>
      <c r="I101" s="48"/>
      <c r="J101" s="49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Petr Čičák</dc:creator>
  <cp:lastModifiedBy>Petr Čičák</cp:lastModifiedBy>
  <dcterms:created xsi:type="dcterms:W3CDTF">2025-01-06T20:24:57Z</dcterms:created>
  <dcterms:modified xsi:type="dcterms:W3CDTF">2025-01-06T20:24:57Z</dcterms:modified>
</cp:coreProperties>
</file>